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defaultThemeVersion="124226"/>
  <mc:AlternateContent xmlns:mc="http://schemas.openxmlformats.org/markup-compatibility/2006">
    <mc:Choice Requires="x15">
      <x15ac:absPath xmlns:x15ac="http://schemas.microsoft.com/office/spreadsheetml/2010/11/ac" url="P:\2025.04.01～　高齢者福祉課\う. 地域介護・福祉空間整備等施設整備交付金\2026年度（R8）\② R9事業意向調査\① 起案用\"/>
    </mc:Choice>
  </mc:AlternateContent>
  <xr:revisionPtr revIDLastSave="0" documentId="13_ncr:1_{DE52E926-44BC-46A7-80D2-8FEF111997C6}" xr6:coauthVersionLast="47" xr6:coauthVersionMax="47" xr10:uidLastSave="{00000000-0000-0000-0000-000000000000}"/>
  <bookViews>
    <workbookView xWindow="-120" yWindow="-120" windowWidth="29040" windowHeight="15720" tabRatio="913" xr2:uid="{00000000-000D-0000-FFFF-FFFF00000000}"/>
  </bookViews>
  <sheets>
    <sheet name="スプリンクラー" sheetId="23" r:id="rId1"/>
    <sheet name="給水設備整備" sheetId="20" r:id="rId2"/>
    <sheet name="ブロック塀等改修整備" sheetId="21" r:id="rId3"/>
    <sheet name="換気設備整備" sheetId="25" r:id="rId4"/>
    <sheet name="高齢者施設等の非常用自家発電整備" sheetId="19" r:id="rId5"/>
    <sheet name="高齢者施設等の水害対策強化" sheetId="22" r:id="rId6"/>
    <sheet name="都道府県コード等" sheetId="31" r:id="rId7"/>
  </sheets>
  <definedNames>
    <definedName name="_xlnm._FilterDatabase" localSheetId="0" hidden="1">スプリンクラー!$A$4:$AD$4</definedName>
    <definedName name="_xlnm._FilterDatabase" localSheetId="2" hidden="1">ブロック塀等改修整備!$A$1:$O$20</definedName>
    <definedName name="_xlnm._FilterDatabase" localSheetId="3" hidden="1">換気設備整備!$A$1:$O$20</definedName>
    <definedName name="_xlnm._FilterDatabase" localSheetId="1" hidden="1">給水設備整備!$A$1:$O$20</definedName>
    <definedName name="_xlnm._FilterDatabase" localSheetId="5" hidden="1">高齢者施設等の水害対策強化!$A$1:$P$20</definedName>
    <definedName name="_xlnm._FilterDatabase" localSheetId="4" hidden="1">高齢者施設等の非常用自家発電整備!$A$1:$O$20</definedName>
    <definedName name="_xlnm.Print_Area" localSheetId="0">スプリンクラー!$A$1:$AF$30</definedName>
    <definedName name="_xlnm.Print_Area" localSheetId="2">ブロック塀等改修整備!$A$1:$S$24</definedName>
    <definedName name="_xlnm.Print_Area" localSheetId="3">換気設備整備!$A$1:$S$24</definedName>
    <definedName name="_xlnm.Print_Area" localSheetId="1">給水設備整備!$A$1:$T$26</definedName>
    <definedName name="_xlnm.Print_Area" localSheetId="5">高齢者施設等の水害対策強化!$A$1:$AH$25</definedName>
    <definedName name="_xlnm.Print_Area" localSheetId="4">高齢者施設等の非常用自家発電整備!$A$1:$V$25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 i="19" l="1"/>
  <c r="O4" i="19" s="1"/>
  <c r="N9" i="19"/>
  <c r="O9" i="19" s="1"/>
  <c r="O18" i="22"/>
  <c r="P18" i="22" s="1"/>
  <c r="O17" i="22"/>
  <c r="P17" i="22" s="1"/>
  <c r="O16" i="22"/>
  <c r="P16" i="22" s="1"/>
  <c r="O15" i="22"/>
  <c r="P15" i="22" s="1"/>
  <c r="O14" i="22"/>
  <c r="P14" i="22" s="1"/>
  <c r="O13" i="22"/>
  <c r="P13" i="22" s="1"/>
  <c r="O12" i="22"/>
  <c r="P12" i="22" s="1"/>
  <c r="O11" i="22"/>
  <c r="P11" i="22" s="1"/>
  <c r="O10" i="22"/>
  <c r="P10" i="22" s="1"/>
  <c r="O9" i="22"/>
  <c r="P9" i="22" s="1"/>
  <c r="O8" i="22"/>
  <c r="P8" i="22" s="1"/>
  <c r="O7" i="22"/>
  <c r="P7" i="22" s="1"/>
  <c r="O6" i="22"/>
  <c r="P6" i="22" s="1"/>
  <c r="O5" i="22"/>
  <c r="P5" i="22" s="1"/>
  <c r="O4" i="22"/>
  <c r="P4" i="22" s="1"/>
  <c r="N5" i="19"/>
  <c r="O5" i="19" s="1"/>
  <c r="N18" i="19"/>
  <c r="O18" i="19" s="1"/>
  <c r="N17" i="19"/>
  <c r="O17" i="19" s="1"/>
  <c r="N16" i="19"/>
  <c r="O16" i="19" s="1"/>
  <c r="N15" i="19"/>
  <c r="O15" i="19" s="1"/>
  <c r="N14" i="19"/>
  <c r="O14" i="19" s="1"/>
  <c r="N13" i="19"/>
  <c r="O13" i="19" s="1"/>
  <c r="N12" i="19"/>
  <c r="O12" i="19" s="1"/>
  <c r="N11" i="19"/>
  <c r="N10" i="19"/>
  <c r="O10" i="19" s="1"/>
  <c r="N8" i="19"/>
  <c r="O8" i="19" s="1"/>
  <c r="N7" i="19"/>
  <c r="O7" i="19" s="1"/>
  <c r="N6" i="19"/>
  <c r="O6" i="19" s="1"/>
  <c r="N18" i="21"/>
  <c r="O18" i="21" s="1"/>
  <c r="N17" i="21"/>
  <c r="O17" i="21" s="1"/>
  <c r="N16" i="21"/>
  <c r="O16" i="21" s="1"/>
  <c r="N15" i="21"/>
  <c r="O15" i="21" s="1"/>
  <c r="N14" i="21"/>
  <c r="O14" i="21" s="1"/>
  <c r="N13" i="21"/>
  <c r="O13" i="21" s="1"/>
  <c r="N12" i="21"/>
  <c r="O12" i="21" s="1"/>
  <c r="N11" i="21"/>
  <c r="O11" i="21" s="1"/>
  <c r="N10" i="21"/>
  <c r="O10" i="21" s="1"/>
  <c r="N9" i="21"/>
  <c r="O9" i="21" s="1"/>
  <c r="N8" i="21"/>
  <c r="O8" i="21" s="1"/>
  <c r="N7" i="21"/>
  <c r="O7" i="21" s="1"/>
  <c r="N6" i="21"/>
  <c r="O6" i="21" s="1"/>
  <c r="N5" i="21"/>
  <c r="O5" i="21" s="1"/>
  <c r="N4" i="21"/>
  <c r="O4" i="21" s="1"/>
  <c r="N5" i="20"/>
  <c r="O5" i="20" s="1"/>
  <c r="N6" i="20"/>
  <c r="O6" i="20" s="1"/>
  <c r="N7" i="20"/>
  <c r="O7" i="20" s="1"/>
  <c r="N8" i="20"/>
  <c r="O8" i="20" s="1"/>
  <c r="N9" i="20"/>
  <c r="O9" i="20" s="1"/>
  <c r="N10" i="20"/>
  <c r="O10" i="20" s="1"/>
  <c r="N11" i="20"/>
  <c r="O11" i="20" s="1"/>
  <c r="N12" i="20"/>
  <c r="O12" i="20" s="1"/>
  <c r="N13" i="20"/>
  <c r="O13" i="20" s="1"/>
  <c r="N14" i="20"/>
  <c r="O14" i="20" s="1"/>
  <c r="N15" i="20"/>
  <c r="O15" i="20" s="1"/>
  <c r="N16" i="20"/>
  <c r="O16" i="20" s="1"/>
  <c r="N17" i="20"/>
  <c r="O17" i="20" s="1"/>
  <c r="N18" i="20"/>
  <c r="O18" i="20" s="1"/>
  <c r="N4" i="20"/>
  <c r="O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O11" i="19" l="1"/>
  <c r="O10" i="25"/>
  <c r="L5" i="25"/>
  <c r="O5" i="25" s="1"/>
  <c r="L6" i="25"/>
  <c r="O6" i="25" s="1"/>
  <c r="L7" i="25"/>
  <c r="O7" i="25" s="1"/>
  <c r="L8" i="25"/>
  <c r="O8" i="25" s="1"/>
  <c r="L9" i="25"/>
  <c r="O9" i="25" s="1"/>
  <c r="L10" i="25"/>
  <c r="L11" i="25"/>
  <c r="O11" i="25" s="1"/>
  <c r="L12" i="25"/>
  <c r="O12" i="25" s="1"/>
  <c r="L13" i="25"/>
  <c r="O13" i="25" s="1"/>
  <c r="L14" i="25"/>
  <c r="O14" i="25" s="1"/>
  <c r="L15" i="25"/>
  <c r="O15" i="25" s="1"/>
  <c r="L16" i="25"/>
  <c r="O16" i="25" s="1"/>
  <c r="L17" i="25"/>
  <c r="O17" i="25" s="1"/>
  <c r="L18" i="25"/>
  <c r="O18" i="25" s="1"/>
  <c r="L4" i="25"/>
  <c r="O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AD6" i="23"/>
  <c r="X6" i="23"/>
  <c r="AA6" i="23" s="1"/>
  <c r="X7" i="23"/>
  <c r="AA7" i="23" s="1"/>
  <c r="X8" i="23"/>
  <c r="AA8" i="23" s="1"/>
  <c r="X9" i="23"/>
  <c r="AA9" i="23" s="1"/>
  <c r="X10" i="23"/>
  <c r="AA10" i="23" s="1"/>
  <c r="X11" i="23"/>
  <c r="AA11" i="23" s="1"/>
  <c r="X12" i="23"/>
  <c r="AA12" i="23" s="1"/>
  <c r="X13" i="23"/>
  <c r="AA13" i="23" s="1"/>
  <c r="X14" i="23"/>
  <c r="AA14" i="23" s="1"/>
  <c r="X15" i="23"/>
  <c r="AA15" i="23" s="1"/>
  <c r="X16" i="23"/>
  <c r="AA16" i="23" s="1"/>
  <c r="X17" i="23"/>
  <c r="AA17" i="23" s="1"/>
  <c r="X18" i="23"/>
  <c r="AA18" i="23" s="1"/>
  <c r="X19" i="23"/>
  <c r="AA19" i="23" s="1"/>
  <c r="X5" i="23"/>
  <c r="AA5" i="23" s="1"/>
  <c r="D6" i="23"/>
  <c r="D7" i="23"/>
  <c r="D8" i="23"/>
  <c r="D9" i="23"/>
  <c r="D10" i="23"/>
  <c r="D11" i="23"/>
  <c r="D12" i="23"/>
  <c r="D13" i="23"/>
  <c r="D14" i="23"/>
  <c r="D15" i="23"/>
  <c r="D16" i="23"/>
  <c r="D17" i="23"/>
  <c r="D18" i="23"/>
  <c r="D19" i="23"/>
  <c r="D5" i="23"/>
  <c r="AD10" i="23" l="1"/>
  <c r="AD5" i="23" l="1"/>
  <c r="M5" i="23"/>
  <c r="AD19" i="23" l="1"/>
  <c r="P19" i="23"/>
  <c r="M19" i="23"/>
  <c r="AD18" i="23"/>
  <c r="P18" i="23"/>
  <c r="M18" i="23"/>
  <c r="AD17" i="23"/>
  <c r="P17" i="23"/>
  <c r="M17" i="23"/>
  <c r="AD16" i="23"/>
  <c r="P16" i="23"/>
  <c r="M16" i="23"/>
  <c r="AD15" i="23"/>
  <c r="P15" i="23"/>
  <c r="M15" i="23"/>
  <c r="AD14" i="23"/>
  <c r="P14" i="23"/>
  <c r="M14" i="23"/>
  <c r="AD13" i="23"/>
  <c r="P13" i="23"/>
  <c r="M13" i="23"/>
  <c r="AD12" i="23"/>
  <c r="P12" i="23"/>
  <c r="M12" i="23"/>
  <c r="AD11" i="23"/>
  <c r="P11" i="23"/>
  <c r="M11" i="23"/>
  <c r="P10" i="23"/>
  <c r="M10" i="23"/>
  <c r="AD9" i="23"/>
  <c r="P9" i="23"/>
  <c r="M9" i="23"/>
  <c r="AD8" i="23"/>
  <c r="P8" i="23"/>
  <c r="M8" i="23"/>
  <c r="AD7" i="23"/>
  <c r="P7" i="23"/>
  <c r="M7" i="23"/>
  <c r="P6" i="23"/>
  <c r="M6" i="23"/>
  <c r="P5" i="23"/>
</calcChain>
</file>

<file path=xl/sharedStrings.xml><?xml version="1.0" encoding="utf-8"?>
<sst xmlns="http://schemas.openxmlformats.org/spreadsheetml/2006/main" count="545" uniqueCount="241">
  <si>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</si>
  <si>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</si>
  <si>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</si>
  <si>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</si>
  <si>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</si>
  <si>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</si>
  <si>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</si>
  <si>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</si>
  <si>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</si>
  <si>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</si>
  <si>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</si>
  <si>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</si>
  <si>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</si>
  <si>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</si>
  <si>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</si>
  <si>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</si>
  <si>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</si>
  <si>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</si>
  <si>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</si>
  <si>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</si>
  <si>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</si>
  <si>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</si>
  <si>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</si>
  <si>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</si>
  <si>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</si>
  <si>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</si>
  <si>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</si>
  <si>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</si>
  <si>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</si>
  <si>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</si>
  <si>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</si>
  <si>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</si>
  <si>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</si>
  <si>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</si>
  <si>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</si>
  <si>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</si>
  <si>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</si>
  <si>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</si>
  <si>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</si>
  <si>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</si>
  <si>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</si>
  <si>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</si>
  <si>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</si>
  <si>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</si>
  <si>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</si>
  <si>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</si>
  <si>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</si>
  <si>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</si>
  <si>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</si>
  <si>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</si>
  <si>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</si>
  <si>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</si>
  <si>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</si>
  <si>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</si>
  <si>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</si>
  <si>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</si>
  <si>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</si>
  <si>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</si>
  <si>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</si>
  <si>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</si>
  <si>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</si>
  <si>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</si>
  <si>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</si>
  <si>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</si>
  <si>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</si>
  <si>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</si>
  <si>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</si>
  <si>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</si>
  <si>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</si>
  <si>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</si>
  <si>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</si>
  <si>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</si>
  <si>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</si>
  <si>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</si>
  <si>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</si>
  <si>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</si>
  <si>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</si>
  <si>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</si>
  <si>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</si>
  <si>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</si>
  <si>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</si>
  <si>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</si>
  <si>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</si>
  <si>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</si>
  <si>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交付予定額
（千円）</t>
    <rPh sb="0" eb="2">
      <t>コウフ</t>
    </rPh>
    <rPh sb="2" eb="4">
      <t>ヨテイ</t>
    </rPh>
    <rPh sb="4" eb="5">
      <t>ガク</t>
    </rPh>
    <rPh sb="7" eb="9">
      <t>センエン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</si>
  <si>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</si>
  <si>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</si>
  <si>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</si>
  <si>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</si>
  <si>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都市型軽費老人ホーム</t>
  </si>
  <si>
    <t>認知症対応型通所介護事業所</t>
  </si>
  <si>
    <t>認知症高齢者グループホーム</t>
  </si>
  <si>
    <t>小規模多機能型居宅介護事業所</t>
  </si>
  <si>
    <t>定期巡回・随時対応型訪問介護看護事業所</t>
  </si>
  <si>
    <t>介護予防拠点</t>
  </si>
  <si>
    <t>地域包括支援センター</t>
  </si>
  <si>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</si>
  <si>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</si>
  <si>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</si>
  <si>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</si>
  <si>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</si>
  <si>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</si>
  <si>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</si>
  <si>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</si>
  <si>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</si>
  <si>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</si>
  <si>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</si>
  <si>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</si>
  <si>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</si>
  <si>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</si>
  <si>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</si>
  <si>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</si>
  <si>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</si>
  <si>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</si>
  <si>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</si>
  <si>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</si>
  <si>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</si>
  <si>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</si>
  <si>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</si>
  <si>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</si>
  <si>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</si>
  <si>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</si>
  <si>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</si>
  <si>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</si>
  <si>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</si>
  <si>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</si>
  <si>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</si>
  <si>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</si>
  <si>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建物の竣工年月日</t>
    <rPh sb="0" eb="2">
      <t>タテモノ</t>
    </rPh>
    <rPh sb="3" eb="5">
      <t>シュンコウ</t>
    </rPh>
    <rPh sb="5" eb="8">
      <t>ネンガッピ</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</si>
  <si>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</si>
  <si>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</si>
  <si>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</si>
  <si>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</si>
  <si>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</si>
  <si>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</si>
  <si>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</si>
  <si>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</si>
  <si>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</si>
  <si>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</si>
  <si>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</si>
  <si>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</si>
  <si>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</si>
  <si>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</si>
  <si>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</si>
  <si>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</si>
  <si>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</si>
  <si>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</si>
  <si>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</si>
  <si>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</si>
  <si>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</si>
  <si>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</si>
  <si>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</si>
  <si>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</si>
  <si>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</si>
  <si>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</si>
  <si>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</si>
  <si>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</si>
  <si>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</si>
  <si>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</si>
  <si>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</si>
  <si>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</si>
  <si>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</si>
  <si>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</si>
  <si>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</si>
  <si>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</si>
  <si>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</si>
  <si>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</si>
  <si>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</si>
  <si>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</si>
  <si>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</si>
  <si>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</si>
  <si>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</si>
  <si>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スプリンクラーを設置する施設の種類（プルダウン）</t>
    <rPh sb="8" eb="10">
      <t>セッチ</t>
    </rPh>
    <rPh sb="12" eb="14">
      <t>シセツ</t>
    </rPh>
    <rPh sb="15" eb="17">
      <t>シュルイ</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</si>
  <si>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</si>
  <si>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</si>
  <si>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</si>
  <si>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</si>
  <si>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</si>
  <si>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</si>
  <si>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</si>
  <si>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</si>
  <si>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</si>
  <si>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</si>
  <si>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</si>
  <si>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</si>
  <si>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</si>
  <si>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</si>
  <si>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</si>
  <si>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</si>
  <si>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</si>
  <si>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</si>
  <si>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</si>
  <si>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</si>
  <si>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</si>
  <si>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</si>
  <si>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</si>
  <si>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</si>
  <si>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</si>
  <si>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</si>
  <si>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</si>
  <si>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</si>
  <si>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</si>
  <si>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</si>
  <si>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</si>
  <si>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</si>
  <si>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</si>
  <si>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</si>
  <si>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</si>
  <si>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</si>
  <si>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</si>
  <si>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</si>
  <si>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</si>
  <si>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</si>
  <si>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</si>
  <si>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</si>
  <si>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</si>
  <si>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</si>
  <si>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</si>
  <si>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</si>
  <si>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</si>
  <si>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</si>
  <si>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</si>
  <si>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※1</t>
    <phoneticPr fontId="1"/>
  </si>
  <si>
    <t>税抜で算定</t>
    <rPh sb="0" eb="2">
      <t>ゼイヌキ</t>
    </rPh>
    <rPh sb="3" eb="5">
      <t>サンテイ</t>
    </rPh>
    <phoneticPr fontId="1"/>
  </si>
  <si>
    <t>税込で算定</t>
    <rPh sb="0" eb="2">
      <t>ゼイコミ</t>
    </rPh>
    <rPh sb="3" eb="5">
      <t>サンテイ</t>
    </rPh>
    <phoneticPr fontId="1"/>
  </si>
  <si>
    <t>消費税
※４</t>
    <rPh sb="0" eb="3">
      <t>ショウヒゼイ</t>
    </rPh>
    <phoneticPr fontId="1"/>
  </si>
  <si>
    <t>※４税込価格で補助金の算定を行う場合、返還額が発生することがあります。また、税抜・税込価格での算定に関わらず、補助金額の確定後、補助金額に係る消費税等仕入控除税額（返還額）を報告いただきます。</t>
    <rPh sb="2" eb="6">
      <t>ゼイコミカカク</t>
    </rPh>
    <rPh sb="7" eb="10">
      <t>ホジョキン</t>
    </rPh>
    <rPh sb="11" eb="13">
      <t>サンテイ</t>
    </rPh>
    <rPh sb="14" eb="15">
      <t>オコナ</t>
    </rPh>
    <rPh sb="16" eb="18">
      <t>バアイ</t>
    </rPh>
    <rPh sb="19" eb="22">
      <t>ヘンカンガク</t>
    </rPh>
    <rPh sb="23" eb="25">
      <t>ハッセイ</t>
    </rPh>
    <rPh sb="38" eb="40">
      <t>ゼイヌキ</t>
    </rPh>
    <rPh sb="41" eb="43">
      <t>ゼイコミ</t>
    </rPh>
    <rPh sb="43" eb="45">
      <t>カカク</t>
    </rPh>
    <rPh sb="47" eb="49">
      <t>サンテイ</t>
    </rPh>
    <rPh sb="50" eb="51">
      <t>カカ</t>
    </rPh>
    <rPh sb="55" eb="59">
      <t>ホジョキンガク</t>
    </rPh>
    <rPh sb="60" eb="63">
      <t>カクテイゴ</t>
    </rPh>
    <rPh sb="64" eb="68">
      <t>ホジョキンガク</t>
    </rPh>
    <rPh sb="69" eb="70">
      <t>カカ</t>
    </rPh>
    <rPh sb="82" eb="85">
      <t>ヘンカンガク</t>
    </rPh>
    <rPh sb="87" eb="89">
      <t>ホウコク</t>
    </rPh>
    <phoneticPr fontId="1"/>
  </si>
  <si>
    <t>税込価格で補助金の算定を行う場合、返還額が発生することがあります。また、税抜・税込価格での算定に関わらず、補助金額の確定後、補助金額に係る消費税等仕入控除税額（返還額）を報告いただきます。</t>
    <rPh sb="0" eb="4">
      <t>ゼイコミカカク</t>
    </rPh>
    <rPh sb="5" eb="8">
      <t>ホジョキン</t>
    </rPh>
    <rPh sb="9" eb="11">
      <t>サンテイ</t>
    </rPh>
    <rPh sb="12" eb="13">
      <t>オコナ</t>
    </rPh>
    <rPh sb="14" eb="16">
      <t>バアイ</t>
    </rPh>
    <rPh sb="17" eb="20">
      <t>ヘンカンガク</t>
    </rPh>
    <rPh sb="21" eb="23">
      <t>ハッセイ</t>
    </rPh>
    <rPh sb="36" eb="38">
      <t>ゼイヌキ</t>
    </rPh>
    <rPh sb="39" eb="41">
      <t>ゼイコミ</t>
    </rPh>
    <rPh sb="41" eb="43">
      <t>カカク</t>
    </rPh>
    <rPh sb="45" eb="47">
      <t>サンテイ</t>
    </rPh>
    <rPh sb="48" eb="49">
      <t>カカ</t>
    </rPh>
    <rPh sb="53" eb="57">
      <t>ホジョキンガク</t>
    </rPh>
    <rPh sb="58" eb="61">
      <t>カクテイゴ</t>
    </rPh>
    <rPh sb="62" eb="66">
      <t>ホジョキンガク</t>
    </rPh>
    <rPh sb="67" eb="68">
      <t>カカ</t>
    </rPh>
    <rPh sb="80" eb="83">
      <t>ヘンカンガク</t>
    </rPh>
    <rPh sb="85" eb="87">
      <t>ホウコク</t>
    </rPh>
    <phoneticPr fontId="1"/>
  </si>
  <si>
    <t>「直近１年間の利用者数（延べ人数）」は、例えば、1日15人が365日間利用した場合は、15人×365日＝5,475人と算出し、5,475と記入。</t>
    <phoneticPr fontId="1"/>
  </si>
  <si>
    <t>消費税
※</t>
    <rPh sb="0" eb="3">
      <t>ショウヒゼイ</t>
    </rPh>
    <phoneticPr fontId="1"/>
  </si>
  <si>
    <t>※2</t>
    <phoneticPr fontId="1"/>
  </si>
  <si>
    <t>消費税
※1</t>
    <rPh sb="0" eb="3">
      <t>ショウヒゼイ</t>
    </rPh>
    <phoneticPr fontId="1"/>
  </si>
  <si>
    <t>直近１年間の利用者数（延べ人数）
（R７.４月～R８.３月）※2</t>
    <rPh sb="0" eb="2">
      <t>チョッキン</t>
    </rPh>
    <rPh sb="3" eb="5">
      <t>ネンカン</t>
    </rPh>
    <phoneticPr fontId="1"/>
  </si>
  <si>
    <t>九州厚生局</t>
    <rPh sb="0" eb="5">
      <t>キュウシュウコウセイキョク</t>
    </rPh>
    <phoneticPr fontId="1"/>
  </si>
  <si>
    <t>※</t>
    <phoneticPr fontId="1"/>
  </si>
  <si>
    <t xml:space="preserve">※2 </t>
    <phoneticPr fontId="1"/>
  </si>
  <si>
    <t>・</t>
  </si>
  <si>
    <t>　　なお、本調査において税抜価格で算定した場合、令和９年度事業時に税込価格での申請はできません。</t>
    <rPh sb="5" eb="8">
      <t>ホンチョウサ</t>
    </rPh>
    <rPh sb="12" eb="14">
      <t>ゼイヌキ</t>
    </rPh>
    <rPh sb="14" eb="16">
      <t>カカク</t>
    </rPh>
    <rPh sb="17" eb="19">
      <t>サンテイ</t>
    </rPh>
    <rPh sb="21" eb="23">
      <t>バアイ</t>
    </rPh>
    <rPh sb="24" eb="26">
      <t>レイワ</t>
    </rPh>
    <rPh sb="27" eb="29">
      <t>ネンド</t>
    </rPh>
    <rPh sb="29" eb="31">
      <t>ジギョウ</t>
    </rPh>
    <rPh sb="31" eb="32">
      <t>トキ</t>
    </rPh>
    <rPh sb="33" eb="35">
      <t>ゼイコミ</t>
    </rPh>
    <rPh sb="35" eb="37">
      <t>カカク</t>
    </rPh>
    <rPh sb="39" eb="41">
      <t>シンセイ</t>
    </rPh>
    <phoneticPr fontId="1"/>
  </si>
  <si>
    <t>なお、本調査において税抜価格で算定した場合、令和９年度事業時に税込価格での申請はできません。</t>
    <rPh sb="3" eb="6">
      <t>ホンチョウサ</t>
    </rPh>
    <rPh sb="10" eb="12">
      <t>ゼイヌキ</t>
    </rPh>
    <rPh sb="12" eb="14">
      <t>カカク</t>
    </rPh>
    <rPh sb="15" eb="17">
      <t>サンテイ</t>
    </rPh>
    <rPh sb="19" eb="21">
      <t>バアイ</t>
    </rPh>
    <rPh sb="22" eb="24">
      <t>レイワ</t>
    </rPh>
    <rPh sb="25" eb="27">
      <t>ネンド</t>
    </rPh>
    <rPh sb="27" eb="29">
      <t>ジギョウ</t>
    </rPh>
    <rPh sb="29" eb="30">
      <t>トキ</t>
    </rPh>
    <rPh sb="31" eb="33">
      <t>ゼイコミ</t>
    </rPh>
    <rPh sb="33" eb="35">
      <t>カカク</t>
    </rPh>
    <rPh sb="37" eb="39">
      <t>シンセイ</t>
    </rPh>
    <phoneticPr fontId="1"/>
  </si>
  <si>
    <t xml:space="preserve">※2 </t>
    <phoneticPr fontId="4"/>
  </si>
  <si>
    <t>法人名</t>
    <rPh sb="0" eb="3">
      <t>ホウジンメイ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</si>
</sst>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
  </numFmts>
  <fonts count="3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0"/>
      <color rgb="FFFF0000"/>
      <name val="游ゴシック"/>
      <family val="3"/>
      <charset val="128"/>
    </font>
    <font>
      <b/>
      <sz val="14"/>
      <color theme="1"/>
      <name val="游ゴシック"/>
      <family val="3"/>
      <charset val="128"/>
    </font>
    <font>
      <b/>
      <sz val="11"/>
      <color rgb="FFFF0000"/>
      <name val="游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
      <patternFill patternType="solid">
        <fgColor rgb="FF66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40">
    <xf numFmtId="0" fontId="0" fillId="0" borderId="0" xfId="0">
      <alignment vertical="center"/>
    </xf>
    <xf numFmtId="3" fontId="6" fillId="0" borderId="0" xfId="0" applyNumberFormat="1" applyFont="1">
      <alignment vertical="center"/>
    </xf>
    <xf numFmtId="0" fontId="6" fillId="0" borderId="0" xfId="0" applyFont="1" applyAlignment="1">
      <alignment horizontal="right" vertical="center"/>
    </xf>
    <xf numFmtId="0" fontId="12" fillId="0" borderId="0" xfId="0" applyFont="1" applyAlignment="1">
      <alignment horizontal="righ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1" xfId="0" applyFont="1" applyBorder="1" applyAlignment="1">
      <alignment vertical="center" wrapText="1"/>
    </xf>
    <xf numFmtId="0" fontId="17" fillId="0" borderId="1" xfId="0" applyFont="1" applyBorder="1" applyAlignment="1">
      <alignment vertical="center" wrapText="1"/>
    </xf>
    <xf numFmtId="177" fontId="14" fillId="0" borderId="1" xfId="0" applyNumberFormat="1" applyFont="1" applyBorder="1" applyAlignment="1">
      <alignment vertical="center" wrapText="1"/>
    </xf>
    <xf numFmtId="179" fontId="14" fillId="0" borderId="1" xfId="0" applyNumberFormat="1" applyFont="1" applyBorder="1" applyAlignment="1">
      <alignment vertical="center" wrapText="1"/>
    </xf>
    <xf numFmtId="0" fontId="17" fillId="0" borderId="1" xfId="0" applyFont="1" applyBorder="1" applyAlignment="1">
      <alignment horizontal="center" vertical="center" wrapText="1"/>
    </xf>
    <xf numFmtId="0" fontId="20" fillId="0" borderId="0" xfId="0" applyFont="1">
      <alignment vertical="center"/>
    </xf>
    <xf numFmtId="0" fontId="21" fillId="0" borderId="0" xfId="0" applyFont="1">
      <alignment vertical="center"/>
    </xf>
    <xf numFmtId="179" fontId="17" fillId="0" borderId="1" xfId="0" applyNumberFormat="1" applyFont="1" applyBorder="1" applyAlignment="1">
      <alignment vertical="center" wrapText="1"/>
    </xf>
    <xf numFmtId="0" fontId="18" fillId="0" borderId="0" xfId="0" applyFont="1">
      <alignment vertical="center"/>
    </xf>
    <xf numFmtId="38" fontId="18" fillId="0" borderId="0" xfId="0" applyNumberFormat="1" applyFont="1" applyAlignment="1">
      <alignment horizontal="center" vertical="center" shrinkToFit="1"/>
    </xf>
    <xf numFmtId="0" fontId="19" fillId="0" borderId="0" xfId="0" applyFont="1">
      <alignment vertical="center"/>
    </xf>
    <xf numFmtId="38" fontId="18"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7" fillId="0" borderId="0" xfId="0" applyFont="1">
      <alignment vertical="center"/>
    </xf>
    <xf numFmtId="0" fontId="14" fillId="0" borderId="1" xfId="0" applyFont="1" applyBorder="1">
      <alignment vertical="center"/>
    </xf>
    <xf numFmtId="176" fontId="14" fillId="0" borderId="1" xfId="0" applyNumberFormat="1" applyFont="1" applyBorder="1" applyAlignment="1">
      <alignment vertical="center" wrapText="1"/>
    </xf>
    <xf numFmtId="0" fontId="19" fillId="0" borderId="1" xfId="0" applyFont="1" applyBorder="1" applyAlignment="1">
      <alignment horizontal="right" vertical="center"/>
    </xf>
    <xf numFmtId="0" fontId="14" fillId="0" borderId="1" xfId="0" applyFont="1" applyBorder="1" applyAlignment="1">
      <alignment horizontal="right" vertical="center"/>
    </xf>
    <xf numFmtId="181" fontId="14" fillId="0" borderId="1" xfId="0" applyNumberFormat="1" applyFont="1" applyBorder="1">
      <alignment vertical="center"/>
    </xf>
    <xf numFmtId="0" fontId="17" fillId="0" borderId="0" xfId="0" applyFont="1" applyAlignment="1">
      <alignment vertical="center" wrapText="1"/>
    </xf>
    <xf numFmtId="0" fontId="18" fillId="0" borderId="0" xfId="0" applyFont="1" applyAlignment="1">
      <alignment horizontal="center" vertical="center" wrapText="1"/>
    </xf>
    <xf numFmtId="0" fontId="17" fillId="0" borderId="0" xfId="0" applyFont="1" applyAlignment="1">
      <alignment horizontal="center" vertical="center"/>
    </xf>
    <xf numFmtId="0" fontId="15" fillId="0" borderId="1" xfId="0" applyFont="1" applyBorder="1" applyAlignment="1">
      <alignment vertical="center" wrapText="1"/>
    </xf>
    <xf numFmtId="0" fontId="14" fillId="0" borderId="1" xfId="0" applyFont="1" applyBorder="1" applyAlignment="1">
      <alignment horizontal="left"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center" vertical="center" wrapText="1"/>
    </xf>
    <xf numFmtId="178" fontId="14" fillId="0" borderId="1" xfId="0" applyNumberFormat="1" applyFont="1" applyBorder="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38" fontId="28" fillId="0" borderId="0" xfId="0" applyNumberFormat="1" applyFont="1" applyAlignment="1">
      <alignment horizontal="center" vertical="center" shrinkToFit="1"/>
    </xf>
    <xf numFmtId="38" fontId="29" fillId="0" borderId="0" xfId="8" applyNumberFormat="1" applyFont="1" applyAlignment="1">
      <alignment horizontal="center" vertical="center" shrinkToFit="1"/>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17" fillId="3" borderId="1" xfId="0" applyFont="1" applyFill="1" applyBorder="1" applyAlignment="1">
      <alignment horizontal="center" vertical="center" wrapText="1"/>
    </xf>
    <xf numFmtId="176" fontId="14" fillId="0" borderId="2" xfId="0" applyNumberFormat="1" applyFont="1" applyBorder="1" applyAlignment="1">
      <alignment vertical="center" wrapText="1"/>
    </xf>
    <xf numFmtId="182" fontId="17" fillId="0" borderId="0" xfId="0" applyNumberFormat="1" applyFont="1">
      <alignment vertical="center"/>
    </xf>
    <xf numFmtId="182" fontId="14" fillId="0" borderId="1" xfId="0" applyNumberFormat="1" applyFont="1" applyBorder="1" applyAlignment="1">
      <alignment vertical="center" wrapText="1"/>
    </xf>
    <xf numFmtId="182" fontId="13" fillId="0" borderId="0" xfId="0" applyNumberFormat="1" applyFont="1">
      <alignment vertical="center"/>
    </xf>
    <xf numFmtId="182" fontId="14" fillId="0" borderId="0" xfId="0" applyNumberFormat="1" applyFont="1">
      <alignment vertical="center"/>
    </xf>
    <xf numFmtId="0" fontId="22" fillId="0" borderId="0" xfId="0" applyFont="1">
      <alignment vertical="center"/>
    </xf>
    <xf numFmtId="0" fontId="35" fillId="0" borderId="0" xfId="0" applyFont="1" applyAlignment="1">
      <alignment horizontal="right" vertical="center"/>
    </xf>
    <xf numFmtId="0" fontId="14" fillId="0" borderId="0" xfId="0" applyFont="1" applyAlignment="1">
      <alignment horizontal="right" vertical="center"/>
    </xf>
    <xf numFmtId="0" fontId="14" fillId="3" borderId="0" xfId="0" applyFont="1" applyFill="1">
      <alignment vertical="center"/>
    </xf>
    <xf numFmtId="3" fontId="14" fillId="0" borderId="0" xfId="0" applyNumberFormat="1" applyFont="1">
      <alignment vertical="center"/>
    </xf>
    <xf numFmtId="0" fontId="34" fillId="0" borderId="0" xfId="0" applyFont="1">
      <alignment vertical="center"/>
    </xf>
    <xf numFmtId="0" fontId="14" fillId="0" borderId="0" xfId="0" applyFont="1" applyAlignment="1">
      <alignment horizontal="center" vertical="center"/>
    </xf>
    <xf numFmtId="0" fontId="25" fillId="0" borderId="0" xfId="0" applyFont="1" applyAlignment="1">
      <alignment horizontal="centerContinuous" vertical="center"/>
    </xf>
    <xf numFmtId="0" fontId="16" fillId="0" borderId="0" xfId="0" applyFont="1">
      <alignment vertical="center"/>
    </xf>
    <xf numFmtId="182" fontId="14" fillId="0" borderId="1" xfId="0" applyNumberFormat="1" applyFont="1" applyBorder="1">
      <alignment vertical="center"/>
    </xf>
    <xf numFmtId="0" fontId="0" fillId="0" borderId="0" xfId="0" applyAlignment="1">
      <alignment vertical="center" wrapText="1"/>
    </xf>
    <xf numFmtId="0" fontId="18" fillId="5"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4" fillId="5" borderId="1" xfId="0" applyFont="1" applyFill="1" applyBorder="1" applyAlignment="1">
      <alignment vertical="center" wrapText="1"/>
    </xf>
    <xf numFmtId="0" fontId="0" fillId="0" borderId="0" xfId="0" applyAlignment="1">
      <alignment vertical="center" shrinkToFit="1"/>
    </xf>
    <xf numFmtId="9" fontId="14" fillId="6" borderId="1" xfId="0" applyNumberFormat="1" applyFont="1" applyFill="1" applyBorder="1" applyAlignment="1">
      <alignment vertical="center" wrapText="1"/>
    </xf>
    <xf numFmtId="0" fontId="14" fillId="6" borderId="1" xfId="0" applyFont="1" applyFill="1" applyBorder="1">
      <alignment vertical="center"/>
    </xf>
    <xf numFmtId="40" fontId="14" fillId="0" borderId="1" xfId="7" applyNumberFormat="1" applyFont="1" applyBorder="1" applyAlignment="1">
      <alignment horizontal="right" vertical="center"/>
    </xf>
    <xf numFmtId="38" fontId="14" fillId="0" borderId="1" xfId="7" applyFont="1" applyBorder="1" applyAlignment="1">
      <alignment horizontal="right" vertical="center"/>
    </xf>
    <xf numFmtId="38" fontId="19" fillId="0" borderId="1" xfId="7" applyFont="1" applyBorder="1" applyAlignment="1">
      <alignment horizontal="right" vertical="center"/>
    </xf>
    <xf numFmtId="177" fontId="14" fillId="6" borderId="1" xfId="0" applyNumberFormat="1" applyFont="1" applyFill="1" applyBorder="1" applyAlignment="1">
      <alignment vertical="center" wrapText="1"/>
    </xf>
    <xf numFmtId="38" fontId="14" fillId="6" borderId="1" xfId="7" applyFont="1" applyFill="1" applyBorder="1" applyAlignment="1">
      <alignment horizontal="right"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180" fontId="14" fillId="6" borderId="1" xfId="9" applyNumberFormat="1" applyFont="1" applyFill="1" applyBorder="1" applyAlignment="1">
      <alignment horizontal="right" vertical="center"/>
    </xf>
    <xf numFmtId="181" fontId="14" fillId="5" borderId="1" xfId="0" applyNumberFormat="1" applyFont="1" applyFill="1" applyBorder="1" applyAlignment="1">
      <alignment horizontal="center" vertical="center"/>
    </xf>
    <xf numFmtId="0" fontId="14" fillId="5" borderId="1" xfId="0" applyFont="1" applyFill="1" applyBorder="1" applyAlignment="1">
      <alignment vertical="center" shrinkToFit="1"/>
    </xf>
    <xf numFmtId="0" fontId="35" fillId="0" borderId="0" xfId="0" applyFont="1">
      <alignment vertical="center"/>
    </xf>
    <xf numFmtId="180" fontId="14" fillId="6" borderId="1" xfId="0" applyNumberFormat="1" applyFont="1" applyFill="1" applyBorder="1" applyAlignment="1">
      <alignment horizontal="right" vertical="center" wrapText="1"/>
    </xf>
    <xf numFmtId="0" fontId="17" fillId="0" borderId="1" xfId="0" applyFont="1" applyBorder="1" applyAlignment="1">
      <alignment horizontal="center" vertical="center"/>
    </xf>
    <xf numFmtId="0" fontId="17" fillId="6" borderId="1"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6" fillId="0" borderId="0" xfId="0" applyFont="1" applyAlignment="1">
      <alignment vertical="center" shrinkToFit="1"/>
    </xf>
    <xf numFmtId="0" fontId="7" fillId="0" borderId="0" xfId="0" applyFont="1">
      <alignment vertical="center"/>
    </xf>
    <xf numFmtId="38" fontId="17" fillId="0" borderId="1" xfId="7" applyFont="1" applyFill="1" applyBorder="1" applyAlignment="1">
      <alignment horizontal="center" vertical="center" wrapText="1"/>
    </xf>
    <xf numFmtId="38" fontId="17" fillId="6" borderId="1" xfId="7" applyFont="1" applyFill="1" applyBorder="1" applyAlignment="1">
      <alignment horizontal="center" vertical="center" wrapText="1"/>
    </xf>
    <xf numFmtId="0" fontId="0" fillId="7" borderId="0" xfId="0" applyFill="1" applyAlignment="1">
      <alignment vertical="center" wrapText="1"/>
    </xf>
    <xf numFmtId="0" fontId="17" fillId="5" borderId="1" xfId="0" applyFont="1" applyFill="1" applyBorder="1" applyAlignment="1">
      <alignment horizontal="left" vertical="center" wrapText="1"/>
    </xf>
    <xf numFmtId="0" fontId="15" fillId="6" borderId="3"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2" borderId="0" xfId="0" applyFill="1" applyAlignment="1">
      <alignment vertical="center" wrapText="1"/>
    </xf>
    <xf numFmtId="0" fontId="19"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19" fillId="0" borderId="0" xfId="0" applyFont="1" applyAlignment="1">
      <alignment vertical="center" shrinkToFit="1"/>
    </xf>
    <xf numFmtId="38" fontId="0" fillId="0" borderId="0" xfId="7" applyFont="1" applyAlignment="1">
      <alignment vertical="center" shrinkToFit="1"/>
    </xf>
    <xf numFmtId="0" fontId="0" fillId="8" borderId="0" xfId="0" applyFill="1" applyAlignment="1">
      <alignment vertical="center" wrapText="1"/>
    </xf>
    <xf numFmtId="0" fontId="0" fillId="4" borderId="0" xfId="0" applyFill="1" applyAlignment="1">
      <alignment vertical="center" wrapText="1"/>
    </xf>
    <xf numFmtId="0" fontId="0" fillId="9"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36" fillId="0" borderId="0" xfId="0" applyFont="1">
      <alignment vertical="center"/>
    </xf>
    <xf numFmtId="0" fontId="0" fillId="15" borderId="0" xfId="0" applyFill="1" applyAlignment="1">
      <alignment vertical="center" wrapText="1"/>
    </xf>
    <xf numFmtId="0" fontId="14" fillId="0" borderId="1" xfId="0" applyFont="1" applyBorder="1" applyAlignment="1">
      <alignment horizontal="left" vertical="center" wrapText="1"/>
    </xf>
    <xf numFmtId="183" fontId="13" fillId="0" borderId="0" xfId="0" applyNumberFormat="1" applyFont="1">
      <alignment vertical="center"/>
    </xf>
    <xf numFmtId="0" fontId="13" fillId="16" borderId="0" xfId="0" applyFont="1" applyFill="1">
      <alignment vertical="center"/>
    </xf>
    <xf numFmtId="0" fontId="17" fillId="0" borderId="3" xfId="0" applyFont="1" applyBorder="1" applyAlignment="1">
      <alignment horizontal="center" vertical="center" wrapText="1"/>
    </xf>
    <xf numFmtId="0" fontId="13" fillId="0" borderId="4" xfId="0" applyFont="1" applyBorder="1">
      <alignment vertical="center"/>
    </xf>
    <xf numFmtId="0" fontId="14" fillId="0" borderId="4" xfId="0" applyFont="1" applyBorder="1">
      <alignment vertical="center"/>
    </xf>
    <xf numFmtId="0" fontId="0" fillId="2" borderId="0" xfId="0" applyFill="1" applyAlignment="1">
      <alignment vertical="center" shrinkToFit="1"/>
    </xf>
    <xf numFmtId="0" fontId="17" fillId="0" borderId="2" xfId="0" applyFont="1" applyBorder="1" applyAlignment="1">
      <alignment vertical="center" wrapText="1"/>
    </xf>
    <xf numFmtId="0" fontId="19" fillId="5" borderId="1" xfId="0" applyFont="1" applyFill="1" applyBorder="1" applyAlignment="1">
      <alignment horizontal="center" vertical="center" wrapText="1"/>
    </xf>
    <xf numFmtId="0" fontId="17" fillId="6" borderId="1" xfId="0" applyFont="1" applyFill="1" applyBorder="1" applyAlignment="1">
      <alignment horizontal="center" vertical="center" wrapText="1"/>
    </xf>
    <xf numFmtId="38" fontId="17" fillId="0" borderId="1" xfId="7" applyFont="1" applyBorder="1" applyAlignment="1">
      <alignment horizontal="center" vertical="center" wrapText="1"/>
    </xf>
    <xf numFmtId="0" fontId="17" fillId="0" borderId="1" xfId="0" applyFont="1" applyBorder="1" applyAlignment="1">
      <alignment horizontal="center" vertical="center" wrapText="1"/>
    </xf>
    <xf numFmtId="38" fontId="17" fillId="0" borderId="1" xfId="7" applyFont="1" applyFill="1" applyBorder="1" applyAlignment="1">
      <alignment horizontal="center" vertical="center" wrapText="1"/>
    </xf>
    <xf numFmtId="38" fontId="17" fillId="6" borderId="1" xfId="7" applyFont="1" applyFill="1" applyBorder="1" applyAlignment="1">
      <alignment horizontal="center" vertical="center" wrapText="1"/>
    </xf>
    <xf numFmtId="38" fontId="18" fillId="5" borderId="3" xfId="7" applyFont="1" applyFill="1" applyBorder="1" applyAlignment="1">
      <alignment horizontal="center" vertical="center" wrapText="1"/>
    </xf>
    <xf numFmtId="38" fontId="18" fillId="5" borderId="2" xfId="7"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5"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7" fillId="0" borderId="1" xfId="0" applyFont="1" applyBorder="1" applyAlignment="1">
      <alignment horizontal="center" vertical="center"/>
    </xf>
    <xf numFmtId="182" fontId="18" fillId="0" borderId="3" xfId="0" applyNumberFormat="1" applyFont="1" applyBorder="1" applyAlignment="1">
      <alignment horizontal="center" vertical="center" wrapText="1"/>
    </xf>
    <xf numFmtId="182" fontId="18" fillId="0" borderId="2" xfId="0" applyNumberFormat="1" applyFont="1" applyBorder="1" applyAlignment="1">
      <alignment horizontal="center" vertical="center" wrapText="1"/>
    </xf>
    <xf numFmtId="0" fontId="17"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66FFFF"/>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F79"/>
  <sheetViews>
    <sheetView tabSelected="1" view="pageBreakPreview" zoomScale="90" zoomScaleNormal="100" zoomScaleSheetLayoutView="90" workbookViewId="0">
      <pane ySplit="4" topLeftCell="A5" activePane="bottomLeft" state="frozen"/>
      <selection activeCell="R22" sqref="R22"/>
      <selection pane="bottomLeft" activeCell="F5" sqref="F5"/>
    </sheetView>
  </sheetViews>
  <sheetFormatPr defaultColWidth="4.25" defaultRowHeight="18.75"/>
  <cols>
    <col min="1" max="1" width="4.125" style="26" bestFit="1" customWidth="1"/>
    <col min="2" max="2" width="17" style="26" customWidth="1"/>
    <col min="3" max="3" width="11.5" style="26" customWidth="1"/>
    <col min="4" max="5" width="14.625" style="26" customWidth="1"/>
    <col min="6" max="6" width="17.125" style="26" customWidth="1"/>
    <col min="7" max="7" width="30.625" style="26" customWidth="1"/>
    <col min="8" max="8" width="28.375" style="26" customWidth="1"/>
    <col min="9" max="9" width="28.625" style="26" customWidth="1"/>
    <col min="10" max="10" width="26.75" style="26" customWidth="1"/>
    <col min="11" max="11" width="16" style="26" customWidth="1"/>
    <col min="12" max="12" width="16" style="52" customWidth="1"/>
    <col min="13" max="13" width="9.875" style="26" customWidth="1"/>
    <col min="14" max="15" width="11.625" style="26" customWidth="1"/>
    <col min="16" max="16" width="10.75" style="26" customWidth="1"/>
    <col min="17" max="18" width="11.625" style="26" customWidth="1"/>
    <col min="19" max="19" width="12.875" style="26" customWidth="1"/>
    <col min="20" max="20" width="15.375" style="26" customWidth="1"/>
    <col min="21" max="26" width="16.125" style="26" customWidth="1"/>
    <col min="27" max="27" width="13.75" style="26" customWidth="1"/>
    <col min="28" max="28" width="22.375" style="26" customWidth="1"/>
    <col min="29" max="29" width="17.5" style="26" customWidth="1"/>
    <col min="30" max="30" width="20.125" style="26" customWidth="1"/>
    <col min="31" max="31" width="19.625" style="26" customWidth="1"/>
    <col min="32" max="32" width="11.625" style="26" customWidth="1"/>
    <col min="33" max="16384" width="4.25" style="26"/>
  </cols>
  <sheetData>
    <row r="1" spans="1:32">
      <c r="AF1" s="34" t="s">
        <v>0</v>
      </c>
    </row>
    <row r="2" spans="1:32" ht="20.100000000000001" customHeight="1">
      <c r="A2" s="83" t="s">
        <v>102</v>
      </c>
    </row>
    <row r="3" spans="1:32" s="10" customFormat="1" ht="73.5" customHeight="1">
      <c r="A3" s="136" t="s">
        <v>1</v>
      </c>
      <c r="B3" s="136" t="s">
        <v>2</v>
      </c>
      <c r="C3" s="125" t="s">
        <v>3</v>
      </c>
      <c r="D3" s="123" t="s">
        <v>4</v>
      </c>
      <c r="E3" s="136" t="s">
        <v>5</v>
      </c>
      <c r="F3" s="125" t="s">
        <v>240</v>
      </c>
      <c r="G3" s="132" t="s">
        <v>115</v>
      </c>
      <c r="H3" s="136" t="s">
        <v>6</v>
      </c>
      <c r="I3" s="136" t="s">
        <v>7</v>
      </c>
      <c r="J3" s="132" t="s">
        <v>172</v>
      </c>
      <c r="K3" s="133" t="s">
        <v>8</v>
      </c>
      <c r="L3" s="137" t="s">
        <v>218</v>
      </c>
      <c r="M3" s="135" t="s">
        <v>9</v>
      </c>
      <c r="N3" s="133" t="s">
        <v>10</v>
      </c>
      <c r="O3" s="133"/>
      <c r="P3" s="135" t="s">
        <v>11</v>
      </c>
      <c r="Q3" s="133" t="s">
        <v>12</v>
      </c>
      <c r="R3" s="133"/>
      <c r="S3" s="125" t="s">
        <v>116</v>
      </c>
      <c r="T3" s="125" t="s">
        <v>117</v>
      </c>
      <c r="U3" s="125" t="s">
        <v>120</v>
      </c>
      <c r="V3" s="125" t="s">
        <v>119</v>
      </c>
      <c r="W3" s="125" t="s">
        <v>118</v>
      </c>
      <c r="X3" s="123" t="s">
        <v>121</v>
      </c>
      <c r="Y3" s="125" t="s">
        <v>127</v>
      </c>
      <c r="Z3" s="130" t="s">
        <v>225</v>
      </c>
      <c r="AA3" s="123" t="s">
        <v>13</v>
      </c>
      <c r="AB3" s="126" t="s">
        <v>219</v>
      </c>
      <c r="AC3" s="126" t="s">
        <v>14</v>
      </c>
      <c r="AD3" s="127" t="s">
        <v>221</v>
      </c>
      <c r="AE3" s="128" t="s">
        <v>125</v>
      </c>
      <c r="AF3" s="124" t="s">
        <v>15</v>
      </c>
    </row>
    <row r="4" spans="1:32" s="10" customFormat="1" ht="58.5" customHeight="1">
      <c r="A4" s="136"/>
      <c r="B4" s="136"/>
      <c r="C4" s="125"/>
      <c r="D4" s="123"/>
      <c r="E4" s="136"/>
      <c r="F4" s="125"/>
      <c r="G4" s="139"/>
      <c r="H4" s="136"/>
      <c r="I4" s="136"/>
      <c r="J4" s="132"/>
      <c r="K4" s="134"/>
      <c r="L4" s="138"/>
      <c r="M4" s="135"/>
      <c r="N4" s="78" t="s">
        <v>16</v>
      </c>
      <c r="O4" s="79" t="s">
        <v>17</v>
      </c>
      <c r="P4" s="135"/>
      <c r="Q4" s="78" t="s">
        <v>18</v>
      </c>
      <c r="R4" s="79" t="s">
        <v>19</v>
      </c>
      <c r="S4" s="136"/>
      <c r="T4" s="125"/>
      <c r="U4" s="125"/>
      <c r="V4" s="125"/>
      <c r="W4" s="125"/>
      <c r="X4" s="123"/>
      <c r="Y4" s="125"/>
      <c r="Z4" s="131"/>
      <c r="AA4" s="123"/>
      <c r="AB4" s="126"/>
      <c r="AC4" s="126"/>
      <c r="AD4" s="127"/>
      <c r="AE4" s="129"/>
      <c r="AF4" s="124"/>
    </row>
    <row r="5" spans="1:32" s="9" customFormat="1" ht="20.100000000000001" customHeight="1">
      <c r="A5" s="27">
        <v>1</v>
      </c>
      <c r="B5" s="27" t="s">
        <v>233</v>
      </c>
      <c r="C5" s="35">
        <v>44</v>
      </c>
      <c r="D5" s="68" t="str">
        <f>VLOOKUP(C5,都道府県コード等!A3:B49,2)</f>
        <v>大分県</v>
      </c>
      <c r="E5" s="11"/>
      <c r="F5" s="11"/>
      <c r="G5" s="82"/>
      <c r="H5" s="27"/>
      <c r="I5" s="27"/>
      <c r="J5" s="82"/>
      <c r="K5" s="28"/>
      <c r="L5" s="53"/>
      <c r="M5" s="71" t="str">
        <f>IF(O5="","",O5/N5)</f>
        <v/>
      </c>
      <c r="N5" s="29"/>
      <c r="O5" s="30"/>
      <c r="P5" s="72" t="str">
        <f t="shared" ref="P5:P19" si="0">IF(R5="","",R5/Q5)</f>
        <v/>
      </c>
      <c r="Q5" s="27"/>
      <c r="R5" s="27"/>
      <c r="S5" s="75"/>
      <c r="T5" s="73"/>
      <c r="U5" s="74"/>
      <c r="V5" s="74"/>
      <c r="W5" s="74"/>
      <c r="X5" s="77">
        <f>(S5*T5)+U5+V5+W5</f>
        <v>0</v>
      </c>
      <c r="Y5" s="74"/>
      <c r="Z5" s="13"/>
      <c r="AA5" s="76">
        <f>ROUNDDOWN(MIN(X5,Y5),0)</f>
        <v>0</v>
      </c>
      <c r="AB5" s="65"/>
      <c r="AC5" s="65"/>
      <c r="AD5" s="80" t="e">
        <f>AC5/AB5</f>
        <v>#DIV/0!</v>
      </c>
      <c r="AE5" s="81"/>
      <c r="AF5" s="36"/>
    </row>
    <row r="6" spans="1:32" s="9" customFormat="1" ht="20.100000000000001" customHeight="1">
      <c r="A6" s="27">
        <v>2</v>
      </c>
      <c r="B6" s="27" t="s">
        <v>233</v>
      </c>
      <c r="C6" s="12">
        <v>44</v>
      </c>
      <c r="D6" s="68" t="str">
        <f>VLOOKUP(C6,都道府県コード等!A4:B50,2)</f>
        <v>大分県</v>
      </c>
      <c r="E6" s="11"/>
      <c r="F6" s="11"/>
      <c r="G6" s="82"/>
      <c r="H6" s="27"/>
      <c r="I6" s="27"/>
      <c r="J6" s="82"/>
      <c r="K6" s="28"/>
      <c r="L6" s="53"/>
      <c r="M6" s="71" t="str">
        <f t="shared" ref="M6:M19" si="1">IF(O6="","",O6/N6)</f>
        <v/>
      </c>
      <c r="N6" s="29"/>
      <c r="O6" s="30"/>
      <c r="P6" s="72" t="str">
        <f t="shared" si="0"/>
        <v/>
      </c>
      <c r="Q6" s="27"/>
      <c r="R6" s="27"/>
      <c r="S6" s="75"/>
      <c r="T6" s="73"/>
      <c r="U6" s="74"/>
      <c r="V6" s="74"/>
      <c r="W6" s="74"/>
      <c r="X6" s="77">
        <f t="shared" ref="X6:X19" si="2">(S6*T6)+U6+V6+W6</f>
        <v>0</v>
      </c>
      <c r="Y6" s="74"/>
      <c r="Z6" s="13"/>
      <c r="AA6" s="76">
        <f t="shared" ref="AA6:AA19" si="3">ROUNDDOWN(MIN(X6,Y6),0)</f>
        <v>0</v>
      </c>
      <c r="AB6" s="27"/>
      <c r="AC6" s="27"/>
      <c r="AD6" s="80" t="e">
        <f>AC6/AB6</f>
        <v>#DIV/0!</v>
      </c>
      <c r="AE6" s="81" t="s">
        <v>123</v>
      </c>
      <c r="AF6" s="27"/>
    </row>
    <row r="7" spans="1:32" s="9" customFormat="1" ht="20.100000000000001" customHeight="1">
      <c r="A7" s="27">
        <v>3</v>
      </c>
      <c r="B7" s="27" t="s">
        <v>233</v>
      </c>
      <c r="C7" s="35">
        <v>44</v>
      </c>
      <c r="D7" s="68" t="str">
        <f>VLOOKUP(C7,都道府県コード等!A5:B51,2)</f>
        <v>大分県</v>
      </c>
      <c r="E7" s="11"/>
      <c r="F7" s="11"/>
      <c r="G7" s="82"/>
      <c r="H7" s="27"/>
      <c r="I7" s="27"/>
      <c r="J7" s="82"/>
      <c r="K7" s="28"/>
      <c r="L7" s="53"/>
      <c r="M7" s="71" t="str">
        <f t="shared" si="1"/>
        <v/>
      </c>
      <c r="N7" s="29"/>
      <c r="O7" s="30"/>
      <c r="P7" s="72" t="str">
        <f t="shared" si="0"/>
        <v/>
      </c>
      <c r="Q7" s="27"/>
      <c r="R7" s="27"/>
      <c r="S7" s="75"/>
      <c r="T7" s="73"/>
      <c r="U7" s="74"/>
      <c r="V7" s="74"/>
      <c r="W7" s="74"/>
      <c r="X7" s="77">
        <f t="shared" si="2"/>
        <v>0</v>
      </c>
      <c r="Y7" s="74"/>
      <c r="Z7" s="13"/>
      <c r="AA7" s="76">
        <f t="shared" si="3"/>
        <v>0</v>
      </c>
      <c r="AB7" s="27"/>
      <c r="AC7" s="27"/>
      <c r="AD7" s="80" t="e">
        <f t="shared" ref="AD7:AD19" si="4">AC7/AB7</f>
        <v>#DIV/0!</v>
      </c>
      <c r="AE7" s="81"/>
      <c r="AF7" s="27"/>
    </row>
    <row r="8" spans="1:32" s="9" customFormat="1" ht="20.100000000000001" customHeight="1">
      <c r="A8" s="27">
        <v>4</v>
      </c>
      <c r="B8" s="27" t="s">
        <v>233</v>
      </c>
      <c r="C8" s="12">
        <v>44</v>
      </c>
      <c r="D8" s="68" t="str">
        <f>VLOOKUP(C8,都道府県コード等!A6:B52,2)</f>
        <v>大分県</v>
      </c>
      <c r="E8" s="11"/>
      <c r="F8" s="11"/>
      <c r="G8" s="82"/>
      <c r="H8" s="27"/>
      <c r="I8" s="27"/>
      <c r="J8" s="82"/>
      <c r="K8" s="28"/>
      <c r="L8" s="53"/>
      <c r="M8" s="71" t="str">
        <f t="shared" si="1"/>
        <v/>
      </c>
      <c r="N8" s="29"/>
      <c r="O8" s="30"/>
      <c r="P8" s="72" t="str">
        <f t="shared" si="0"/>
        <v/>
      </c>
      <c r="Q8" s="27"/>
      <c r="R8" s="27"/>
      <c r="S8" s="75"/>
      <c r="T8" s="73"/>
      <c r="U8" s="74"/>
      <c r="V8" s="74"/>
      <c r="W8" s="74"/>
      <c r="X8" s="77">
        <f t="shared" si="2"/>
        <v>0</v>
      </c>
      <c r="Y8" s="74"/>
      <c r="Z8" s="13"/>
      <c r="AA8" s="76">
        <f t="shared" si="3"/>
        <v>0</v>
      </c>
      <c r="AB8" s="27"/>
      <c r="AC8" s="27"/>
      <c r="AD8" s="80" t="e">
        <f t="shared" si="4"/>
        <v>#DIV/0!</v>
      </c>
      <c r="AE8" s="81"/>
      <c r="AF8" s="27"/>
    </row>
    <row r="9" spans="1:32" s="9" customFormat="1" ht="20.100000000000001" customHeight="1">
      <c r="A9" s="27">
        <v>5</v>
      </c>
      <c r="B9" s="27" t="s">
        <v>233</v>
      </c>
      <c r="C9" s="35">
        <v>44</v>
      </c>
      <c r="D9" s="68" t="str">
        <f>VLOOKUP(C9,都道府県コード等!A7:B53,2)</f>
        <v>大分県</v>
      </c>
      <c r="E9" s="11"/>
      <c r="F9" s="11"/>
      <c r="G9" s="82"/>
      <c r="H9" s="27"/>
      <c r="I9" s="27"/>
      <c r="J9" s="82"/>
      <c r="K9" s="28"/>
      <c r="L9" s="53"/>
      <c r="M9" s="71" t="str">
        <f t="shared" si="1"/>
        <v/>
      </c>
      <c r="N9" s="29"/>
      <c r="O9" s="30"/>
      <c r="P9" s="72" t="str">
        <f t="shared" si="0"/>
        <v/>
      </c>
      <c r="Q9" s="27"/>
      <c r="R9" s="27"/>
      <c r="S9" s="75"/>
      <c r="T9" s="73"/>
      <c r="U9" s="74"/>
      <c r="V9" s="74"/>
      <c r="W9" s="74"/>
      <c r="X9" s="77">
        <f t="shared" si="2"/>
        <v>0</v>
      </c>
      <c r="Y9" s="74"/>
      <c r="Z9" s="13"/>
      <c r="AA9" s="76">
        <f t="shared" si="3"/>
        <v>0</v>
      </c>
      <c r="AB9" s="31"/>
      <c r="AC9" s="31"/>
      <c r="AD9" s="80" t="e">
        <f t="shared" si="4"/>
        <v>#DIV/0!</v>
      </c>
      <c r="AE9" s="81"/>
      <c r="AF9" s="36"/>
    </row>
    <row r="10" spans="1:32" s="9" customFormat="1" ht="20.100000000000001" customHeight="1">
      <c r="A10" s="27">
        <v>6</v>
      </c>
      <c r="B10" s="27" t="s">
        <v>233</v>
      </c>
      <c r="C10" s="12">
        <v>44</v>
      </c>
      <c r="D10" s="68" t="str">
        <f>VLOOKUP(C10,都道府県コード等!A8:B54,2)</f>
        <v>大分県</v>
      </c>
      <c r="E10" s="11"/>
      <c r="F10" s="11"/>
      <c r="G10" s="82"/>
      <c r="H10" s="27"/>
      <c r="I10" s="27"/>
      <c r="J10" s="82"/>
      <c r="K10" s="28"/>
      <c r="L10" s="53"/>
      <c r="M10" s="71" t="str">
        <f t="shared" si="1"/>
        <v/>
      </c>
      <c r="N10" s="29"/>
      <c r="O10" s="30"/>
      <c r="P10" s="72" t="str">
        <f t="shared" si="0"/>
        <v/>
      </c>
      <c r="Q10" s="27"/>
      <c r="R10" s="27"/>
      <c r="S10" s="75"/>
      <c r="T10" s="73"/>
      <c r="U10" s="74"/>
      <c r="V10" s="74"/>
      <c r="W10" s="74"/>
      <c r="X10" s="77">
        <f t="shared" si="2"/>
        <v>0</v>
      </c>
      <c r="Y10" s="74"/>
      <c r="Z10" s="13"/>
      <c r="AA10" s="76">
        <f t="shared" si="3"/>
        <v>0</v>
      </c>
      <c r="AB10" s="27"/>
      <c r="AC10" s="27"/>
      <c r="AD10" s="80" t="e">
        <f>AC10/AB10</f>
        <v>#DIV/0!</v>
      </c>
      <c r="AE10" s="81"/>
      <c r="AF10" s="27"/>
    </row>
    <row r="11" spans="1:32" s="9" customFormat="1" ht="20.100000000000001" customHeight="1">
      <c r="A11" s="27">
        <v>7</v>
      </c>
      <c r="B11" s="27" t="s">
        <v>233</v>
      </c>
      <c r="C11" s="35">
        <v>44</v>
      </c>
      <c r="D11" s="68" t="str">
        <f>VLOOKUP(C11,都道府県コード等!A9:B55,2)</f>
        <v>大分県</v>
      </c>
      <c r="E11" s="11"/>
      <c r="F11" s="11"/>
      <c r="G11" s="82"/>
      <c r="H11" s="27"/>
      <c r="I11" s="27"/>
      <c r="J11" s="82"/>
      <c r="K11" s="28"/>
      <c r="L11" s="53"/>
      <c r="M11" s="71" t="str">
        <f t="shared" si="1"/>
        <v/>
      </c>
      <c r="N11" s="29"/>
      <c r="O11" s="30"/>
      <c r="P11" s="72" t="str">
        <f t="shared" si="0"/>
        <v/>
      </c>
      <c r="Q11" s="27"/>
      <c r="R11" s="27"/>
      <c r="S11" s="75"/>
      <c r="T11" s="73"/>
      <c r="U11" s="74"/>
      <c r="V11" s="74"/>
      <c r="W11" s="74"/>
      <c r="X11" s="77">
        <f t="shared" si="2"/>
        <v>0</v>
      </c>
      <c r="Y11" s="74"/>
      <c r="Z11" s="13"/>
      <c r="AA11" s="76">
        <f t="shared" si="3"/>
        <v>0</v>
      </c>
      <c r="AB11" s="27"/>
      <c r="AC11" s="27"/>
      <c r="AD11" s="80" t="e">
        <f t="shared" si="4"/>
        <v>#DIV/0!</v>
      </c>
      <c r="AE11" s="81"/>
      <c r="AF11" s="27"/>
    </row>
    <row r="12" spans="1:32" s="9" customFormat="1" ht="20.100000000000001" customHeight="1">
      <c r="A12" s="27">
        <v>8</v>
      </c>
      <c r="B12" s="27" t="s">
        <v>233</v>
      </c>
      <c r="C12" s="12">
        <v>44</v>
      </c>
      <c r="D12" s="68" t="str">
        <f>VLOOKUP(C12,都道府県コード等!A10:B56,2)</f>
        <v>大分県</v>
      </c>
      <c r="E12" s="11"/>
      <c r="F12" s="11"/>
      <c r="G12" s="82"/>
      <c r="H12" s="27"/>
      <c r="I12" s="27"/>
      <c r="J12" s="82"/>
      <c r="K12" s="28"/>
      <c r="L12" s="53"/>
      <c r="M12" s="71" t="str">
        <f t="shared" si="1"/>
        <v/>
      </c>
      <c r="N12" s="29"/>
      <c r="O12" s="30"/>
      <c r="P12" s="72" t="str">
        <f t="shared" si="0"/>
        <v/>
      </c>
      <c r="Q12" s="27"/>
      <c r="R12" s="27"/>
      <c r="S12" s="75"/>
      <c r="T12" s="73"/>
      <c r="U12" s="74"/>
      <c r="V12" s="74"/>
      <c r="W12" s="74"/>
      <c r="X12" s="77">
        <f t="shared" si="2"/>
        <v>0</v>
      </c>
      <c r="Y12" s="74"/>
      <c r="Z12" s="13"/>
      <c r="AA12" s="76">
        <f t="shared" si="3"/>
        <v>0</v>
      </c>
      <c r="AB12" s="27"/>
      <c r="AC12" s="27"/>
      <c r="AD12" s="80" t="e">
        <f t="shared" si="4"/>
        <v>#DIV/0!</v>
      </c>
      <c r="AE12" s="81"/>
      <c r="AF12" s="27"/>
    </row>
    <row r="13" spans="1:32" s="9" customFormat="1" ht="20.100000000000001" customHeight="1">
      <c r="A13" s="27">
        <v>9</v>
      </c>
      <c r="B13" s="27" t="s">
        <v>233</v>
      </c>
      <c r="C13" s="35">
        <v>44</v>
      </c>
      <c r="D13" s="68" t="str">
        <f>VLOOKUP(C13,都道府県コード等!A11:B57,2)</f>
        <v>大分県</v>
      </c>
      <c r="E13" s="11"/>
      <c r="F13" s="11"/>
      <c r="G13" s="82"/>
      <c r="H13" s="27"/>
      <c r="I13" s="27"/>
      <c r="J13" s="82"/>
      <c r="K13" s="28"/>
      <c r="L13" s="53"/>
      <c r="M13" s="71" t="str">
        <f t="shared" si="1"/>
        <v/>
      </c>
      <c r="N13" s="29"/>
      <c r="O13" s="30"/>
      <c r="P13" s="72" t="str">
        <f t="shared" si="0"/>
        <v/>
      </c>
      <c r="Q13" s="27"/>
      <c r="R13" s="27"/>
      <c r="S13" s="75"/>
      <c r="T13" s="73"/>
      <c r="U13" s="74"/>
      <c r="V13" s="74"/>
      <c r="W13" s="74"/>
      <c r="X13" s="77">
        <f t="shared" si="2"/>
        <v>0</v>
      </c>
      <c r="Y13" s="74"/>
      <c r="Z13" s="13"/>
      <c r="AA13" s="76">
        <f t="shared" si="3"/>
        <v>0</v>
      </c>
      <c r="AB13" s="31"/>
      <c r="AC13" s="31"/>
      <c r="AD13" s="80" t="e">
        <f t="shared" si="4"/>
        <v>#DIV/0!</v>
      </c>
      <c r="AE13" s="81"/>
      <c r="AF13" s="36"/>
    </row>
    <row r="14" spans="1:32" s="9" customFormat="1" ht="20.100000000000001" customHeight="1">
      <c r="A14" s="27">
        <v>10</v>
      </c>
      <c r="B14" s="27" t="s">
        <v>233</v>
      </c>
      <c r="C14" s="12">
        <v>44</v>
      </c>
      <c r="D14" s="68" t="str">
        <f>VLOOKUP(C14,都道府県コード等!A12:B58,2)</f>
        <v>大分県</v>
      </c>
      <c r="E14" s="11"/>
      <c r="F14" s="11"/>
      <c r="G14" s="82"/>
      <c r="H14" s="27"/>
      <c r="I14" s="27"/>
      <c r="J14" s="82"/>
      <c r="K14" s="28"/>
      <c r="L14" s="53"/>
      <c r="M14" s="71" t="str">
        <f t="shared" si="1"/>
        <v/>
      </c>
      <c r="N14" s="29"/>
      <c r="O14" s="30"/>
      <c r="P14" s="72" t="str">
        <f t="shared" si="0"/>
        <v/>
      </c>
      <c r="Q14" s="27"/>
      <c r="R14" s="27"/>
      <c r="S14" s="75"/>
      <c r="T14" s="73"/>
      <c r="U14" s="74"/>
      <c r="V14" s="74"/>
      <c r="W14" s="74"/>
      <c r="X14" s="77">
        <f t="shared" si="2"/>
        <v>0</v>
      </c>
      <c r="Y14" s="74"/>
      <c r="Z14" s="13"/>
      <c r="AA14" s="76">
        <f t="shared" si="3"/>
        <v>0</v>
      </c>
      <c r="AB14" s="27"/>
      <c r="AC14" s="27"/>
      <c r="AD14" s="80" t="e">
        <f t="shared" si="4"/>
        <v>#DIV/0!</v>
      </c>
      <c r="AE14" s="81"/>
      <c r="AF14" s="27"/>
    </row>
    <row r="15" spans="1:32" s="9" customFormat="1" ht="20.100000000000001" customHeight="1">
      <c r="A15" s="27">
        <v>11</v>
      </c>
      <c r="B15" s="27" t="s">
        <v>233</v>
      </c>
      <c r="C15" s="35">
        <v>44</v>
      </c>
      <c r="D15" s="68" t="str">
        <f>VLOOKUP(C15,都道府県コード等!A13:B59,2)</f>
        <v>大分県</v>
      </c>
      <c r="E15" s="11"/>
      <c r="F15" s="11"/>
      <c r="G15" s="82"/>
      <c r="H15" s="27"/>
      <c r="I15" s="27"/>
      <c r="J15" s="82"/>
      <c r="K15" s="28"/>
      <c r="L15" s="53"/>
      <c r="M15" s="71" t="str">
        <f t="shared" si="1"/>
        <v/>
      </c>
      <c r="N15" s="29"/>
      <c r="O15" s="30"/>
      <c r="P15" s="72" t="str">
        <f t="shared" si="0"/>
        <v/>
      </c>
      <c r="Q15" s="27"/>
      <c r="R15" s="27"/>
      <c r="S15" s="75"/>
      <c r="T15" s="73"/>
      <c r="U15" s="74"/>
      <c r="V15" s="74"/>
      <c r="W15" s="74"/>
      <c r="X15" s="77">
        <f t="shared" si="2"/>
        <v>0</v>
      </c>
      <c r="Y15" s="74"/>
      <c r="Z15" s="13"/>
      <c r="AA15" s="76">
        <f t="shared" si="3"/>
        <v>0</v>
      </c>
      <c r="AB15" s="27"/>
      <c r="AC15" s="27"/>
      <c r="AD15" s="80" t="e">
        <f t="shared" si="4"/>
        <v>#DIV/0!</v>
      </c>
      <c r="AE15" s="81"/>
      <c r="AF15" s="27"/>
    </row>
    <row r="16" spans="1:32" s="9" customFormat="1" ht="20.100000000000001" customHeight="1">
      <c r="A16" s="27">
        <v>12</v>
      </c>
      <c r="B16" s="27" t="s">
        <v>233</v>
      </c>
      <c r="C16" s="12">
        <v>44</v>
      </c>
      <c r="D16" s="68" t="str">
        <f>VLOOKUP(C16,都道府県コード等!A14:B60,2)</f>
        <v>大分県</v>
      </c>
      <c r="E16" s="11"/>
      <c r="F16" s="11"/>
      <c r="G16" s="82"/>
      <c r="H16" s="27"/>
      <c r="I16" s="27"/>
      <c r="J16" s="82"/>
      <c r="K16" s="28"/>
      <c r="L16" s="53"/>
      <c r="M16" s="71" t="str">
        <f t="shared" si="1"/>
        <v/>
      </c>
      <c r="N16" s="29"/>
      <c r="O16" s="30"/>
      <c r="P16" s="72" t="str">
        <f t="shared" si="0"/>
        <v/>
      </c>
      <c r="Q16" s="27"/>
      <c r="R16" s="27"/>
      <c r="S16" s="75"/>
      <c r="T16" s="73"/>
      <c r="U16" s="74"/>
      <c r="V16" s="74"/>
      <c r="W16" s="74"/>
      <c r="X16" s="77">
        <f t="shared" si="2"/>
        <v>0</v>
      </c>
      <c r="Y16" s="74"/>
      <c r="Z16" s="13"/>
      <c r="AA16" s="76">
        <f t="shared" si="3"/>
        <v>0</v>
      </c>
      <c r="AB16" s="27"/>
      <c r="AC16" s="27"/>
      <c r="AD16" s="80" t="e">
        <f t="shared" si="4"/>
        <v>#DIV/0!</v>
      </c>
      <c r="AE16" s="81"/>
      <c r="AF16" s="27"/>
    </row>
    <row r="17" spans="1:32" s="9" customFormat="1" ht="20.100000000000001" customHeight="1">
      <c r="A17" s="27">
        <v>13</v>
      </c>
      <c r="B17" s="27" t="s">
        <v>233</v>
      </c>
      <c r="C17" s="35">
        <v>44</v>
      </c>
      <c r="D17" s="68" t="str">
        <f>VLOOKUP(C17,都道府県コード等!A15:B61,2)</f>
        <v>大分県</v>
      </c>
      <c r="E17" s="11"/>
      <c r="F17" s="11"/>
      <c r="G17" s="82"/>
      <c r="H17" s="27"/>
      <c r="I17" s="27"/>
      <c r="J17" s="82"/>
      <c r="K17" s="28"/>
      <c r="L17" s="53"/>
      <c r="M17" s="71" t="str">
        <f t="shared" si="1"/>
        <v/>
      </c>
      <c r="N17" s="29"/>
      <c r="O17" s="30"/>
      <c r="P17" s="72" t="str">
        <f t="shared" si="0"/>
        <v/>
      </c>
      <c r="Q17" s="27"/>
      <c r="R17" s="27"/>
      <c r="S17" s="75"/>
      <c r="T17" s="73"/>
      <c r="U17" s="74"/>
      <c r="V17" s="74"/>
      <c r="W17" s="74"/>
      <c r="X17" s="77">
        <f t="shared" si="2"/>
        <v>0</v>
      </c>
      <c r="Y17" s="74"/>
      <c r="Z17" s="13"/>
      <c r="AA17" s="76">
        <f t="shared" si="3"/>
        <v>0</v>
      </c>
      <c r="AB17" s="31"/>
      <c r="AC17" s="31"/>
      <c r="AD17" s="80" t="e">
        <f t="shared" si="4"/>
        <v>#DIV/0!</v>
      </c>
      <c r="AE17" s="81"/>
      <c r="AF17" s="36"/>
    </row>
    <row r="18" spans="1:32" s="9" customFormat="1" ht="20.100000000000001" customHeight="1">
      <c r="A18" s="27">
        <v>14</v>
      </c>
      <c r="B18" s="27" t="s">
        <v>233</v>
      </c>
      <c r="C18" s="12">
        <v>44</v>
      </c>
      <c r="D18" s="68" t="str">
        <f>VLOOKUP(C18,都道府県コード等!A16:B62,2)</f>
        <v>大分県</v>
      </c>
      <c r="E18" s="11"/>
      <c r="F18" s="11"/>
      <c r="G18" s="82"/>
      <c r="H18" s="27"/>
      <c r="I18" s="27"/>
      <c r="J18" s="82"/>
      <c r="K18" s="28"/>
      <c r="L18" s="53"/>
      <c r="M18" s="71" t="str">
        <f t="shared" si="1"/>
        <v/>
      </c>
      <c r="N18" s="29"/>
      <c r="O18" s="30"/>
      <c r="P18" s="72" t="str">
        <f t="shared" si="0"/>
        <v/>
      </c>
      <c r="Q18" s="27"/>
      <c r="R18" s="27"/>
      <c r="S18" s="75"/>
      <c r="T18" s="73"/>
      <c r="U18" s="74"/>
      <c r="V18" s="74"/>
      <c r="W18" s="74"/>
      <c r="X18" s="77">
        <f t="shared" si="2"/>
        <v>0</v>
      </c>
      <c r="Y18" s="74"/>
      <c r="Z18" s="13"/>
      <c r="AA18" s="76">
        <f t="shared" si="3"/>
        <v>0</v>
      </c>
      <c r="AB18" s="27"/>
      <c r="AC18" s="27"/>
      <c r="AD18" s="80" t="e">
        <f t="shared" si="4"/>
        <v>#DIV/0!</v>
      </c>
      <c r="AE18" s="81"/>
      <c r="AF18" s="27"/>
    </row>
    <row r="19" spans="1:32" s="119" customFormat="1" ht="20.100000000000001" customHeight="1">
      <c r="A19" s="27">
        <v>15</v>
      </c>
      <c r="B19" s="27" t="s">
        <v>233</v>
      </c>
      <c r="C19" s="35">
        <v>44</v>
      </c>
      <c r="D19" s="68" t="str">
        <f>VLOOKUP(C19,都道府県コード等!A17:B63,2)</f>
        <v>大分県</v>
      </c>
      <c r="E19" s="11"/>
      <c r="F19" s="11"/>
      <c r="G19" s="82"/>
      <c r="H19" s="27"/>
      <c r="I19" s="27"/>
      <c r="J19" s="82"/>
      <c r="K19" s="28"/>
      <c r="L19" s="53"/>
      <c r="M19" s="71" t="str">
        <f t="shared" si="1"/>
        <v/>
      </c>
      <c r="N19" s="29"/>
      <c r="O19" s="30"/>
      <c r="P19" s="72" t="str">
        <f t="shared" si="0"/>
        <v/>
      </c>
      <c r="Q19" s="27"/>
      <c r="R19" s="27"/>
      <c r="S19" s="75"/>
      <c r="T19" s="73"/>
      <c r="U19" s="74"/>
      <c r="V19" s="74"/>
      <c r="W19" s="74"/>
      <c r="X19" s="77">
        <f t="shared" si="2"/>
        <v>0</v>
      </c>
      <c r="Y19" s="74"/>
      <c r="Z19" s="118"/>
      <c r="AA19" s="76">
        <f t="shared" si="3"/>
        <v>0</v>
      </c>
      <c r="AB19" s="27"/>
      <c r="AC19" s="27"/>
      <c r="AD19" s="80" t="e">
        <f t="shared" si="4"/>
        <v>#DIV/0!</v>
      </c>
      <c r="AE19" s="81"/>
      <c r="AF19" s="27"/>
    </row>
    <row r="20" spans="1:32" s="8" customFormat="1" ht="20.100000000000001" customHeight="1">
      <c r="A20" s="10" t="s">
        <v>20</v>
      </c>
      <c r="B20" s="10"/>
      <c r="C20" s="32"/>
      <c r="D20" s="33"/>
      <c r="L20" s="54"/>
    </row>
    <row r="21" spans="1:32" s="8" customFormat="1" ht="20.100000000000001" customHeight="1">
      <c r="A21" s="10" t="s">
        <v>21</v>
      </c>
      <c r="B21" s="10"/>
      <c r="L21" s="54"/>
    </row>
    <row r="22" spans="1:32" s="8" customFormat="1" ht="20.100000000000001" customHeight="1">
      <c r="A22" s="10" t="s">
        <v>22</v>
      </c>
      <c r="B22" s="10"/>
      <c r="L22" s="54"/>
    </row>
    <row r="23" spans="1:32" s="8" customFormat="1" ht="20.100000000000001" customHeight="1">
      <c r="A23" s="64" t="s">
        <v>23</v>
      </c>
      <c r="B23" s="10"/>
      <c r="L23" s="54"/>
    </row>
    <row r="24" spans="1:32" s="8" customFormat="1" ht="20.100000000000001" customHeight="1">
      <c r="A24" s="10" t="s">
        <v>24</v>
      </c>
      <c r="B24" s="10"/>
      <c r="L24" s="54"/>
    </row>
    <row r="25" spans="1:32" s="8" customFormat="1" ht="20.100000000000001" customHeight="1">
      <c r="A25" s="25" t="s">
        <v>25</v>
      </c>
      <c r="B25" s="10"/>
      <c r="L25" s="54"/>
    </row>
    <row r="26" spans="1:32" s="8" customFormat="1" ht="20.100000000000001" customHeight="1">
      <c r="A26" s="25" t="s">
        <v>26</v>
      </c>
      <c r="B26" s="10"/>
      <c r="L26" s="54"/>
    </row>
    <row r="27" spans="1:32" s="8" customFormat="1" ht="20.100000000000001" customHeight="1">
      <c r="A27" s="25" t="s">
        <v>27</v>
      </c>
      <c r="B27" s="10"/>
      <c r="L27" s="54"/>
    </row>
    <row r="28" spans="1:32" s="8" customFormat="1" ht="20.100000000000001" customHeight="1">
      <c r="A28" s="25" t="s">
        <v>28</v>
      </c>
      <c r="B28" s="10"/>
      <c r="L28" s="54"/>
      <c r="AE28" s="9"/>
    </row>
    <row r="29" spans="1:32" s="8" customFormat="1" ht="20.100000000000001" customHeight="1">
      <c r="A29" s="25" t="s">
        <v>236</v>
      </c>
      <c r="B29" s="64" t="s">
        <v>226</v>
      </c>
      <c r="L29" s="54"/>
      <c r="AE29" s="9"/>
    </row>
    <row r="30" spans="1:32" s="8" customFormat="1" ht="20.100000000000001" customHeight="1">
      <c r="A30" s="25"/>
      <c r="B30" s="64" t="s">
        <v>237</v>
      </c>
      <c r="L30" s="54"/>
      <c r="AE30" s="9"/>
    </row>
    <row r="31" spans="1:32" s="9" customFormat="1" ht="16.5">
      <c r="L31" s="55"/>
      <c r="Z31" s="9" t="s">
        <v>223</v>
      </c>
    </row>
    <row r="32" spans="1:32" s="9" customFormat="1" ht="16.5">
      <c r="L32" s="55"/>
      <c r="Z32" s="9" t="s">
        <v>224</v>
      </c>
    </row>
    <row r="33" spans="3:31" s="9" customFormat="1">
      <c r="C33" s="19"/>
      <c r="D33" s="20"/>
      <c r="L33" s="55"/>
      <c r="AE33" s="26"/>
    </row>
    <row r="34" spans="3:31">
      <c r="C34" s="19"/>
      <c r="D34" s="20"/>
    </row>
    <row r="35" spans="3:31">
      <c r="C35" s="19"/>
      <c r="D35" s="20"/>
    </row>
    <row r="36" spans="3:31">
      <c r="C36" s="19"/>
      <c r="D36" s="20"/>
    </row>
    <row r="37" spans="3:31">
      <c r="C37" s="19"/>
      <c r="D37" s="20"/>
    </row>
    <row r="38" spans="3:31">
      <c r="C38" s="19"/>
      <c r="D38" s="22"/>
    </row>
    <row r="39" spans="3:31">
      <c r="C39" s="19"/>
      <c r="D39" s="22"/>
    </row>
    <row r="40" spans="3:31">
      <c r="C40" s="19"/>
      <c r="D40" s="20"/>
    </row>
    <row r="41" spans="3:31">
      <c r="C41" s="19"/>
      <c r="D41" s="20"/>
    </row>
    <row r="42" spans="3:31">
      <c r="C42" s="19"/>
      <c r="D42" s="20"/>
    </row>
    <row r="43" spans="3:31">
      <c r="C43" s="19"/>
      <c r="D43" s="20"/>
    </row>
    <row r="44" spans="3:31">
      <c r="C44" s="19"/>
      <c r="D44" s="20"/>
    </row>
    <row r="45" spans="3:31">
      <c r="C45" s="19"/>
      <c r="D45" s="20"/>
    </row>
    <row r="46" spans="3:31">
      <c r="C46" s="19"/>
      <c r="D46" s="20"/>
    </row>
    <row r="47" spans="3:31">
      <c r="C47" s="19"/>
      <c r="D47" s="20"/>
    </row>
    <row r="48" spans="3:31">
      <c r="C48" s="19"/>
      <c r="D48" s="20"/>
    </row>
    <row r="49" spans="3:7">
      <c r="C49" s="19"/>
      <c r="D49" s="20"/>
    </row>
    <row r="50" spans="3:7">
      <c r="C50" s="19"/>
      <c r="D50" s="20"/>
    </row>
    <row r="51" spans="3:7">
      <c r="C51" s="19"/>
      <c r="D51" s="20"/>
    </row>
    <row r="52" spans="3:7">
      <c r="C52" s="19"/>
      <c r="D52" s="20"/>
      <c r="G52" s="9"/>
    </row>
    <row r="53" spans="3:7">
      <c r="C53" s="19"/>
      <c r="D53" s="20"/>
    </row>
    <row r="54" spans="3:7">
      <c r="C54" s="19"/>
      <c r="D54" s="20"/>
    </row>
    <row r="55" spans="3:7">
      <c r="C55" s="19"/>
      <c r="D55" s="20"/>
    </row>
    <row r="56" spans="3:7">
      <c r="C56" s="19"/>
      <c r="D56" s="20"/>
    </row>
    <row r="57" spans="3:7">
      <c r="C57" s="19"/>
      <c r="D57" s="20"/>
    </row>
    <row r="58" spans="3:7">
      <c r="C58" s="19"/>
      <c r="D58" s="20"/>
    </row>
    <row r="59" spans="3:7">
      <c r="C59" s="19"/>
      <c r="D59" s="20"/>
    </row>
    <row r="60" spans="3:7">
      <c r="C60" s="19"/>
      <c r="D60" s="20"/>
    </row>
    <row r="61" spans="3:7">
      <c r="C61" s="19"/>
      <c r="D61" s="20"/>
    </row>
    <row r="62" spans="3:7">
      <c r="C62" s="19"/>
      <c r="D62" s="20"/>
    </row>
    <row r="63" spans="3:7">
      <c r="C63" s="19"/>
      <c r="D63" s="20"/>
    </row>
    <row r="64" spans="3:7">
      <c r="C64" s="19"/>
      <c r="D64" s="20"/>
    </row>
    <row r="65" spans="3:4">
      <c r="C65" s="19"/>
      <c r="D65" s="20"/>
    </row>
    <row r="66" spans="3:4">
      <c r="C66" s="19"/>
      <c r="D66" s="20"/>
    </row>
    <row r="67" spans="3:4">
      <c r="C67" s="19"/>
      <c r="D67" s="20"/>
    </row>
    <row r="68" spans="3:4">
      <c r="C68" s="19"/>
      <c r="D68" s="20"/>
    </row>
    <row r="69" spans="3:4">
      <c r="C69" s="19"/>
      <c r="D69" s="20"/>
    </row>
    <row r="70" spans="3:4">
      <c r="C70" s="19"/>
      <c r="D70" s="20"/>
    </row>
    <row r="71" spans="3:4">
      <c r="C71" s="19"/>
      <c r="D71" s="20"/>
    </row>
    <row r="72" spans="3:4">
      <c r="C72" s="19"/>
      <c r="D72" s="20"/>
    </row>
    <row r="73" spans="3:4">
      <c r="C73" s="19"/>
      <c r="D73" s="20"/>
    </row>
    <row r="74" spans="3:4">
      <c r="C74" s="19"/>
      <c r="D74" s="20"/>
    </row>
    <row r="75" spans="3:4">
      <c r="C75" s="19"/>
      <c r="D75" s="20"/>
    </row>
    <row r="76" spans="3:4">
      <c r="C76" s="19"/>
      <c r="D76" s="20"/>
    </row>
    <row r="77" spans="3:4">
      <c r="C77" s="19"/>
      <c r="D77" s="20"/>
    </row>
    <row r="78" spans="3:4">
      <c r="C78" s="19"/>
      <c r="D78" s="20"/>
    </row>
    <row r="79" spans="3:4">
      <c r="C79" s="19"/>
      <c r="D79" s="20"/>
    </row>
  </sheetData>
  <dataConsolidate/>
  <mergeCells count="30">
    <mergeCell ref="H3:H4"/>
    <mergeCell ref="F3:F4"/>
    <mergeCell ref="I3:I4"/>
    <mergeCell ref="A3:A4"/>
    <mergeCell ref="B3:B4"/>
    <mergeCell ref="C3:C4"/>
    <mergeCell ref="D3:D4"/>
    <mergeCell ref="E3:E4"/>
    <mergeCell ref="G3:G4"/>
    <mergeCell ref="W3:W4"/>
    <mergeCell ref="J3:J4"/>
    <mergeCell ref="K3:K4"/>
    <mergeCell ref="M3:M4"/>
    <mergeCell ref="N3:O3"/>
    <mergeCell ref="P3:P4"/>
    <mergeCell ref="Q3:R3"/>
    <mergeCell ref="S3:S4"/>
    <mergeCell ref="T3:T4"/>
    <mergeCell ref="U3:U4"/>
    <mergeCell ref="V3:V4"/>
    <mergeCell ref="L3:L4"/>
    <mergeCell ref="AA3:AA4"/>
    <mergeCell ref="AF3:AF4"/>
    <mergeCell ref="X3:X4"/>
    <mergeCell ref="Y3:Y4"/>
    <mergeCell ref="AB3:AB4"/>
    <mergeCell ref="AC3:AC4"/>
    <mergeCell ref="AD3:AD4"/>
    <mergeCell ref="AE3:AE4"/>
    <mergeCell ref="Z3:Z4"/>
  </mergeCells>
  <phoneticPr fontId="1"/>
  <dataValidations count="10">
    <dataValidation allowBlank="1" showInputMessage="1" showErrorMessage="1" promptTitle="年月日を記載してください" prompt="書式設定を変更せずに、年月日を記載してください_x000a_（西暦／月／日）" sqref="K5:K19" xr:uid="{00000000-0002-0000-0000-000001000000}"/>
    <dataValidation allowBlank="1" showInputMessage="1" prompt="必要な金額を千円単位で記入し、小数点以下も記載してください" sqref="Y5:Y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S5:S19" xr:uid="{00000000-0002-0000-0000-000009000000}"/>
    <dataValidation allowBlank="1" showInputMessage="1" showErrorMessage="1" prompt="実施要綱別表の交付基準単価を千円単位で小数点以下も記載してください。" sqref="T5:T19" xr:uid="{78BB737B-5003-4084-825A-F02066BEA3AD}"/>
    <dataValidation allowBlank="1" showInputMessage="1" showErrorMessage="1" prompt="実施要綱別表の交付基準単価を千円単位で記載してください。" sqref="U5:W19" xr:uid="{A831DC54-4AA5-4FE5-A397-8C37089D5DFC}"/>
    <dataValidation allowBlank="1" showInputMessage="1" showErrorMessage="1" prompt="自動計算。千円単位で小数点以下も記載。" sqref="X5:X19" xr:uid="{39568BE9-C2DA-4374-A8B6-931C5C5FB02F}"/>
    <dataValidation type="list" showInputMessage="1" showErrorMessage="1" errorTitle="ドロップダウンリストより選択してください" promptTitle="千円単位（小数点も記載）" prompt="千円単位で小数点も記載してください" sqref="Z5:Z19" xr:uid="{747DCC9A-8326-4B43-A099-A029FC7A1956}">
      <formula1>$Z$31:$Z$32</formula1>
    </dataValidation>
  </dataValidations>
  <pageMargins left="0.93" right="0.16" top="0.74803149606299213" bottom="0.74803149606299213" header="0.31496062992125984" footer="0.31496062992125984"/>
  <pageSetup paperSize="8" scale="38"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J5:J19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AE5:AE19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T82"/>
  <sheetViews>
    <sheetView view="pageBreakPreview" zoomScale="80" zoomScaleNormal="100" zoomScaleSheetLayoutView="80" workbookViewId="0">
      <pane ySplit="3" topLeftCell="A4" activePane="bottomLeft" state="frozen"/>
      <selection activeCell="L40" activeCellId="1" sqref="R20 L40"/>
      <selection pane="bottomLeft" activeCell="F3" sqref="F3"/>
    </sheetView>
  </sheetViews>
  <sheetFormatPr defaultColWidth="4.25" defaultRowHeight="16.5"/>
  <cols>
    <col min="1" max="1" width="6.125" style="9" customWidth="1"/>
    <col min="2" max="2" width="14.375" style="9" customWidth="1"/>
    <col min="3" max="3" width="9.75" style="9" customWidth="1"/>
    <col min="4" max="5" width="12.375" style="9" customWidth="1"/>
    <col min="6" max="6" width="17.125" style="9" customWidth="1"/>
    <col min="7" max="9" width="28.375" style="9" customWidth="1"/>
    <col min="10" max="10" width="43" style="9" customWidth="1"/>
    <col min="11" max="16" width="12.875" style="9" customWidth="1"/>
    <col min="17" max="17" width="16.125" style="9" customWidth="1"/>
    <col min="18" max="18" width="10.625" style="9" customWidth="1"/>
    <col min="19" max="19" width="15.125" style="9" customWidth="1"/>
    <col min="20" max="20" width="11.625" style="9" customWidth="1"/>
    <col min="21" max="16384" width="4.25" style="9"/>
  </cols>
  <sheetData>
    <row r="1" spans="1:20" ht="24">
      <c r="O1" s="57"/>
      <c r="P1" s="58"/>
      <c r="T1" s="34" t="s">
        <v>0</v>
      </c>
    </row>
    <row r="2" spans="1:20" ht="20.100000000000001" customHeight="1">
      <c r="A2" s="83" t="s">
        <v>182</v>
      </c>
      <c r="S2" s="63"/>
    </row>
    <row r="3" spans="1:20" s="10" customFormat="1" ht="155.25" customHeight="1">
      <c r="A3" s="85" t="s">
        <v>1</v>
      </c>
      <c r="B3" s="15" t="s">
        <v>2</v>
      </c>
      <c r="C3" s="15" t="s">
        <v>3</v>
      </c>
      <c r="D3" s="100" t="s">
        <v>4</v>
      </c>
      <c r="E3" s="15" t="s">
        <v>5</v>
      </c>
      <c r="F3" s="15" t="s">
        <v>240</v>
      </c>
      <c r="G3" s="87" t="s">
        <v>81</v>
      </c>
      <c r="H3" s="15" t="s">
        <v>6</v>
      </c>
      <c r="I3" s="15" t="s">
        <v>7</v>
      </c>
      <c r="J3" s="15" t="s">
        <v>82</v>
      </c>
      <c r="K3" s="15" t="s">
        <v>213</v>
      </c>
      <c r="L3" s="15" t="s">
        <v>214</v>
      </c>
      <c r="M3" s="117" t="s">
        <v>231</v>
      </c>
      <c r="N3" s="86" t="s">
        <v>215</v>
      </c>
      <c r="O3" s="86" t="s">
        <v>216</v>
      </c>
      <c r="P3" s="15" t="s">
        <v>100</v>
      </c>
      <c r="Q3" s="50" t="s">
        <v>232</v>
      </c>
      <c r="R3" s="87" t="s">
        <v>86</v>
      </c>
      <c r="S3" s="67" t="s">
        <v>125</v>
      </c>
      <c r="T3" s="15" t="s">
        <v>15</v>
      </c>
    </row>
    <row r="4" spans="1:20" ht="20.25" customHeight="1">
      <c r="A4" s="27">
        <v>1</v>
      </c>
      <c r="B4" s="11" t="s">
        <v>233</v>
      </c>
      <c r="C4" s="11">
        <v>44</v>
      </c>
      <c r="D4" s="99" t="str">
        <f>VLOOKUP(C4,都道府県コード等!A4:B50,2)</f>
        <v>大分県</v>
      </c>
      <c r="E4" s="11"/>
      <c r="F4" s="11"/>
      <c r="G4" s="69"/>
      <c r="H4" s="11"/>
      <c r="I4" s="11"/>
      <c r="J4" s="39"/>
      <c r="K4" s="13"/>
      <c r="L4" s="13"/>
      <c r="M4" s="121"/>
      <c r="N4" s="76">
        <f>ROUNDDOWN(MIN(K4,L4),0)</f>
        <v>0</v>
      </c>
      <c r="O4" s="76">
        <f>ROUNDDOWN(N4*1/2,0)</f>
        <v>0</v>
      </c>
      <c r="P4" s="14"/>
      <c r="Q4" s="11"/>
      <c r="R4" s="69"/>
      <c r="S4" s="81"/>
      <c r="T4" s="40"/>
    </row>
    <row r="5" spans="1:20" ht="20.25" customHeight="1">
      <c r="A5" s="27">
        <v>2</v>
      </c>
      <c r="B5" s="11" t="s">
        <v>233</v>
      </c>
      <c r="C5" s="11">
        <v>44</v>
      </c>
      <c r="D5" s="99" t="str">
        <f>VLOOKUP(C5,都道府県コード等!A5:B51,2)</f>
        <v>大分県</v>
      </c>
      <c r="E5" s="11"/>
      <c r="F5" s="11"/>
      <c r="G5" s="69"/>
      <c r="H5" s="11"/>
      <c r="I5" s="11"/>
      <c r="J5" s="39"/>
      <c r="K5" s="13"/>
      <c r="L5" s="13"/>
      <c r="M5" s="13"/>
      <c r="N5" s="76">
        <f t="shared" ref="N5:N18" si="0">ROUNDDOWN(MIN(K5,L5),0)</f>
        <v>0</v>
      </c>
      <c r="O5" s="76">
        <f t="shared" ref="O5:O18" si="1">ROUNDDOWN(N5*1/2,0)</f>
        <v>0</v>
      </c>
      <c r="P5" s="14"/>
      <c r="Q5" s="11"/>
      <c r="R5" s="69"/>
      <c r="S5" s="81"/>
      <c r="T5" s="40"/>
    </row>
    <row r="6" spans="1:20" ht="20.25" customHeight="1">
      <c r="A6" s="27">
        <v>3</v>
      </c>
      <c r="B6" s="11" t="s">
        <v>233</v>
      </c>
      <c r="C6" s="11">
        <v>44</v>
      </c>
      <c r="D6" s="99" t="str">
        <f>VLOOKUP(C6,都道府県コード等!A6:B52,2)</f>
        <v>大分県</v>
      </c>
      <c r="E6" s="11"/>
      <c r="F6" s="27"/>
      <c r="G6" s="69"/>
      <c r="H6" s="11"/>
      <c r="I6" s="11"/>
      <c r="J6" s="39"/>
      <c r="K6" s="13"/>
      <c r="L6" s="13"/>
      <c r="M6" s="13"/>
      <c r="N6" s="76">
        <f t="shared" si="0"/>
        <v>0</v>
      </c>
      <c r="O6" s="76">
        <f t="shared" si="1"/>
        <v>0</v>
      </c>
      <c r="P6" s="14"/>
      <c r="Q6" s="11"/>
      <c r="R6" s="69"/>
      <c r="S6" s="81"/>
      <c r="T6" s="40"/>
    </row>
    <row r="7" spans="1:20" ht="20.25" customHeight="1">
      <c r="A7" s="27">
        <v>4</v>
      </c>
      <c r="B7" s="11" t="s">
        <v>233</v>
      </c>
      <c r="C7" s="11">
        <v>44</v>
      </c>
      <c r="D7" s="99" t="str">
        <f>VLOOKUP(C7,都道府県コード等!A7:B53,2)</f>
        <v>大分県</v>
      </c>
      <c r="E7" s="11"/>
      <c r="F7" s="11"/>
      <c r="G7" s="69"/>
      <c r="H7" s="11"/>
      <c r="I7" s="11"/>
      <c r="J7" s="39"/>
      <c r="K7" s="13"/>
      <c r="L7" s="13"/>
      <c r="M7" s="13"/>
      <c r="N7" s="76">
        <f t="shared" si="0"/>
        <v>0</v>
      </c>
      <c r="O7" s="76">
        <f t="shared" si="1"/>
        <v>0</v>
      </c>
      <c r="P7" s="14"/>
      <c r="Q7" s="11"/>
      <c r="R7" s="69"/>
      <c r="S7" s="81"/>
      <c r="T7" s="40"/>
    </row>
    <row r="8" spans="1:20" ht="20.25" customHeight="1">
      <c r="A8" s="27">
        <v>5</v>
      </c>
      <c r="B8" s="11" t="s">
        <v>233</v>
      </c>
      <c r="C8" s="11">
        <v>44</v>
      </c>
      <c r="D8" s="99" t="str">
        <f>VLOOKUP(C8,都道府県コード等!A8:B54,2)</f>
        <v>大分県</v>
      </c>
      <c r="E8" s="11"/>
      <c r="F8" s="11"/>
      <c r="G8" s="69"/>
      <c r="H8" s="11"/>
      <c r="I8" s="11"/>
      <c r="J8" s="39"/>
      <c r="K8" s="13"/>
      <c r="L8" s="13"/>
      <c r="M8" s="13"/>
      <c r="N8" s="76">
        <f t="shared" si="0"/>
        <v>0</v>
      </c>
      <c r="O8" s="76">
        <f t="shared" si="1"/>
        <v>0</v>
      </c>
      <c r="P8" s="14"/>
      <c r="Q8" s="11"/>
      <c r="R8" s="69"/>
      <c r="S8" s="81"/>
      <c r="T8" s="40"/>
    </row>
    <row r="9" spans="1:20" ht="20.25" customHeight="1">
      <c r="A9" s="27">
        <v>6</v>
      </c>
      <c r="B9" s="11" t="s">
        <v>233</v>
      </c>
      <c r="C9" s="11">
        <v>44</v>
      </c>
      <c r="D9" s="99" t="str">
        <f>VLOOKUP(C9,都道府県コード等!A9:B55,2)</f>
        <v>大分県</v>
      </c>
      <c r="E9" s="11"/>
      <c r="F9" s="11"/>
      <c r="G9" s="69"/>
      <c r="H9" s="11"/>
      <c r="I9" s="11"/>
      <c r="J9" s="39"/>
      <c r="K9" s="13"/>
      <c r="L9" s="13"/>
      <c r="M9" s="13"/>
      <c r="N9" s="76">
        <f t="shared" si="0"/>
        <v>0</v>
      </c>
      <c r="O9" s="76">
        <f t="shared" si="1"/>
        <v>0</v>
      </c>
      <c r="P9" s="14"/>
      <c r="Q9" s="11"/>
      <c r="R9" s="69"/>
      <c r="S9" s="81"/>
      <c r="T9" s="40"/>
    </row>
    <row r="10" spans="1:20" ht="20.25" customHeight="1">
      <c r="A10" s="27">
        <v>7</v>
      </c>
      <c r="B10" s="11" t="s">
        <v>233</v>
      </c>
      <c r="C10" s="11">
        <v>44</v>
      </c>
      <c r="D10" s="99" t="str">
        <f>VLOOKUP(C10,都道府県コード等!A10:B56,2)</f>
        <v>大分県</v>
      </c>
      <c r="E10" s="11"/>
      <c r="F10" s="11"/>
      <c r="G10" s="69"/>
      <c r="H10" s="11"/>
      <c r="I10" s="11"/>
      <c r="J10" s="39"/>
      <c r="K10" s="13"/>
      <c r="L10" s="13"/>
      <c r="M10" s="13"/>
      <c r="N10" s="76">
        <f t="shared" si="0"/>
        <v>0</v>
      </c>
      <c r="O10" s="76">
        <f t="shared" si="1"/>
        <v>0</v>
      </c>
      <c r="P10" s="14"/>
      <c r="Q10" s="11"/>
      <c r="R10" s="69"/>
      <c r="S10" s="81"/>
      <c r="T10" s="40"/>
    </row>
    <row r="11" spans="1:20" ht="20.25" customHeight="1">
      <c r="A11" s="27">
        <v>8</v>
      </c>
      <c r="B11" s="11" t="s">
        <v>233</v>
      </c>
      <c r="C11" s="11">
        <v>44</v>
      </c>
      <c r="D11" s="99" t="str">
        <f>VLOOKUP(C11,都道府県コード等!A11:B57,2)</f>
        <v>大分県</v>
      </c>
      <c r="E11" s="11"/>
      <c r="F11" s="11"/>
      <c r="G11" s="69"/>
      <c r="H11" s="11"/>
      <c r="I11" s="11"/>
      <c r="J11" s="39"/>
      <c r="K11" s="13"/>
      <c r="L11" s="13"/>
      <c r="M11" s="13"/>
      <c r="N11" s="76">
        <f t="shared" si="0"/>
        <v>0</v>
      </c>
      <c r="O11" s="76">
        <f t="shared" si="1"/>
        <v>0</v>
      </c>
      <c r="P11" s="14"/>
      <c r="Q11" s="11"/>
      <c r="R11" s="69"/>
      <c r="S11" s="81"/>
      <c r="T11" s="40"/>
    </row>
    <row r="12" spans="1:20" ht="20.25" customHeight="1">
      <c r="A12" s="27">
        <v>9</v>
      </c>
      <c r="B12" s="11" t="s">
        <v>233</v>
      </c>
      <c r="C12" s="11">
        <v>44</v>
      </c>
      <c r="D12" s="99" t="str">
        <f>VLOOKUP(C12,都道府県コード等!A12:B58,2)</f>
        <v>大分県</v>
      </c>
      <c r="E12" s="11"/>
      <c r="F12" s="11"/>
      <c r="G12" s="69"/>
      <c r="H12" s="11"/>
      <c r="I12" s="11"/>
      <c r="J12" s="39"/>
      <c r="K12" s="13"/>
      <c r="L12" s="13"/>
      <c r="M12" s="13"/>
      <c r="N12" s="76">
        <f t="shared" si="0"/>
        <v>0</v>
      </c>
      <c r="O12" s="76">
        <f t="shared" si="1"/>
        <v>0</v>
      </c>
      <c r="P12" s="14"/>
      <c r="Q12" s="11"/>
      <c r="R12" s="69"/>
      <c r="S12" s="81"/>
      <c r="T12" s="40"/>
    </row>
    <row r="13" spans="1:20" ht="20.25" customHeight="1">
      <c r="A13" s="27">
        <v>10</v>
      </c>
      <c r="B13" s="11" t="s">
        <v>233</v>
      </c>
      <c r="C13" s="11">
        <v>44</v>
      </c>
      <c r="D13" s="99" t="str">
        <f>VLOOKUP(C13,都道府県コード等!A13:B59,2)</f>
        <v>大分県</v>
      </c>
      <c r="E13" s="11"/>
      <c r="F13" s="11"/>
      <c r="G13" s="69"/>
      <c r="H13" s="11"/>
      <c r="I13" s="11"/>
      <c r="J13" s="39"/>
      <c r="K13" s="13"/>
      <c r="L13" s="13"/>
      <c r="M13" s="13"/>
      <c r="N13" s="76">
        <f t="shared" si="0"/>
        <v>0</v>
      </c>
      <c r="O13" s="76">
        <f t="shared" si="1"/>
        <v>0</v>
      </c>
      <c r="P13" s="14"/>
      <c r="Q13" s="11"/>
      <c r="R13" s="69"/>
      <c r="S13" s="81"/>
      <c r="T13" s="40"/>
    </row>
    <row r="14" spans="1:20" ht="20.25" customHeight="1">
      <c r="A14" s="27">
        <v>11</v>
      </c>
      <c r="B14" s="11" t="s">
        <v>233</v>
      </c>
      <c r="C14" s="11">
        <v>44</v>
      </c>
      <c r="D14" s="99" t="str">
        <f>VLOOKUP(C14,都道府県コード等!A14:B60,2)</f>
        <v>大分県</v>
      </c>
      <c r="E14" s="11"/>
      <c r="F14" s="11"/>
      <c r="G14" s="69"/>
      <c r="H14" s="11"/>
      <c r="I14" s="11"/>
      <c r="J14" s="39"/>
      <c r="K14" s="13"/>
      <c r="L14" s="13"/>
      <c r="M14" s="13"/>
      <c r="N14" s="76">
        <f t="shared" si="0"/>
        <v>0</v>
      </c>
      <c r="O14" s="76">
        <f t="shared" si="1"/>
        <v>0</v>
      </c>
      <c r="P14" s="14"/>
      <c r="Q14" s="11"/>
      <c r="R14" s="69"/>
      <c r="S14" s="81"/>
      <c r="T14" s="40"/>
    </row>
    <row r="15" spans="1:20" ht="20.25" customHeight="1">
      <c r="A15" s="27">
        <v>12</v>
      </c>
      <c r="B15" s="11" t="s">
        <v>233</v>
      </c>
      <c r="C15" s="11">
        <v>44</v>
      </c>
      <c r="D15" s="99" t="str">
        <f>VLOOKUP(C15,都道府県コード等!A15:B61,2)</f>
        <v>大分県</v>
      </c>
      <c r="E15" s="11"/>
      <c r="F15" s="11"/>
      <c r="G15" s="69"/>
      <c r="H15" s="11"/>
      <c r="I15" s="11"/>
      <c r="J15" s="39"/>
      <c r="K15" s="13"/>
      <c r="L15" s="13"/>
      <c r="M15" s="13"/>
      <c r="N15" s="76">
        <f t="shared" si="0"/>
        <v>0</v>
      </c>
      <c r="O15" s="76">
        <f t="shared" si="1"/>
        <v>0</v>
      </c>
      <c r="P15" s="14"/>
      <c r="Q15" s="11"/>
      <c r="R15" s="69"/>
      <c r="S15" s="81"/>
      <c r="T15" s="40"/>
    </row>
    <row r="16" spans="1:20" ht="20.25" customHeight="1">
      <c r="A16" s="27">
        <v>13</v>
      </c>
      <c r="B16" s="11" t="s">
        <v>233</v>
      </c>
      <c r="C16" s="11">
        <v>44</v>
      </c>
      <c r="D16" s="99" t="str">
        <f>VLOOKUP(C16,都道府県コード等!A16:B62,2)</f>
        <v>大分県</v>
      </c>
      <c r="E16" s="11"/>
      <c r="F16" s="11"/>
      <c r="G16" s="69"/>
      <c r="H16" s="11"/>
      <c r="I16" s="11"/>
      <c r="J16" s="39"/>
      <c r="K16" s="13"/>
      <c r="L16" s="13"/>
      <c r="M16" s="13"/>
      <c r="N16" s="76">
        <f t="shared" si="0"/>
        <v>0</v>
      </c>
      <c r="O16" s="76">
        <f t="shared" si="1"/>
        <v>0</v>
      </c>
      <c r="P16" s="14"/>
      <c r="Q16" s="11"/>
      <c r="R16" s="69"/>
      <c r="S16" s="81"/>
      <c r="T16" s="40"/>
    </row>
    <row r="17" spans="1:20" ht="20.25" customHeight="1">
      <c r="A17" s="27">
        <v>14</v>
      </c>
      <c r="B17" s="11" t="s">
        <v>233</v>
      </c>
      <c r="C17" s="11">
        <v>44</v>
      </c>
      <c r="D17" s="99" t="str">
        <f>VLOOKUP(C17,都道府県コード等!A17:B63,2)</f>
        <v>大分県</v>
      </c>
      <c r="E17" s="11"/>
      <c r="F17" s="11"/>
      <c r="G17" s="69"/>
      <c r="H17" s="11"/>
      <c r="I17" s="11"/>
      <c r="J17" s="39"/>
      <c r="K17" s="13"/>
      <c r="L17" s="13"/>
      <c r="M17" s="13"/>
      <c r="N17" s="76">
        <f t="shared" si="0"/>
        <v>0</v>
      </c>
      <c r="O17" s="76">
        <f t="shared" si="1"/>
        <v>0</v>
      </c>
      <c r="P17" s="14"/>
      <c r="Q17" s="11"/>
      <c r="R17" s="69"/>
      <c r="S17" s="81"/>
      <c r="T17" s="40"/>
    </row>
    <row r="18" spans="1:20" ht="20.25" customHeight="1">
      <c r="A18" s="27">
        <v>15</v>
      </c>
      <c r="B18" s="11" t="s">
        <v>233</v>
      </c>
      <c r="C18" s="11">
        <v>44</v>
      </c>
      <c r="D18" s="99" t="str">
        <f>VLOOKUP(C18,都道府県コード等!A18:B64,2)</f>
        <v>大分県</v>
      </c>
      <c r="E18" s="11"/>
      <c r="F18" s="11"/>
      <c r="G18" s="69"/>
      <c r="H18" s="11"/>
      <c r="I18" s="11"/>
      <c r="J18" s="39"/>
      <c r="K18" s="13"/>
      <c r="L18" s="13"/>
      <c r="M18" s="13"/>
      <c r="N18" s="76">
        <f t="shared" si="0"/>
        <v>0</v>
      </c>
      <c r="O18" s="76">
        <f t="shared" si="1"/>
        <v>0</v>
      </c>
      <c r="P18" s="14"/>
      <c r="Q18" s="11"/>
      <c r="R18" s="69"/>
      <c r="S18" s="81"/>
      <c r="T18" s="40"/>
    </row>
    <row r="19" spans="1:20" s="8" customFormat="1" ht="20.25" customHeight="1">
      <c r="A19" s="8" t="s">
        <v>87</v>
      </c>
    </row>
    <row r="20" spans="1:20" s="8" customFormat="1" ht="20.25" customHeight="1">
      <c r="A20" s="8" t="s">
        <v>22</v>
      </c>
      <c r="N20" s="115"/>
    </row>
    <row r="21" spans="1:20" s="8" customFormat="1" ht="20.100000000000001" customHeight="1">
      <c r="A21" s="16" t="s">
        <v>88</v>
      </c>
    </row>
    <row r="22" spans="1:20" s="8" customFormat="1" ht="20.100000000000001" customHeight="1">
      <c r="A22" s="16"/>
    </row>
    <row r="23" spans="1:20" s="8" customFormat="1" ht="20.100000000000001" customHeight="1">
      <c r="A23" s="16" t="s">
        <v>222</v>
      </c>
      <c r="B23" s="16" t="s">
        <v>227</v>
      </c>
    </row>
    <row r="24" spans="1:20" s="8" customFormat="1" ht="20.100000000000001" customHeight="1">
      <c r="A24" s="16"/>
      <c r="B24" s="16" t="s">
        <v>238</v>
      </c>
    </row>
    <row r="25" spans="1:20" s="8" customFormat="1" ht="20.25" customHeight="1">
      <c r="A25" s="8" t="s">
        <v>230</v>
      </c>
      <c r="B25" s="8" t="s">
        <v>228</v>
      </c>
    </row>
    <row r="26" spans="1:20" s="8" customFormat="1" ht="20.25" customHeight="1"/>
    <row r="27" spans="1:20" ht="20.25" customHeight="1">
      <c r="M27" s="8" t="s">
        <v>223</v>
      </c>
    </row>
    <row r="28" spans="1:20" ht="20.25" customHeight="1">
      <c r="M28" s="8" t="s">
        <v>224</v>
      </c>
    </row>
    <row r="29" spans="1:20" ht="19.5" customHeight="1">
      <c r="M29" s="8"/>
    </row>
    <row r="30" spans="1:20" ht="19.5" customHeight="1">
      <c r="M30" s="8"/>
    </row>
    <row r="31" spans="1:20" ht="24">
      <c r="M31" s="116"/>
    </row>
    <row r="32" spans="1:20" ht="18.75">
      <c r="C32" s="19"/>
      <c r="D32" s="20"/>
      <c r="N32" s="60"/>
    </row>
    <row r="33" spans="3:17" ht="18.75">
      <c r="C33" s="19"/>
      <c r="D33" s="20"/>
    </row>
    <row r="34" spans="3:17" ht="18.75">
      <c r="C34" s="19"/>
      <c r="D34" s="20"/>
    </row>
    <row r="35" spans="3:17" ht="18.75">
      <c r="C35" s="19"/>
      <c r="D35" s="20"/>
    </row>
    <row r="36" spans="3:17" ht="18.75">
      <c r="C36" s="19"/>
      <c r="D36" s="20"/>
    </row>
    <row r="37" spans="3:17" ht="18.75">
      <c r="C37" s="19"/>
      <c r="D37" s="22"/>
    </row>
    <row r="38" spans="3:17" ht="18.75">
      <c r="C38" s="19"/>
      <c r="D38" s="22"/>
    </row>
    <row r="39" spans="3:17" ht="18.75">
      <c r="C39" s="19"/>
      <c r="D39" s="20"/>
    </row>
    <row r="40" spans="3:17" ht="18.75">
      <c r="C40" s="19"/>
      <c r="D40" s="20"/>
    </row>
    <row r="41" spans="3:17" ht="18.75">
      <c r="C41" s="19"/>
      <c r="D41" s="20"/>
    </row>
    <row r="42" spans="3:17" ht="18.75">
      <c r="C42" s="19"/>
      <c r="D42" s="20"/>
    </row>
    <row r="43" spans="3:17" ht="18.75">
      <c r="C43" s="19"/>
      <c r="D43" s="20"/>
    </row>
    <row r="44" spans="3:17" ht="18.75">
      <c r="C44" s="19"/>
      <c r="D44" s="20"/>
    </row>
    <row r="45" spans="3:17" ht="18.75">
      <c r="C45" s="19"/>
      <c r="D45" s="20"/>
    </row>
    <row r="46" spans="3:17" ht="18.75">
      <c r="C46" s="19"/>
      <c r="D46" s="20"/>
      <c r="Q46" s="61"/>
    </row>
    <row r="47" spans="3:17" ht="18.75">
      <c r="C47" s="19"/>
      <c r="D47" s="20"/>
      <c r="Q47" s="61"/>
    </row>
    <row r="48" spans="3:17" ht="18.75">
      <c r="C48" s="19"/>
      <c r="D48" s="20"/>
      <c r="Q48" s="61"/>
    </row>
    <row r="49" spans="3:17" ht="18.75">
      <c r="C49" s="19"/>
      <c r="D49" s="20"/>
      <c r="Q49" s="61"/>
    </row>
    <row r="50" spans="3:17" ht="18.75">
      <c r="C50" s="19"/>
      <c r="D50" s="20"/>
      <c r="Q50" s="61"/>
    </row>
    <row r="51" spans="3:17" ht="18.75">
      <c r="C51" s="19"/>
      <c r="D51" s="20"/>
      <c r="Q51" s="61"/>
    </row>
    <row r="52" spans="3:17" ht="18.75">
      <c r="C52" s="19"/>
      <c r="D52" s="20"/>
      <c r="Q52" s="61"/>
    </row>
    <row r="53" spans="3:17" ht="18.75">
      <c r="C53" s="19"/>
      <c r="D53" s="20"/>
      <c r="Q53" s="61"/>
    </row>
    <row r="54" spans="3:17" ht="18.75">
      <c r="C54" s="19"/>
      <c r="D54" s="20"/>
      <c r="Q54" s="61"/>
    </row>
    <row r="55" spans="3:17" ht="18.75">
      <c r="C55" s="19"/>
      <c r="D55" s="20"/>
      <c r="Q55" s="61"/>
    </row>
    <row r="56" spans="3:17" ht="18.75">
      <c r="C56" s="19"/>
      <c r="D56" s="20"/>
      <c r="Q56" s="61"/>
    </row>
    <row r="57" spans="3:17" ht="18.75">
      <c r="C57" s="19"/>
      <c r="D57" s="20"/>
      <c r="Q57" s="61"/>
    </row>
    <row r="58" spans="3:17" ht="18.75">
      <c r="C58" s="19"/>
      <c r="D58" s="20"/>
      <c r="Q58" s="61"/>
    </row>
    <row r="59" spans="3:17" ht="18.75">
      <c r="C59" s="19"/>
      <c r="D59" s="20"/>
      <c r="Q59" s="61"/>
    </row>
    <row r="60" spans="3:17" ht="18.75">
      <c r="C60" s="19"/>
      <c r="D60" s="20"/>
      <c r="Q60" s="61"/>
    </row>
    <row r="61" spans="3:17" ht="18.75">
      <c r="C61" s="19"/>
      <c r="D61" s="20"/>
      <c r="Q61" s="61"/>
    </row>
    <row r="62" spans="3:17" ht="18.75">
      <c r="C62" s="19"/>
      <c r="D62" s="20"/>
      <c r="Q62" s="61"/>
    </row>
    <row r="63" spans="3:17" ht="18.75">
      <c r="C63" s="19"/>
      <c r="D63" s="20"/>
      <c r="Q63" s="61"/>
    </row>
    <row r="64" spans="3:17" ht="18.75">
      <c r="C64" s="19"/>
      <c r="D64" s="20"/>
      <c r="Q64" s="61"/>
    </row>
    <row r="65" spans="3:17" ht="18.75">
      <c r="C65" s="19"/>
      <c r="D65" s="20"/>
      <c r="Q65" s="61"/>
    </row>
    <row r="66" spans="3:17" ht="18.75">
      <c r="C66" s="19"/>
      <c r="D66" s="20"/>
      <c r="Q66" s="61"/>
    </row>
    <row r="67" spans="3:17" ht="18.75">
      <c r="C67" s="19"/>
      <c r="D67" s="20"/>
      <c r="Q67" s="61"/>
    </row>
    <row r="68" spans="3:17" ht="18.75">
      <c r="C68" s="19"/>
      <c r="D68" s="20"/>
      <c r="Q68" s="61"/>
    </row>
    <row r="69" spans="3:17" ht="18.75">
      <c r="C69" s="19"/>
      <c r="D69" s="20"/>
      <c r="Q69" s="61"/>
    </row>
    <row r="70" spans="3:17" ht="18.75">
      <c r="C70" s="19"/>
      <c r="D70" s="20"/>
      <c r="Q70" s="61"/>
    </row>
    <row r="71" spans="3:17" ht="18.75">
      <c r="C71" s="19"/>
      <c r="D71" s="20"/>
      <c r="Q71" s="61"/>
    </row>
    <row r="72" spans="3:17" ht="18.75">
      <c r="C72" s="19"/>
      <c r="D72" s="20"/>
      <c r="Q72" s="61"/>
    </row>
    <row r="73" spans="3:17" ht="18.75">
      <c r="C73" s="19"/>
      <c r="D73" s="20"/>
      <c r="Q73" s="61"/>
    </row>
    <row r="74" spans="3:17" ht="18.75">
      <c r="C74" s="19"/>
      <c r="D74" s="20"/>
      <c r="Q74" s="61"/>
    </row>
    <row r="75" spans="3:17" ht="18.75">
      <c r="C75" s="19"/>
      <c r="D75" s="20"/>
      <c r="Q75" s="61"/>
    </row>
    <row r="76" spans="3:17" ht="18.75">
      <c r="C76" s="19"/>
      <c r="D76" s="20"/>
      <c r="Q76" s="61"/>
    </row>
    <row r="77" spans="3:17" ht="18.75">
      <c r="C77" s="19"/>
      <c r="D77" s="20"/>
      <c r="Q77" s="61"/>
    </row>
    <row r="78" spans="3:17" ht="18.75">
      <c r="C78" s="19"/>
      <c r="D78" s="20"/>
      <c r="Q78" s="61"/>
    </row>
    <row r="79" spans="3:17">
      <c r="Q79" s="61"/>
    </row>
    <row r="80" spans="3:17">
      <c r="Q80" s="61"/>
    </row>
    <row r="81" spans="17:17">
      <c r="Q81" s="61"/>
    </row>
    <row r="82" spans="17:17">
      <c r="Q82" s="61"/>
    </row>
  </sheetData>
  <dataConsolidate/>
  <phoneticPr fontId="1"/>
  <dataValidations xWindow="1501" yWindow="491" count="10">
    <dataValidation showInputMessage="1" showErrorMessage="1" errorTitle="ドロップダウンリストより選択してください" promptTitle="千円未満切捨て" prompt="自動計算" sqref="N4:N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T4:T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O4:O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E05FDE2E-E156-479C-A6A3-7825C558400A}">
      <formula1>"有,無"</formula1>
    </dataValidation>
    <dataValidation type="list" showInputMessage="1" showErrorMessage="1" errorTitle="ドロップダウンリストより選択してください" promptTitle="千円単位（小数点も記載）" prompt="千円単位で小数点も記載してください" sqref="M19" xr:uid="{EEF65067-A40A-4B8F-AD1D-E6C8E8DD3D70}">
      <formula1>$Y$32:$Y$33</formula1>
    </dataValidation>
    <dataValidation type="list" allowBlank="1" showInputMessage="1" showErrorMessage="1" sqref="M4:M18" xr:uid="{CD484CDE-C155-4A9D-9CB7-D572262CBEEC}">
      <formula1>$M$27:$M$28</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S4:S18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S75"/>
  <sheetViews>
    <sheetView view="pageBreakPreview" zoomScale="80" zoomScaleNormal="100" zoomScaleSheetLayoutView="80" workbookViewId="0">
      <pane ySplit="3" topLeftCell="A4" activePane="bottomLeft" state="frozen"/>
      <selection activeCell="M35" sqref="M35"/>
      <selection pane="bottomLeft" activeCell="F3" sqref="F3"/>
    </sheetView>
  </sheetViews>
  <sheetFormatPr defaultColWidth="4.25" defaultRowHeight="12"/>
  <cols>
    <col min="1" max="1" width="4.125" style="4" bestFit="1" customWidth="1"/>
    <col min="2" max="2" width="14.375" style="4" customWidth="1"/>
    <col min="3" max="3" width="9.75" style="4" customWidth="1"/>
    <col min="4" max="5" width="12.375" style="4" customWidth="1"/>
    <col min="6" max="6" width="17.125" style="4" customWidth="1"/>
    <col min="7" max="9" width="28.375" style="4" customWidth="1"/>
    <col min="10" max="10" width="43" style="4" customWidth="1"/>
    <col min="11" max="16" width="12.875" style="4" customWidth="1"/>
    <col min="17" max="17" width="10.625" style="4" customWidth="1"/>
    <col min="18" max="18" width="21.375" style="4" customWidth="1"/>
    <col min="19" max="19" width="11.625" style="4" customWidth="1"/>
    <col min="20" max="16384" width="4.25" style="4"/>
  </cols>
  <sheetData>
    <row r="1" spans="1:19" ht="18.75">
      <c r="O1" s="3"/>
      <c r="P1" s="2"/>
      <c r="S1" s="34" t="s">
        <v>0</v>
      </c>
    </row>
    <row r="2" spans="1:19" ht="20.100000000000001" customHeight="1">
      <c r="A2" s="83" t="s">
        <v>183</v>
      </c>
      <c r="B2" s="9"/>
      <c r="C2" s="9"/>
      <c r="D2" s="9"/>
      <c r="E2" s="9"/>
      <c r="F2" s="9"/>
      <c r="G2" s="9"/>
      <c r="H2" s="9"/>
      <c r="I2" s="9"/>
      <c r="J2" s="9"/>
      <c r="K2" s="9"/>
      <c r="L2" s="9"/>
      <c r="M2" s="9"/>
      <c r="N2" s="9"/>
      <c r="O2" s="9"/>
      <c r="P2" s="9"/>
      <c r="Q2" s="9"/>
      <c r="R2" s="62"/>
      <c r="S2" s="9"/>
    </row>
    <row r="3" spans="1:19" s="5" customFormat="1" ht="119.25" customHeight="1">
      <c r="A3" s="37" t="s">
        <v>1</v>
      </c>
      <c r="B3" s="38" t="s">
        <v>2</v>
      </c>
      <c r="C3" s="38" t="s">
        <v>3</v>
      </c>
      <c r="D3" s="100" t="s">
        <v>4</v>
      </c>
      <c r="E3" s="38" t="s">
        <v>5</v>
      </c>
      <c r="F3" s="38" t="s">
        <v>240</v>
      </c>
      <c r="G3" s="87" t="s">
        <v>81</v>
      </c>
      <c r="H3" s="38" t="s">
        <v>6</v>
      </c>
      <c r="I3" s="38" t="s">
        <v>7</v>
      </c>
      <c r="J3" s="38" t="s">
        <v>82</v>
      </c>
      <c r="K3" s="15" t="s">
        <v>213</v>
      </c>
      <c r="L3" s="15" t="s">
        <v>214</v>
      </c>
      <c r="M3" s="117" t="s">
        <v>229</v>
      </c>
      <c r="N3" s="86" t="s">
        <v>215</v>
      </c>
      <c r="O3" s="86" t="s">
        <v>216</v>
      </c>
      <c r="P3" s="38" t="s">
        <v>100</v>
      </c>
      <c r="Q3" s="87" t="s">
        <v>86</v>
      </c>
      <c r="R3" s="67" t="s">
        <v>125</v>
      </c>
      <c r="S3" s="38" t="s">
        <v>15</v>
      </c>
    </row>
    <row r="4" spans="1:19" ht="20.25" customHeight="1">
      <c r="A4" s="27">
        <v>1</v>
      </c>
      <c r="B4" s="11" t="s">
        <v>233</v>
      </c>
      <c r="C4" s="12">
        <v>44</v>
      </c>
      <c r="D4" s="99" t="str">
        <f>VLOOKUP(C4,都道府県コード等!A4:B50,2)</f>
        <v>大分県</v>
      </c>
      <c r="E4" s="12"/>
      <c r="F4" s="11"/>
      <c r="G4" s="69"/>
      <c r="H4" s="11"/>
      <c r="I4" s="11"/>
      <c r="J4" s="39"/>
      <c r="K4" s="13"/>
      <c r="L4" s="13"/>
      <c r="M4" s="121"/>
      <c r="N4" s="76">
        <f>ROUNDDOWN(MIN(K4,L4),0)</f>
        <v>0</v>
      </c>
      <c r="O4" s="76">
        <f>ROUNDDOWN(N4*1/2,0)</f>
        <v>0</v>
      </c>
      <c r="P4" s="14"/>
      <c r="Q4" s="69"/>
      <c r="R4" s="81"/>
      <c r="S4" s="40"/>
    </row>
    <row r="5" spans="1:19" ht="20.25" customHeight="1">
      <c r="A5" s="27">
        <v>2</v>
      </c>
      <c r="B5" s="11" t="s">
        <v>233</v>
      </c>
      <c r="C5" s="12">
        <v>44</v>
      </c>
      <c r="D5" s="99" t="str">
        <f>VLOOKUP(C5,都道府県コード等!A5:B51,2)</f>
        <v>大分県</v>
      </c>
      <c r="E5" s="12"/>
      <c r="F5" s="11"/>
      <c r="G5" s="69"/>
      <c r="H5" s="11"/>
      <c r="I5" s="11"/>
      <c r="J5" s="39"/>
      <c r="K5" s="13"/>
      <c r="L5" s="13"/>
      <c r="M5" s="13"/>
      <c r="N5" s="76">
        <f t="shared" ref="N5:N18" si="0">ROUNDDOWN(MIN(K5,L5),0)</f>
        <v>0</v>
      </c>
      <c r="O5" s="76">
        <f t="shared" ref="O5:O18" si="1">ROUNDDOWN(N5*1/2,0)</f>
        <v>0</v>
      </c>
      <c r="P5" s="14"/>
      <c r="Q5" s="69"/>
      <c r="R5" s="81"/>
      <c r="S5" s="40"/>
    </row>
    <row r="6" spans="1:19" ht="20.25" customHeight="1">
      <c r="A6" s="27">
        <v>3</v>
      </c>
      <c r="B6" s="11" t="s">
        <v>233</v>
      </c>
      <c r="C6" s="12">
        <v>44</v>
      </c>
      <c r="D6" s="99" t="str">
        <f>VLOOKUP(C6,都道府県コード等!A6:B52,2)</f>
        <v>大分県</v>
      </c>
      <c r="E6" s="12"/>
      <c r="F6" s="27"/>
      <c r="G6" s="69"/>
      <c r="H6" s="11"/>
      <c r="I6" s="11"/>
      <c r="J6" s="39"/>
      <c r="K6" s="13"/>
      <c r="L6" s="13"/>
      <c r="M6" s="13"/>
      <c r="N6" s="76">
        <f t="shared" si="0"/>
        <v>0</v>
      </c>
      <c r="O6" s="76">
        <f t="shared" si="1"/>
        <v>0</v>
      </c>
      <c r="P6" s="14"/>
      <c r="Q6" s="69"/>
      <c r="R6" s="81"/>
      <c r="S6" s="40"/>
    </row>
    <row r="7" spans="1:19" ht="20.25" customHeight="1">
      <c r="A7" s="27">
        <v>4</v>
      </c>
      <c r="B7" s="11" t="s">
        <v>233</v>
      </c>
      <c r="C7" s="12">
        <v>44</v>
      </c>
      <c r="D7" s="99" t="str">
        <f>VLOOKUP(C7,都道府県コード等!A7:B53,2)</f>
        <v>大分県</v>
      </c>
      <c r="E7" s="12"/>
      <c r="F7" s="11"/>
      <c r="G7" s="69"/>
      <c r="H7" s="11"/>
      <c r="I7" s="11"/>
      <c r="J7" s="39"/>
      <c r="K7" s="13"/>
      <c r="L7" s="13"/>
      <c r="M7" s="13"/>
      <c r="N7" s="76">
        <f t="shared" si="0"/>
        <v>0</v>
      </c>
      <c r="O7" s="76">
        <f t="shared" si="1"/>
        <v>0</v>
      </c>
      <c r="P7" s="14"/>
      <c r="Q7" s="69"/>
      <c r="R7" s="81"/>
      <c r="S7" s="40"/>
    </row>
    <row r="8" spans="1:19" ht="20.25" customHeight="1">
      <c r="A8" s="27">
        <v>5</v>
      </c>
      <c r="B8" s="11" t="s">
        <v>233</v>
      </c>
      <c r="C8" s="12">
        <v>44</v>
      </c>
      <c r="D8" s="99" t="str">
        <f>VLOOKUP(C8,都道府県コード等!A8:B54,2)</f>
        <v>大分県</v>
      </c>
      <c r="E8" s="12"/>
      <c r="F8" s="11"/>
      <c r="G8" s="69"/>
      <c r="H8" s="11"/>
      <c r="I8" s="11"/>
      <c r="J8" s="39"/>
      <c r="K8" s="13"/>
      <c r="L8" s="13"/>
      <c r="M8" s="13"/>
      <c r="N8" s="76">
        <f t="shared" si="0"/>
        <v>0</v>
      </c>
      <c r="O8" s="76">
        <f t="shared" si="1"/>
        <v>0</v>
      </c>
      <c r="P8" s="14"/>
      <c r="Q8" s="69"/>
      <c r="R8" s="81"/>
      <c r="S8" s="40"/>
    </row>
    <row r="9" spans="1:19" ht="20.25" customHeight="1">
      <c r="A9" s="27">
        <v>6</v>
      </c>
      <c r="B9" s="11" t="s">
        <v>233</v>
      </c>
      <c r="C9" s="12">
        <v>44</v>
      </c>
      <c r="D9" s="99" t="str">
        <f>VLOOKUP(C9,都道府県コード等!A9:B55,2)</f>
        <v>大分県</v>
      </c>
      <c r="E9" s="12"/>
      <c r="F9" s="11"/>
      <c r="G9" s="69"/>
      <c r="H9" s="11"/>
      <c r="I9" s="11"/>
      <c r="J9" s="39"/>
      <c r="K9" s="13"/>
      <c r="L9" s="13"/>
      <c r="M9" s="13"/>
      <c r="N9" s="76">
        <f t="shared" si="0"/>
        <v>0</v>
      </c>
      <c r="O9" s="76">
        <f t="shared" si="1"/>
        <v>0</v>
      </c>
      <c r="P9" s="14"/>
      <c r="Q9" s="69"/>
      <c r="R9" s="81"/>
      <c r="S9" s="40"/>
    </row>
    <row r="10" spans="1:19" ht="20.25" customHeight="1">
      <c r="A10" s="27">
        <v>7</v>
      </c>
      <c r="B10" s="11" t="s">
        <v>233</v>
      </c>
      <c r="C10" s="12">
        <v>44</v>
      </c>
      <c r="D10" s="99" t="str">
        <f>VLOOKUP(C10,都道府県コード等!A10:B56,2)</f>
        <v>大分県</v>
      </c>
      <c r="E10" s="12"/>
      <c r="F10" s="11"/>
      <c r="G10" s="69"/>
      <c r="H10" s="11"/>
      <c r="I10" s="11"/>
      <c r="J10" s="39"/>
      <c r="K10" s="13"/>
      <c r="L10" s="13"/>
      <c r="M10" s="13"/>
      <c r="N10" s="76">
        <f t="shared" si="0"/>
        <v>0</v>
      </c>
      <c r="O10" s="76">
        <f t="shared" si="1"/>
        <v>0</v>
      </c>
      <c r="P10" s="14"/>
      <c r="Q10" s="69"/>
      <c r="R10" s="81"/>
      <c r="S10" s="40"/>
    </row>
    <row r="11" spans="1:19" ht="20.25" customHeight="1">
      <c r="A11" s="27">
        <v>8</v>
      </c>
      <c r="B11" s="11" t="s">
        <v>233</v>
      </c>
      <c r="C11" s="12">
        <v>44</v>
      </c>
      <c r="D11" s="99" t="str">
        <f>VLOOKUP(C11,都道府県コード等!A11:B57,2)</f>
        <v>大分県</v>
      </c>
      <c r="E11" s="12"/>
      <c r="F11" s="11"/>
      <c r="G11" s="69"/>
      <c r="H11" s="11"/>
      <c r="I11" s="11"/>
      <c r="J11" s="39"/>
      <c r="K11" s="13"/>
      <c r="L11" s="13"/>
      <c r="M11" s="13"/>
      <c r="N11" s="76">
        <f t="shared" si="0"/>
        <v>0</v>
      </c>
      <c r="O11" s="76">
        <f t="shared" si="1"/>
        <v>0</v>
      </c>
      <c r="P11" s="14"/>
      <c r="Q11" s="69"/>
      <c r="R11" s="81"/>
      <c r="S11" s="40"/>
    </row>
    <row r="12" spans="1:19" ht="20.25" customHeight="1">
      <c r="A12" s="27">
        <v>9</v>
      </c>
      <c r="B12" s="11" t="s">
        <v>233</v>
      </c>
      <c r="C12" s="12">
        <v>44</v>
      </c>
      <c r="D12" s="99" t="str">
        <f>VLOOKUP(C12,都道府県コード等!A12:B58,2)</f>
        <v>大分県</v>
      </c>
      <c r="E12" s="12"/>
      <c r="F12" s="11"/>
      <c r="G12" s="69"/>
      <c r="H12" s="11"/>
      <c r="I12" s="11"/>
      <c r="J12" s="39"/>
      <c r="K12" s="13"/>
      <c r="L12" s="13"/>
      <c r="M12" s="13"/>
      <c r="N12" s="76">
        <f t="shared" si="0"/>
        <v>0</v>
      </c>
      <c r="O12" s="76">
        <f t="shared" si="1"/>
        <v>0</v>
      </c>
      <c r="P12" s="14"/>
      <c r="Q12" s="69"/>
      <c r="R12" s="81"/>
      <c r="S12" s="40"/>
    </row>
    <row r="13" spans="1:19" ht="20.25" customHeight="1">
      <c r="A13" s="27">
        <v>10</v>
      </c>
      <c r="B13" s="11" t="s">
        <v>233</v>
      </c>
      <c r="C13" s="12">
        <v>44</v>
      </c>
      <c r="D13" s="99" t="str">
        <f>VLOOKUP(C13,都道府県コード等!A13:B59,2)</f>
        <v>大分県</v>
      </c>
      <c r="E13" s="12"/>
      <c r="F13" s="11"/>
      <c r="G13" s="69"/>
      <c r="H13" s="11"/>
      <c r="I13" s="11"/>
      <c r="J13" s="39"/>
      <c r="K13" s="13"/>
      <c r="L13" s="13"/>
      <c r="M13" s="13"/>
      <c r="N13" s="76">
        <f t="shared" si="0"/>
        <v>0</v>
      </c>
      <c r="O13" s="76">
        <f t="shared" si="1"/>
        <v>0</v>
      </c>
      <c r="P13" s="14"/>
      <c r="Q13" s="69"/>
      <c r="R13" s="81"/>
      <c r="S13" s="40"/>
    </row>
    <row r="14" spans="1:19" ht="20.25" customHeight="1">
      <c r="A14" s="27">
        <v>11</v>
      </c>
      <c r="B14" s="11" t="s">
        <v>233</v>
      </c>
      <c r="C14" s="12">
        <v>44</v>
      </c>
      <c r="D14" s="99" t="str">
        <f>VLOOKUP(C14,都道府県コード等!A14:B60,2)</f>
        <v>大分県</v>
      </c>
      <c r="E14" s="12"/>
      <c r="F14" s="11"/>
      <c r="G14" s="69"/>
      <c r="H14" s="11"/>
      <c r="I14" s="11"/>
      <c r="J14" s="39"/>
      <c r="K14" s="13"/>
      <c r="L14" s="13"/>
      <c r="M14" s="13"/>
      <c r="N14" s="76">
        <f t="shared" si="0"/>
        <v>0</v>
      </c>
      <c r="O14" s="76">
        <f t="shared" si="1"/>
        <v>0</v>
      </c>
      <c r="P14" s="14"/>
      <c r="Q14" s="69"/>
      <c r="R14" s="81"/>
      <c r="S14" s="40"/>
    </row>
    <row r="15" spans="1:19" ht="20.25" customHeight="1">
      <c r="A15" s="27">
        <v>12</v>
      </c>
      <c r="B15" s="11" t="s">
        <v>233</v>
      </c>
      <c r="C15" s="12">
        <v>44</v>
      </c>
      <c r="D15" s="99" t="str">
        <f>VLOOKUP(C15,都道府県コード等!A15:B61,2)</f>
        <v>大分県</v>
      </c>
      <c r="E15" s="12"/>
      <c r="F15" s="11"/>
      <c r="G15" s="69"/>
      <c r="H15" s="11"/>
      <c r="I15" s="11"/>
      <c r="J15" s="39"/>
      <c r="K15" s="13"/>
      <c r="L15" s="13"/>
      <c r="M15" s="13"/>
      <c r="N15" s="76">
        <f t="shared" si="0"/>
        <v>0</v>
      </c>
      <c r="O15" s="76">
        <f t="shared" si="1"/>
        <v>0</v>
      </c>
      <c r="P15" s="14"/>
      <c r="Q15" s="69"/>
      <c r="R15" s="81"/>
      <c r="S15" s="40"/>
    </row>
    <row r="16" spans="1:19" ht="20.25" customHeight="1">
      <c r="A16" s="27">
        <v>13</v>
      </c>
      <c r="B16" s="11" t="s">
        <v>233</v>
      </c>
      <c r="C16" s="12">
        <v>44</v>
      </c>
      <c r="D16" s="99" t="str">
        <f>VLOOKUP(C16,都道府県コード等!A16:B62,2)</f>
        <v>大分県</v>
      </c>
      <c r="E16" s="12"/>
      <c r="F16" s="11"/>
      <c r="G16" s="69"/>
      <c r="H16" s="11"/>
      <c r="I16" s="11"/>
      <c r="J16" s="39"/>
      <c r="K16" s="13"/>
      <c r="L16" s="13"/>
      <c r="M16" s="13"/>
      <c r="N16" s="76">
        <f t="shared" si="0"/>
        <v>0</v>
      </c>
      <c r="O16" s="76">
        <f t="shared" si="1"/>
        <v>0</v>
      </c>
      <c r="P16" s="14"/>
      <c r="Q16" s="69"/>
      <c r="R16" s="81"/>
      <c r="S16" s="40"/>
    </row>
    <row r="17" spans="1:19" ht="20.25" customHeight="1">
      <c r="A17" s="27">
        <v>14</v>
      </c>
      <c r="B17" s="11" t="s">
        <v>233</v>
      </c>
      <c r="C17" s="12">
        <v>44</v>
      </c>
      <c r="D17" s="99" t="str">
        <f>VLOOKUP(C17,都道府県コード等!A17:B63,2)</f>
        <v>大分県</v>
      </c>
      <c r="E17" s="12"/>
      <c r="F17" s="11"/>
      <c r="G17" s="69"/>
      <c r="H17" s="11"/>
      <c r="I17" s="11"/>
      <c r="J17" s="39"/>
      <c r="K17" s="13"/>
      <c r="L17" s="13"/>
      <c r="M17" s="13"/>
      <c r="N17" s="76">
        <f t="shared" si="0"/>
        <v>0</v>
      </c>
      <c r="O17" s="76">
        <f t="shared" si="1"/>
        <v>0</v>
      </c>
      <c r="P17" s="14"/>
      <c r="Q17" s="69"/>
      <c r="R17" s="81"/>
      <c r="S17" s="40"/>
    </row>
    <row r="18" spans="1:19" ht="20.25" customHeight="1">
      <c r="A18" s="27">
        <v>15</v>
      </c>
      <c r="B18" s="11" t="s">
        <v>233</v>
      </c>
      <c r="C18" s="12">
        <v>44</v>
      </c>
      <c r="D18" s="99" t="str">
        <f>VLOOKUP(C18,都道府県コード等!A18:B64,2)</f>
        <v>大分県</v>
      </c>
      <c r="E18" s="12"/>
      <c r="F18" s="11"/>
      <c r="G18" s="69"/>
      <c r="H18" s="11"/>
      <c r="I18" s="11"/>
      <c r="J18" s="39"/>
      <c r="K18" s="13"/>
      <c r="L18" s="13"/>
      <c r="M18" s="13"/>
      <c r="N18" s="76">
        <f t="shared" si="0"/>
        <v>0</v>
      </c>
      <c r="O18" s="76">
        <f t="shared" si="1"/>
        <v>0</v>
      </c>
      <c r="P18" s="14"/>
      <c r="Q18" s="69"/>
      <c r="R18" s="81"/>
      <c r="S18" s="40"/>
    </row>
    <row r="19" spans="1:19" s="6" customFormat="1" ht="20.25" customHeight="1">
      <c r="A19" s="26" t="s">
        <v>87</v>
      </c>
      <c r="B19" s="8"/>
      <c r="C19" s="8"/>
      <c r="D19" s="8"/>
      <c r="E19" s="8"/>
      <c r="F19" s="8"/>
      <c r="G19" s="8"/>
      <c r="H19" s="8"/>
      <c r="I19" s="8"/>
      <c r="J19" s="8"/>
      <c r="K19" s="8"/>
      <c r="L19" s="8"/>
      <c r="M19" s="8"/>
      <c r="N19" s="8"/>
      <c r="O19" s="8"/>
      <c r="P19" s="8"/>
      <c r="Q19" s="8"/>
      <c r="R19" s="8"/>
      <c r="S19" s="8"/>
    </row>
    <row r="20" spans="1:19" s="6" customFormat="1" ht="20.25" customHeight="1">
      <c r="A20" s="26" t="s">
        <v>22</v>
      </c>
      <c r="B20" s="8"/>
      <c r="C20" s="8"/>
      <c r="D20" s="8"/>
      <c r="E20" s="8"/>
      <c r="F20" s="8"/>
      <c r="G20" s="8"/>
      <c r="H20" s="8"/>
      <c r="I20" s="8"/>
      <c r="J20" s="8"/>
      <c r="K20" s="8"/>
      <c r="L20" s="8"/>
      <c r="M20" s="8"/>
      <c r="N20" s="8"/>
      <c r="O20" s="8"/>
      <c r="P20" s="8"/>
      <c r="Q20" s="8"/>
      <c r="R20" s="8"/>
      <c r="S20" s="8"/>
    </row>
    <row r="21" spans="1:19" s="7" customFormat="1" ht="20.100000000000001" customHeight="1">
      <c r="A21" s="112" t="s">
        <v>88</v>
      </c>
      <c r="B21" s="8"/>
      <c r="C21" s="8"/>
      <c r="D21" s="8"/>
      <c r="E21" s="8"/>
      <c r="F21" s="8"/>
      <c r="G21" s="8"/>
      <c r="H21" s="8"/>
      <c r="I21" s="8"/>
      <c r="J21" s="8"/>
      <c r="K21" s="8"/>
      <c r="L21" s="8"/>
      <c r="M21" s="8"/>
      <c r="N21" s="8"/>
      <c r="O21" s="8"/>
      <c r="P21" s="8"/>
      <c r="Q21" s="8"/>
      <c r="R21" s="8"/>
      <c r="S21" s="8"/>
    </row>
    <row r="22" spans="1:19" s="7" customFormat="1" ht="20.100000000000001" customHeight="1">
      <c r="A22" s="112"/>
      <c r="B22" s="8"/>
      <c r="C22" s="8"/>
      <c r="D22" s="8"/>
      <c r="E22" s="8"/>
      <c r="F22" s="8"/>
      <c r="G22" s="8"/>
      <c r="H22" s="8"/>
      <c r="I22" s="8"/>
      <c r="J22" s="8"/>
      <c r="K22" s="8"/>
      <c r="L22" s="8"/>
      <c r="M22" s="8"/>
      <c r="N22" s="8"/>
      <c r="O22" s="8"/>
      <c r="P22" s="8"/>
      <c r="Q22" s="8"/>
      <c r="R22" s="8"/>
      <c r="S22" s="8"/>
    </row>
    <row r="23" spans="1:19" s="6" customFormat="1" ht="20.25" customHeight="1">
      <c r="A23" s="16" t="s">
        <v>234</v>
      </c>
      <c r="B23" s="16" t="s">
        <v>227</v>
      </c>
      <c r="C23" s="8"/>
      <c r="D23" s="8"/>
      <c r="E23" s="8"/>
      <c r="F23" s="8"/>
      <c r="G23" s="8"/>
      <c r="H23" s="8"/>
      <c r="I23" s="8"/>
      <c r="J23" s="8"/>
      <c r="K23" s="8"/>
      <c r="L23" s="8"/>
      <c r="M23" s="8"/>
      <c r="N23" s="8"/>
      <c r="O23" s="8"/>
      <c r="P23" s="8"/>
      <c r="Q23" s="8"/>
      <c r="R23" s="8"/>
      <c r="S23" s="8"/>
    </row>
    <row r="24" spans="1:19" ht="20.25" customHeight="1">
      <c r="B24" s="16" t="s">
        <v>238</v>
      </c>
      <c r="M24" s="8"/>
      <c r="R24" s="8"/>
    </row>
    <row r="25" spans="1:19" ht="20.25" customHeight="1">
      <c r="M25" s="8"/>
    </row>
    <row r="26" spans="1:19" ht="19.5" customHeight="1">
      <c r="M26" s="8" t="s">
        <v>223</v>
      </c>
    </row>
    <row r="27" spans="1:19" ht="19.5" customHeight="1">
      <c r="M27" s="8" t="s">
        <v>224</v>
      </c>
    </row>
    <row r="28" spans="1:19" ht="16.5">
      <c r="C28" s="41"/>
      <c r="D28" s="41"/>
      <c r="E28" s="41"/>
      <c r="F28" s="41"/>
      <c r="G28" s="41"/>
      <c r="H28" s="41"/>
    </row>
    <row r="29" spans="1:19" ht="18">
      <c r="C29" s="43"/>
      <c r="D29" s="44"/>
      <c r="E29" s="47"/>
      <c r="F29" s="43"/>
      <c r="G29" s="48"/>
      <c r="H29" s="41"/>
      <c r="N29" s="1"/>
    </row>
    <row r="30" spans="1:19" ht="18">
      <c r="C30" s="43"/>
      <c r="D30" s="44"/>
      <c r="E30" s="47"/>
      <c r="F30" s="43"/>
      <c r="G30" s="48"/>
      <c r="H30" s="41"/>
    </row>
    <row r="31" spans="1:19" ht="18">
      <c r="C31" s="43"/>
      <c r="D31" s="44"/>
      <c r="E31" s="47"/>
      <c r="F31" s="43"/>
      <c r="G31" s="48"/>
      <c r="H31" s="41"/>
    </row>
    <row r="32" spans="1:19" ht="18">
      <c r="C32" s="43"/>
      <c r="D32" s="44"/>
      <c r="E32" s="47"/>
      <c r="F32" s="43"/>
      <c r="G32" s="48"/>
      <c r="H32" s="41"/>
    </row>
    <row r="33" spans="3:8" ht="18">
      <c r="C33" s="43"/>
      <c r="D33" s="44"/>
      <c r="E33" s="47"/>
      <c r="F33" s="43"/>
      <c r="G33" s="48"/>
      <c r="H33" s="41"/>
    </row>
    <row r="34" spans="3:8" ht="18">
      <c r="C34" s="43"/>
      <c r="D34" s="45"/>
      <c r="E34" s="47"/>
      <c r="F34" s="43"/>
      <c r="G34" s="48"/>
      <c r="H34" s="41"/>
    </row>
    <row r="35" spans="3:8" ht="18">
      <c r="C35" s="43"/>
      <c r="D35" s="45"/>
      <c r="E35" s="47"/>
      <c r="F35" s="43"/>
      <c r="G35" s="48"/>
      <c r="H35" s="41"/>
    </row>
    <row r="36" spans="3:8" ht="18">
      <c r="C36" s="43"/>
      <c r="D36" s="44"/>
      <c r="E36" s="47"/>
      <c r="F36" s="43"/>
      <c r="G36" s="47"/>
      <c r="H36" s="41"/>
    </row>
    <row r="37" spans="3:8" ht="18">
      <c r="C37" s="43"/>
      <c r="D37" s="44"/>
      <c r="E37" s="47"/>
      <c r="F37" s="43"/>
      <c r="G37" s="47"/>
      <c r="H37" s="41"/>
    </row>
    <row r="38" spans="3:8" ht="18">
      <c r="C38" s="43"/>
      <c r="D38" s="44"/>
      <c r="E38" s="47"/>
      <c r="F38" s="43"/>
      <c r="G38" s="47"/>
      <c r="H38" s="41"/>
    </row>
    <row r="39" spans="3:8" ht="18">
      <c r="C39" s="43"/>
      <c r="D39" s="44"/>
      <c r="E39" s="47"/>
      <c r="F39" s="43"/>
      <c r="G39" s="47"/>
      <c r="H39" s="41"/>
    </row>
    <row r="40" spans="3:8" ht="18">
      <c r="C40" s="43"/>
      <c r="D40" s="44"/>
      <c r="E40" s="47"/>
      <c r="F40" s="43"/>
      <c r="G40" s="47"/>
      <c r="H40" s="41"/>
    </row>
    <row r="41" spans="3:8" ht="18">
      <c r="C41" s="43"/>
      <c r="D41" s="44"/>
      <c r="E41" s="47"/>
      <c r="F41" s="43"/>
      <c r="G41" s="47"/>
      <c r="H41" s="41"/>
    </row>
    <row r="42" spans="3:8" ht="18">
      <c r="C42" s="43"/>
      <c r="D42" s="44"/>
      <c r="E42" s="47"/>
      <c r="F42" s="43"/>
      <c r="G42" s="47"/>
      <c r="H42" s="41"/>
    </row>
    <row r="43" spans="3:8" ht="18">
      <c r="C43" s="43"/>
      <c r="D43" s="44"/>
      <c r="E43" s="47"/>
      <c r="F43" s="43"/>
      <c r="G43" s="47"/>
      <c r="H43" s="41"/>
    </row>
    <row r="44" spans="3:8" ht="18">
      <c r="C44" s="43"/>
      <c r="D44" s="44"/>
      <c r="E44" s="47"/>
      <c r="F44" s="43"/>
      <c r="G44" s="47"/>
      <c r="H44" s="41"/>
    </row>
    <row r="45" spans="3:8" ht="18">
      <c r="C45" s="43"/>
      <c r="D45" s="44"/>
      <c r="E45" s="47"/>
      <c r="F45" s="43"/>
      <c r="G45" s="47"/>
      <c r="H45" s="41"/>
    </row>
    <row r="46" spans="3:8" ht="18">
      <c r="C46" s="43"/>
      <c r="D46" s="44"/>
      <c r="E46" s="47"/>
      <c r="F46" s="43"/>
      <c r="G46" s="47"/>
      <c r="H46" s="41"/>
    </row>
    <row r="47" spans="3:8" ht="18">
      <c r="C47" s="43"/>
      <c r="D47" s="44"/>
      <c r="E47" s="47"/>
      <c r="F47" s="43"/>
      <c r="G47" s="47"/>
      <c r="H47" s="41"/>
    </row>
    <row r="48" spans="3:8" ht="18">
      <c r="C48" s="43"/>
      <c r="D48" s="44"/>
      <c r="E48" s="47"/>
      <c r="F48" s="43"/>
      <c r="G48" s="47"/>
      <c r="H48" s="41"/>
    </row>
    <row r="49" spans="3:8" ht="18">
      <c r="C49" s="43"/>
      <c r="D49" s="44"/>
      <c r="E49" s="47"/>
      <c r="F49" s="43"/>
      <c r="G49" s="47"/>
      <c r="H49" s="41"/>
    </row>
    <row r="50" spans="3:8" ht="18">
      <c r="C50" s="43"/>
      <c r="D50" s="44"/>
      <c r="E50" s="47"/>
      <c r="F50" s="43"/>
      <c r="G50" s="47"/>
      <c r="H50" s="41"/>
    </row>
    <row r="51" spans="3:8" ht="18">
      <c r="C51" s="43"/>
      <c r="D51" s="44"/>
      <c r="E51" s="47"/>
      <c r="F51" s="43"/>
      <c r="G51" s="47"/>
      <c r="H51" s="41"/>
    </row>
    <row r="52" spans="3:8" ht="18">
      <c r="C52" s="43"/>
      <c r="D52" s="44"/>
      <c r="E52" s="47"/>
      <c r="F52" s="43"/>
      <c r="G52" s="47"/>
      <c r="H52" s="41"/>
    </row>
    <row r="53" spans="3:8" ht="18">
      <c r="C53" s="43"/>
      <c r="D53" s="44"/>
      <c r="E53" s="47"/>
      <c r="F53" s="43"/>
      <c r="G53" s="47"/>
      <c r="H53" s="41"/>
    </row>
    <row r="54" spans="3:8" ht="18">
      <c r="C54" s="43"/>
      <c r="D54" s="44"/>
      <c r="E54" s="47"/>
      <c r="F54" s="43"/>
      <c r="G54" s="47"/>
      <c r="H54" s="41"/>
    </row>
    <row r="55" spans="3:8" ht="18">
      <c r="C55" s="43"/>
      <c r="D55" s="44"/>
      <c r="E55" s="47"/>
      <c r="F55" s="43"/>
      <c r="G55" s="47"/>
      <c r="H55" s="41"/>
    </row>
    <row r="56" spans="3:8" ht="18">
      <c r="C56" s="43"/>
      <c r="D56" s="44"/>
      <c r="E56" s="47"/>
      <c r="F56" s="43"/>
      <c r="G56" s="47"/>
      <c r="H56" s="41"/>
    </row>
    <row r="57" spans="3:8" ht="18">
      <c r="C57" s="43"/>
      <c r="D57" s="44"/>
      <c r="E57" s="47"/>
      <c r="F57" s="43"/>
      <c r="G57" s="47"/>
      <c r="H57" s="41"/>
    </row>
    <row r="58" spans="3:8" ht="18">
      <c r="C58" s="43"/>
      <c r="D58" s="44"/>
      <c r="E58" s="47"/>
      <c r="F58" s="43"/>
      <c r="G58" s="47"/>
      <c r="H58" s="41"/>
    </row>
    <row r="59" spans="3:8" ht="18">
      <c r="C59" s="43"/>
      <c r="D59" s="44"/>
      <c r="E59" s="47"/>
      <c r="F59" s="43"/>
      <c r="G59" s="47"/>
      <c r="H59" s="41"/>
    </row>
    <row r="60" spans="3:8" ht="18">
      <c r="C60" s="43"/>
      <c r="D60" s="44"/>
      <c r="E60" s="47"/>
      <c r="F60" s="43"/>
      <c r="G60" s="47"/>
      <c r="H60" s="41"/>
    </row>
    <row r="61" spans="3:8" ht="18">
      <c r="C61" s="43"/>
      <c r="D61" s="44"/>
      <c r="E61" s="47"/>
      <c r="F61" s="43"/>
      <c r="G61" s="47"/>
      <c r="H61" s="41"/>
    </row>
    <row r="62" spans="3:8" ht="18">
      <c r="C62" s="43"/>
      <c r="D62" s="44"/>
      <c r="E62" s="47"/>
      <c r="F62" s="43"/>
      <c r="G62" s="47"/>
      <c r="H62" s="41"/>
    </row>
    <row r="63" spans="3:8" ht="18">
      <c r="C63" s="43"/>
      <c r="D63" s="44"/>
      <c r="E63" s="47"/>
      <c r="F63" s="43"/>
      <c r="G63" s="47"/>
      <c r="H63" s="41"/>
    </row>
    <row r="64" spans="3:8" ht="18">
      <c r="C64" s="43"/>
      <c r="D64" s="44"/>
      <c r="E64" s="47"/>
      <c r="F64" s="43"/>
      <c r="G64" s="47"/>
      <c r="H64" s="41"/>
    </row>
    <row r="65" spans="3:8" ht="18">
      <c r="C65" s="43"/>
      <c r="D65" s="44"/>
      <c r="E65" s="47"/>
      <c r="F65" s="47"/>
      <c r="G65" s="47"/>
      <c r="H65" s="41"/>
    </row>
    <row r="66" spans="3:8" ht="18">
      <c r="C66" s="43"/>
      <c r="D66" s="44"/>
      <c r="E66" s="47"/>
      <c r="F66" s="47"/>
      <c r="G66" s="47"/>
      <c r="H66" s="41"/>
    </row>
    <row r="67" spans="3:8" ht="18">
      <c r="C67" s="43"/>
      <c r="D67" s="44"/>
      <c r="E67" s="47"/>
      <c r="F67" s="47"/>
      <c r="G67" s="47"/>
      <c r="H67" s="41"/>
    </row>
    <row r="68" spans="3:8" ht="18">
      <c r="C68" s="43"/>
      <c r="D68" s="44"/>
      <c r="E68" s="47"/>
      <c r="F68" s="47"/>
      <c r="G68" s="47"/>
      <c r="H68" s="41"/>
    </row>
    <row r="69" spans="3:8" ht="18">
      <c r="C69" s="43"/>
      <c r="D69" s="44"/>
      <c r="E69" s="47"/>
      <c r="F69" s="47"/>
      <c r="G69" s="47"/>
      <c r="H69" s="41"/>
    </row>
    <row r="70" spans="3:8" ht="18">
      <c r="C70" s="43"/>
      <c r="D70" s="44"/>
      <c r="E70" s="47"/>
      <c r="F70" s="47"/>
      <c r="G70" s="47"/>
      <c r="H70" s="41"/>
    </row>
    <row r="71" spans="3:8" ht="18">
      <c r="C71" s="43"/>
      <c r="D71" s="44"/>
      <c r="E71" s="47"/>
      <c r="F71" s="47"/>
      <c r="G71" s="47"/>
      <c r="H71" s="41"/>
    </row>
    <row r="72" spans="3:8" ht="18">
      <c r="C72" s="43"/>
      <c r="D72" s="44"/>
      <c r="E72" s="47"/>
      <c r="F72" s="47"/>
      <c r="G72" s="47"/>
      <c r="H72" s="41"/>
    </row>
    <row r="73" spans="3:8" ht="18">
      <c r="C73" s="43"/>
      <c r="D73" s="44"/>
      <c r="E73" s="47"/>
      <c r="F73" s="47"/>
      <c r="G73" s="47"/>
      <c r="H73" s="41"/>
    </row>
    <row r="74" spans="3:8" ht="18">
      <c r="C74" s="43"/>
      <c r="D74" s="44"/>
      <c r="E74" s="47"/>
      <c r="F74" s="47"/>
      <c r="G74" s="47"/>
      <c r="H74" s="41"/>
    </row>
    <row r="75" spans="3:8" ht="18">
      <c r="C75" s="43"/>
      <c r="D75" s="44"/>
      <c r="E75" s="47"/>
      <c r="F75" s="47"/>
      <c r="G75" s="47"/>
      <c r="H75" s="41"/>
    </row>
  </sheetData>
  <dataConsolidate/>
  <phoneticPr fontId="1"/>
  <dataValidations count="10">
    <dataValidation allowBlank="1" showErrorMessage="1" promptTitle="年月日を記載してください" prompt="書式設定を変更せずに、年月日を記載してください" sqref="S4:S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showInputMessage="1" showErrorMessage="1" errorTitle="ドロップダウンリストより選択してください" prompt="自動計算。千円未満切捨て。" sqref="O4:O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xr:uid="{7D9B2F55-0A6E-4789-AF92-74015E98B63B}">
      <formula1>"有,無"</formula1>
    </dataValidation>
    <dataValidation showInputMessage="1" showErrorMessage="1" errorTitle="ドロップダウンリストより選択してください" promptTitle="千円未満切捨て" prompt="自動計算" sqref="N4:N18" xr:uid="{65B8E575-1F24-478F-A02D-AD069293A07D}"/>
    <dataValidation type="list" allowBlank="1" showInputMessage="1" showErrorMessage="1" sqref="M4:M18" xr:uid="{778DAF7D-18A8-40F2-89DF-EEAF3CB90FA2}">
      <formula1>$M$26:$M$27</formula1>
    </dataValidation>
    <dataValidation type="list" showInputMessage="1" showErrorMessage="1" errorTitle="ドロップダウンリストより選択してください" promptTitle="千円単位（小数点も記載）" prompt="千円単位で小数点も記載してください" sqref="M19" xr:uid="{C7CCBD9E-E58D-448F-B1E6-11BA27CB23E8}">
      <formula1>$X$31:$X$32</formula1>
    </dataValidation>
  </dataValidations>
  <pageMargins left="0.93" right="0.16"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R4:R18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S75"/>
  <sheetViews>
    <sheetView view="pageBreakPreview" zoomScale="80" zoomScaleNormal="100" zoomScaleSheetLayoutView="80" workbookViewId="0">
      <pane ySplit="3" topLeftCell="A4" activePane="bottomLeft" state="frozen"/>
      <selection activeCell="M35" sqref="M35"/>
      <selection pane="bottomLeft" activeCell="F3" sqref="F3"/>
    </sheetView>
  </sheetViews>
  <sheetFormatPr defaultColWidth="4.25" defaultRowHeight="12"/>
  <cols>
    <col min="1" max="1" width="4.125" style="4" bestFit="1" customWidth="1"/>
    <col min="2" max="2" width="14.375" style="4" customWidth="1"/>
    <col min="3" max="3" width="9.75" style="4" customWidth="1"/>
    <col min="4" max="5" width="12.375" style="4" customWidth="1"/>
    <col min="6" max="6" width="17.125" style="4" customWidth="1"/>
    <col min="7" max="9" width="28.375" style="4" customWidth="1"/>
    <col min="10" max="10" width="43" style="4" customWidth="1"/>
    <col min="11" max="16" width="12.875" style="4" customWidth="1"/>
    <col min="17" max="17" width="10.625" style="4" customWidth="1"/>
    <col min="18" max="18" width="18.875" style="4" customWidth="1"/>
    <col min="19" max="19" width="11.625" style="4" customWidth="1"/>
    <col min="20" max="16384" width="4.25" style="4"/>
  </cols>
  <sheetData>
    <row r="1" spans="1:19" ht="18.75">
      <c r="O1" s="3"/>
      <c r="P1" s="2"/>
      <c r="S1" s="34" t="s">
        <v>0</v>
      </c>
    </row>
    <row r="2" spans="1:19" ht="20.100000000000001" customHeight="1">
      <c r="A2" s="83" t="s">
        <v>195</v>
      </c>
      <c r="B2" s="9"/>
      <c r="C2" s="9"/>
      <c r="D2" s="9"/>
      <c r="E2" s="9"/>
      <c r="F2" s="9"/>
      <c r="G2" s="9"/>
      <c r="H2" s="9"/>
      <c r="I2" s="9"/>
      <c r="J2" s="9"/>
      <c r="K2" s="9"/>
      <c r="L2" s="9"/>
      <c r="M2" s="9"/>
      <c r="N2" s="9"/>
      <c r="O2" s="9"/>
      <c r="P2" s="9"/>
      <c r="Q2" s="9"/>
      <c r="R2" s="62"/>
      <c r="S2" s="9"/>
    </row>
    <row r="3" spans="1:19" s="89" customFormat="1" ht="137.25" customHeight="1">
      <c r="A3" s="85" t="s">
        <v>1</v>
      </c>
      <c r="B3" s="15" t="s">
        <v>2</v>
      </c>
      <c r="C3" s="15" t="s">
        <v>3</v>
      </c>
      <c r="D3" s="100" t="s">
        <v>4</v>
      </c>
      <c r="E3" s="15" t="s">
        <v>5</v>
      </c>
      <c r="F3" s="15" t="s">
        <v>240</v>
      </c>
      <c r="G3" s="87" t="s">
        <v>81</v>
      </c>
      <c r="H3" s="15" t="s">
        <v>6</v>
      </c>
      <c r="I3" s="15" t="s">
        <v>7</v>
      </c>
      <c r="J3" s="15" t="s">
        <v>82</v>
      </c>
      <c r="K3" s="15" t="s">
        <v>196</v>
      </c>
      <c r="L3" s="86" t="s">
        <v>197</v>
      </c>
      <c r="M3" s="15" t="s">
        <v>83</v>
      </c>
      <c r="N3" s="117" t="s">
        <v>229</v>
      </c>
      <c r="O3" s="86" t="s">
        <v>84</v>
      </c>
      <c r="P3" s="15" t="s">
        <v>100</v>
      </c>
      <c r="Q3" s="87" t="s">
        <v>86</v>
      </c>
      <c r="R3" s="67" t="s">
        <v>125</v>
      </c>
      <c r="S3" s="15" t="s">
        <v>15</v>
      </c>
    </row>
    <row r="4" spans="1:19" ht="20.25" customHeight="1">
      <c r="A4" s="27">
        <v>1</v>
      </c>
      <c r="B4" s="11" t="s">
        <v>233</v>
      </c>
      <c r="C4" s="12">
        <v>44</v>
      </c>
      <c r="D4" s="99" t="str">
        <f>VLOOKUP(C4,都道府県コード等!A4:B50,2)</f>
        <v>大分県</v>
      </c>
      <c r="E4" s="12"/>
      <c r="F4" s="11"/>
      <c r="G4" s="69"/>
      <c r="H4" s="11"/>
      <c r="I4" s="11"/>
      <c r="J4" s="39"/>
      <c r="K4" s="75"/>
      <c r="L4" s="101">
        <f>K4*4000/1000</f>
        <v>0</v>
      </c>
      <c r="M4" s="13"/>
      <c r="N4" s="121"/>
      <c r="O4" s="76">
        <f>ROUNDDOWN(MIN(L4,M4),0)</f>
        <v>0</v>
      </c>
      <c r="P4" s="14"/>
      <c r="Q4" s="69"/>
      <c r="R4" s="81"/>
      <c r="S4" s="40"/>
    </row>
    <row r="5" spans="1:19" ht="20.25" customHeight="1">
      <c r="A5" s="27">
        <v>2</v>
      </c>
      <c r="B5" s="11" t="s">
        <v>233</v>
      </c>
      <c r="C5" s="12">
        <v>44</v>
      </c>
      <c r="D5" s="99" t="str">
        <f>VLOOKUP(C5,都道府県コード等!A5:B51,2)</f>
        <v>大分県</v>
      </c>
      <c r="E5" s="12"/>
      <c r="F5" s="11"/>
      <c r="G5" s="69"/>
      <c r="H5" s="11"/>
      <c r="I5" s="11"/>
      <c r="J5" s="39"/>
      <c r="K5" s="75"/>
      <c r="L5" s="101">
        <f t="shared" ref="L5:L18" si="0">K5*4000/1000</f>
        <v>0</v>
      </c>
      <c r="M5" s="13"/>
      <c r="N5" s="13"/>
      <c r="O5" s="76">
        <f>ROUNDDOWN(MIN(L5,M5),0)</f>
        <v>0</v>
      </c>
      <c r="P5" s="14"/>
      <c r="Q5" s="69"/>
      <c r="R5" s="81"/>
      <c r="S5" s="40"/>
    </row>
    <row r="6" spans="1:19" ht="20.25" customHeight="1">
      <c r="A6" s="27">
        <v>3</v>
      </c>
      <c r="B6" s="11" t="s">
        <v>233</v>
      </c>
      <c r="C6" s="12">
        <v>44</v>
      </c>
      <c r="D6" s="99" t="str">
        <f>VLOOKUP(C6,都道府県コード等!A6:B52,2)</f>
        <v>大分県</v>
      </c>
      <c r="E6" s="12"/>
      <c r="F6" s="27"/>
      <c r="G6" s="69"/>
      <c r="H6" s="11"/>
      <c r="I6" s="11"/>
      <c r="J6" s="39"/>
      <c r="K6" s="75"/>
      <c r="L6" s="101">
        <f t="shared" si="0"/>
        <v>0</v>
      </c>
      <c r="M6" s="13"/>
      <c r="N6" s="13"/>
      <c r="O6" s="76">
        <f t="shared" ref="O6:O18" si="1">ROUNDDOWN(MIN(L6,M6),0)</f>
        <v>0</v>
      </c>
      <c r="P6" s="14"/>
      <c r="Q6" s="69"/>
      <c r="R6" s="81"/>
      <c r="S6" s="40"/>
    </row>
    <row r="7" spans="1:19" ht="20.25" customHeight="1">
      <c r="A7" s="27">
        <v>4</v>
      </c>
      <c r="B7" s="11" t="s">
        <v>233</v>
      </c>
      <c r="C7" s="12">
        <v>44</v>
      </c>
      <c r="D7" s="99" t="str">
        <f>VLOOKUP(C7,都道府県コード等!A7:B53,2)</f>
        <v>大分県</v>
      </c>
      <c r="E7" s="12"/>
      <c r="F7" s="11"/>
      <c r="G7" s="69"/>
      <c r="H7" s="11"/>
      <c r="I7" s="11"/>
      <c r="J7" s="39"/>
      <c r="K7" s="75"/>
      <c r="L7" s="101">
        <f t="shared" si="0"/>
        <v>0</v>
      </c>
      <c r="M7" s="13"/>
      <c r="N7" s="13"/>
      <c r="O7" s="76">
        <f t="shared" si="1"/>
        <v>0</v>
      </c>
      <c r="P7" s="14"/>
      <c r="Q7" s="69"/>
      <c r="R7" s="81"/>
      <c r="S7" s="40"/>
    </row>
    <row r="8" spans="1:19" ht="20.25" customHeight="1">
      <c r="A8" s="27">
        <v>5</v>
      </c>
      <c r="B8" s="11" t="s">
        <v>233</v>
      </c>
      <c r="C8" s="12">
        <v>44</v>
      </c>
      <c r="D8" s="99" t="str">
        <f>VLOOKUP(C8,都道府県コード等!A8:B54,2)</f>
        <v>大分県</v>
      </c>
      <c r="E8" s="12"/>
      <c r="F8" s="11"/>
      <c r="G8" s="69"/>
      <c r="H8" s="11"/>
      <c r="I8" s="11"/>
      <c r="J8" s="39"/>
      <c r="K8" s="75"/>
      <c r="L8" s="101">
        <f t="shared" si="0"/>
        <v>0</v>
      </c>
      <c r="M8" s="13"/>
      <c r="N8" s="13"/>
      <c r="O8" s="76">
        <f t="shared" si="1"/>
        <v>0</v>
      </c>
      <c r="P8" s="14"/>
      <c r="Q8" s="69"/>
      <c r="R8" s="81"/>
      <c r="S8" s="40"/>
    </row>
    <row r="9" spans="1:19" ht="20.25" customHeight="1">
      <c r="A9" s="27">
        <v>6</v>
      </c>
      <c r="B9" s="11" t="s">
        <v>233</v>
      </c>
      <c r="C9" s="12">
        <v>44</v>
      </c>
      <c r="D9" s="99" t="str">
        <f>VLOOKUP(C9,都道府県コード等!A9:B55,2)</f>
        <v>大分県</v>
      </c>
      <c r="E9" s="12"/>
      <c r="F9" s="11"/>
      <c r="G9" s="69"/>
      <c r="H9" s="11"/>
      <c r="I9" s="11"/>
      <c r="J9" s="39"/>
      <c r="K9" s="75"/>
      <c r="L9" s="101">
        <f t="shared" si="0"/>
        <v>0</v>
      </c>
      <c r="M9" s="13"/>
      <c r="N9" s="13"/>
      <c r="O9" s="76">
        <f t="shared" si="1"/>
        <v>0</v>
      </c>
      <c r="P9" s="14"/>
      <c r="Q9" s="69"/>
      <c r="R9" s="81"/>
      <c r="S9" s="40"/>
    </row>
    <row r="10" spans="1:19" ht="20.25" customHeight="1">
      <c r="A10" s="27">
        <v>7</v>
      </c>
      <c r="B10" s="11" t="s">
        <v>233</v>
      </c>
      <c r="C10" s="12">
        <v>44</v>
      </c>
      <c r="D10" s="99" t="str">
        <f>VLOOKUP(C10,都道府県コード等!A10:B56,2)</f>
        <v>大分県</v>
      </c>
      <c r="E10" s="12"/>
      <c r="F10" s="11"/>
      <c r="G10" s="69"/>
      <c r="H10" s="11"/>
      <c r="I10" s="11"/>
      <c r="J10" s="39"/>
      <c r="K10" s="75"/>
      <c r="L10" s="101">
        <f t="shared" si="0"/>
        <v>0</v>
      </c>
      <c r="M10" s="13"/>
      <c r="N10" s="13"/>
      <c r="O10" s="76">
        <f>ROUNDDOWN(MIN(L10,M10),0)</f>
        <v>0</v>
      </c>
      <c r="P10" s="14"/>
      <c r="Q10" s="69"/>
      <c r="R10" s="81"/>
      <c r="S10" s="40"/>
    </row>
    <row r="11" spans="1:19" ht="20.25" customHeight="1">
      <c r="A11" s="27">
        <v>8</v>
      </c>
      <c r="B11" s="11" t="s">
        <v>233</v>
      </c>
      <c r="C11" s="12">
        <v>44</v>
      </c>
      <c r="D11" s="99" t="str">
        <f>VLOOKUP(C11,都道府県コード等!A11:B57,2)</f>
        <v>大分県</v>
      </c>
      <c r="E11" s="12"/>
      <c r="F11" s="11"/>
      <c r="G11" s="69"/>
      <c r="H11" s="11"/>
      <c r="I11" s="11"/>
      <c r="J11" s="39"/>
      <c r="K11" s="75"/>
      <c r="L11" s="101">
        <f t="shared" si="0"/>
        <v>0</v>
      </c>
      <c r="M11" s="13"/>
      <c r="N11" s="13"/>
      <c r="O11" s="76">
        <f t="shared" si="1"/>
        <v>0</v>
      </c>
      <c r="P11" s="14"/>
      <c r="Q11" s="69"/>
      <c r="R11" s="81"/>
      <c r="S11" s="40"/>
    </row>
    <row r="12" spans="1:19" ht="20.25" customHeight="1">
      <c r="A12" s="27">
        <v>9</v>
      </c>
      <c r="B12" s="11" t="s">
        <v>233</v>
      </c>
      <c r="C12" s="12">
        <v>44</v>
      </c>
      <c r="D12" s="99" t="str">
        <f>VLOOKUP(C12,都道府県コード等!A12:B58,2)</f>
        <v>大分県</v>
      </c>
      <c r="E12" s="12"/>
      <c r="F12" s="11"/>
      <c r="G12" s="69"/>
      <c r="H12" s="11"/>
      <c r="I12" s="11"/>
      <c r="J12" s="39"/>
      <c r="K12" s="75"/>
      <c r="L12" s="101">
        <f t="shared" si="0"/>
        <v>0</v>
      </c>
      <c r="M12" s="13"/>
      <c r="N12" s="13"/>
      <c r="O12" s="76">
        <f t="shared" si="1"/>
        <v>0</v>
      </c>
      <c r="P12" s="14"/>
      <c r="Q12" s="69"/>
      <c r="R12" s="81"/>
      <c r="S12" s="40"/>
    </row>
    <row r="13" spans="1:19" ht="20.25" customHeight="1">
      <c r="A13" s="27">
        <v>10</v>
      </c>
      <c r="B13" s="11" t="s">
        <v>233</v>
      </c>
      <c r="C13" s="12">
        <v>44</v>
      </c>
      <c r="D13" s="99" t="str">
        <f>VLOOKUP(C13,都道府県コード等!A13:B59,2)</f>
        <v>大分県</v>
      </c>
      <c r="E13" s="12"/>
      <c r="F13" s="11"/>
      <c r="G13" s="69"/>
      <c r="H13" s="11"/>
      <c r="I13" s="11"/>
      <c r="J13" s="39"/>
      <c r="K13" s="75"/>
      <c r="L13" s="101">
        <f t="shared" si="0"/>
        <v>0</v>
      </c>
      <c r="M13" s="13"/>
      <c r="N13" s="13"/>
      <c r="O13" s="76">
        <f t="shared" si="1"/>
        <v>0</v>
      </c>
      <c r="P13" s="14"/>
      <c r="Q13" s="69"/>
      <c r="R13" s="81"/>
      <c r="S13" s="40"/>
    </row>
    <row r="14" spans="1:19" ht="20.25" customHeight="1">
      <c r="A14" s="27">
        <v>11</v>
      </c>
      <c r="B14" s="11" t="s">
        <v>233</v>
      </c>
      <c r="C14" s="12">
        <v>44</v>
      </c>
      <c r="D14" s="99" t="str">
        <f>VLOOKUP(C14,都道府県コード等!A14:B60,2)</f>
        <v>大分県</v>
      </c>
      <c r="E14" s="12"/>
      <c r="F14" s="11"/>
      <c r="G14" s="69"/>
      <c r="H14" s="11"/>
      <c r="I14" s="11"/>
      <c r="J14" s="39"/>
      <c r="K14" s="75"/>
      <c r="L14" s="101">
        <f t="shared" si="0"/>
        <v>0</v>
      </c>
      <c r="M14" s="13"/>
      <c r="N14" s="13"/>
      <c r="O14" s="76">
        <f t="shared" si="1"/>
        <v>0</v>
      </c>
      <c r="P14" s="14"/>
      <c r="Q14" s="69"/>
      <c r="R14" s="81"/>
      <c r="S14" s="40"/>
    </row>
    <row r="15" spans="1:19" ht="20.25" customHeight="1">
      <c r="A15" s="27">
        <v>12</v>
      </c>
      <c r="B15" s="11" t="s">
        <v>233</v>
      </c>
      <c r="C15" s="12">
        <v>44</v>
      </c>
      <c r="D15" s="99" t="str">
        <f>VLOOKUP(C15,都道府県コード等!A15:B61,2)</f>
        <v>大分県</v>
      </c>
      <c r="E15" s="12"/>
      <c r="F15" s="11"/>
      <c r="G15" s="69"/>
      <c r="H15" s="11"/>
      <c r="I15" s="11"/>
      <c r="J15" s="39"/>
      <c r="K15" s="75"/>
      <c r="L15" s="101">
        <f t="shared" si="0"/>
        <v>0</v>
      </c>
      <c r="M15" s="13"/>
      <c r="N15" s="13"/>
      <c r="O15" s="76">
        <f t="shared" si="1"/>
        <v>0</v>
      </c>
      <c r="P15" s="14"/>
      <c r="Q15" s="69"/>
      <c r="R15" s="81"/>
      <c r="S15" s="40"/>
    </row>
    <row r="16" spans="1:19" ht="20.25" customHeight="1">
      <c r="A16" s="27">
        <v>13</v>
      </c>
      <c r="B16" s="11" t="s">
        <v>233</v>
      </c>
      <c r="C16" s="12">
        <v>44</v>
      </c>
      <c r="D16" s="99" t="str">
        <f>VLOOKUP(C16,都道府県コード等!A16:B62,2)</f>
        <v>大分県</v>
      </c>
      <c r="E16" s="12"/>
      <c r="F16" s="11"/>
      <c r="G16" s="69"/>
      <c r="H16" s="11"/>
      <c r="I16" s="11"/>
      <c r="J16" s="39"/>
      <c r="K16" s="75"/>
      <c r="L16" s="101">
        <f t="shared" si="0"/>
        <v>0</v>
      </c>
      <c r="M16" s="13"/>
      <c r="N16" s="13"/>
      <c r="O16" s="76">
        <f t="shared" si="1"/>
        <v>0</v>
      </c>
      <c r="P16" s="14"/>
      <c r="Q16" s="69"/>
      <c r="R16" s="81"/>
      <c r="S16" s="40"/>
    </row>
    <row r="17" spans="1:19" ht="20.25" customHeight="1">
      <c r="A17" s="27">
        <v>14</v>
      </c>
      <c r="B17" s="11" t="s">
        <v>233</v>
      </c>
      <c r="C17" s="12">
        <v>44</v>
      </c>
      <c r="D17" s="99" t="str">
        <f>VLOOKUP(C17,都道府県コード等!A17:B63,2)</f>
        <v>大分県</v>
      </c>
      <c r="E17" s="12"/>
      <c r="F17" s="11"/>
      <c r="G17" s="69"/>
      <c r="H17" s="11"/>
      <c r="I17" s="11"/>
      <c r="J17" s="39"/>
      <c r="K17" s="75"/>
      <c r="L17" s="101">
        <f t="shared" si="0"/>
        <v>0</v>
      </c>
      <c r="M17" s="13"/>
      <c r="N17" s="13"/>
      <c r="O17" s="76">
        <f t="shared" si="1"/>
        <v>0</v>
      </c>
      <c r="P17" s="14"/>
      <c r="Q17" s="69"/>
      <c r="R17" s="81"/>
      <c r="S17" s="40"/>
    </row>
    <row r="18" spans="1:19" ht="20.25" customHeight="1">
      <c r="A18" s="27">
        <v>15</v>
      </c>
      <c r="B18" s="11" t="s">
        <v>233</v>
      </c>
      <c r="C18" s="12">
        <v>44</v>
      </c>
      <c r="D18" s="99" t="str">
        <f>VLOOKUP(C18,都道府県コード等!A18:B64,2)</f>
        <v>大分県</v>
      </c>
      <c r="E18" s="12"/>
      <c r="F18" s="11"/>
      <c r="G18" s="69"/>
      <c r="H18" s="11"/>
      <c r="I18" s="11"/>
      <c r="J18" s="39"/>
      <c r="K18" s="75"/>
      <c r="L18" s="101">
        <f t="shared" si="0"/>
        <v>0</v>
      </c>
      <c r="M18" s="13"/>
      <c r="N18" s="13"/>
      <c r="O18" s="76">
        <f t="shared" si="1"/>
        <v>0</v>
      </c>
      <c r="P18" s="14"/>
      <c r="Q18" s="69"/>
      <c r="R18" s="81"/>
      <c r="S18" s="40"/>
    </row>
    <row r="19" spans="1:19" s="6" customFormat="1" ht="20.25" customHeight="1">
      <c r="A19" s="8" t="s">
        <v>87</v>
      </c>
      <c r="B19" s="8"/>
      <c r="C19" s="8"/>
      <c r="D19" s="8"/>
      <c r="E19" s="8"/>
      <c r="F19" s="8"/>
      <c r="G19" s="8"/>
      <c r="H19" s="8"/>
      <c r="I19" s="8"/>
      <c r="J19" s="8"/>
      <c r="K19" s="8"/>
      <c r="L19" s="8"/>
      <c r="M19" s="8"/>
      <c r="N19" s="8"/>
      <c r="O19" s="8"/>
      <c r="P19" s="8"/>
      <c r="Q19" s="8"/>
      <c r="R19" s="8"/>
      <c r="S19" s="8"/>
    </row>
    <row r="20" spans="1:19" s="6" customFormat="1" ht="20.25" customHeight="1">
      <c r="A20" s="8" t="s">
        <v>22</v>
      </c>
      <c r="B20" s="8"/>
      <c r="C20" s="8"/>
      <c r="D20" s="8"/>
      <c r="E20" s="8"/>
      <c r="F20" s="8"/>
      <c r="G20" s="8"/>
      <c r="H20" s="8"/>
      <c r="I20" s="8"/>
      <c r="J20" s="8"/>
      <c r="K20" s="8"/>
      <c r="L20" s="8"/>
      <c r="M20" s="8"/>
      <c r="N20" s="8"/>
      <c r="O20" s="8"/>
      <c r="P20" s="8"/>
      <c r="Q20" s="8"/>
      <c r="R20" s="8"/>
      <c r="S20" s="8"/>
    </row>
    <row r="21" spans="1:19" s="7" customFormat="1" ht="20.100000000000001" customHeight="1">
      <c r="A21" s="16" t="s">
        <v>88</v>
      </c>
      <c r="B21" s="8"/>
      <c r="C21" s="8"/>
      <c r="D21" s="8"/>
      <c r="E21" s="8"/>
      <c r="F21" s="8"/>
      <c r="G21" s="8"/>
      <c r="H21" s="8"/>
      <c r="I21" s="8"/>
      <c r="J21" s="8"/>
      <c r="K21" s="8"/>
      <c r="L21" s="8"/>
      <c r="M21" s="8"/>
      <c r="N21" s="8"/>
      <c r="O21" s="8"/>
      <c r="P21" s="8"/>
      <c r="Q21" s="8"/>
      <c r="R21" s="8"/>
      <c r="S21" s="8"/>
    </row>
    <row r="22" spans="1:19" s="7" customFormat="1" ht="20.100000000000001" customHeight="1">
      <c r="A22" s="8"/>
      <c r="B22" s="8"/>
      <c r="C22" s="8"/>
      <c r="D22" s="8"/>
      <c r="E22" s="8"/>
      <c r="F22" s="8"/>
      <c r="G22" s="8"/>
      <c r="H22" s="8"/>
      <c r="I22" s="8"/>
      <c r="J22" s="8"/>
      <c r="K22" s="8"/>
      <c r="L22" s="8"/>
      <c r="M22" s="8"/>
      <c r="N22" s="8"/>
      <c r="O22" s="8"/>
      <c r="P22" s="8"/>
      <c r="Q22" s="8"/>
      <c r="R22" s="8"/>
      <c r="S22" s="8"/>
    </row>
    <row r="23" spans="1:19" s="6" customFormat="1" ht="20.25" customHeight="1">
      <c r="A23" s="16" t="s">
        <v>234</v>
      </c>
      <c r="B23" s="16" t="s">
        <v>227</v>
      </c>
      <c r="C23" s="8"/>
      <c r="D23" s="8"/>
      <c r="E23" s="8"/>
      <c r="F23" s="8"/>
      <c r="G23" s="8"/>
      <c r="H23" s="8"/>
      <c r="I23" s="8"/>
      <c r="J23" s="8"/>
      <c r="K23" s="8"/>
      <c r="L23" s="8"/>
      <c r="M23" s="8"/>
      <c r="N23" s="8"/>
      <c r="O23" s="8"/>
      <c r="P23" s="8"/>
      <c r="Q23" s="8"/>
      <c r="R23" s="8"/>
      <c r="S23" s="8"/>
    </row>
    <row r="24" spans="1:19" ht="20.25" customHeight="1">
      <c r="B24" s="16" t="s">
        <v>238</v>
      </c>
      <c r="N24" s="8"/>
    </row>
    <row r="25" spans="1:19" ht="20.25" customHeight="1">
      <c r="N25" s="8" t="s">
        <v>223</v>
      </c>
    </row>
    <row r="26" spans="1:19" ht="19.5" customHeight="1">
      <c r="N26" s="8" t="s">
        <v>224</v>
      </c>
    </row>
    <row r="27" spans="1:19" ht="19.5" customHeight="1"/>
    <row r="29" spans="1:19" ht="18">
      <c r="C29" s="43"/>
      <c r="D29" s="44"/>
      <c r="E29" s="46"/>
      <c r="F29" s="42"/>
      <c r="G29" s="42"/>
    </row>
    <row r="30" spans="1:19" ht="18">
      <c r="C30" s="43"/>
      <c r="D30" s="44"/>
      <c r="E30" s="46"/>
      <c r="F30" s="42"/>
      <c r="G30" s="42"/>
    </row>
    <row r="31" spans="1:19" ht="18">
      <c r="C31" s="43"/>
      <c r="D31" s="44"/>
      <c r="E31" s="46"/>
      <c r="F31" s="42"/>
      <c r="G31" s="42"/>
    </row>
    <row r="32" spans="1:19" ht="18">
      <c r="C32" s="43"/>
      <c r="D32" s="44"/>
      <c r="E32" s="46"/>
      <c r="F32" s="42"/>
      <c r="G32" s="42"/>
    </row>
    <row r="33" spans="3:7" ht="18">
      <c r="C33" s="43"/>
      <c r="D33" s="44"/>
      <c r="E33" s="46"/>
      <c r="F33" s="42"/>
      <c r="G33" s="42"/>
    </row>
    <row r="34" spans="3:7" ht="18">
      <c r="C34" s="43"/>
      <c r="D34" s="45"/>
      <c r="E34" s="46"/>
      <c r="F34" s="42"/>
      <c r="G34" s="42"/>
    </row>
    <row r="35" spans="3:7" ht="18">
      <c r="C35" s="43"/>
      <c r="D35" s="45"/>
      <c r="E35" s="46"/>
      <c r="F35" s="42"/>
      <c r="G35" s="42"/>
    </row>
    <row r="36" spans="3:7" ht="18">
      <c r="C36" s="43"/>
      <c r="D36" s="44"/>
      <c r="E36" s="46"/>
      <c r="F36" s="42"/>
      <c r="G36" s="42"/>
    </row>
    <row r="37" spans="3:7" ht="18">
      <c r="C37" s="43"/>
      <c r="D37" s="44"/>
      <c r="E37" s="46"/>
      <c r="F37" s="42"/>
      <c r="G37" s="42"/>
    </row>
    <row r="38" spans="3:7" ht="18">
      <c r="C38" s="43"/>
      <c r="D38" s="44"/>
      <c r="E38" s="46"/>
      <c r="F38" s="42"/>
      <c r="G38" s="42"/>
    </row>
    <row r="39" spans="3:7" ht="18">
      <c r="C39" s="43"/>
      <c r="D39" s="44"/>
      <c r="E39" s="46"/>
      <c r="F39" s="42"/>
      <c r="G39" s="42"/>
    </row>
    <row r="40" spans="3:7" ht="18">
      <c r="C40" s="43"/>
      <c r="D40" s="44"/>
      <c r="E40" s="46"/>
      <c r="F40" s="42"/>
      <c r="G40" s="42"/>
    </row>
    <row r="41" spans="3:7" ht="18">
      <c r="C41" s="43"/>
      <c r="D41" s="44"/>
      <c r="E41" s="46"/>
      <c r="F41" s="42"/>
      <c r="G41" s="42"/>
    </row>
    <row r="42" spans="3:7" ht="18">
      <c r="C42" s="43"/>
      <c r="D42" s="44"/>
      <c r="E42" s="46"/>
      <c r="F42" s="42"/>
      <c r="G42" s="42"/>
    </row>
    <row r="43" spans="3:7" ht="18">
      <c r="C43" s="43"/>
      <c r="D43" s="44"/>
      <c r="E43" s="46"/>
      <c r="F43" s="42"/>
      <c r="G43" s="42"/>
    </row>
    <row r="44" spans="3:7" ht="18">
      <c r="C44" s="43"/>
      <c r="D44" s="44"/>
      <c r="E44" s="46"/>
      <c r="F44" s="42"/>
      <c r="G44" s="42"/>
    </row>
    <row r="45" spans="3:7" ht="18">
      <c r="C45" s="43"/>
      <c r="D45" s="44"/>
      <c r="E45" s="49"/>
      <c r="F45" s="42"/>
      <c r="G45" s="42"/>
    </row>
    <row r="46" spans="3:7" ht="18">
      <c r="C46" s="43"/>
      <c r="D46" s="44"/>
      <c r="E46" s="42"/>
      <c r="F46" s="42"/>
      <c r="G46" s="42"/>
    </row>
    <row r="47" spans="3:7" ht="18">
      <c r="C47" s="43"/>
      <c r="D47" s="44"/>
      <c r="E47" s="46"/>
      <c r="F47" s="42"/>
      <c r="G47" s="42"/>
    </row>
    <row r="48" spans="3:7" ht="18">
      <c r="C48" s="43"/>
      <c r="D48" s="44"/>
      <c r="E48" s="46"/>
      <c r="F48" s="42"/>
      <c r="G48" s="42"/>
    </row>
    <row r="49" spans="3:7" ht="18">
      <c r="C49" s="43"/>
      <c r="D49" s="44"/>
      <c r="E49" s="46"/>
      <c r="F49" s="42"/>
      <c r="G49" s="42"/>
    </row>
    <row r="50" spans="3:7" ht="18">
      <c r="C50" s="43"/>
      <c r="D50" s="44"/>
      <c r="E50" s="46"/>
      <c r="F50" s="42"/>
      <c r="G50" s="42"/>
    </row>
    <row r="51" spans="3:7" ht="18">
      <c r="C51" s="43"/>
      <c r="D51" s="44"/>
      <c r="E51" s="46"/>
      <c r="F51" s="42"/>
      <c r="G51" s="42"/>
    </row>
    <row r="52" spans="3:7" ht="18">
      <c r="C52" s="43"/>
      <c r="D52" s="44"/>
      <c r="E52" s="46"/>
      <c r="F52" s="42"/>
      <c r="G52" s="42"/>
    </row>
    <row r="53" spans="3:7" ht="18">
      <c r="C53" s="43"/>
      <c r="D53" s="44"/>
      <c r="E53" s="42"/>
      <c r="F53" s="42"/>
      <c r="G53" s="42"/>
    </row>
    <row r="54" spans="3:7" ht="18">
      <c r="C54" s="43"/>
      <c r="D54" s="44"/>
      <c r="E54" s="42"/>
      <c r="F54" s="42"/>
      <c r="G54" s="42"/>
    </row>
    <row r="55" spans="3:7" ht="18">
      <c r="C55" s="43"/>
      <c r="D55" s="44"/>
      <c r="E55" s="42"/>
      <c r="F55" s="42"/>
      <c r="G55" s="42"/>
    </row>
    <row r="56" spans="3:7" ht="18">
      <c r="C56" s="43"/>
      <c r="D56" s="44"/>
      <c r="E56" s="42"/>
      <c r="F56" s="42"/>
      <c r="G56" s="42"/>
    </row>
    <row r="57" spans="3:7" ht="18">
      <c r="C57" s="43"/>
      <c r="D57" s="44"/>
      <c r="E57" s="42"/>
      <c r="F57" s="42"/>
      <c r="G57" s="42"/>
    </row>
    <row r="58" spans="3:7" ht="18">
      <c r="C58" s="43"/>
      <c r="D58" s="44"/>
      <c r="E58" s="42"/>
      <c r="F58" s="42"/>
      <c r="G58" s="42"/>
    </row>
    <row r="59" spans="3:7" ht="18">
      <c r="C59" s="43"/>
      <c r="D59" s="44"/>
      <c r="E59" s="42"/>
      <c r="F59" s="42"/>
      <c r="G59" s="42"/>
    </row>
    <row r="60" spans="3:7" ht="18">
      <c r="C60" s="43"/>
      <c r="D60" s="44"/>
      <c r="E60" s="42"/>
      <c r="F60" s="42"/>
      <c r="G60" s="42"/>
    </row>
    <row r="61" spans="3:7" ht="18">
      <c r="C61" s="43"/>
      <c r="D61" s="44"/>
      <c r="E61" s="42"/>
      <c r="F61" s="42"/>
      <c r="G61" s="42"/>
    </row>
    <row r="62" spans="3:7" ht="18">
      <c r="C62" s="43"/>
      <c r="D62" s="44"/>
      <c r="E62" s="42"/>
      <c r="F62" s="42"/>
      <c r="G62" s="42"/>
    </row>
    <row r="63" spans="3:7" ht="18">
      <c r="C63" s="43"/>
      <c r="D63" s="44"/>
      <c r="E63" s="42"/>
      <c r="F63" s="42"/>
      <c r="G63" s="42"/>
    </row>
    <row r="64" spans="3:7" ht="18">
      <c r="C64" s="43"/>
      <c r="D64" s="44"/>
      <c r="E64" s="42"/>
      <c r="F64" s="42"/>
      <c r="G64" s="42"/>
    </row>
    <row r="65" spans="3:7" ht="18">
      <c r="C65" s="43"/>
      <c r="D65" s="44"/>
      <c r="E65" s="42"/>
      <c r="F65" s="42"/>
      <c r="G65" s="42"/>
    </row>
    <row r="66" spans="3:7" ht="18">
      <c r="C66" s="43"/>
      <c r="D66" s="44"/>
      <c r="E66" s="42"/>
      <c r="F66" s="42"/>
      <c r="G66" s="42"/>
    </row>
    <row r="67" spans="3:7" ht="18">
      <c r="C67" s="43"/>
      <c r="D67" s="44"/>
      <c r="E67" s="42"/>
      <c r="F67" s="42"/>
      <c r="G67" s="42"/>
    </row>
    <row r="68" spans="3:7" ht="18">
      <c r="C68" s="43"/>
      <c r="D68" s="44"/>
      <c r="E68" s="42"/>
      <c r="F68" s="42"/>
      <c r="G68" s="42"/>
    </row>
    <row r="69" spans="3:7" ht="18">
      <c r="C69" s="43"/>
      <c r="D69" s="44"/>
      <c r="E69" s="42"/>
      <c r="F69" s="42"/>
      <c r="G69" s="42"/>
    </row>
    <row r="70" spans="3:7" ht="18">
      <c r="C70" s="43"/>
      <c r="D70" s="44"/>
      <c r="E70" s="42"/>
      <c r="F70" s="42"/>
      <c r="G70" s="42"/>
    </row>
    <row r="71" spans="3:7" ht="18">
      <c r="C71" s="43"/>
      <c r="D71" s="44"/>
      <c r="E71" s="42"/>
      <c r="F71" s="42"/>
      <c r="G71" s="42"/>
    </row>
    <row r="72" spans="3:7" ht="18">
      <c r="C72" s="43"/>
      <c r="D72" s="44"/>
      <c r="E72" s="42"/>
      <c r="F72" s="42"/>
      <c r="G72" s="42"/>
    </row>
    <row r="73" spans="3:7" ht="18">
      <c r="C73" s="43"/>
      <c r="D73" s="44"/>
      <c r="E73" s="42"/>
      <c r="F73" s="42"/>
      <c r="G73" s="42"/>
    </row>
    <row r="74" spans="3:7" ht="18">
      <c r="C74" s="43"/>
      <c r="D74" s="44"/>
      <c r="E74" s="42"/>
      <c r="F74" s="42"/>
      <c r="G74" s="42"/>
    </row>
    <row r="75" spans="3:7" ht="18">
      <c r="C75" s="43"/>
      <c r="D75" s="44"/>
      <c r="E75" s="42"/>
      <c r="F75" s="42"/>
      <c r="G75" s="42"/>
    </row>
  </sheetData>
  <dataConsolidate/>
  <phoneticPr fontId="1"/>
  <dataValidations count="11">
    <dataValidation allowBlank="1" showErrorMessage="1" promptTitle="年月日を記載してください" prompt="書式設定を変更せずに、年月日を記載してください" sqref="S4:S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O4:O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Q4:Q18" xr:uid="{DC09329B-9F67-4B99-98F9-DCB9058F8429}">
      <formula1>"有,無"</formula1>
    </dataValidation>
    <dataValidation type="list" showInputMessage="1" showErrorMessage="1" errorTitle="ドロップダウンリストより選択してください" promptTitle="千円単位（小数点も記載）" prompt="千円単位で小数点も記載してください" sqref="N19" xr:uid="{AA934B10-A8B7-41E6-8107-E62FC1CBC5DF}">
      <formula1>$X$30:$X$31</formula1>
    </dataValidation>
    <dataValidation type="list" allowBlank="1" showInputMessage="1" showErrorMessage="1" sqref="N4:N18" xr:uid="{F5F2EF3A-007F-4A74-BF9F-C96AC69E7B6F}">
      <formula1>$N$25:$N$26</formula1>
    </dataValidation>
  </dataValidations>
  <pageMargins left="0.93" right="0.16"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R4:R18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V83"/>
  <sheetViews>
    <sheetView view="pageBreakPreview" zoomScale="90" zoomScaleNormal="100" zoomScaleSheetLayoutView="90" workbookViewId="0">
      <pane ySplit="3" topLeftCell="A4" activePane="bottomLeft" state="frozen"/>
      <selection activeCell="L40" activeCellId="1" sqref="R20 L40"/>
      <selection pane="bottomLeft" activeCell="F3" sqref="F3"/>
    </sheetView>
  </sheetViews>
  <sheetFormatPr defaultColWidth="4.25" defaultRowHeight="16.5"/>
  <cols>
    <col min="1" max="1" width="6.25" style="9" customWidth="1"/>
    <col min="2" max="2" width="14.375" style="9" customWidth="1"/>
    <col min="3" max="3" width="9.75" style="9" customWidth="1"/>
    <col min="4" max="5" width="12.375" style="9" customWidth="1"/>
    <col min="6" max="6" width="17.125" style="9" customWidth="1"/>
    <col min="7" max="9" width="28.375" style="9" customWidth="1"/>
    <col min="10" max="10" width="43" style="9" customWidth="1"/>
    <col min="11" max="11" width="12.875" style="9" customWidth="1"/>
    <col min="12" max="14" width="15" style="9" customWidth="1"/>
    <col min="15" max="16" width="12.875" style="9" customWidth="1"/>
    <col min="17" max="17" width="16.125" style="9" customWidth="1"/>
    <col min="18" max="18" width="17.875" style="9" customWidth="1"/>
    <col min="19" max="19" width="21.75" style="9" customWidth="1"/>
    <col min="20" max="20" width="17" style="59" customWidth="1"/>
    <col min="21" max="21" width="20.375" style="9" customWidth="1"/>
    <col min="22" max="22" width="11.625" style="9" customWidth="1"/>
    <col min="23" max="16384" width="4.25" style="9"/>
  </cols>
  <sheetData>
    <row r="1" spans="1:22" ht="18.75">
      <c r="P1" s="58"/>
      <c r="T1" s="9"/>
      <c r="V1" s="34" t="s">
        <v>0</v>
      </c>
    </row>
    <row r="2" spans="1:22" ht="20.100000000000001" customHeight="1">
      <c r="A2" s="83" t="s">
        <v>206</v>
      </c>
      <c r="T2" s="9"/>
    </row>
    <row r="3" spans="1:22" s="26" customFormat="1" ht="119.25" customHeight="1">
      <c r="A3" s="85" t="s">
        <v>1</v>
      </c>
      <c r="B3" s="15" t="s">
        <v>2</v>
      </c>
      <c r="C3" s="15" t="s">
        <v>3</v>
      </c>
      <c r="D3" s="100" t="s">
        <v>4</v>
      </c>
      <c r="E3" s="15" t="s">
        <v>5</v>
      </c>
      <c r="F3" s="15" t="s">
        <v>240</v>
      </c>
      <c r="G3" s="87" t="s">
        <v>81</v>
      </c>
      <c r="H3" s="15" t="s">
        <v>6</v>
      </c>
      <c r="I3" s="15" t="s">
        <v>7</v>
      </c>
      <c r="J3" s="15" t="s">
        <v>82</v>
      </c>
      <c r="K3" s="15" t="s">
        <v>213</v>
      </c>
      <c r="L3" s="15" t="s">
        <v>214</v>
      </c>
      <c r="M3" s="117" t="s">
        <v>231</v>
      </c>
      <c r="N3" s="86" t="s">
        <v>215</v>
      </c>
      <c r="O3" s="86" t="s">
        <v>216</v>
      </c>
      <c r="P3" s="15" t="s">
        <v>100</v>
      </c>
      <c r="Q3" s="50" t="s">
        <v>232</v>
      </c>
      <c r="R3" s="90" t="s">
        <v>220</v>
      </c>
      <c r="S3" s="91" t="s">
        <v>85</v>
      </c>
      <c r="T3" s="87" t="s">
        <v>86</v>
      </c>
      <c r="U3" s="67" t="s">
        <v>125</v>
      </c>
      <c r="V3" s="15" t="s">
        <v>15</v>
      </c>
    </row>
    <row r="4" spans="1:22" ht="20.25" customHeight="1">
      <c r="A4" s="27">
        <v>1</v>
      </c>
      <c r="B4" s="11" t="s">
        <v>233</v>
      </c>
      <c r="C4" s="12">
        <v>44</v>
      </c>
      <c r="D4" s="99" t="str">
        <f>VLOOKUP(C4,都道府県コード等!A4:B50,2)</f>
        <v>大分県</v>
      </c>
      <c r="E4" s="12"/>
      <c r="F4" s="11"/>
      <c r="G4" s="69"/>
      <c r="H4" s="11"/>
      <c r="I4" s="11"/>
      <c r="J4" s="39"/>
      <c r="K4" s="13"/>
      <c r="L4" s="13"/>
      <c r="M4" s="121"/>
      <c r="N4" s="76">
        <f>ROUNDDOWN(MIN(K4,L4),0)</f>
        <v>0</v>
      </c>
      <c r="O4" s="76">
        <f>ROUNDDOWN(N4*1/2,0)</f>
        <v>0</v>
      </c>
      <c r="P4" s="14"/>
      <c r="Q4" s="11"/>
      <c r="R4" s="40"/>
      <c r="S4" s="84" t="e">
        <f>R4/Q4</f>
        <v>#DIV/0!</v>
      </c>
      <c r="T4" s="69"/>
      <c r="U4" s="81"/>
      <c r="V4" s="40"/>
    </row>
    <row r="5" spans="1:22" ht="20.25" customHeight="1">
      <c r="A5" s="27">
        <v>2</v>
      </c>
      <c r="B5" s="11" t="s">
        <v>233</v>
      </c>
      <c r="C5" s="12">
        <v>44</v>
      </c>
      <c r="D5" s="99" t="str">
        <f>VLOOKUP(C5,都道府県コード等!A5:B51,2)</f>
        <v>大分県</v>
      </c>
      <c r="E5" s="12"/>
      <c r="F5" s="11"/>
      <c r="G5" s="69"/>
      <c r="H5" s="11"/>
      <c r="I5" s="11"/>
      <c r="J5" s="39"/>
      <c r="K5" s="13"/>
      <c r="L5" s="13"/>
      <c r="M5" s="13"/>
      <c r="N5" s="76">
        <f>ROUNDDOWN(MIN(K5,L5),0)</f>
        <v>0</v>
      </c>
      <c r="O5" s="76">
        <f>ROUNDDOWN(N5*1/2,0)</f>
        <v>0</v>
      </c>
      <c r="P5" s="14"/>
      <c r="Q5" s="11"/>
      <c r="R5" s="40"/>
      <c r="S5" s="84" t="e">
        <f>R5/Q5</f>
        <v>#DIV/0!</v>
      </c>
      <c r="T5" s="69"/>
      <c r="U5" s="81"/>
      <c r="V5" s="40"/>
    </row>
    <row r="6" spans="1:22" ht="20.25" customHeight="1">
      <c r="A6" s="27">
        <v>3</v>
      </c>
      <c r="B6" s="11" t="s">
        <v>233</v>
      </c>
      <c r="C6" s="12">
        <v>44</v>
      </c>
      <c r="D6" s="99" t="str">
        <f>VLOOKUP(C6,都道府県コード等!A6:B52,2)</f>
        <v>大分県</v>
      </c>
      <c r="E6" s="12"/>
      <c r="F6" s="27"/>
      <c r="G6" s="69"/>
      <c r="H6" s="11"/>
      <c r="I6" s="11"/>
      <c r="J6" s="39"/>
      <c r="K6" s="13"/>
      <c r="L6" s="13"/>
      <c r="M6" s="13"/>
      <c r="N6" s="76">
        <f t="shared" ref="N6:N18" si="0">ROUNDDOWN(MIN(K6,L6),0)</f>
        <v>0</v>
      </c>
      <c r="O6" s="76">
        <f t="shared" ref="O6:O18" si="1">ROUNDDOWN(N6*1/2,0)</f>
        <v>0</v>
      </c>
      <c r="P6" s="14"/>
      <c r="Q6" s="11"/>
      <c r="R6" s="40"/>
      <c r="S6" s="84" t="e">
        <f t="shared" ref="S6:S18" si="2">R6/Q6</f>
        <v>#DIV/0!</v>
      </c>
      <c r="T6" s="69"/>
      <c r="U6" s="81"/>
      <c r="V6" s="40"/>
    </row>
    <row r="7" spans="1:22" ht="20.25" customHeight="1">
      <c r="A7" s="27">
        <v>4</v>
      </c>
      <c r="B7" s="11" t="s">
        <v>233</v>
      </c>
      <c r="C7" s="12">
        <v>44</v>
      </c>
      <c r="D7" s="99" t="str">
        <f>VLOOKUP(C7,都道府県コード等!A7:B53,2)</f>
        <v>大分県</v>
      </c>
      <c r="E7" s="12"/>
      <c r="F7" s="11"/>
      <c r="G7" s="69"/>
      <c r="H7" s="11"/>
      <c r="I7" s="11"/>
      <c r="J7" s="39"/>
      <c r="K7" s="13"/>
      <c r="L7" s="13"/>
      <c r="M7" s="13"/>
      <c r="N7" s="76">
        <f t="shared" si="0"/>
        <v>0</v>
      </c>
      <c r="O7" s="76">
        <f t="shared" si="1"/>
        <v>0</v>
      </c>
      <c r="P7" s="14"/>
      <c r="Q7" s="11"/>
      <c r="R7" s="40"/>
      <c r="S7" s="84" t="e">
        <f t="shared" si="2"/>
        <v>#DIV/0!</v>
      </c>
      <c r="T7" s="69"/>
      <c r="U7" s="81"/>
      <c r="V7" s="40"/>
    </row>
    <row r="8" spans="1:22" ht="20.25" customHeight="1">
      <c r="A8" s="27">
        <v>5</v>
      </c>
      <c r="B8" s="11" t="s">
        <v>233</v>
      </c>
      <c r="C8" s="12">
        <v>44</v>
      </c>
      <c r="D8" s="99" t="str">
        <f>VLOOKUP(C8,都道府県コード等!A8:B54,2)</f>
        <v>大分県</v>
      </c>
      <c r="E8" s="12"/>
      <c r="F8" s="11"/>
      <c r="G8" s="69"/>
      <c r="H8" s="11"/>
      <c r="I8" s="11"/>
      <c r="J8" s="39"/>
      <c r="K8" s="13"/>
      <c r="L8" s="13"/>
      <c r="M8" s="13"/>
      <c r="N8" s="76">
        <f t="shared" si="0"/>
        <v>0</v>
      </c>
      <c r="O8" s="76">
        <f>ROUNDDOWN(N8*1/2,0)</f>
        <v>0</v>
      </c>
      <c r="P8" s="14"/>
      <c r="Q8" s="11"/>
      <c r="R8" s="40"/>
      <c r="S8" s="84" t="e">
        <f t="shared" si="2"/>
        <v>#DIV/0!</v>
      </c>
      <c r="T8" s="69"/>
      <c r="U8" s="81"/>
      <c r="V8" s="40"/>
    </row>
    <row r="9" spans="1:22" ht="20.25" customHeight="1">
      <c r="A9" s="27">
        <v>6</v>
      </c>
      <c r="B9" s="11" t="s">
        <v>233</v>
      </c>
      <c r="C9" s="12">
        <v>44</v>
      </c>
      <c r="D9" s="99" t="str">
        <f>VLOOKUP(C9,都道府県コード等!A9:B55,2)</f>
        <v>大分県</v>
      </c>
      <c r="E9" s="12"/>
      <c r="F9" s="11"/>
      <c r="G9" s="69"/>
      <c r="H9" s="11"/>
      <c r="I9" s="11"/>
      <c r="J9" s="39"/>
      <c r="K9" s="13"/>
      <c r="L9" s="13"/>
      <c r="M9" s="13"/>
      <c r="N9" s="76">
        <f>ROUNDDOWN(MIN(K9,L9),0)</f>
        <v>0</v>
      </c>
      <c r="O9" s="76">
        <f>ROUNDDOWN(N9*1/2,0)</f>
        <v>0</v>
      </c>
      <c r="P9" s="14"/>
      <c r="Q9" s="11"/>
      <c r="R9" s="40"/>
      <c r="S9" s="84" t="e">
        <f t="shared" si="2"/>
        <v>#DIV/0!</v>
      </c>
      <c r="T9" s="69"/>
      <c r="U9" s="81"/>
      <c r="V9" s="40"/>
    </row>
    <row r="10" spans="1:22" ht="20.25" customHeight="1">
      <c r="A10" s="27">
        <v>7</v>
      </c>
      <c r="B10" s="11" t="s">
        <v>233</v>
      </c>
      <c r="C10" s="12">
        <v>44</v>
      </c>
      <c r="D10" s="99" t="str">
        <f>VLOOKUP(C10,都道府県コード等!A10:B56,2)</f>
        <v>大分県</v>
      </c>
      <c r="E10" s="12"/>
      <c r="F10" s="11"/>
      <c r="G10" s="69"/>
      <c r="H10" s="11"/>
      <c r="I10" s="11"/>
      <c r="J10" s="39"/>
      <c r="K10" s="13"/>
      <c r="L10" s="13"/>
      <c r="M10" s="13"/>
      <c r="N10" s="76">
        <f t="shared" si="0"/>
        <v>0</v>
      </c>
      <c r="O10" s="76">
        <f t="shared" si="1"/>
        <v>0</v>
      </c>
      <c r="P10" s="14"/>
      <c r="Q10" s="11"/>
      <c r="R10" s="40"/>
      <c r="S10" s="84" t="e">
        <f t="shared" si="2"/>
        <v>#DIV/0!</v>
      </c>
      <c r="T10" s="69"/>
      <c r="U10" s="81"/>
      <c r="V10" s="40"/>
    </row>
    <row r="11" spans="1:22" ht="20.25" customHeight="1">
      <c r="A11" s="27">
        <v>8</v>
      </c>
      <c r="B11" s="11" t="s">
        <v>233</v>
      </c>
      <c r="C11" s="12">
        <v>44</v>
      </c>
      <c r="D11" s="99" t="str">
        <f>VLOOKUP(C11,都道府県コード等!A11:B57,2)</f>
        <v>大分県</v>
      </c>
      <c r="E11" s="12"/>
      <c r="F11" s="11"/>
      <c r="G11" s="69"/>
      <c r="H11" s="11"/>
      <c r="I11" s="11"/>
      <c r="J11" s="39"/>
      <c r="K11" s="13"/>
      <c r="L11" s="13"/>
      <c r="M11" s="13"/>
      <c r="N11" s="76">
        <f t="shared" si="0"/>
        <v>0</v>
      </c>
      <c r="O11" s="76">
        <f t="shared" si="1"/>
        <v>0</v>
      </c>
      <c r="P11" s="14"/>
      <c r="Q11" s="11"/>
      <c r="R11" s="40"/>
      <c r="S11" s="84" t="e">
        <f t="shared" si="2"/>
        <v>#DIV/0!</v>
      </c>
      <c r="T11" s="69"/>
      <c r="U11" s="81"/>
      <c r="V11" s="40"/>
    </row>
    <row r="12" spans="1:22" ht="20.25" customHeight="1">
      <c r="A12" s="27">
        <v>9</v>
      </c>
      <c r="B12" s="11" t="s">
        <v>233</v>
      </c>
      <c r="C12" s="12">
        <v>44</v>
      </c>
      <c r="D12" s="99" t="str">
        <f>VLOOKUP(C12,都道府県コード等!A12:B58,2)</f>
        <v>大分県</v>
      </c>
      <c r="E12" s="12"/>
      <c r="F12" s="11"/>
      <c r="G12" s="69"/>
      <c r="H12" s="11"/>
      <c r="I12" s="11"/>
      <c r="J12" s="39"/>
      <c r="K12" s="13"/>
      <c r="L12" s="13"/>
      <c r="M12" s="13"/>
      <c r="N12" s="76">
        <f t="shared" si="0"/>
        <v>0</v>
      </c>
      <c r="O12" s="76">
        <f t="shared" si="1"/>
        <v>0</v>
      </c>
      <c r="P12" s="14"/>
      <c r="Q12" s="11"/>
      <c r="R12" s="40"/>
      <c r="S12" s="84" t="e">
        <f t="shared" si="2"/>
        <v>#DIV/0!</v>
      </c>
      <c r="T12" s="69"/>
      <c r="U12" s="81"/>
      <c r="V12" s="40"/>
    </row>
    <row r="13" spans="1:22" ht="20.25" customHeight="1">
      <c r="A13" s="27">
        <v>10</v>
      </c>
      <c r="B13" s="11" t="s">
        <v>233</v>
      </c>
      <c r="C13" s="12">
        <v>44</v>
      </c>
      <c r="D13" s="99" t="str">
        <f>VLOOKUP(C13,都道府県コード等!A13:B59,2)</f>
        <v>大分県</v>
      </c>
      <c r="E13" s="12"/>
      <c r="F13" s="11"/>
      <c r="G13" s="69"/>
      <c r="H13" s="11"/>
      <c r="I13" s="11"/>
      <c r="J13" s="39"/>
      <c r="K13" s="13"/>
      <c r="L13" s="13"/>
      <c r="M13" s="13"/>
      <c r="N13" s="76">
        <f t="shared" si="0"/>
        <v>0</v>
      </c>
      <c r="O13" s="76">
        <f t="shared" si="1"/>
        <v>0</v>
      </c>
      <c r="P13" s="14"/>
      <c r="Q13" s="11"/>
      <c r="R13" s="40"/>
      <c r="S13" s="84" t="e">
        <f t="shared" si="2"/>
        <v>#DIV/0!</v>
      </c>
      <c r="T13" s="69"/>
      <c r="U13" s="81"/>
      <c r="V13" s="40"/>
    </row>
    <row r="14" spans="1:22" ht="20.25" customHeight="1">
      <c r="A14" s="27">
        <v>11</v>
      </c>
      <c r="B14" s="11" t="s">
        <v>233</v>
      </c>
      <c r="C14" s="12">
        <v>44</v>
      </c>
      <c r="D14" s="99" t="str">
        <f>VLOOKUP(C14,都道府県コード等!A14:B60,2)</f>
        <v>大分県</v>
      </c>
      <c r="E14" s="12"/>
      <c r="F14" s="11"/>
      <c r="G14" s="69"/>
      <c r="H14" s="11"/>
      <c r="I14" s="11"/>
      <c r="J14" s="39"/>
      <c r="K14" s="13"/>
      <c r="L14" s="13"/>
      <c r="M14" s="13"/>
      <c r="N14" s="76">
        <f t="shared" si="0"/>
        <v>0</v>
      </c>
      <c r="O14" s="76">
        <f t="shared" si="1"/>
        <v>0</v>
      </c>
      <c r="P14" s="14"/>
      <c r="Q14" s="11"/>
      <c r="R14" s="40"/>
      <c r="S14" s="84" t="e">
        <f t="shared" si="2"/>
        <v>#DIV/0!</v>
      </c>
      <c r="T14" s="69"/>
      <c r="U14" s="81"/>
      <c r="V14" s="40"/>
    </row>
    <row r="15" spans="1:22" ht="20.25" customHeight="1">
      <c r="A15" s="27">
        <v>12</v>
      </c>
      <c r="B15" s="11" t="s">
        <v>233</v>
      </c>
      <c r="C15" s="12">
        <v>44</v>
      </c>
      <c r="D15" s="99" t="str">
        <f>VLOOKUP(C15,都道府県コード等!A15:B61,2)</f>
        <v>大分県</v>
      </c>
      <c r="E15" s="12"/>
      <c r="F15" s="11"/>
      <c r="G15" s="69"/>
      <c r="H15" s="11"/>
      <c r="I15" s="11"/>
      <c r="J15" s="39"/>
      <c r="K15" s="13"/>
      <c r="L15" s="13"/>
      <c r="M15" s="13"/>
      <c r="N15" s="76">
        <f t="shared" si="0"/>
        <v>0</v>
      </c>
      <c r="O15" s="76">
        <f t="shared" si="1"/>
        <v>0</v>
      </c>
      <c r="P15" s="14"/>
      <c r="Q15" s="11"/>
      <c r="R15" s="40"/>
      <c r="S15" s="84" t="e">
        <f t="shared" si="2"/>
        <v>#DIV/0!</v>
      </c>
      <c r="T15" s="69"/>
      <c r="U15" s="81"/>
      <c r="V15" s="40"/>
    </row>
    <row r="16" spans="1:22" ht="20.25" customHeight="1">
      <c r="A16" s="27">
        <v>13</v>
      </c>
      <c r="B16" s="11" t="s">
        <v>233</v>
      </c>
      <c r="C16" s="12">
        <v>44</v>
      </c>
      <c r="D16" s="99" t="str">
        <f>VLOOKUP(C16,都道府県コード等!A16:B62,2)</f>
        <v>大分県</v>
      </c>
      <c r="E16" s="12"/>
      <c r="F16" s="11"/>
      <c r="G16" s="69"/>
      <c r="H16" s="11"/>
      <c r="I16" s="11"/>
      <c r="J16" s="39"/>
      <c r="K16" s="13"/>
      <c r="L16" s="13"/>
      <c r="M16" s="13"/>
      <c r="N16" s="76">
        <f t="shared" si="0"/>
        <v>0</v>
      </c>
      <c r="O16" s="76">
        <f t="shared" si="1"/>
        <v>0</v>
      </c>
      <c r="P16" s="14"/>
      <c r="Q16" s="11"/>
      <c r="R16" s="40"/>
      <c r="S16" s="84" t="e">
        <f t="shared" si="2"/>
        <v>#DIV/0!</v>
      </c>
      <c r="T16" s="69"/>
      <c r="U16" s="81"/>
      <c r="V16" s="40"/>
    </row>
    <row r="17" spans="1:22" ht="20.25" customHeight="1">
      <c r="A17" s="27">
        <v>14</v>
      </c>
      <c r="B17" s="11" t="s">
        <v>233</v>
      </c>
      <c r="C17" s="12">
        <v>44</v>
      </c>
      <c r="D17" s="99" t="str">
        <f>VLOOKUP(C17,都道府県コード等!A17:B63,2)</f>
        <v>大分県</v>
      </c>
      <c r="E17" s="12"/>
      <c r="F17" s="11"/>
      <c r="G17" s="69"/>
      <c r="H17" s="11"/>
      <c r="I17" s="11"/>
      <c r="J17" s="39"/>
      <c r="K17" s="13"/>
      <c r="L17" s="13"/>
      <c r="M17" s="13"/>
      <c r="N17" s="76">
        <f t="shared" si="0"/>
        <v>0</v>
      </c>
      <c r="O17" s="76">
        <f t="shared" si="1"/>
        <v>0</v>
      </c>
      <c r="P17" s="14"/>
      <c r="Q17" s="11"/>
      <c r="R17" s="40"/>
      <c r="S17" s="84" t="e">
        <f t="shared" si="2"/>
        <v>#DIV/0!</v>
      </c>
      <c r="T17" s="69"/>
      <c r="U17" s="81"/>
      <c r="V17" s="40"/>
    </row>
    <row r="18" spans="1:22" ht="20.25" customHeight="1">
      <c r="A18" s="27">
        <v>15</v>
      </c>
      <c r="B18" s="11" t="s">
        <v>233</v>
      </c>
      <c r="C18" s="12">
        <v>44</v>
      </c>
      <c r="D18" s="99" t="str">
        <f>VLOOKUP(C18,都道府県コード等!A18:B64,2)</f>
        <v>大分県</v>
      </c>
      <c r="E18" s="12"/>
      <c r="F18" s="11"/>
      <c r="G18" s="69"/>
      <c r="H18" s="11"/>
      <c r="I18" s="11"/>
      <c r="J18" s="39"/>
      <c r="K18" s="13"/>
      <c r="L18" s="13"/>
      <c r="M18" s="13"/>
      <c r="N18" s="76">
        <f t="shared" si="0"/>
        <v>0</v>
      </c>
      <c r="O18" s="76">
        <f t="shared" si="1"/>
        <v>0</v>
      </c>
      <c r="P18" s="14"/>
      <c r="Q18" s="11"/>
      <c r="R18" s="40"/>
      <c r="S18" s="84" t="e">
        <f t="shared" si="2"/>
        <v>#DIV/0!</v>
      </c>
      <c r="T18" s="69"/>
      <c r="U18" s="81"/>
      <c r="V18" s="40"/>
    </row>
    <row r="19" spans="1:22" s="8" customFormat="1" ht="20.25" customHeight="1">
      <c r="A19" s="26" t="s">
        <v>87</v>
      </c>
    </row>
    <row r="20" spans="1:22" s="8" customFormat="1" ht="20.25" customHeight="1">
      <c r="A20" s="26" t="s">
        <v>22</v>
      </c>
    </row>
    <row r="21" spans="1:22" s="8" customFormat="1" ht="20.100000000000001" customHeight="1">
      <c r="A21" s="112" t="s">
        <v>88</v>
      </c>
    </row>
    <row r="22" spans="1:22" s="8" customFormat="1" ht="20.100000000000001" customHeight="1">
      <c r="A22" s="112"/>
    </row>
    <row r="23" spans="1:22" s="8" customFormat="1" ht="20.100000000000001" customHeight="1">
      <c r="A23" s="16" t="s">
        <v>222</v>
      </c>
      <c r="B23" s="16" t="s">
        <v>227</v>
      </c>
    </row>
    <row r="24" spans="1:22" s="8" customFormat="1" ht="20.100000000000001" customHeight="1">
      <c r="A24" s="16"/>
      <c r="B24" s="16" t="s">
        <v>238</v>
      </c>
    </row>
    <row r="25" spans="1:22" s="8" customFormat="1" ht="20.25" customHeight="1">
      <c r="A25" s="26" t="s">
        <v>235</v>
      </c>
      <c r="B25" s="8" t="s">
        <v>228</v>
      </c>
    </row>
    <row r="26" spans="1:22" s="8" customFormat="1" ht="20.100000000000001" customHeight="1">
      <c r="A26" s="112"/>
    </row>
    <row r="27" spans="1:22" s="8" customFormat="1" ht="20.25" customHeight="1"/>
    <row r="28" spans="1:22" ht="20.25" customHeight="1">
      <c r="M28" s="8" t="s">
        <v>223</v>
      </c>
      <c r="T28" s="9"/>
    </row>
    <row r="29" spans="1:22" ht="20.25" customHeight="1">
      <c r="M29" s="8" t="s">
        <v>224</v>
      </c>
    </row>
    <row r="30" spans="1:22" ht="19.5" customHeight="1"/>
    <row r="31" spans="1:22" ht="19.5" customHeight="1"/>
    <row r="33" spans="3:18" ht="18.75">
      <c r="C33" s="19"/>
      <c r="D33" s="20"/>
      <c r="O33" s="60"/>
    </row>
    <row r="34" spans="3:18" ht="18.75">
      <c r="C34" s="19"/>
      <c r="D34" s="20"/>
    </row>
    <row r="35" spans="3:18" ht="18.75">
      <c r="C35" s="19"/>
      <c r="D35" s="20"/>
    </row>
    <row r="36" spans="3:18" ht="18.75">
      <c r="C36" s="19"/>
      <c r="D36" s="20"/>
    </row>
    <row r="37" spans="3:18" ht="18.75">
      <c r="C37" s="19"/>
      <c r="D37" s="20"/>
    </row>
    <row r="38" spans="3:18" ht="18.75">
      <c r="C38" s="19"/>
      <c r="D38" s="22"/>
    </row>
    <row r="39" spans="3:18" ht="18.75">
      <c r="C39" s="19"/>
      <c r="D39" s="22"/>
    </row>
    <row r="40" spans="3:18" ht="18.75">
      <c r="C40" s="19"/>
      <c r="D40" s="20"/>
    </row>
    <row r="41" spans="3:18" ht="18.75">
      <c r="C41" s="19"/>
      <c r="D41" s="20"/>
    </row>
    <row r="42" spans="3:18" ht="18.75">
      <c r="C42" s="19"/>
      <c r="D42" s="20"/>
    </row>
    <row r="43" spans="3:18" ht="18.75">
      <c r="C43" s="19"/>
      <c r="D43" s="20"/>
    </row>
    <row r="44" spans="3:18" ht="18.75">
      <c r="C44" s="19"/>
      <c r="D44" s="20"/>
    </row>
    <row r="45" spans="3:18" ht="18.75">
      <c r="C45" s="19"/>
      <c r="D45" s="20"/>
    </row>
    <row r="46" spans="3:18" ht="18.75">
      <c r="C46" s="19"/>
      <c r="D46" s="20"/>
    </row>
    <row r="47" spans="3:18" ht="18.75">
      <c r="C47" s="19"/>
      <c r="D47" s="20"/>
      <c r="Q47" s="61"/>
      <c r="R47" s="61"/>
    </row>
    <row r="48" spans="3:18" ht="18.75">
      <c r="C48" s="19"/>
      <c r="D48" s="20"/>
      <c r="Q48" s="61"/>
      <c r="R48" s="61"/>
    </row>
    <row r="49" spans="3:18" ht="18.75">
      <c r="C49" s="19"/>
      <c r="D49" s="20"/>
      <c r="Q49" s="61"/>
      <c r="R49" s="61"/>
    </row>
    <row r="50" spans="3:18" ht="18.75">
      <c r="C50" s="19"/>
      <c r="D50" s="20"/>
      <c r="Q50" s="61"/>
      <c r="R50" s="61"/>
    </row>
    <row r="51" spans="3:18" ht="18.75">
      <c r="C51" s="19"/>
      <c r="D51" s="20"/>
      <c r="Q51" s="61"/>
      <c r="R51" s="61"/>
    </row>
    <row r="52" spans="3:18" ht="18.75">
      <c r="C52" s="19"/>
      <c r="D52" s="20"/>
      <c r="Q52" s="61"/>
      <c r="R52" s="61"/>
    </row>
    <row r="53" spans="3:18" ht="18.75">
      <c r="C53" s="19"/>
      <c r="D53" s="20"/>
      <c r="Q53" s="61"/>
      <c r="R53" s="61"/>
    </row>
    <row r="54" spans="3:18" ht="18.75">
      <c r="C54" s="19"/>
      <c r="D54" s="20"/>
      <c r="Q54" s="61"/>
      <c r="R54" s="61"/>
    </row>
    <row r="55" spans="3:18" ht="18.75">
      <c r="C55" s="19"/>
      <c r="D55" s="20"/>
      <c r="Q55" s="61"/>
      <c r="R55" s="61"/>
    </row>
    <row r="56" spans="3:18" ht="18.75">
      <c r="C56" s="19"/>
      <c r="D56" s="20"/>
      <c r="Q56" s="61"/>
      <c r="R56" s="61"/>
    </row>
    <row r="57" spans="3:18" ht="18.75">
      <c r="C57" s="19"/>
      <c r="D57" s="20"/>
      <c r="Q57" s="61"/>
      <c r="R57" s="61"/>
    </row>
    <row r="58" spans="3:18" ht="18.75">
      <c r="C58" s="19"/>
      <c r="D58" s="20"/>
      <c r="Q58" s="61"/>
      <c r="R58" s="61"/>
    </row>
    <row r="59" spans="3:18" ht="18.75">
      <c r="C59" s="19"/>
      <c r="D59" s="20"/>
      <c r="Q59" s="61"/>
      <c r="R59" s="61"/>
    </row>
    <row r="60" spans="3:18" ht="18.75">
      <c r="C60" s="19"/>
      <c r="D60" s="20"/>
      <c r="Q60" s="61"/>
      <c r="R60" s="61"/>
    </row>
    <row r="61" spans="3:18" ht="18.75">
      <c r="C61" s="19"/>
      <c r="D61" s="20"/>
      <c r="Q61" s="61"/>
      <c r="R61" s="61"/>
    </row>
    <row r="62" spans="3:18" ht="18.75">
      <c r="C62" s="19"/>
      <c r="D62" s="20"/>
      <c r="Q62" s="61"/>
      <c r="R62" s="61"/>
    </row>
    <row r="63" spans="3:18" ht="18.75">
      <c r="C63" s="19"/>
      <c r="D63" s="20"/>
      <c r="Q63" s="61"/>
      <c r="R63" s="61"/>
    </row>
    <row r="64" spans="3:18" ht="18.75">
      <c r="C64" s="19"/>
      <c r="D64" s="20"/>
      <c r="Q64" s="61"/>
      <c r="R64" s="61"/>
    </row>
    <row r="65" spans="3:18" ht="18.75">
      <c r="C65" s="19"/>
      <c r="D65" s="20"/>
      <c r="Q65" s="61"/>
      <c r="R65" s="61"/>
    </row>
    <row r="66" spans="3:18" ht="18.75">
      <c r="C66" s="19"/>
      <c r="D66" s="20"/>
      <c r="Q66" s="61"/>
      <c r="R66" s="61"/>
    </row>
    <row r="67" spans="3:18" ht="18.75">
      <c r="C67" s="19"/>
      <c r="D67" s="20"/>
      <c r="Q67" s="61"/>
      <c r="R67" s="61"/>
    </row>
    <row r="68" spans="3:18" ht="18.75">
      <c r="C68" s="19"/>
      <c r="D68" s="20"/>
      <c r="Q68" s="61"/>
      <c r="R68" s="61"/>
    </row>
    <row r="69" spans="3:18" ht="18.75">
      <c r="C69" s="19"/>
      <c r="D69" s="20"/>
      <c r="Q69" s="61"/>
      <c r="R69" s="61"/>
    </row>
    <row r="70" spans="3:18" ht="18.75">
      <c r="C70" s="19"/>
      <c r="D70" s="20"/>
      <c r="Q70" s="61"/>
      <c r="R70" s="61"/>
    </row>
    <row r="71" spans="3:18" ht="18.75">
      <c r="C71" s="19"/>
      <c r="D71" s="20"/>
      <c r="Q71" s="61"/>
      <c r="R71" s="61"/>
    </row>
    <row r="72" spans="3:18" ht="18.75">
      <c r="C72" s="19"/>
      <c r="D72" s="20"/>
      <c r="Q72" s="61"/>
      <c r="R72" s="61"/>
    </row>
    <row r="73" spans="3:18" ht="18.75">
      <c r="C73" s="19"/>
      <c r="D73" s="20"/>
      <c r="Q73" s="61"/>
      <c r="R73" s="61"/>
    </row>
    <row r="74" spans="3:18" ht="18.75">
      <c r="C74" s="19"/>
      <c r="D74" s="20"/>
      <c r="Q74" s="61"/>
      <c r="R74" s="61"/>
    </row>
    <row r="75" spans="3:18" ht="18.75">
      <c r="C75" s="19"/>
      <c r="D75" s="20"/>
      <c r="Q75" s="61"/>
      <c r="R75" s="61"/>
    </row>
    <row r="76" spans="3:18" ht="18.75">
      <c r="C76" s="19"/>
      <c r="D76" s="20"/>
      <c r="Q76" s="61"/>
      <c r="R76" s="61"/>
    </row>
    <row r="77" spans="3:18" ht="18.75">
      <c r="C77" s="19"/>
      <c r="D77" s="20"/>
      <c r="Q77" s="61"/>
      <c r="R77" s="61"/>
    </row>
    <row r="78" spans="3:18" ht="18.75">
      <c r="C78" s="19"/>
      <c r="D78" s="20"/>
      <c r="Q78" s="61"/>
      <c r="R78" s="61"/>
    </row>
    <row r="79" spans="3:18" ht="18.75">
      <c r="C79" s="19"/>
      <c r="D79" s="20"/>
      <c r="Q79" s="61"/>
      <c r="R79" s="61"/>
    </row>
    <row r="80" spans="3:18">
      <c r="Q80" s="61"/>
      <c r="R80" s="61"/>
    </row>
    <row r="81" spans="17:18">
      <c r="Q81" s="61"/>
      <c r="R81" s="61"/>
    </row>
    <row r="82" spans="17:18">
      <c r="Q82" s="61"/>
      <c r="R82" s="61"/>
    </row>
    <row r="83" spans="17:18">
      <c r="Q83" s="61"/>
      <c r="R83" s="61"/>
    </row>
  </sheetData>
  <dataConsolidate/>
  <phoneticPr fontId="1"/>
  <dataValidations count="10">
    <dataValidation allowBlank="1" showErrorMessage="1" promptTitle="年月日を記載してください" prompt="書式設定を変更せずに、年月日を記載してください" sqref="R4:S18 V4:V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O4:O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0D83D72B-0D0C-46E3-9E8F-9081A43CDB53}">
      <formula1>"有,無"</formula1>
    </dataValidation>
    <dataValidation showInputMessage="1" showErrorMessage="1" errorTitle="ドロップダウンリストより選択してください" promptTitle="千円未満切捨て" prompt="自動計算" sqref="N4:N18" xr:uid="{94FDFC86-3494-4B35-8D25-30A76DEC9B68}"/>
    <dataValidation type="list" allowBlank="1" showInputMessage="1" showErrorMessage="1" sqref="M4:M18" xr:uid="{8C7C6D8D-6F41-4748-AEB4-4841E8ECE973}">
      <formula1>$M$28:$M$29</formula1>
    </dataValidation>
    <dataValidation type="list" showInputMessage="1" showErrorMessage="1" errorTitle="ドロップダウンリストより選択してください" promptTitle="千円単位（小数点も記載）" prompt="千円単位で小数点も記載してください" sqref="M19" xr:uid="{AA5CE403-7FEB-4CD3-B29D-C5060F64ED78}">
      <formula1>$X$33:$X$34</formula1>
    </dataValidation>
  </dataValidations>
  <pageMargins left="0.93" right="0.16" top="0.74803149606299213" bottom="0.74803149606299213" header="0.31496062992125984" footer="0.31496062992125984"/>
  <pageSetup paperSize="8" scale="5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U4:U18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H78"/>
  <sheetViews>
    <sheetView view="pageBreakPreview" zoomScale="80" zoomScaleNormal="100" zoomScaleSheetLayoutView="80" workbookViewId="0">
      <pane ySplit="3" topLeftCell="A4" activePane="bottomLeft" state="frozen"/>
      <selection activeCell="M35" sqref="M35"/>
      <selection pane="bottomLeft" activeCell="H11" sqref="H11"/>
    </sheetView>
  </sheetViews>
  <sheetFormatPr defaultColWidth="4.25" defaultRowHeight="16.5"/>
  <cols>
    <col min="1" max="1" width="6.625" style="9" customWidth="1"/>
    <col min="2" max="2" width="17" style="9" customWidth="1"/>
    <col min="3" max="3" width="9.5" style="9" customWidth="1"/>
    <col min="4" max="4" width="18.5" style="9" customWidth="1"/>
    <col min="5" max="5" width="18.625" style="9" customWidth="1"/>
    <col min="6" max="6" width="24.25" style="9" customWidth="1"/>
    <col min="7" max="7" width="28.375" style="9" customWidth="1"/>
    <col min="8" max="8" width="28.625" style="9" customWidth="1"/>
    <col min="9" max="9" width="35.625" style="9" customWidth="1"/>
    <col min="10" max="10" width="25.625" style="9" customWidth="1"/>
    <col min="11" max="11" width="41.25" style="9" customWidth="1"/>
    <col min="12" max="14" width="16.625" style="9" customWidth="1"/>
    <col min="15" max="15" width="19.125" style="9" customWidth="1"/>
    <col min="16" max="16" width="16.875" style="9" customWidth="1"/>
    <col min="17" max="17" width="17.25" style="9" customWidth="1"/>
    <col min="18" max="19" width="16.5" style="9" customWidth="1"/>
    <col min="20" max="25" width="16.5" style="4" customWidth="1"/>
    <col min="26" max="28" width="16.5" style="9" customWidth="1"/>
    <col min="29" max="30" width="18.625" style="9" customWidth="1"/>
    <col min="31" max="31" width="18.75" style="9" customWidth="1"/>
    <col min="32" max="32" width="16" style="9" customWidth="1"/>
    <col min="33" max="33" width="16.875" style="9" customWidth="1"/>
    <col min="34" max="34" width="16" style="9" customWidth="1"/>
    <col min="35" max="16384" width="4.25" style="9"/>
  </cols>
  <sheetData>
    <row r="1" spans="1:34" ht="12" customHeight="1">
      <c r="Q1" s="17"/>
    </row>
    <row r="2" spans="1:34" ht="30" customHeight="1">
      <c r="A2" s="83" t="s">
        <v>217</v>
      </c>
      <c r="Q2" s="17"/>
    </row>
    <row r="3" spans="1:34" s="56" customFormat="1" ht="114.75" customHeight="1">
      <c r="A3" s="37" t="s">
        <v>1</v>
      </c>
      <c r="B3" s="38" t="s">
        <v>2</v>
      </c>
      <c r="C3" s="38" t="s">
        <v>3</v>
      </c>
      <c r="D3" s="94" t="s">
        <v>4</v>
      </c>
      <c r="E3" s="38" t="s">
        <v>5</v>
      </c>
      <c r="F3" s="38" t="s">
        <v>240</v>
      </c>
      <c r="G3" s="95" t="s">
        <v>81</v>
      </c>
      <c r="H3" s="38" t="s">
        <v>6</v>
      </c>
      <c r="I3" s="38" t="s">
        <v>7</v>
      </c>
      <c r="J3" s="96" t="s">
        <v>96</v>
      </c>
      <c r="K3" s="38" t="s">
        <v>97</v>
      </c>
      <c r="L3" s="15" t="s">
        <v>213</v>
      </c>
      <c r="M3" s="15" t="s">
        <v>214</v>
      </c>
      <c r="N3" s="117" t="s">
        <v>231</v>
      </c>
      <c r="O3" s="86" t="s">
        <v>215</v>
      </c>
      <c r="P3" s="86" t="s">
        <v>216</v>
      </c>
      <c r="Q3" s="79" t="s">
        <v>100</v>
      </c>
      <c r="R3" s="97" t="s">
        <v>98</v>
      </c>
      <c r="S3" s="97" t="s">
        <v>160</v>
      </c>
      <c r="T3" s="96" t="s">
        <v>161</v>
      </c>
      <c r="U3" s="96" t="s">
        <v>162</v>
      </c>
      <c r="V3" s="96" t="s">
        <v>163</v>
      </c>
      <c r="W3" s="97" t="s">
        <v>164</v>
      </c>
      <c r="X3" s="97" t="s">
        <v>165</v>
      </c>
      <c r="Y3" s="97" t="s">
        <v>166</v>
      </c>
      <c r="Z3" s="97" t="s">
        <v>167</v>
      </c>
      <c r="AA3" s="97" t="s">
        <v>168</v>
      </c>
      <c r="AB3" s="97" t="s">
        <v>169</v>
      </c>
      <c r="AC3" s="97" t="s">
        <v>210</v>
      </c>
      <c r="AD3" s="50" t="s">
        <v>232</v>
      </c>
      <c r="AE3" s="15" t="s">
        <v>128</v>
      </c>
      <c r="AF3" s="87" t="s">
        <v>86</v>
      </c>
      <c r="AG3" s="122" t="s">
        <v>125</v>
      </c>
      <c r="AH3" s="38" t="s">
        <v>15</v>
      </c>
    </row>
    <row r="4" spans="1:34" ht="22.5" customHeight="1">
      <c r="A4" s="27">
        <v>1</v>
      </c>
      <c r="B4" s="11" t="s">
        <v>233</v>
      </c>
      <c r="C4" s="12">
        <v>44</v>
      </c>
      <c r="D4" s="68" t="str">
        <f>VLOOKUP(C4,都道府県コード等!A4:B50,2)</f>
        <v>大分県</v>
      </c>
      <c r="E4" s="12"/>
      <c r="F4" s="11"/>
      <c r="G4" s="69"/>
      <c r="H4" s="11"/>
      <c r="I4" s="11"/>
      <c r="J4" s="93"/>
      <c r="K4" s="114"/>
      <c r="L4" s="13"/>
      <c r="M4" s="13"/>
      <c r="N4" s="121"/>
      <c r="O4" s="76">
        <f t="shared" ref="O4:O18" si="0">ROUNDDOWN(MIN(L4,M4),0)</f>
        <v>0</v>
      </c>
      <c r="P4" s="76">
        <f>ROUNDDOWN(O4*1/2,0)</f>
        <v>0</v>
      </c>
      <c r="Q4" s="18"/>
      <c r="R4" s="87"/>
      <c r="S4" s="87"/>
      <c r="T4" s="87"/>
      <c r="U4" s="87"/>
      <c r="V4" s="87"/>
      <c r="W4" s="87"/>
      <c r="X4" s="87"/>
      <c r="Y4" s="87"/>
      <c r="Z4" s="87"/>
      <c r="AA4" s="87"/>
      <c r="AB4" s="87"/>
      <c r="AC4" s="87"/>
      <c r="AD4" s="51"/>
      <c r="AE4" s="28"/>
      <c r="AF4" s="69"/>
      <c r="AG4" s="81"/>
      <c r="AH4" s="40"/>
    </row>
    <row r="5" spans="1:34" ht="22.5" customHeight="1">
      <c r="A5" s="27">
        <v>2</v>
      </c>
      <c r="B5" s="11" t="s">
        <v>233</v>
      </c>
      <c r="C5" s="12">
        <v>44</v>
      </c>
      <c r="D5" s="68" t="str">
        <f>VLOOKUP(C5,都道府県コード等!A5:B51,2)</f>
        <v>大分県</v>
      </c>
      <c r="E5" s="12"/>
      <c r="F5" s="11"/>
      <c r="G5" s="69"/>
      <c r="H5" s="11"/>
      <c r="I5" s="11"/>
      <c r="J5" s="93"/>
      <c r="K5" s="114"/>
      <c r="L5" s="13"/>
      <c r="M5" s="13"/>
      <c r="N5" s="13"/>
      <c r="O5" s="76">
        <f t="shared" si="0"/>
        <v>0</v>
      </c>
      <c r="P5" s="76">
        <f>ROUNDDOWN(O5*1/2,0)</f>
        <v>0</v>
      </c>
      <c r="Q5" s="18"/>
      <c r="R5" s="87"/>
      <c r="S5" s="87"/>
      <c r="T5" s="87"/>
      <c r="U5" s="87"/>
      <c r="V5" s="87"/>
      <c r="W5" s="87"/>
      <c r="X5" s="87"/>
      <c r="Y5" s="87"/>
      <c r="Z5" s="87"/>
      <c r="AA5" s="87"/>
      <c r="AB5" s="87"/>
      <c r="AC5" s="87"/>
      <c r="AD5" s="28"/>
      <c r="AE5" s="28"/>
      <c r="AF5" s="69"/>
      <c r="AG5" s="81"/>
      <c r="AH5" s="40"/>
    </row>
    <row r="6" spans="1:34" ht="22.5" customHeight="1">
      <c r="A6" s="27">
        <v>3</v>
      </c>
      <c r="B6" s="11" t="s">
        <v>233</v>
      </c>
      <c r="C6" s="12">
        <v>44</v>
      </c>
      <c r="D6" s="68" t="str">
        <f>VLOOKUP(C6,都道府県コード等!A6:B52,2)</f>
        <v>大分県</v>
      </c>
      <c r="E6" s="12"/>
      <c r="F6" s="11"/>
      <c r="G6" s="69"/>
      <c r="H6" s="11"/>
      <c r="I6" s="11"/>
      <c r="J6" s="93"/>
      <c r="K6" s="114"/>
      <c r="L6" s="13"/>
      <c r="M6" s="13"/>
      <c r="N6" s="13"/>
      <c r="O6" s="76">
        <f t="shared" si="0"/>
        <v>0</v>
      </c>
      <c r="P6" s="76">
        <f t="shared" ref="P6:P18" si="1">ROUNDDOWN(O6*1/2,0)</f>
        <v>0</v>
      </c>
      <c r="Q6" s="18"/>
      <c r="R6" s="87"/>
      <c r="S6" s="87"/>
      <c r="T6" s="87"/>
      <c r="U6" s="87"/>
      <c r="V6" s="87"/>
      <c r="W6" s="87"/>
      <c r="X6" s="87"/>
      <c r="Y6" s="87"/>
      <c r="Z6" s="87"/>
      <c r="AA6" s="87"/>
      <c r="AB6" s="87"/>
      <c r="AC6" s="87"/>
      <c r="AD6" s="28"/>
      <c r="AE6" s="28"/>
      <c r="AF6" s="69"/>
      <c r="AG6" s="81"/>
      <c r="AH6" s="40"/>
    </row>
    <row r="7" spans="1:34" ht="22.5" customHeight="1">
      <c r="A7" s="27">
        <v>4</v>
      </c>
      <c r="B7" s="11" t="s">
        <v>233</v>
      </c>
      <c r="C7" s="12">
        <v>44</v>
      </c>
      <c r="D7" s="68" t="str">
        <f>VLOOKUP(C7,都道府県コード等!A7:B53,2)</f>
        <v>大分県</v>
      </c>
      <c r="E7" s="12"/>
      <c r="F7" s="11"/>
      <c r="G7" s="69"/>
      <c r="H7" s="11"/>
      <c r="I7" s="11"/>
      <c r="J7" s="93"/>
      <c r="K7" s="114"/>
      <c r="L7" s="13"/>
      <c r="M7" s="13"/>
      <c r="N7" s="13"/>
      <c r="O7" s="76">
        <f t="shared" si="0"/>
        <v>0</v>
      </c>
      <c r="P7" s="76">
        <f t="shared" si="1"/>
        <v>0</v>
      </c>
      <c r="Q7" s="18"/>
      <c r="R7" s="87"/>
      <c r="S7" s="87"/>
      <c r="T7" s="87"/>
      <c r="U7" s="87"/>
      <c r="V7" s="87"/>
      <c r="W7" s="87"/>
      <c r="X7" s="87"/>
      <c r="Y7" s="87"/>
      <c r="Z7" s="87"/>
      <c r="AA7" s="87"/>
      <c r="AB7" s="87"/>
      <c r="AC7" s="87"/>
      <c r="AD7" s="28"/>
      <c r="AE7" s="28"/>
      <c r="AF7" s="69"/>
      <c r="AG7" s="81"/>
      <c r="AH7" s="40"/>
    </row>
    <row r="8" spans="1:34" ht="22.5" customHeight="1">
      <c r="A8" s="27">
        <v>5</v>
      </c>
      <c r="B8" s="11" t="s">
        <v>233</v>
      </c>
      <c r="C8" s="12">
        <v>44</v>
      </c>
      <c r="D8" s="68" t="str">
        <f>VLOOKUP(C8,都道府県コード等!A8:B54,2)</f>
        <v>大分県</v>
      </c>
      <c r="E8" s="12"/>
      <c r="F8" s="11"/>
      <c r="G8" s="69"/>
      <c r="H8" s="11"/>
      <c r="I8" s="11"/>
      <c r="J8" s="93"/>
      <c r="K8" s="114"/>
      <c r="L8" s="13"/>
      <c r="M8" s="13"/>
      <c r="N8" s="13"/>
      <c r="O8" s="76">
        <f t="shared" si="0"/>
        <v>0</v>
      </c>
      <c r="P8" s="76">
        <f t="shared" si="1"/>
        <v>0</v>
      </c>
      <c r="Q8" s="18"/>
      <c r="R8" s="87"/>
      <c r="S8" s="87"/>
      <c r="T8" s="87"/>
      <c r="U8" s="87"/>
      <c r="V8" s="87"/>
      <c r="W8" s="87"/>
      <c r="X8" s="87"/>
      <c r="Y8" s="87"/>
      <c r="Z8" s="87"/>
      <c r="AA8" s="87"/>
      <c r="AB8" s="87"/>
      <c r="AC8" s="87"/>
      <c r="AD8" s="28"/>
      <c r="AE8" s="28"/>
      <c r="AF8" s="69"/>
      <c r="AG8" s="81"/>
      <c r="AH8" s="40"/>
    </row>
    <row r="9" spans="1:34" ht="22.5" customHeight="1">
      <c r="A9" s="27">
        <v>6</v>
      </c>
      <c r="B9" s="11" t="s">
        <v>233</v>
      </c>
      <c r="C9" s="12">
        <v>44</v>
      </c>
      <c r="D9" s="68" t="str">
        <f>VLOOKUP(C9,都道府県コード等!A9:B55,2)</f>
        <v>大分県</v>
      </c>
      <c r="E9" s="12"/>
      <c r="F9" s="11"/>
      <c r="G9" s="69"/>
      <c r="H9" s="11"/>
      <c r="I9" s="11"/>
      <c r="J9" s="93"/>
      <c r="K9" s="114"/>
      <c r="L9" s="13"/>
      <c r="M9" s="13"/>
      <c r="N9" s="13"/>
      <c r="O9" s="76">
        <f t="shared" si="0"/>
        <v>0</v>
      </c>
      <c r="P9" s="76">
        <f t="shared" si="1"/>
        <v>0</v>
      </c>
      <c r="Q9" s="18"/>
      <c r="R9" s="87"/>
      <c r="S9" s="87"/>
      <c r="T9" s="87"/>
      <c r="U9" s="87"/>
      <c r="V9" s="87"/>
      <c r="W9" s="87"/>
      <c r="X9" s="87"/>
      <c r="Y9" s="87"/>
      <c r="Z9" s="87"/>
      <c r="AA9" s="87"/>
      <c r="AB9" s="87"/>
      <c r="AC9" s="87"/>
      <c r="AD9" s="28"/>
      <c r="AE9" s="28"/>
      <c r="AF9" s="69"/>
      <c r="AG9" s="81"/>
      <c r="AH9" s="40"/>
    </row>
    <row r="10" spans="1:34" ht="22.5" customHeight="1">
      <c r="A10" s="27">
        <v>7</v>
      </c>
      <c r="B10" s="11" t="s">
        <v>233</v>
      </c>
      <c r="C10" s="12">
        <v>44</v>
      </c>
      <c r="D10" s="68" t="str">
        <f>VLOOKUP(C10,都道府県コード等!A10:B56,2)</f>
        <v>大分県</v>
      </c>
      <c r="E10" s="12"/>
      <c r="F10" s="11"/>
      <c r="G10" s="69"/>
      <c r="H10" s="11"/>
      <c r="I10" s="11"/>
      <c r="J10" s="93"/>
      <c r="K10" s="114"/>
      <c r="L10" s="13"/>
      <c r="M10" s="13"/>
      <c r="N10" s="13"/>
      <c r="O10" s="76">
        <f t="shared" si="0"/>
        <v>0</v>
      </c>
      <c r="P10" s="76">
        <f t="shared" si="1"/>
        <v>0</v>
      </c>
      <c r="Q10" s="18"/>
      <c r="R10" s="87"/>
      <c r="S10" s="87"/>
      <c r="T10" s="87"/>
      <c r="U10" s="87"/>
      <c r="V10" s="87"/>
      <c r="W10" s="87"/>
      <c r="X10" s="87"/>
      <c r="Y10" s="87"/>
      <c r="Z10" s="87"/>
      <c r="AA10" s="87"/>
      <c r="AB10" s="87"/>
      <c r="AC10" s="87"/>
      <c r="AD10" s="28"/>
      <c r="AE10" s="28"/>
      <c r="AF10" s="69"/>
      <c r="AG10" s="81"/>
      <c r="AH10" s="40"/>
    </row>
    <row r="11" spans="1:34" ht="22.5" customHeight="1">
      <c r="A11" s="27">
        <v>8</v>
      </c>
      <c r="B11" s="11" t="s">
        <v>233</v>
      </c>
      <c r="C11" s="12">
        <v>44</v>
      </c>
      <c r="D11" s="68" t="str">
        <f>VLOOKUP(C11,都道府県コード等!A11:B57,2)</f>
        <v>大分県</v>
      </c>
      <c r="E11" s="12"/>
      <c r="F11" s="11"/>
      <c r="G11" s="69"/>
      <c r="H11" s="11"/>
      <c r="I11" s="11"/>
      <c r="J11" s="93"/>
      <c r="K11" s="114"/>
      <c r="L11" s="13"/>
      <c r="M11" s="13"/>
      <c r="N11" s="13"/>
      <c r="O11" s="76">
        <f t="shared" si="0"/>
        <v>0</v>
      </c>
      <c r="P11" s="76">
        <f t="shared" si="1"/>
        <v>0</v>
      </c>
      <c r="Q11" s="18"/>
      <c r="R11" s="87"/>
      <c r="S11" s="87"/>
      <c r="T11" s="87"/>
      <c r="U11" s="87"/>
      <c r="V11" s="87"/>
      <c r="W11" s="87"/>
      <c r="X11" s="87"/>
      <c r="Y11" s="87"/>
      <c r="Z11" s="87"/>
      <c r="AA11" s="87"/>
      <c r="AB11" s="87"/>
      <c r="AC11" s="87"/>
      <c r="AD11" s="28"/>
      <c r="AE11" s="28"/>
      <c r="AF11" s="69"/>
      <c r="AG11" s="81"/>
      <c r="AH11" s="40"/>
    </row>
    <row r="12" spans="1:34" ht="22.5" customHeight="1">
      <c r="A12" s="27">
        <v>9</v>
      </c>
      <c r="B12" s="11" t="s">
        <v>233</v>
      </c>
      <c r="C12" s="12">
        <v>44</v>
      </c>
      <c r="D12" s="68" t="str">
        <f>VLOOKUP(C12,都道府県コード等!A12:B58,2)</f>
        <v>大分県</v>
      </c>
      <c r="E12" s="12"/>
      <c r="F12" s="11"/>
      <c r="G12" s="69"/>
      <c r="H12" s="11"/>
      <c r="I12" s="11"/>
      <c r="J12" s="93"/>
      <c r="K12" s="114"/>
      <c r="L12" s="13"/>
      <c r="M12" s="13"/>
      <c r="N12" s="13"/>
      <c r="O12" s="76">
        <f t="shared" si="0"/>
        <v>0</v>
      </c>
      <c r="P12" s="76">
        <f t="shared" si="1"/>
        <v>0</v>
      </c>
      <c r="Q12" s="18"/>
      <c r="R12" s="87"/>
      <c r="S12" s="87"/>
      <c r="T12" s="87"/>
      <c r="U12" s="87"/>
      <c r="V12" s="87"/>
      <c r="W12" s="87"/>
      <c r="X12" s="87"/>
      <c r="Y12" s="87"/>
      <c r="Z12" s="87"/>
      <c r="AA12" s="87"/>
      <c r="AB12" s="87"/>
      <c r="AC12" s="87"/>
      <c r="AD12" s="28"/>
      <c r="AE12" s="28"/>
      <c r="AF12" s="69"/>
      <c r="AG12" s="81"/>
      <c r="AH12" s="40"/>
    </row>
    <row r="13" spans="1:34" ht="22.5" customHeight="1">
      <c r="A13" s="27">
        <v>10</v>
      </c>
      <c r="B13" s="11" t="s">
        <v>233</v>
      </c>
      <c r="C13" s="12">
        <v>44</v>
      </c>
      <c r="D13" s="68" t="str">
        <f>VLOOKUP(C13,都道府県コード等!A13:B59,2)</f>
        <v>大分県</v>
      </c>
      <c r="E13" s="12"/>
      <c r="F13" s="11"/>
      <c r="G13" s="69"/>
      <c r="H13" s="11"/>
      <c r="I13" s="11"/>
      <c r="J13" s="93"/>
      <c r="K13" s="114"/>
      <c r="L13" s="13"/>
      <c r="M13" s="13"/>
      <c r="N13" s="13"/>
      <c r="O13" s="76">
        <f t="shared" si="0"/>
        <v>0</v>
      </c>
      <c r="P13" s="76">
        <f t="shared" si="1"/>
        <v>0</v>
      </c>
      <c r="Q13" s="18"/>
      <c r="R13" s="87"/>
      <c r="S13" s="87"/>
      <c r="T13" s="87"/>
      <c r="U13" s="87"/>
      <c r="V13" s="87"/>
      <c r="W13" s="87"/>
      <c r="X13" s="87"/>
      <c r="Y13" s="87"/>
      <c r="Z13" s="87"/>
      <c r="AA13" s="87"/>
      <c r="AB13" s="87"/>
      <c r="AC13" s="87"/>
      <c r="AD13" s="28"/>
      <c r="AE13" s="28"/>
      <c r="AF13" s="69"/>
      <c r="AG13" s="81"/>
      <c r="AH13" s="40"/>
    </row>
    <row r="14" spans="1:34" ht="22.5" customHeight="1">
      <c r="A14" s="27">
        <v>11</v>
      </c>
      <c r="B14" s="11" t="s">
        <v>233</v>
      </c>
      <c r="C14" s="12">
        <v>44</v>
      </c>
      <c r="D14" s="68" t="str">
        <f>VLOOKUP(C14,都道府県コード等!A14:B60,2)</f>
        <v>大分県</v>
      </c>
      <c r="E14" s="12"/>
      <c r="F14" s="11"/>
      <c r="G14" s="69"/>
      <c r="H14" s="11"/>
      <c r="I14" s="11"/>
      <c r="J14" s="93"/>
      <c r="K14" s="114"/>
      <c r="L14" s="13"/>
      <c r="M14" s="13"/>
      <c r="N14" s="13"/>
      <c r="O14" s="76">
        <f t="shared" si="0"/>
        <v>0</v>
      </c>
      <c r="P14" s="76">
        <f t="shared" si="1"/>
        <v>0</v>
      </c>
      <c r="Q14" s="18"/>
      <c r="R14" s="87"/>
      <c r="S14" s="87"/>
      <c r="T14" s="87"/>
      <c r="U14" s="87"/>
      <c r="V14" s="87"/>
      <c r="W14" s="87"/>
      <c r="X14" s="87"/>
      <c r="Y14" s="87"/>
      <c r="Z14" s="87"/>
      <c r="AA14" s="87"/>
      <c r="AB14" s="87"/>
      <c r="AC14" s="87"/>
      <c r="AD14" s="28"/>
      <c r="AE14" s="28"/>
      <c r="AF14" s="69"/>
      <c r="AG14" s="81"/>
      <c r="AH14" s="40"/>
    </row>
    <row r="15" spans="1:34" ht="22.5" customHeight="1">
      <c r="A15" s="27">
        <v>12</v>
      </c>
      <c r="B15" s="11" t="s">
        <v>233</v>
      </c>
      <c r="C15" s="12">
        <v>44</v>
      </c>
      <c r="D15" s="68" t="str">
        <f>VLOOKUP(C15,都道府県コード等!A15:B61,2)</f>
        <v>大分県</v>
      </c>
      <c r="E15" s="12"/>
      <c r="F15" s="11"/>
      <c r="G15" s="69"/>
      <c r="H15" s="11"/>
      <c r="I15" s="11"/>
      <c r="J15" s="93"/>
      <c r="K15" s="114"/>
      <c r="L15" s="13"/>
      <c r="M15" s="13"/>
      <c r="N15" s="13"/>
      <c r="O15" s="76">
        <f t="shared" si="0"/>
        <v>0</v>
      </c>
      <c r="P15" s="76">
        <f t="shared" si="1"/>
        <v>0</v>
      </c>
      <c r="Q15" s="18"/>
      <c r="R15" s="87"/>
      <c r="S15" s="87"/>
      <c r="T15" s="87"/>
      <c r="U15" s="87"/>
      <c r="V15" s="87"/>
      <c r="W15" s="87"/>
      <c r="X15" s="87"/>
      <c r="Y15" s="87"/>
      <c r="Z15" s="87"/>
      <c r="AA15" s="87"/>
      <c r="AB15" s="87"/>
      <c r="AC15" s="87"/>
      <c r="AD15" s="28"/>
      <c r="AE15" s="28"/>
      <c r="AF15" s="69"/>
      <c r="AG15" s="81"/>
      <c r="AH15" s="40"/>
    </row>
    <row r="16" spans="1:34" ht="22.5" customHeight="1">
      <c r="A16" s="27">
        <v>13</v>
      </c>
      <c r="B16" s="11" t="s">
        <v>233</v>
      </c>
      <c r="C16" s="12">
        <v>44</v>
      </c>
      <c r="D16" s="68" t="str">
        <f>VLOOKUP(C16,都道府県コード等!A16:B62,2)</f>
        <v>大分県</v>
      </c>
      <c r="E16" s="12"/>
      <c r="F16" s="11"/>
      <c r="G16" s="69"/>
      <c r="H16" s="11"/>
      <c r="I16" s="11"/>
      <c r="J16" s="93"/>
      <c r="K16" s="114"/>
      <c r="L16" s="13"/>
      <c r="M16" s="13"/>
      <c r="N16" s="13"/>
      <c r="O16" s="76">
        <f t="shared" si="0"/>
        <v>0</v>
      </c>
      <c r="P16" s="76">
        <f t="shared" si="1"/>
        <v>0</v>
      </c>
      <c r="Q16" s="18"/>
      <c r="R16" s="87"/>
      <c r="S16" s="87"/>
      <c r="T16" s="87"/>
      <c r="U16" s="87"/>
      <c r="V16" s="87"/>
      <c r="W16" s="87"/>
      <c r="X16" s="87"/>
      <c r="Y16" s="87"/>
      <c r="Z16" s="87"/>
      <c r="AA16" s="87"/>
      <c r="AB16" s="87"/>
      <c r="AC16" s="87"/>
      <c r="AD16" s="28"/>
      <c r="AE16" s="28"/>
      <c r="AF16" s="69"/>
      <c r="AG16" s="81"/>
      <c r="AH16" s="40"/>
    </row>
    <row r="17" spans="1:34" ht="22.5" customHeight="1">
      <c r="A17" s="27">
        <v>14</v>
      </c>
      <c r="B17" s="11" t="s">
        <v>233</v>
      </c>
      <c r="C17" s="12">
        <v>44</v>
      </c>
      <c r="D17" s="68" t="str">
        <f>VLOOKUP(C17,都道府県コード等!A17:B63,2)</f>
        <v>大分県</v>
      </c>
      <c r="E17" s="12"/>
      <c r="F17" s="11"/>
      <c r="G17" s="69"/>
      <c r="H17" s="11"/>
      <c r="I17" s="11"/>
      <c r="J17" s="93"/>
      <c r="K17" s="114"/>
      <c r="L17" s="13"/>
      <c r="M17" s="13"/>
      <c r="N17" s="13"/>
      <c r="O17" s="76">
        <f t="shared" si="0"/>
        <v>0</v>
      </c>
      <c r="P17" s="76">
        <f t="shared" si="1"/>
        <v>0</v>
      </c>
      <c r="Q17" s="18"/>
      <c r="R17" s="87"/>
      <c r="S17" s="87"/>
      <c r="T17" s="87"/>
      <c r="U17" s="87"/>
      <c r="V17" s="87"/>
      <c r="W17" s="87"/>
      <c r="X17" s="87"/>
      <c r="Y17" s="87"/>
      <c r="Z17" s="87"/>
      <c r="AA17" s="87"/>
      <c r="AB17" s="87"/>
      <c r="AC17" s="87"/>
      <c r="AD17" s="28"/>
      <c r="AE17" s="28"/>
      <c r="AF17" s="69"/>
      <c r="AG17" s="81"/>
      <c r="AH17" s="40"/>
    </row>
    <row r="18" spans="1:34" ht="22.5" customHeight="1">
      <c r="A18" s="27">
        <v>15</v>
      </c>
      <c r="B18" s="11" t="s">
        <v>233</v>
      </c>
      <c r="C18" s="12">
        <v>44</v>
      </c>
      <c r="D18" s="68" t="str">
        <f>VLOOKUP(C18,都道府県コード等!A18:B64,2)</f>
        <v>大分県</v>
      </c>
      <c r="E18" s="12"/>
      <c r="F18" s="11"/>
      <c r="G18" s="69"/>
      <c r="H18" s="11"/>
      <c r="I18" s="11"/>
      <c r="J18" s="93"/>
      <c r="K18" s="114"/>
      <c r="L18" s="13"/>
      <c r="M18" s="13"/>
      <c r="N18" s="13"/>
      <c r="O18" s="76">
        <f t="shared" si="0"/>
        <v>0</v>
      </c>
      <c r="P18" s="76">
        <f t="shared" si="1"/>
        <v>0</v>
      </c>
      <c r="Q18" s="18"/>
      <c r="R18" s="87"/>
      <c r="S18" s="87"/>
      <c r="T18" s="87"/>
      <c r="U18" s="87"/>
      <c r="V18" s="87"/>
      <c r="W18" s="87"/>
      <c r="X18" s="87"/>
      <c r="Y18" s="87"/>
      <c r="Z18" s="87"/>
      <c r="AA18" s="87"/>
      <c r="AB18" s="87"/>
      <c r="AC18" s="87"/>
      <c r="AD18" s="28"/>
      <c r="AE18" s="28"/>
      <c r="AF18" s="69"/>
      <c r="AG18" s="81"/>
      <c r="AH18" s="40"/>
    </row>
    <row r="19" spans="1:34" s="8" customFormat="1" ht="20.25" customHeight="1">
      <c r="A19" s="8" t="s">
        <v>87</v>
      </c>
    </row>
    <row r="20" spans="1:34" s="8" customFormat="1" ht="20.25" customHeight="1">
      <c r="A20" s="8" t="s">
        <v>22</v>
      </c>
    </row>
    <row r="21" spans="1:34" s="8" customFormat="1" ht="20.25" customHeight="1">
      <c r="A21" s="16" t="s">
        <v>88</v>
      </c>
    </row>
    <row r="22" spans="1:34" s="8" customFormat="1" ht="20.25" customHeight="1">
      <c r="A22" s="16"/>
    </row>
    <row r="23" spans="1:34" s="8" customFormat="1" ht="20.25" customHeight="1">
      <c r="A23" s="16" t="s">
        <v>222</v>
      </c>
      <c r="B23" s="16" t="s">
        <v>227</v>
      </c>
    </row>
    <row r="24" spans="1:34" s="8" customFormat="1" ht="20.25" customHeight="1">
      <c r="A24" s="16"/>
      <c r="B24" s="16" t="s">
        <v>238</v>
      </c>
    </row>
    <row r="25" spans="1:34" s="8" customFormat="1" ht="20.25" customHeight="1">
      <c r="A25" s="8" t="s">
        <v>239</v>
      </c>
      <c r="B25" s="8" t="s">
        <v>228</v>
      </c>
    </row>
    <row r="26" spans="1:34" s="8" customFormat="1" ht="20.25" customHeight="1">
      <c r="A26" s="16"/>
      <c r="T26" s="4"/>
      <c r="U26" s="4"/>
      <c r="V26" s="4"/>
      <c r="W26" s="4"/>
      <c r="X26" s="4"/>
      <c r="Y26" s="4"/>
    </row>
    <row r="27" spans="1:34" s="8" customFormat="1" ht="20.25" customHeight="1">
      <c r="T27" s="4"/>
      <c r="U27" s="4"/>
      <c r="V27" s="4"/>
      <c r="W27" s="4"/>
      <c r="X27" s="4"/>
      <c r="Y27" s="4"/>
    </row>
    <row r="28" spans="1:34" ht="24">
      <c r="N28" s="8"/>
    </row>
    <row r="29" spans="1:34" ht="24">
      <c r="N29" s="8"/>
    </row>
    <row r="30" spans="1:34" ht="24">
      <c r="N30" s="8"/>
    </row>
    <row r="31" spans="1:34" ht="24">
      <c r="N31" s="8" t="s">
        <v>223</v>
      </c>
    </row>
    <row r="32" spans="1:34" ht="24">
      <c r="C32" s="19"/>
      <c r="D32" s="20"/>
      <c r="G32" s="21"/>
      <c r="N32" s="8" t="s">
        <v>224</v>
      </c>
    </row>
    <row r="33" spans="3:9" ht="18.75">
      <c r="C33" s="19"/>
      <c r="D33" s="20"/>
      <c r="G33" s="21"/>
    </row>
    <row r="34" spans="3:9" ht="18.75">
      <c r="C34" s="19"/>
      <c r="D34" s="20"/>
      <c r="G34" s="21"/>
    </row>
    <row r="35" spans="3:9" ht="18.75">
      <c r="C35" s="19"/>
      <c r="D35" s="20"/>
      <c r="G35" s="21"/>
    </row>
    <row r="36" spans="3:9" ht="18.75">
      <c r="C36" s="19"/>
      <c r="D36" s="20"/>
      <c r="G36" s="21"/>
    </row>
    <row r="37" spans="3:9" ht="18.75">
      <c r="C37" s="19"/>
      <c r="D37" s="22"/>
      <c r="G37" s="21"/>
      <c r="I37" s="23"/>
    </row>
    <row r="38" spans="3:9" ht="18.75">
      <c r="C38" s="19"/>
      <c r="D38" s="22"/>
      <c r="G38" s="21"/>
      <c r="I38" s="23"/>
    </row>
    <row r="39" spans="3:9" ht="18.75">
      <c r="C39" s="19"/>
      <c r="D39" s="20"/>
      <c r="G39" s="21"/>
      <c r="I39" s="23"/>
    </row>
    <row r="40" spans="3:9" ht="18.75">
      <c r="C40" s="19"/>
      <c r="D40" s="20"/>
      <c r="G40" s="21"/>
      <c r="I40" s="23"/>
    </row>
    <row r="41" spans="3:9" ht="18.75">
      <c r="C41" s="19"/>
      <c r="D41" s="20"/>
      <c r="G41" s="21"/>
      <c r="I41" s="24"/>
    </row>
    <row r="42" spans="3:9" ht="18.75">
      <c r="C42" s="19"/>
      <c r="D42" s="20"/>
      <c r="G42" s="21"/>
      <c r="I42" s="24"/>
    </row>
    <row r="43" spans="3:9" ht="18.75">
      <c r="C43" s="19"/>
      <c r="D43" s="20"/>
      <c r="G43" s="21"/>
    </row>
    <row r="44" spans="3:9" ht="18.75">
      <c r="C44" s="19"/>
      <c r="D44" s="20"/>
      <c r="G44" s="21"/>
    </row>
    <row r="45" spans="3:9" ht="18.75">
      <c r="C45" s="19"/>
      <c r="D45" s="20"/>
      <c r="G45" s="21"/>
    </row>
    <row r="46" spans="3:9" ht="18.75">
      <c r="C46" s="19"/>
      <c r="D46" s="20"/>
      <c r="G46" s="21"/>
    </row>
    <row r="47" spans="3:9" ht="18.75">
      <c r="C47" s="19"/>
      <c r="D47" s="20"/>
      <c r="G47" s="21"/>
    </row>
    <row r="48" spans="3:9" ht="18.75">
      <c r="C48" s="19"/>
      <c r="D48" s="20"/>
      <c r="G48" s="21"/>
    </row>
    <row r="49" spans="3:7" ht="18.75">
      <c r="C49" s="19"/>
      <c r="D49" s="20"/>
      <c r="G49" s="21"/>
    </row>
    <row r="50" spans="3:7" ht="18.75">
      <c r="C50" s="19"/>
      <c r="D50" s="20"/>
      <c r="G50" s="21"/>
    </row>
    <row r="51" spans="3:7" ht="18.75">
      <c r="C51" s="19"/>
      <c r="D51" s="20"/>
      <c r="G51" s="21"/>
    </row>
    <row r="52" spans="3:7" ht="18.75">
      <c r="C52" s="19"/>
      <c r="D52" s="20"/>
      <c r="G52" s="21"/>
    </row>
    <row r="53" spans="3:7" ht="18.75">
      <c r="C53" s="19"/>
      <c r="D53" s="20"/>
      <c r="G53" s="21"/>
    </row>
    <row r="54" spans="3:7" ht="18.75">
      <c r="C54" s="19"/>
      <c r="D54" s="20"/>
      <c r="G54" s="21"/>
    </row>
    <row r="55" spans="3:7" ht="18.75">
      <c r="C55" s="19"/>
      <c r="D55" s="20"/>
      <c r="G55" s="21"/>
    </row>
    <row r="56" spans="3:7" ht="18.75">
      <c r="C56" s="19"/>
      <c r="D56" s="20"/>
      <c r="G56" s="21"/>
    </row>
    <row r="57" spans="3:7" ht="18.75">
      <c r="C57" s="19"/>
      <c r="D57" s="20"/>
      <c r="G57" s="21"/>
    </row>
    <row r="58" spans="3:7" ht="18.75">
      <c r="C58" s="19"/>
      <c r="D58" s="20"/>
    </row>
    <row r="59" spans="3:7" ht="18.75">
      <c r="C59" s="19"/>
      <c r="D59" s="20"/>
    </row>
    <row r="60" spans="3:7" ht="18.75">
      <c r="C60" s="19"/>
      <c r="D60" s="20"/>
    </row>
    <row r="61" spans="3:7" ht="18.75">
      <c r="C61" s="19"/>
      <c r="D61" s="20"/>
    </row>
    <row r="62" spans="3:7" ht="18.75">
      <c r="C62" s="19"/>
      <c r="D62" s="20"/>
    </row>
    <row r="63" spans="3:7" ht="18.75">
      <c r="C63" s="19"/>
      <c r="D63" s="20"/>
    </row>
    <row r="64" spans="3:7" ht="18.75">
      <c r="C64" s="19"/>
      <c r="D64" s="20"/>
    </row>
    <row r="65" spans="3:4" ht="18.75">
      <c r="C65" s="19"/>
      <c r="D65" s="20"/>
    </row>
    <row r="66" spans="3:4" ht="18.75">
      <c r="C66" s="19"/>
      <c r="D66" s="20"/>
    </row>
    <row r="67" spans="3:4" ht="18.75">
      <c r="C67" s="19"/>
      <c r="D67" s="20"/>
    </row>
    <row r="68" spans="3:4" ht="18.75">
      <c r="C68" s="19"/>
      <c r="D68" s="20"/>
    </row>
    <row r="69" spans="3:4" ht="18.75">
      <c r="C69" s="19"/>
      <c r="D69" s="20"/>
    </row>
    <row r="70" spans="3:4" ht="18.75">
      <c r="C70" s="19"/>
      <c r="D70" s="20"/>
    </row>
    <row r="71" spans="3:4" ht="18.75">
      <c r="C71" s="19"/>
      <c r="D71" s="20"/>
    </row>
    <row r="72" spans="3:4" ht="18.75">
      <c r="C72" s="19"/>
      <c r="D72" s="20"/>
    </row>
    <row r="73" spans="3:4" ht="18.75">
      <c r="C73" s="19"/>
      <c r="D73" s="20"/>
    </row>
    <row r="74" spans="3:4" ht="18.75">
      <c r="C74" s="19"/>
      <c r="D74" s="20"/>
    </row>
    <row r="75" spans="3:4" ht="18.75">
      <c r="C75" s="19"/>
      <c r="D75" s="20"/>
    </row>
    <row r="76" spans="3:4" ht="18.75">
      <c r="C76" s="19"/>
      <c r="D76" s="20"/>
    </row>
    <row r="77" spans="3:4" ht="18.75">
      <c r="C77" s="19"/>
      <c r="D77" s="20"/>
    </row>
    <row r="78" spans="3:4" ht="18.75">
      <c r="C78" s="19"/>
      <c r="D78" s="20"/>
    </row>
  </sheetData>
  <dataConsolidate/>
  <phoneticPr fontId="1"/>
  <dataValidations xWindow="1430" yWindow="560" count="10">
    <dataValidation allowBlank="1" showErrorMessage="1" promptTitle="年月日を記載してください" prompt="書式設定を変更せずに、年月日を記載してください" sqref="AH4:AH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4:Q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P4:P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F4:AF18" xr:uid="{B54E0506-3AAE-4A7B-B335-1226267AA845}">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O4:O18" xr:uid="{B17EB093-824C-4E5E-83C7-60AC9B5300BD}"/>
    <dataValidation type="list" showInputMessage="1" showErrorMessage="1" errorTitle="ドロップダウンリストより選択してください" promptTitle="千円単位（小数点も記載）" prompt="千円単位で小数点も記載してください" sqref="N19" xr:uid="{0A0CC282-42AF-444D-9FC9-4C069155BA2F}">
      <formula1>$X$36:$X$37</formula1>
    </dataValidation>
    <dataValidation type="list" allowBlank="1" showInputMessage="1" showErrorMessage="1" sqref="N4:N18" xr:uid="{B2F0935A-B618-40FA-8101-117D4FFC9917}">
      <formula1>$N$31:$N$32</formula1>
    </dataValidation>
  </dataValidations>
  <pageMargins left="0.93" right="0.16" top="0.74803149606299213" bottom="0.74803149606299213" header="0.31496062992125984" footer="0.31496062992125984"/>
  <pageSetup paperSize="8" scale="31" fitToHeight="0" orientation="landscape" r:id="rId1"/>
  <colBreaks count="1" manualBreakCount="1">
    <brk id="25" max="24"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AG4:AG18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pageSetUpPr fitToPage="1"/>
  </sheetPr>
  <dimension ref="A1:V51"/>
  <sheetViews>
    <sheetView view="pageBreakPreview" topLeftCell="A13" zoomScale="80" zoomScaleNormal="100" zoomScaleSheetLayoutView="80" workbookViewId="0">
      <selection activeCell="A46" sqref="A46:B46"/>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98" t="s">
        <v>104</v>
      </c>
      <c r="B1" s="98" t="s">
        <v>103</v>
      </c>
      <c r="C1" s="92" t="s">
        <v>105</v>
      </c>
      <c r="D1" s="92" t="s">
        <v>105</v>
      </c>
      <c r="E1" s="104" t="s">
        <v>129</v>
      </c>
      <c r="F1" s="105" t="s">
        <v>150</v>
      </c>
      <c r="G1" s="106" t="s">
        <v>173</v>
      </c>
      <c r="H1" s="107" t="s">
        <v>184</v>
      </c>
      <c r="I1" s="108" t="s">
        <v>192</v>
      </c>
      <c r="J1" s="109" t="s">
        <v>198</v>
      </c>
      <c r="K1" s="109" t="s">
        <v>198</v>
      </c>
      <c r="L1" s="110" t="s">
        <v>200</v>
      </c>
      <c r="M1" s="110" t="s">
        <v>200</v>
      </c>
      <c r="N1" s="110" t="s">
        <v>200</v>
      </c>
      <c r="O1" s="111" t="s">
        <v>207</v>
      </c>
      <c r="P1" s="113" t="s">
        <v>209</v>
      </c>
      <c r="Q1" s="66" t="s">
        <v>122</v>
      </c>
      <c r="R1" s="66" t="s">
        <v>137</v>
      </c>
      <c r="S1" s="66" t="s">
        <v>170</v>
      </c>
    </row>
    <row r="2" spans="1:19" ht="28.5" customHeight="1">
      <c r="A2" s="98"/>
      <c r="B2" s="98"/>
      <c r="C2" s="92" t="s">
        <v>114</v>
      </c>
      <c r="D2" s="92" t="s">
        <v>81</v>
      </c>
      <c r="E2" s="104" t="s">
        <v>81</v>
      </c>
      <c r="F2" s="105" t="s">
        <v>151</v>
      </c>
      <c r="G2" s="106" t="s">
        <v>81</v>
      </c>
      <c r="H2" s="107" t="s">
        <v>81</v>
      </c>
      <c r="I2" s="108" t="s">
        <v>81</v>
      </c>
      <c r="J2" s="109" t="s">
        <v>81</v>
      </c>
      <c r="K2" s="109" t="s">
        <v>199</v>
      </c>
      <c r="L2" s="110" t="s">
        <v>81</v>
      </c>
      <c r="M2" s="110" t="s">
        <v>199</v>
      </c>
      <c r="N2" s="110" t="s">
        <v>208</v>
      </c>
      <c r="O2" s="111" t="s">
        <v>81</v>
      </c>
      <c r="P2" s="113" t="s">
        <v>81</v>
      </c>
      <c r="R2" t="s">
        <v>138</v>
      </c>
    </row>
    <row r="3" spans="1:19" s="70" customFormat="1" ht="16.5">
      <c r="A3" s="70">
        <v>1</v>
      </c>
      <c r="B3" s="70" t="s">
        <v>29</v>
      </c>
      <c r="C3" s="70" t="s">
        <v>106</v>
      </c>
      <c r="D3" s="70" t="s">
        <v>39</v>
      </c>
      <c r="E3" s="70" t="s">
        <v>130</v>
      </c>
      <c r="F3" s="70" t="s">
        <v>152</v>
      </c>
      <c r="G3" s="70" t="s">
        <v>174</v>
      </c>
      <c r="H3" s="70" t="s">
        <v>185</v>
      </c>
      <c r="I3" s="88" t="s">
        <v>193</v>
      </c>
      <c r="J3" s="102" t="s">
        <v>178</v>
      </c>
      <c r="K3" s="103">
        <v>66400</v>
      </c>
      <c r="L3" s="70" t="s">
        <v>178</v>
      </c>
      <c r="M3" s="103">
        <v>31600</v>
      </c>
      <c r="N3" s="103" t="s">
        <v>101</v>
      </c>
      <c r="O3" s="103" t="s">
        <v>178</v>
      </c>
      <c r="P3" s="103" t="s">
        <v>178</v>
      </c>
      <c r="Q3" s="70" t="s">
        <v>123</v>
      </c>
      <c r="R3" s="70" t="s">
        <v>149</v>
      </c>
      <c r="S3" s="70" t="s">
        <v>171</v>
      </c>
    </row>
    <row r="4" spans="1:19" s="70" customFormat="1" ht="16.5">
      <c r="A4" s="70">
        <v>2</v>
      </c>
      <c r="B4" s="70" t="s">
        <v>30</v>
      </c>
      <c r="C4" s="70" t="s">
        <v>89</v>
      </c>
      <c r="D4" s="70" t="s">
        <v>42</v>
      </c>
      <c r="E4" s="70" t="s">
        <v>131</v>
      </c>
      <c r="F4" s="70" t="s">
        <v>154</v>
      </c>
      <c r="G4" s="70" t="s">
        <v>175</v>
      </c>
      <c r="H4" s="70" t="s">
        <v>175</v>
      </c>
      <c r="I4" s="88" t="s">
        <v>175</v>
      </c>
      <c r="J4" s="102" t="s">
        <v>179</v>
      </c>
      <c r="L4" s="70" t="s">
        <v>179</v>
      </c>
      <c r="N4" s="103" t="s">
        <v>201</v>
      </c>
      <c r="O4" s="103" t="s">
        <v>179</v>
      </c>
      <c r="P4" s="103" t="s">
        <v>179</v>
      </c>
      <c r="Q4" s="70" t="s">
        <v>124</v>
      </c>
      <c r="R4" s="70" t="s">
        <v>139</v>
      </c>
    </row>
    <row r="5" spans="1:19" s="70" customFormat="1" ht="16.5">
      <c r="A5" s="70">
        <v>3</v>
      </c>
      <c r="B5" s="70" t="s">
        <v>31</v>
      </c>
      <c r="C5" s="70" t="s">
        <v>107</v>
      </c>
      <c r="D5" s="70" t="s">
        <v>44</v>
      </c>
      <c r="E5" s="70" t="s">
        <v>132</v>
      </c>
      <c r="F5" s="70" t="s">
        <v>153</v>
      </c>
      <c r="G5" s="70" t="s">
        <v>176</v>
      </c>
      <c r="H5" s="70" t="s">
        <v>176</v>
      </c>
      <c r="I5" s="88" t="s">
        <v>176</v>
      </c>
      <c r="J5" s="102" t="s">
        <v>180</v>
      </c>
      <c r="L5" s="70" t="s">
        <v>180</v>
      </c>
      <c r="N5" s="103" t="s">
        <v>202</v>
      </c>
      <c r="O5" s="103" t="s">
        <v>180</v>
      </c>
      <c r="P5" s="103" t="s">
        <v>180</v>
      </c>
      <c r="R5" s="70" t="s">
        <v>140</v>
      </c>
    </row>
    <row r="6" spans="1:19" s="70" customFormat="1" ht="16.5">
      <c r="A6" s="70">
        <v>4</v>
      </c>
      <c r="B6" s="70" t="s">
        <v>32</v>
      </c>
      <c r="C6" s="70" t="s">
        <v>92</v>
      </c>
      <c r="D6" s="70" t="s">
        <v>41</v>
      </c>
      <c r="E6" s="70" t="s">
        <v>133</v>
      </c>
      <c r="F6" s="70" t="s">
        <v>155</v>
      </c>
      <c r="G6" s="70" t="s">
        <v>106</v>
      </c>
      <c r="H6" s="70" t="s">
        <v>106</v>
      </c>
      <c r="I6" s="88" t="s">
        <v>106</v>
      </c>
      <c r="J6" s="102" t="s">
        <v>111</v>
      </c>
      <c r="L6" s="70" t="s">
        <v>111</v>
      </c>
      <c r="N6" s="70" t="s">
        <v>203</v>
      </c>
      <c r="O6" s="70" t="s">
        <v>111</v>
      </c>
      <c r="P6" s="70" t="s">
        <v>111</v>
      </c>
      <c r="R6" s="70" t="s">
        <v>141</v>
      </c>
    </row>
    <row r="7" spans="1:19" s="70" customFormat="1" ht="16.5">
      <c r="A7" s="70">
        <v>5</v>
      </c>
      <c r="B7" s="70" t="s">
        <v>33</v>
      </c>
      <c r="C7" s="70" t="s">
        <v>108</v>
      </c>
      <c r="D7" s="70" t="s">
        <v>47</v>
      </c>
      <c r="E7" s="70" t="s">
        <v>134</v>
      </c>
      <c r="F7" s="70" t="s">
        <v>99</v>
      </c>
      <c r="G7" s="70" t="s">
        <v>177</v>
      </c>
      <c r="H7" s="70" t="s">
        <v>177</v>
      </c>
      <c r="I7" s="88" t="s">
        <v>177</v>
      </c>
      <c r="J7" s="102" t="s">
        <v>181</v>
      </c>
      <c r="L7" s="70" t="s">
        <v>181</v>
      </c>
      <c r="N7" s="70" t="s">
        <v>204</v>
      </c>
      <c r="O7" s="70" t="s">
        <v>181</v>
      </c>
      <c r="P7" s="70" t="s">
        <v>181</v>
      </c>
      <c r="R7" s="70" t="s">
        <v>142</v>
      </c>
    </row>
    <row r="8" spans="1:19" s="70" customFormat="1" ht="16.5">
      <c r="A8" s="70">
        <v>6</v>
      </c>
      <c r="B8" s="70" t="s">
        <v>34</v>
      </c>
      <c r="C8" s="70" t="s">
        <v>109</v>
      </c>
      <c r="D8" s="70" t="s">
        <v>126</v>
      </c>
      <c r="E8" s="70" t="s">
        <v>89</v>
      </c>
      <c r="F8" s="70" t="s">
        <v>156</v>
      </c>
      <c r="G8" s="70" t="s">
        <v>89</v>
      </c>
      <c r="H8" s="70" t="s">
        <v>89</v>
      </c>
      <c r="I8" s="88" t="s">
        <v>89</v>
      </c>
      <c r="J8" s="102"/>
      <c r="N8" s="70" t="s">
        <v>205</v>
      </c>
      <c r="R8" s="70" t="s">
        <v>143</v>
      </c>
    </row>
    <row r="9" spans="1:19" s="70" customFormat="1" ht="16.5">
      <c r="A9" s="70">
        <v>7</v>
      </c>
      <c r="B9" s="70" t="s">
        <v>35</v>
      </c>
      <c r="C9" s="70" t="s">
        <v>90</v>
      </c>
      <c r="E9" s="70" t="s">
        <v>90</v>
      </c>
      <c r="F9" s="70" t="s">
        <v>157</v>
      </c>
      <c r="G9" s="70" t="s">
        <v>90</v>
      </c>
      <c r="H9" s="70" t="s">
        <v>107</v>
      </c>
      <c r="I9" s="88" t="s">
        <v>107</v>
      </c>
      <c r="J9" s="102"/>
      <c r="R9" s="70" t="s">
        <v>144</v>
      </c>
    </row>
    <row r="10" spans="1:19" s="70" customFormat="1" ht="16.5">
      <c r="A10" s="70">
        <v>8</v>
      </c>
      <c r="B10" s="70" t="s">
        <v>36</v>
      </c>
      <c r="C10" s="70" t="s">
        <v>110</v>
      </c>
      <c r="E10" s="70" t="s">
        <v>91</v>
      </c>
      <c r="F10" s="70" t="s">
        <v>158</v>
      </c>
      <c r="G10" s="70" t="s">
        <v>91</v>
      </c>
      <c r="H10" s="70" t="s">
        <v>212</v>
      </c>
      <c r="I10" s="88" t="s">
        <v>212</v>
      </c>
      <c r="J10" s="102"/>
      <c r="R10" s="70" t="s">
        <v>145</v>
      </c>
    </row>
    <row r="11" spans="1:19" s="70" customFormat="1" ht="16.5">
      <c r="A11" s="70">
        <v>9</v>
      </c>
      <c r="B11" s="70" t="s">
        <v>37</v>
      </c>
      <c r="C11" s="70" t="s">
        <v>111</v>
      </c>
      <c r="E11" s="70" t="s">
        <v>92</v>
      </c>
      <c r="F11" s="70" t="s">
        <v>159</v>
      </c>
      <c r="G11" s="70" t="s">
        <v>92</v>
      </c>
      <c r="H11" s="70" t="s">
        <v>109</v>
      </c>
      <c r="I11" s="88" t="s">
        <v>91</v>
      </c>
      <c r="J11" s="21"/>
      <c r="R11" s="70" t="s">
        <v>146</v>
      </c>
    </row>
    <row r="12" spans="1:19" s="70" customFormat="1" ht="16.5">
      <c r="A12" s="70">
        <v>10</v>
      </c>
      <c r="B12" s="70" t="s">
        <v>38</v>
      </c>
      <c r="C12" s="70" t="s">
        <v>112</v>
      </c>
      <c r="E12" s="70" t="s">
        <v>108</v>
      </c>
      <c r="G12" s="70" t="s">
        <v>108</v>
      </c>
      <c r="H12" s="70" t="s">
        <v>90</v>
      </c>
      <c r="I12" s="88" t="s">
        <v>92</v>
      </c>
      <c r="J12" s="21"/>
      <c r="R12" s="70" t="s">
        <v>147</v>
      </c>
    </row>
    <row r="13" spans="1:19" s="70" customFormat="1" ht="16.5">
      <c r="A13" s="70">
        <v>11</v>
      </c>
      <c r="B13" s="70" t="s">
        <v>40</v>
      </c>
      <c r="C13" s="70" t="s">
        <v>113</v>
      </c>
      <c r="E13" s="70" t="s">
        <v>93</v>
      </c>
      <c r="G13" s="70" t="s">
        <v>93</v>
      </c>
      <c r="H13" s="70" t="s">
        <v>91</v>
      </c>
      <c r="I13" s="88" t="s">
        <v>108</v>
      </c>
      <c r="J13" s="21"/>
      <c r="R13" s="70" t="s">
        <v>148</v>
      </c>
    </row>
    <row r="14" spans="1:19" s="70" customFormat="1" ht="16.5">
      <c r="A14" s="70">
        <v>12</v>
      </c>
      <c r="B14" s="70" t="s">
        <v>43</v>
      </c>
      <c r="E14" s="70" t="s">
        <v>94</v>
      </c>
      <c r="G14" s="70" t="s">
        <v>94</v>
      </c>
      <c r="H14" s="70" t="s">
        <v>92</v>
      </c>
      <c r="I14" s="88" t="s">
        <v>110</v>
      </c>
      <c r="J14" s="21"/>
    </row>
    <row r="15" spans="1:19" s="70" customFormat="1" ht="16.5">
      <c r="A15" s="70">
        <v>13</v>
      </c>
      <c r="B15" s="70" t="s">
        <v>45</v>
      </c>
      <c r="E15" s="70" t="s">
        <v>95</v>
      </c>
      <c r="G15" s="70" t="s">
        <v>95</v>
      </c>
      <c r="H15" s="70" t="s">
        <v>108</v>
      </c>
      <c r="I15" s="88" t="s">
        <v>194</v>
      </c>
      <c r="J15" s="21"/>
    </row>
    <row r="16" spans="1:19" s="70" customFormat="1" ht="16.5">
      <c r="A16" s="70">
        <v>14</v>
      </c>
      <c r="B16" s="70" t="s">
        <v>46</v>
      </c>
      <c r="E16" s="70" t="s">
        <v>110</v>
      </c>
      <c r="G16" s="70" t="s">
        <v>110</v>
      </c>
      <c r="H16" s="70" t="s">
        <v>93</v>
      </c>
      <c r="I16" s="88" t="s">
        <v>179</v>
      </c>
      <c r="J16" s="21"/>
    </row>
    <row r="17" spans="1:10" s="70" customFormat="1" ht="16.5">
      <c r="A17" s="70">
        <v>15</v>
      </c>
      <c r="B17" s="70" t="s">
        <v>48</v>
      </c>
      <c r="E17" s="70" t="s">
        <v>135</v>
      </c>
      <c r="G17" s="70" t="s">
        <v>135</v>
      </c>
      <c r="H17" s="70" t="s">
        <v>186</v>
      </c>
      <c r="I17" s="88" t="s">
        <v>180</v>
      </c>
      <c r="J17" s="21"/>
    </row>
    <row r="18" spans="1:10" s="70" customFormat="1" ht="16.5">
      <c r="A18" s="70">
        <v>16</v>
      </c>
      <c r="B18" s="70" t="s">
        <v>49</v>
      </c>
      <c r="E18" s="70" t="s">
        <v>136</v>
      </c>
      <c r="G18" s="70" t="s">
        <v>136</v>
      </c>
      <c r="H18" s="70" t="s">
        <v>94</v>
      </c>
      <c r="I18" s="88" t="s">
        <v>111</v>
      </c>
      <c r="J18" s="21"/>
    </row>
    <row r="19" spans="1:10" s="70" customFormat="1" ht="16.5">
      <c r="A19" s="70">
        <v>17</v>
      </c>
      <c r="B19" s="70" t="s">
        <v>50</v>
      </c>
      <c r="G19" s="70" t="s">
        <v>178</v>
      </c>
      <c r="H19" s="70" t="s">
        <v>95</v>
      </c>
      <c r="I19" s="88" t="s">
        <v>181</v>
      </c>
      <c r="J19" s="21"/>
    </row>
    <row r="20" spans="1:10" s="70" customFormat="1" ht="16.5">
      <c r="A20" s="70">
        <v>18</v>
      </c>
      <c r="B20" s="70" t="s">
        <v>51</v>
      </c>
      <c r="G20" s="70" t="s">
        <v>179</v>
      </c>
      <c r="H20" s="70" t="s">
        <v>110</v>
      </c>
      <c r="I20" s="70" t="s">
        <v>112</v>
      </c>
      <c r="J20" s="21"/>
    </row>
    <row r="21" spans="1:10" s="70" customFormat="1" ht="16.5">
      <c r="A21" s="70">
        <v>19</v>
      </c>
      <c r="B21" s="70" t="s">
        <v>52</v>
      </c>
      <c r="G21" s="70" t="s">
        <v>180</v>
      </c>
      <c r="H21" s="70" t="s">
        <v>135</v>
      </c>
      <c r="I21" s="70" t="s">
        <v>211</v>
      </c>
      <c r="J21" s="21"/>
    </row>
    <row r="22" spans="1:10" s="70" customFormat="1" ht="16.5">
      <c r="A22" s="70">
        <v>20</v>
      </c>
      <c r="B22" s="70" t="s">
        <v>53</v>
      </c>
      <c r="G22" s="70" t="s">
        <v>111</v>
      </c>
      <c r="H22" s="70" t="s">
        <v>136</v>
      </c>
      <c r="J22" s="21"/>
    </row>
    <row r="23" spans="1:10" s="70" customFormat="1" ht="16.5">
      <c r="A23" s="70">
        <v>21</v>
      </c>
      <c r="B23" s="70" t="s">
        <v>54</v>
      </c>
      <c r="G23" s="70" t="s">
        <v>181</v>
      </c>
      <c r="H23" s="70" t="s">
        <v>187</v>
      </c>
      <c r="J23" s="21"/>
    </row>
    <row r="24" spans="1:10" s="70" customFormat="1">
      <c r="A24" s="70">
        <v>22</v>
      </c>
      <c r="B24" s="70" t="s">
        <v>55</v>
      </c>
      <c r="H24" s="70" t="s">
        <v>179</v>
      </c>
    </row>
    <row r="25" spans="1:10" s="70" customFormat="1">
      <c r="A25" s="70">
        <v>23</v>
      </c>
      <c r="B25" s="70" t="s">
        <v>56</v>
      </c>
      <c r="H25" s="70" t="s">
        <v>180</v>
      </c>
    </row>
    <row r="26" spans="1:10" s="70" customFormat="1">
      <c r="A26" s="70">
        <v>24</v>
      </c>
      <c r="B26" s="70" t="s">
        <v>57</v>
      </c>
      <c r="H26" s="70" t="s">
        <v>111</v>
      </c>
    </row>
    <row r="27" spans="1:10" s="70" customFormat="1">
      <c r="A27" s="70">
        <v>25</v>
      </c>
      <c r="B27" s="70" t="s">
        <v>58</v>
      </c>
      <c r="H27" s="70" t="s">
        <v>181</v>
      </c>
    </row>
    <row r="28" spans="1:10" s="70" customFormat="1">
      <c r="A28" s="70">
        <v>26</v>
      </c>
      <c r="B28" s="70" t="s">
        <v>59</v>
      </c>
      <c r="H28" s="70" t="s">
        <v>112</v>
      </c>
    </row>
    <row r="29" spans="1:10" s="70" customFormat="1">
      <c r="A29" s="70">
        <v>27</v>
      </c>
      <c r="B29" s="70" t="s">
        <v>60</v>
      </c>
      <c r="H29" s="70" t="s">
        <v>211</v>
      </c>
    </row>
    <row r="30" spans="1:10" s="70" customFormat="1">
      <c r="A30" s="70">
        <v>28</v>
      </c>
      <c r="B30" s="70" t="s">
        <v>61</v>
      </c>
      <c r="H30" s="70" t="s">
        <v>113</v>
      </c>
    </row>
    <row r="31" spans="1:10" s="70" customFormat="1">
      <c r="A31" s="70">
        <v>29</v>
      </c>
      <c r="B31" s="70" t="s">
        <v>62</v>
      </c>
      <c r="H31" s="70" t="s">
        <v>188</v>
      </c>
    </row>
    <row r="32" spans="1:10" s="70" customFormat="1">
      <c r="A32" s="70">
        <v>30</v>
      </c>
      <c r="B32" s="70" t="s">
        <v>63</v>
      </c>
      <c r="H32" s="70" t="s">
        <v>189</v>
      </c>
    </row>
    <row r="33" spans="1:22" s="70" customFormat="1">
      <c r="A33" s="70">
        <v>31</v>
      </c>
      <c r="B33" s="70" t="s">
        <v>64</v>
      </c>
      <c r="H33" s="70" t="s">
        <v>190</v>
      </c>
    </row>
    <row r="34" spans="1:22" s="70" customFormat="1">
      <c r="A34" s="70">
        <v>32</v>
      </c>
      <c r="B34" s="70" t="s">
        <v>65</v>
      </c>
      <c r="H34" s="70" t="s">
        <v>191</v>
      </c>
    </row>
    <row r="35" spans="1:22" s="70" customFormat="1">
      <c r="A35" s="70">
        <v>33</v>
      </c>
      <c r="B35" s="70" t="s">
        <v>66</v>
      </c>
    </row>
    <row r="36" spans="1:22" s="70" customFormat="1">
      <c r="A36" s="70">
        <v>34</v>
      </c>
      <c r="B36" s="70" t="s">
        <v>67</v>
      </c>
    </row>
    <row r="37" spans="1:22" s="70" customFormat="1">
      <c r="A37" s="70">
        <v>35</v>
      </c>
      <c r="B37" s="70" t="s">
        <v>68</v>
      </c>
    </row>
    <row r="38" spans="1:22" s="70" customFormat="1">
      <c r="A38" s="70">
        <v>36</v>
      </c>
      <c r="B38" s="70" t="s">
        <v>69</v>
      </c>
    </row>
    <row r="39" spans="1:22" s="70" customFormat="1">
      <c r="A39" s="70">
        <v>37</v>
      </c>
      <c r="B39" s="70" t="s">
        <v>70</v>
      </c>
    </row>
    <row r="40" spans="1:22" s="70" customFormat="1">
      <c r="A40" s="70">
        <v>38</v>
      </c>
      <c r="B40" s="70" t="s">
        <v>71</v>
      </c>
    </row>
    <row r="41" spans="1:22" s="70" customFormat="1">
      <c r="A41" s="70">
        <v>39</v>
      </c>
      <c r="B41" s="70" t="s">
        <v>72</v>
      </c>
    </row>
    <row r="42" spans="1:22" s="70" customFormat="1">
      <c r="A42" s="70">
        <v>40</v>
      </c>
      <c r="B42" s="70" t="s">
        <v>73</v>
      </c>
    </row>
    <row r="43" spans="1:22" s="70" customFormat="1">
      <c r="A43" s="70">
        <v>41</v>
      </c>
      <c r="B43" s="70" t="s">
        <v>74</v>
      </c>
    </row>
    <row r="44" spans="1:22" s="70" customFormat="1">
      <c r="A44" s="70">
        <v>42</v>
      </c>
      <c r="B44" s="70" t="s">
        <v>75</v>
      </c>
    </row>
    <row r="45" spans="1:22" s="70" customFormat="1">
      <c r="A45" s="70">
        <v>43</v>
      </c>
      <c r="B45" s="70" t="s">
        <v>76</v>
      </c>
    </row>
    <row r="46" spans="1:22" s="70" customFormat="1">
      <c r="A46" s="120">
        <v>44</v>
      </c>
      <c r="B46" s="120" t="s">
        <v>77</v>
      </c>
    </row>
    <row r="47" spans="1:22">
      <c r="A47">
        <v>45</v>
      </c>
      <c r="B47" t="s">
        <v>78</v>
      </c>
      <c r="E47" s="70"/>
      <c r="F47" s="70"/>
      <c r="G47" s="70"/>
      <c r="H47" s="70"/>
      <c r="I47" s="70"/>
      <c r="J47" s="70"/>
      <c r="K47" s="70"/>
      <c r="L47" s="70"/>
      <c r="M47" s="70"/>
      <c r="N47" s="70"/>
      <c r="O47" s="70"/>
      <c r="P47" s="70"/>
      <c r="Q47" s="70"/>
      <c r="R47" s="70"/>
      <c r="S47" s="70"/>
      <c r="T47" s="70"/>
      <c r="U47" s="70"/>
      <c r="V47" s="70"/>
    </row>
    <row r="48" spans="1:22">
      <c r="A48">
        <v>46</v>
      </c>
      <c r="B48" t="s">
        <v>79</v>
      </c>
      <c r="E48" s="70"/>
      <c r="F48" s="70"/>
      <c r="G48" s="70"/>
      <c r="H48" s="70"/>
      <c r="I48" s="70"/>
      <c r="J48" s="70"/>
      <c r="K48" s="70"/>
      <c r="L48" s="70"/>
      <c r="M48" s="70"/>
      <c r="N48" s="70"/>
      <c r="O48" s="70"/>
      <c r="P48" s="70"/>
      <c r="Q48" s="70"/>
      <c r="R48" s="70"/>
      <c r="S48" s="70"/>
      <c r="T48" s="70"/>
      <c r="U48" s="70"/>
      <c r="V48" s="70"/>
    </row>
    <row r="49" spans="1:22">
      <c r="A49">
        <v>47</v>
      </c>
      <c r="B49" t="s">
        <v>80</v>
      </c>
      <c r="E49" s="70"/>
      <c r="F49" s="70"/>
      <c r="G49" s="70"/>
      <c r="H49" s="70"/>
      <c r="I49" s="70"/>
      <c r="J49" s="70"/>
      <c r="K49" s="70"/>
      <c r="L49" s="70"/>
      <c r="M49" s="70"/>
      <c r="N49" s="70"/>
      <c r="O49" s="70"/>
      <c r="P49" s="70"/>
      <c r="Q49" s="70"/>
      <c r="R49" s="70"/>
      <c r="S49" s="70"/>
      <c r="T49" s="70"/>
      <c r="U49" s="70"/>
      <c r="V49" s="70"/>
    </row>
    <row r="50" spans="1:22">
      <c r="H50" s="70"/>
      <c r="I50" s="70"/>
    </row>
    <row r="51" spans="1:22">
      <c r="H51" s="70"/>
    </row>
  </sheetData>
  <phoneticPr fontId="1"/>
  <pageMargins left="0.7" right="0.7" top="0.75" bottom="0.75" header="0.3" footer="0.3"/>
  <pageSetup paperSize="9" scale="3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スプリンクラー</vt:lpstr>
      <vt:lpstr>給水設備整備</vt:lpstr>
      <vt:lpstr>ブロック塀等改修整備</vt:lpstr>
      <vt:lpstr>換気設備整備</vt:lpstr>
      <vt:lpstr>高齢者施設等の非常用自家発電整備</vt:lpstr>
      <vt:lpstr>高齢者施設等の水害対策強化</vt:lpstr>
      <vt:lpstr>都道府県コード等</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山本　眞実</cp:lastModifiedBy>
  <cp:revision>0</cp:revision>
  <cp:lastPrinted>2026-07-07T04:35:13Z</cp:lastPrinted>
  <dcterms:created xsi:type="dcterms:W3CDTF">2013-12-09T05:07:26Z</dcterms:created>
  <dcterms:modified xsi:type="dcterms:W3CDTF">2026-07-07T04:35:16Z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