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P:\2025.04.01～　高齢者福祉課\い. 地域医療介護総合確保基金（介護分）事業\2026年度（R8）\③ R9年度意向調査\①-2 事業所あて調査\① 起案文書\"/>
    </mc:Choice>
  </mc:AlternateContent>
  <xr:revisionPtr revIDLastSave="0" documentId="13_ncr:1_{BFBFCD33-3CD4-4C38-B07E-9FFF63F38500}" xr6:coauthVersionLast="47" xr6:coauthVersionMax="47" xr10:uidLastSave="{00000000-0000-0000-0000-000000000000}"/>
  <bookViews>
    <workbookView xWindow="-120" yWindow="-120" windowWidth="29040" windowHeight="15720" tabRatio="875" firstSheet="1" activeTab="1" xr2:uid="{00000000-000D-0000-FFFF-FFFF00000000}"/>
  </bookViews>
  <sheets>
    <sheet name="Data" sheetId="61" state="hidden" r:id="rId1"/>
    <sheet name="事業所名" sheetId="66" r:id="rId2"/>
  </sheets>
  <definedNames>
    <definedName name="A．介護老人保健施設">#REF!</definedName>
    <definedName name="A．既存の特別養護老人ホーム等のユニット化改修等支援事業">#REF!</definedName>
    <definedName name="A．地域密着型サービス施設等事業整備事">#REF!</definedName>
    <definedName name="A．地域密着型サービス施設等事業整備事業">#REF!</definedName>
    <definedName name="A．通所介護事業所">#REF!</definedName>
    <definedName name="A．通所介護事業所_地域密着型通所介護を含む。">#REF!</definedName>
    <definedName name="A．特別養護老人ホーム">#REF!</definedName>
    <definedName name="A・介護老人保健施設">#REF!</definedName>
    <definedName name="A１．介護施設等の施設開設準備経費等支援事業【定員30名以上の広域型施設等】">#REF!</definedName>
    <definedName name="A２．介護施設等の施設開設準備経費等支援事業【定員29名以下の地域密着型施設等】">#REF!</definedName>
    <definedName name="A３．介護施設等の施設開設準備経費等支援事業【介護療養型医療施設の介護老人保健施設等への転換整備に必要な経費】">#REF!</definedName>
    <definedName name="B．介護医療院">#REF!</definedName>
    <definedName name="B．介護施設等の創設を条件に行う広域型施設の大規模修繕・耐震化整備事業">#REF!</definedName>
    <definedName name="B．介護老人保健施設">#REF!</definedName>
    <definedName name="B．既存の特別養護老人ホームにおける多床室のプライバシー保護のための改修支援事業">#REF!</definedName>
    <definedName name="B．短期入所生活介護事業所">#REF!</definedName>
    <definedName name="B・介護医療院">#REF!</definedName>
    <definedName name="B１．介護施設等の大規模修繕にあわせて行う介護ロボット・ICT導入支援事業【定員30名以上の広域型施設等】">#REF!</definedName>
    <definedName name="B２．介護施設等の大規模修繕にあわせて行う介護ロボット・ICT導入支援事業【定員29名以下の地域密着型施設等】">#REF!</definedName>
    <definedName name="C．ケアハウス">#REF!</definedName>
    <definedName name="C．介護医療院">#REF!</definedName>
    <definedName name="C．介護施設等における看取り環境整備推進事業">#REF!</definedName>
    <definedName name="C．介護予防・健康づくりを行う介護予防拠点における防災意識啓発の取組支援事業">#REF!</definedName>
    <definedName name="C．介護療養型医療施設等転換整備支援事業">#REF!</definedName>
    <definedName name="C．災害レッドゾーンに所在する老朽化した広域型介護施設の移転改築整備事業">#REF!</definedName>
    <definedName name="C．小規模多機能型居宅介護事業所">#REF!</definedName>
    <definedName name="D．介護施設等における看取り環境整備推進事業">#REF!</definedName>
    <definedName name="D．介護療養型医療施設の改修により転換される介護老人保健施設">#REF!</definedName>
    <definedName name="D．看護小規模多機能型居宅介護事業所">#REF!</definedName>
    <definedName name="D．共生型サービス事業所の整備推進事業">#REF!</definedName>
    <definedName name="D．災害イエローゾーンに所在する老朽化した広域型介護施設の移転改築整備事業">#REF!</definedName>
    <definedName name="D・有料老人ホーム">#REF!</definedName>
    <definedName name="D１．定期借地権設定のための一時金の支援事業【定員30名以上の広域型施設等】">#REF!</definedName>
    <definedName name="D２．定期借地権設定のための一時金の支援事業【定員29名以下の地域密着型施設等】">#REF!</definedName>
    <definedName name="E．介護療養型医療施設の改修により転換されるケアハウス">#REF!</definedName>
    <definedName name="E．共生型サービス事業所の整備推進事業">#REF!</definedName>
    <definedName name="E・特別養護老人ホーム">#REF!</definedName>
    <definedName name="F．介護療養型医療施設の改修により転換される特別養護老人ホーム">#REF!</definedName>
    <definedName name="F・認知症高齢者グループホーム">#REF!</definedName>
    <definedName name="G．介護療養型医療施設の改修により転換される介護医療院">#REF!</definedName>
    <definedName name="G・小規模多機能型居宅介護事業所">#REF!</definedName>
    <definedName name="H．介護療養型医療施設の改修により転換される認知症高齢者グループホーム">#REF!</definedName>
    <definedName name="H・看護小規模多機能型居宅介護事業所">#REF!</definedName>
    <definedName name="I・生活支援ハウス">#REF!</definedName>
    <definedName name="ji">#REF!</definedName>
    <definedName name="_xlnm.Print_Area" localSheetId="1">事業所名!$A$1:$T$421</definedName>
    <definedName name="こ">#REF!</definedName>
    <definedName name="じ">#REF!</definedName>
    <definedName name="じちたい">#REF!</definedName>
    <definedName name="ひ">#REF!</definedName>
    <definedName name="介護">#REF!</definedName>
    <definedName name="介護医療院">#REF!</definedName>
    <definedName name="介護付きホーム">#REF!</definedName>
    <definedName name="介護老人保健施設">#REF!</definedName>
    <definedName name="看護小規模多機能型居宅介護事業所">#REF!</definedName>
    <definedName name="基金">#REF!</definedName>
    <definedName name="基金２">#REF!</definedName>
    <definedName name="基金積立年度リスト②">#REF!</definedName>
    <definedName name="居宅">#REF!</definedName>
    <definedName name="軽費老人ホーム">#REF!</definedName>
    <definedName name="交付予定額">#REF!</definedName>
    <definedName name="購入品目">#REF!</definedName>
    <definedName name="施設">#REF!</definedName>
    <definedName name="施設係">#REF!</definedName>
    <definedName name="施設種別リスト②">#REF!</definedName>
    <definedName name="事業区分リスト⑤">#REF!</definedName>
    <definedName name="小規模多機能型居宅介護事業所">#REF!</definedName>
    <definedName name="人口推計">#REF!</definedName>
    <definedName name="総人口">#REF!</definedName>
    <definedName name="提案・支え合い">#REF!</definedName>
    <definedName name="特別養護老人ホーム">#REF!</definedName>
    <definedName name="認知症高齢者グループホーム">#REF!</definedName>
    <definedName name="保険料">#REF!</definedName>
    <definedName name="養護老人ホー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8" i="66" l="1"/>
  <c r="AF32" i="66" s="1"/>
  <c r="AG32" i="66" s="1"/>
  <c r="H400" i="66"/>
  <c r="H399" i="66"/>
  <c r="H398" i="66"/>
  <c r="H397" i="66"/>
  <c r="H396" i="66"/>
  <c r="H395" i="66"/>
  <c r="H394" i="66"/>
  <c r="H393" i="66"/>
  <c r="H392" i="66"/>
  <c r="H391" i="66"/>
  <c r="H390" i="66"/>
  <c r="H401" i="66" s="1"/>
  <c r="Q385" i="66"/>
  <c r="L385" i="66"/>
  <c r="F385" i="66"/>
  <c r="Q384" i="66"/>
  <c r="L384" i="66"/>
  <c r="F384" i="66"/>
  <c r="Q383" i="66"/>
  <c r="L383" i="66"/>
  <c r="F383" i="66"/>
  <c r="Q382" i="66"/>
  <c r="L382" i="66"/>
  <c r="F382" i="66"/>
  <c r="Q381" i="66"/>
  <c r="L381" i="66"/>
  <c r="F381" i="66"/>
  <c r="Q380" i="66"/>
  <c r="L380" i="66"/>
  <c r="F380" i="66"/>
  <c r="Q379" i="66"/>
  <c r="L379" i="66"/>
  <c r="F379" i="66"/>
  <c r="Q378" i="66"/>
  <c r="L378" i="66"/>
  <c r="F378" i="66"/>
  <c r="Q377" i="66"/>
  <c r="L377" i="66"/>
  <c r="F377" i="66"/>
  <c r="Q376" i="66"/>
  <c r="L376" i="66"/>
  <c r="F376" i="66"/>
  <c r="Q375" i="66"/>
  <c r="L375" i="66"/>
  <c r="F375" i="66"/>
  <c r="Q374" i="66"/>
  <c r="L374" i="66"/>
  <c r="F374" i="66"/>
  <c r="H369" i="66"/>
  <c r="H368" i="66"/>
  <c r="H367" i="66"/>
  <c r="H366" i="66"/>
  <c r="H365" i="66"/>
  <c r="H364" i="66"/>
  <c r="H363" i="66"/>
  <c r="H362" i="66"/>
  <c r="H361" i="66"/>
  <c r="H360" i="66"/>
  <c r="H359" i="66"/>
  <c r="H358" i="66"/>
  <c r="H370" i="66" s="1"/>
  <c r="H352" i="66"/>
  <c r="H351" i="66"/>
  <c r="H350" i="66"/>
  <c r="L346" i="66"/>
  <c r="L345" i="66"/>
  <c r="L344" i="66"/>
  <c r="L343" i="66"/>
  <c r="L340" i="66"/>
  <c r="L339" i="66"/>
  <c r="L338" i="66"/>
  <c r="L337" i="66"/>
  <c r="L336" i="66"/>
  <c r="L335" i="66"/>
  <c r="L334" i="66"/>
  <c r="L333" i="66"/>
  <c r="L332" i="66"/>
  <c r="L331" i="66"/>
  <c r="L330" i="66"/>
  <c r="L329" i="66"/>
  <c r="L328" i="66"/>
  <c r="L327" i="66"/>
  <c r="L326" i="66"/>
  <c r="L323" i="66"/>
  <c r="L322" i="66"/>
  <c r="L321" i="66"/>
  <c r="L320" i="66"/>
  <c r="L317" i="66"/>
  <c r="L316" i="66"/>
  <c r="N313" i="66"/>
  <c r="I306" i="66"/>
  <c r="I305" i="66"/>
  <c r="I304" i="66"/>
  <c r="I303" i="66"/>
  <c r="I302" i="66"/>
  <c r="I301" i="66"/>
  <c r="I300" i="66"/>
  <c r="I299" i="66"/>
  <c r="I298" i="66"/>
  <c r="I297" i="66"/>
  <c r="I296" i="66"/>
  <c r="I295" i="66"/>
  <c r="I294" i="66"/>
  <c r="I293" i="66"/>
  <c r="I292" i="66"/>
  <c r="I291" i="66"/>
  <c r="I290" i="66"/>
  <c r="I289" i="66"/>
  <c r="I288" i="66"/>
  <c r="H284" i="66"/>
  <c r="H285" i="66" s="1"/>
  <c r="J280" i="66"/>
  <c r="J279" i="66"/>
  <c r="J278" i="66"/>
  <c r="J277" i="66"/>
  <c r="J276" i="66"/>
  <c r="J275" i="66"/>
  <c r="J274" i="66"/>
  <c r="J273" i="66"/>
  <c r="J272" i="66"/>
  <c r="J271" i="66"/>
  <c r="J270" i="66"/>
  <c r="J269" i="66"/>
  <c r="J268" i="66"/>
  <c r="J267" i="66"/>
  <c r="J266" i="66"/>
  <c r="J265" i="66"/>
  <c r="J264" i="66"/>
  <c r="J263" i="66"/>
  <c r="J262" i="66"/>
  <c r="J261" i="66"/>
  <c r="J257" i="66"/>
  <c r="J256" i="66"/>
  <c r="J255" i="66"/>
  <c r="J254" i="66"/>
  <c r="J253" i="66"/>
  <c r="J252" i="66"/>
  <c r="J251" i="66"/>
  <c r="J250" i="66"/>
  <c r="J249" i="66"/>
  <c r="J248" i="66"/>
  <c r="J247" i="66"/>
  <c r="J246" i="66"/>
  <c r="J245" i="66"/>
  <c r="J244" i="66"/>
  <c r="J243" i="66"/>
  <c r="J242" i="66"/>
  <c r="J241" i="66"/>
  <c r="J240" i="66"/>
  <c r="J239" i="66"/>
  <c r="J238" i="66"/>
  <c r="J237" i="66"/>
  <c r="L234" i="66"/>
  <c r="J234" i="66"/>
  <c r="H233" i="66"/>
  <c r="H232" i="66"/>
  <c r="H231" i="66"/>
  <c r="H230" i="66"/>
  <c r="J226" i="66"/>
  <c r="J225" i="66"/>
  <c r="J224" i="66"/>
  <c r="J223" i="66"/>
  <c r="J222" i="66"/>
  <c r="J221" i="66"/>
  <c r="J220" i="66"/>
  <c r="J219" i="66"/>
  <c r="J218" i="66"/>
  <c r="J217" i="66"/>
  <c r="J216" i="66"/>
  <c r="J215" i="66"/>
  <c r="J214" i="66"/>
  <c r="J213" i="66"/>
  <c r="J212" i="66"/>
  <c r="J211" i="66"/>
  <c r="J210" i="66"/>
  <c r="J209" i="66"/>
  <c r="J208" i="66"/>
  <c r="J207" i="66"/>
  <c r="J206" i="66"/>
  <c r="J205" i="66"/>
  <c r="J204" i="66"/>
  <c r="J203" i="66"/>
  <c r="J202" i="66"/>
  <c r="H198" i="66"/>
  <c r="H197" i="66"/>
  <c r="H196" i="66"/>
  <c r="H195" i="66"/>
  <c r="H194" i="66"/>
  <c r="H193" i="66"/>
  <c r="H192" i="66"/>
  <c r="H191" i="66"/>
  <c r="H190" i="66"/>
  <c r="H189" i="66"/>
  <c r="H188" i="66"/>
  <c r="H187" i="66"/>
  <c r="H186" i="66"/>
  <c r="H185" i="66"/>
  <c r="H184" i="66"/>
  <c r="H183" i="66"/>
  <c r="H182" i="66"/>
  <c r="H181" i="66"/>
  <c r="H180" i="66"/>
  <c r="H179" i="66"/>
  <c r="H178" i="66"/>
  <c r="H177" i="66"/>
  <c r="H176" i="66"/>
  <c r="H175" i="66"/>
  <c r="H174" i="66"/>
  <c r="H170" i="66"/>
  <c r="H169" i="66"/>
  <c r="H168" i="66"/>
  <c r="H167" i="66"/>
  <c r="H163" i="66"/>
  <c r="H162" i="66"/>
  <c r="H161" i="66"/>
  <c r="H160" i="66"/>
  <c r="H159" i="66"/>
  <c r="H158" i="66"/>
  <c r="H157" i="66"/>
  <c r="H156" i="66"/>
  <c r="H155" i="66"/>
  <c r="H154" i="66"/>
  <c r="H153" i="66"/>
  <c r="H152" i="66"/>
  <c r="H151" i="66"/>
  <c r="H150" i="66"/>
  <c r="H149" i="66"/>
  <c r="H148" i="66"/>
  <c r="H147" i="66"/>
  <c r="H146" i="66"/>
  <c r="H145" i="66"/>
  <c r="H144" i="66"/>
  <c r="H143" i="66"/>
  <c r="H142" i="66"/>
  <c r="H141" i="66"/>
  <c r="H140" i="66"/>
  <c r="H139" i="66"/>
  <c r="J136" i="66"/>
  <c r="L135" i="66"/>
  <c r="H135" i="66"/>
  <c r="L134" i="66"/>
  <c r="H134" i="66"/>
  <c r="L133" i="66"/>
  <c r="H133" i="66"/>
  <c r="L132" i="66"/>
  <c r="H132" i="66"/>
  <c r="L131" i="66"/>
  <c r="H131" i="66"/>
  <c r="L130" i="66"/>
  <c r="H130" i="66"/>
  <c r="L129" i="66"/>
  <c r="H129" i="66"/>
  <c r="H124" i="66"/>
  <c r="H123" i="66"/>
  <c r="H122" i="66"/>
  <c r="H121" i="66"/>
  <c r="H117" i="66"/>
  <c r="H116" i="66"/>
  <c r="H115" i="66"/>
  <c r="H114" i="66"/>
  <c r="H113" i="66"/>
  <c r="H112" i="66"/>
  <c r="H111" i="66"/>
  <c r="H110" i="66"/>
  <c r="H109" i="66"/>
  <c r="H108" i="66"/>
  <c r="H107" i="66"/>
  <c r="H106" i="66"/>
  <c r="H105" i="66"/>
  <c r="H104" i="66"/>
  <c r="H103" i="66"/>
  <c r="H102" i="66"/>
  <c r="H101" i="66"/>
  <c r="H100" i="66"/>
  <c r="H99" i="66"/>
  <c r="H98" i="66"/>
  <c r="H97" i="66"/>
  <c r="H96" i="66"/>
  <c r="H95" i="66"/>
  <c r="H94" i="66"/>
  <c r="H90" i="66"/>
  <c r="H89" i="66"/>
  <c r="H88" i="66"/>
  <c r="H87" i="66"/>
  <c r="H86" i="66"/>
  <c r="H85" i="66"/>
  <c r="H84" i="66"/>
  <c r="H79" i="66"/>
  <c r="H78" i="66"/>
  <c r="H77" i="66"/>
  <c r="H76" i="66"/>
  <c r="H75" i="66"/>
  <c r="H74" i="66"/>
  <c r="H73" i="66"/>
  <c r="H68" i="66"/>
  <c r="H67" i="66"/>
  <c r="H66" i="66"/>
  <c r="H65" i="66"/>
  <c r="H64" i="66"/>
  <c r="H60" i="66"/>
  <c r="H59" i="66"/>
  <c r="H58" i="66"/>
  <c r="H57" i="66"/>
  <c r="J53" i="66"/>
  <c r="J52" i="66"/>
  <c r="J51" i="66"/>
  <c r="J50" i="66"/>
  <c r="J49" i="66"/>
  <c r="J48" i="66"/>
  <c r="J47" i="66"/>
  <c r="J46" i="66"/>
  <c r="J45" i="66"/>
  <c r="J44" i="66"/>
  <c r="J43" i="66"/>
  <c r="J42" i="66"/>
  <c r="J41" i="66"/>
  <c r="J40" i="66"/>
  <c r="J39" i="66"/>
  <c r="J38" i="66"/>
  <c r="J37" i="66"/>
  <c r="J36" i="66"/>
  <c r="H32" i="66"/>
  <c r="H31" i="66"/>
  <c r="H30" i="66"/>
  <c r="H29" i="66"/>
  <c r="H28" i="66"/>
  <c r="H27" i="66"/>
  <c r="H26" i="66"/>
  <c r="H25" i="66"/>
  <c r="H24" i="66"/>
  <c r="H23" i="66"/>
  <c r="H22" i="66"/>
  <c r="H21" i="66"/>
  <c r="H20" i="66"/>
  <c r="H19" i="66"/>
  <c r="H18" i="66"/>
  <c r="H17" i="66"/>
  <c r="H16" i="66"/>
  <c r="H15" i="66"/>
  <c r="I307" i="66" l="1"/>
  <c r="AF27" i="66" s="1"/>
  <c r="AG27" i="66" s="1"/>
  <c r="H91" i="66"/>
  <c r="L136" i="66"/>
  <c r="H136" i="66"/>
  <c r="J227" i="66"/>
  <c r="AF23" i="66"/>
  <c r="AG23" i="66" s="1"/>
  <c r="H164" i="66"/>
  <c r="F386" i="66"/>
  <c r="H69" i="66"/>
  <c r="AF16" i="66" s="1"/>
  <c r="AG16" i="66" s="1"/>
  <c r="H118" i="66"/>
  <c r="J281" i="66"/>
  <c r="AF26" i="66" s="1"/>
  <c r="AG26" i="66" s="1"/>
  <c r="L324" i="66"/>
  <c r="J54" i="66"/>
  <c r="H125" i="66"/>
  <c r="H171" i="66"/>
  <c r="H33" i="66"/>
  <c r="H61" i="66"/>
  <c r="H80" i="66"/>
  <c r="H234" i="66"/>
  <c r="L341" i="66"/>
  <c r="AF20" i="66"/>
  <c r="AG20" i="66" s="1"/>
  <c r="H199" i="66"/>
  <c r="J258" i="66"/>
  <c r="L318" i="66"/>
  <c r="H353" i="66"/>
  <c r="AF30" i="66" s="1"/>
  <c r="AG30" i="66" s="1"/>
  <c r="L386" i="66"/>
  <c r="L347" i="66"/>
  <c r="Q386" i="66"/>
  <c r="AF31" i="66" s="1"/>
  <c r="AG31" i="66" s="1"/>
  <c r="AF18" i="66" l="1"/>
  <c r="AG18" i="66" s="1"/>
  <c r="AF25" i="66"/>
  <c r="AG25" i="66" s="1"/>
  <c r="AF17" i="66"/>
  <c r="AG17" i="66" s="1"/>
  <c r="AF15" i="66"/>
  <c r="AG15" i="66" s="1"/>
  <c r="AF19" i="66"/>
  <c r="AG19" i="66" s="1"/>
  <c r="AF14" i="66"/>
  <c r="AG14" i="66" s="1"/>
  <c r="AF21" i="66"/>
  <c r="AG21" i="66" s="1"/>
  <c r="AF22" i="66"/>
  <c r="AG22" i="66" s="1"/>
  <c r="AF28" i="66"/>
  <c r="AG28" i="66" s="1"/>
  <c r="AF24" i="66"/>
  <c r="AG24" i="66" s="1"/>
  <c r="J419" i="66"/>
  <c r="AF29" i="66"/>
  <c r="AG29" i="66" s="1"/>
  <c r="AF13" i="66" l="1"/>
  <c r="AG13" i="66" s="1"/>
  <c r="AG33" i="66" s="1"/>
  <c r="AF33" i="66" l="1"/>
  <c r="AF35" i="66" s="1"/>
  <c r="M13" i="61" l="1"/>
  <c r="N8" i="61"/>
  <c r="N9" i="61" s="1"/>
  <c r="M8" i="61"/>
  <c r="O7" i="61"/>
  <c r="K7" i="61"/>
  <c r="K8" i="61"/>
  <c r="K9" i="61"/>
  <c r="K10" i="61"/>
  <c r="K11" i="61"/>
  <c r="K12" i="61"/>
  <c r="K13" i="61"/>
  <c r="K14" i="61"/>
  <c r="K15" i="61"/>
  <c r="K16" i="61"/>
  <c r="K17" i="61"/>
  <c r="K18" i="61"/>
  <c r="K19" i="61"/>
  <c r="K20" i="61"/>
  <c r="K21" i="61"/>
  <c r="K22" i="61"/>
  <c r="K23" i="61"/>
  <c r="K24" i="61"/>
  <c r="K25" i="61"/>
  <c r="K26" i="61"/>
  <c r="K27" i="61"/>
  <c r="K28" i="61"/>
  <c r="K29" i="61"/>
  <c r="K30" i="61"/>
  <c r="K31" i="61"/>
  <c r="K32" i="61"/>
  <c r="K33" i="61"/>
  <c r="K34" i="61"/>
  <c r="K35" i="61"/>
  <c r="K36" i="61"/>
  <c r="K37" i="61"/>
  <c r="K38" i="61"/>
  <c r="K39" i="61"/>
  <c r="K40" i="61"/>
  <c r="K41" i="61"/>
  <c r="K42" i="61"/>
  <c r="K43" i="61"/>
  <c r="K44" i="61"/>
  <c r="K45" i="61"/>
  <c r="K46" i="61"/>
  <c r="K47" i="61"/>
  <c r="K48" i="61"/>
  <c r="K49" i="61"/>
  <c r="K50" i="61"/>
  <c r="K51" i="61"/>
  <c r="K52" i="61"/>
  <c r="K6" i="61"/>
  <c r="M10" i="61" l="1"/>
  <c r="O9" i="61"/>
  <c r="N10" i="61"/>
  <c r="O8" i="61"/>
  <c r="M9" i="61"/>
  <c r="N11" i="61" l="1"/>
  <c r="M11" i="61"/>
  <c r="O10" i="61"/>
  <c r="M12" i="61" l="1"/>
  <c r="O11" i="61"/>
</calcChain>
</file>

<file path=xl/sharedStrings.xml><?xml version="1.0" encoding="utf-8"?>
<sst xmlns="http://schemas.openxmlformats.org/spreadsheetml/2006/main" count="1031" uniqueCount="341">
  <si>
    <t>１．地域密着型サービス等整備助成事業</t>
    <rPh sb="2" eb="4">
      <t>チイキ</t>
    </rPh>
    <rPh sb="4" eb="7">
      <t>ミッチャクガタ</t>
    </rPh>
    <rPh sb="11" eb="12">
      <t>ナド</t>
    </rPh>
    <rPh sb="12" eb="14">
      <t>セイビ</t>
    </rPh>
    <rPh sb="14" eb="16">
      <t>ジョセイ</t>
    </rPh>
    <rPh sb="16" eb="18">
      <t>ジギョウ</t>
    </rPh>
    <phoneticPr fontId="23"/>
  </si>
  <si>
    <t>うち介護施設等の合築等</t>
    <rPh sb="1" eb="3">
      <t>カイゴ</t>
    </rPh>
    <rPh sb="3" eb="5">
      <t>シセツ</t>
    </rPh>
    <rPh sb="5" eb="6">
      <t>トウ</t>
    </rPh>
    <rPh sb="7" eb="10">
      <t>ガッチクナド</t>
    </rPh>
    <rPh sb="10" eb="11">
      <t>トウ</t>
    </rPh>
    <phoneticPr fontId="23"/>
  </si>
  <si>
    <t>うち空き家を活用した整備</t>
    <rPh sb="1" eb="2">
      <t>ア</t>
    </rPh>
    <rPh sb="3" eb="4">
      <t>ヤ</t>
    </rPh>
    <rPh sb="5" eb="7">
      <t>カツヨウ</t>
    </rPh>
    <rPh sb="9" eb="11">
      <t>セイビ</t>
    </rPh>
    <phoneticPr fontId="23"/>
  </si>
  <si>
    <t>うち介護施設等の創設を条件に行う広域型施設の大規模修繕・耐震化整備</t>
    <rPh sb="1" eb="2">
      <t>ア</t>
    </rPh>
    <rPh sb="16" eb="21">
      <t>コウイキガタシセツ</t>
    </rPh>
    <rPh sb="22" eb="27">
      <t>ダイキボシュウゼン</t>
    </rPh>
    <rPh sb="28" eb="31">
      <t>タイシンカ</t>
    </rPh>
    <rPh sb="31" eb="33">
      <t>セイビ</t>
    </rPh>
    <phoneticPr fontId="23"/>
  </si>
  <si>
    <t>２．介護施設等の施設開設準備経費等支援事業</t>
    <rPh sb="2" eb="4">
      <t>カイゴ</t>
    </rPh>
    <rPh sb="4" eb="7">
      <t>シセツナド</t>
    </rPh>
    <rPh sb="8" eb="10">
      <t>シセツ</t>
    </rPh>
    <rPh sb="10" eb="12">
      <t>カイセツ</t>
    </rPh>
    <rPh sb="12" eb="14">
      <t>ジュンビ</t>
    </rPh>
    <rPh sb="14" eb="17">
      <t>ケイヒナド</t>
    </rPh>
    <rPh sb="17" eb="19">
      <t>シエン</t>
    </rPh>
    <rPh sb="19" eb="21">
      <t>ジギョウ</t>
    </rPh>
    <phoneticPr fontId="23"/>
  </si>
  <si>
    <t>うち大規模修繕の際の介護ロボット・ICT導入支援</t>
    <rPh sb="2" eb="5">
      <t>ダイキボ</t>
    </rPh>
    <rPh sb="5" eb="7">
      <t>シュウゼン</t>
    </rPh>
    <rPh sb="8" eb="9">
      <t>サイ</t>
    </rPh>
    <rPh sb="10" eb="12">
      <t>カイゴ</t>
    </rPh>
    <rPh sb="20" eb="22">
      <t>ドウニュウ</t>
    </rPh>
    <rPh sb="22" eb="24">
      <t>シエン</t>
    </rPh>
    <phoneticPr fontId="23"/>
  </si>
  <si>
    <t>３．定期借地権設定のための一時金の支援事業</t>
    <rPh sb="2" eb="4">
      <t>テイキ</t>
    </rPh>
    <rPh sb="4" eb="7">
      <t>シャクチケン</t>
    </rPh>
    <rPh sb="7" eb="9">
      <t>セッテイ</t>
    </rPh>
    <rPh sb="13" eb="16">
      <t>イチジキン</t>
    </rPh>
    <rPh sb="17" eb="19">
      <t>シエン</t>
    </rPh>
    <rPh sb="19" eb="21">
      <t>ジギョウ</t>
    </rPh>
    <phoneticPr fontId="23"/>
  </si>
  <si>
    <t>４．既存の特別養護老人ホーム等のユニット化改修等支援事業</t>
    <rPh sb="1" eb="3">
      <t>キゾン</t>
    </rPh>
    <rPh sb="4" eb="6">
      <t>トクベツ</t>
    </rPh>
    <rPh sb="6" eb="8">
      <t>ヨウゴ</t>
    </rPh>
    <rPh sb="8" eb="10">
      <t>ロウジン</t>
    </rPh>
    <rPh sb="13" eb="14">
      <t>トウ</t>
    </rPh>
    <rPh sb="19" eb="20">
      <t>カ</t>
    </rPh>
    <rPh sb="20" eb="22">
      <t>カイシュウ</t>
    </rPh>
    <rPh sb="22" eb="23">
      <t>トウ</t>
    </rPh>
    <rPh sb="23" eb="25">
      <t>シエン</t>
    </rPh>
    <rPh sb="25" eb="27">
      <t>ジギョウ</t>
    </rPh>
    <phoneticPr fontId="1"/>
  </si>
  <si>
    <t>５．民有地マッチング事業</t>
    <phoneticPr fontId="1"/>
  </si>
  <si>
    <t>６．介護施設等における新型コロナウイルス感染拡大防止対策支援事業</t>
    <rPh sb="2" eb="4">
      <t>カイゴ</t>
    </rPh>
    <rPh sb="4" eb="6">
      <t>シセツ</t>
    </rPh>
    <rPh sb="6" eb="7">
      <t>トウ</t>
    </rPh>
    <rPh sb="11" eb="13">
      <t>シンガタ</t>
    </rPh>
    <rPh sb="20" eb="22">
      <t>カンセン</t>
    </rPh>
    <rPh sb="22" eb="24">
      <t>カクダイ</t>
    </rPh>
    <rPh sb="24" eb="26">
      <t>ボウシ</t>
    </rPh>
    <rPh sb="26" eb="28">
      <t>タイサク</t>
    </rPh>
    <rPh sb="28" eb="30">
      <t>シエン</t>
    </rPh>
    <rPh sb="30" eb="32">
      <t>ジギョウ</t>
    </rPh>
    <phoneticPr fontId="1"/>
  </si>
  <si>
    <t>７．介護職員の宿舎施設整備事業</t>
    <rPh sb="2" eb="4">
      <t>カイゴ</t>
    </rPh>
    <rPh sb="4" eb="6">
      <t>ショクイン</t>
    </rPh>
    <rPh sb="7" eb="9">
      <t>シュクシャ</t>
    </rPh>
    <rPh sb="9" eb="11">
      <t>シセツ</t>
    </rPh>
    <rPh sb="11" eb="13">
      <t>セイビ</t>
    </rPh>
    <rPh sb="13" eb="15">
      <t>ジギョウ</t>
    </rPh>
    <phoneticPr fontId="1"/>
  </si>
  <si>
    <t>担当者氏名（部局・氏名）</t>
    <rPh sb="0" eb="3">
      <t>タントウシャ</t>
    </rPh>
    <rPh sb="3" eb="5">
      <t>シメイ</t>
    </rPh>
    <rPh sb="4" eb="5">
      <t>メイ</t>
    </rPh>
    <rPh sb="6" eb="8">
      <t>ブキョク</t>
    </rPh>
    <rPh sb="9" eb="11">
      <t>シメイ</t>
    </rPh>
    <phoneticPr fontId="1"/>
  </si>
  <si>
    <t>電話連絡先（直通番号）</t>
    <rPh sb="0" eb="2">
      <t>デンワ</t>
    </rPh>
    <rPh sb="2" eb="5">
      <t>レンラクサキ</t>
    </rPh>
    <rPh sb="6" eb="8">
      <t>チョクツウ</t>
    </rPh>
    <rPh sb="8" eb="10">
      <t>バンゴウ</t>
    </rPh>
    <phoneticPr fontId="1"/>
  </si>
  <si>
    <t>メールアドレス（複数登録可）</t>
    <rPh sb="8" eb="10">
      <t>フクスウ</t>
    </rPh>
    <rPh sb="10" eb="12">
      <t>トウロク</t>
    </rPh>
    <rPh sb="12" eb="13">
      <t>カ</t>
    </rPh>
    <phoneticPr fontId="1"/>
  </si>
  <si>
    <t>介護施設等の種類</t>
    <phoneticPr fontId="1"/>
  </si>
  <si>
    <t>介護老人保健施設（定員30人以上）</t>
  </si>
  <si>
    <t>介護医療院（定員30人以上）</t>
    <rPh sb="0" eb="2">
      <t>カイゴ</t>
    </rPh>
    <rPh sb="2" eb="4">
      <t>イリョウ</t>
    </rPh>
    <rPh sb="4" eb="5">
      <t>イン</t>
    </rPh>
    <rPh sb="6" eb="8">
      <t>テイイン</t>
    </rPh>
    <rPh sb="10" eb="11">
      <t>ニン</t>
    </rPh>
    <rPh sb="11" eb="13">
      <t>イジョウ</t>
    </rPh>
    <phoneticPr fontId="1"/>
  </si>
  <si>
    <t>介護医療院（定員29人以下）</t>
    <rPh sb="0" eb="2">
      <t>カイゴ</t>
    </rPh>
    <rPh sb="2" eb="4">
      <t>イリョウ</t>
    </rPh>
    <rPh sb="4" eb="5">
      <t>イン</t>
    </rPh>
    <rPh sb="6" eb="8">
      <t>テイイン</t>
    </rPh>
    <rPh sb="10" eb="11">
      <t>ニン</t>
    </rPh>
    <rPh sb="11" eb="13">
      <t>イカ</t>
    </rPh>
    <phoneticPr fontId="1"/>
  </si>
  <si>
    <t>定期巡回・随時対応型訪問介護看護事業所</t>
    <phoneticPr fontId="1"/>
  </si>
  <si>
    <t>小規模多機能型居宅介護事業所</t>
    <phoneticPr fontId="1"/>
  </si>
  <si>
    <t>認知症高齢者グループホーム</t>
  </si>
  <si>
    <t>生活支援ハウス</t>
    <rPh sb="0" eb="2">
      <t>セイカツ</t>
    </rPh>
    <rPh sb="2" eb="4">
      <t>シエン</t>
    </rPh>
    <phoneticPr fontId="1"/>
  </si>
  <si>
    <t>※「基金利用による整備予定数」は整備床数、施設数、定員数、定員数(転換前床数)、転換前床数、宿泊定員数、か所、事業所数、自治体、１箇所等を示す　</t>
    <rPh sb="16" eb="18">
      <t>セイビ</t>
    </rPh>
    <rPh sb="18" eb="19">
      <t>ユカ</t>
    </rPh>
    <rPh sb="19" eb="20">
      <t>スウ</t>
    </rPh>
    <rPh sb="21" eb="24">
      <t>シセツスウ</t>
    </rPh>
    <rPh sb="25" eb="28">
      <t>テイインスウ</t>
    </rPh>
    <rPh sb="29" eb="32">
      <t>テイインスウ</t>
    </rPh>
    <rPh sb="33" eb="35">
      <t>テンカン</t>
    </rPh>
    <rPh sb="35" eb="36">
      <t>マエ</t>
    </rPh>
    <rPh sb="36" eb="37">
      <t>ユカ</t>
    </rPh>
    <rPh sb="37" eb="38">
      <t>スウ</t>
    </rPh>
    <rPh sb="40" eb="42">
      <t>テンカン</t>
    </rPh>
    <rPh sb="42" eb="43">
      <t>マエ</t>
    </rPh>
    <rPh sb="43" eb="44">
      <t>ユカ</t>
    </rPh>
    <rPh sb="44" eb="45">
      <t>スウ</t>
    </rPh>
    <rPh sb="46" eb="48">
      <t>シュクハク</t>
    </rPh>
    <rPh sb="48" eb="50">
      <t>テイイン</t>
    </rPh>
    <rPh sb="50" eb="51">
      <t>スウ</t>
    </rPh>
    <rPh sb="51" eb="52">
      <t>テイスウ</t>
    </rPh>
    <rPh sb="53" eb="54">
      <t>ショ</t>
    </rPh>
    <rPh sb="55" eb="58">
      <t>ジギョウショ</t>
    </rPh>
    <rPh sb="58" eb="59">
      <t>スウ</t>
    </rPh>
    <rPh sb="60" eb="63">
      <t>ジチタイ</t>
    </rPh>
    <rPh sb="65" eb="67">
      <t>カショ</t>
    </rPh>
    <rPh sb="67" eb="68">
      <t>ナド</t>
    </rPh>
    <rPh sb="69" eb="70">
      <t>シメ</t>
    </rPh>
    <phoneticPr fontId="1"/>
  </si>
  <si>
    <t>基金利用による介護施設等の整備に関する事業量の見込み等</t>
    <phoneticPr fontId="1"/>
  </si>
  <si>
    <t>(1)－１　地域密着型サービス施設等の整備</t>
    <phoneticPr fontId="1"/>
  </si>
  <si>
    <t>基金利用による
整備予定数※</t>
    <rPh sb="0" eb="2">
      <t>キキン</t>
    </rPh>
    <rPh sb="2" eb="4">
      <t>リヨウ</t>
    </rPh>
    <rPh sb="8" eb="10">
      <t>セイビ</t>
    </rPh>
    <rPh sb="10" eb="12">
      <t>ヨテイ</t>
    </rPh>
    <rPh sb="12" eb="13">
      <t>スウ</t>
    </rPh>
    <phoneticPr fontId="1"/>
  </si>
  <si>
    <t>単価額
(千円)</t>
    <rPh sb="0" eb="2">
      <t>タンカ</t>
    </rPh>
    <rPh sb="2" eb="3">
      <t>ガク</t>
    </rPh>
    <rPh sb="4" eb="5">
      <t>セン</t>
    </rPh>
    <rPh sb="5" eb="6">
      <t>エン</t>
    </rPh>
    <phoneticPr fontId="1"/>
  </si>
  <si>
    <t>単位</t>
    <rPh sb="0" eb="2">
      <t>タンイ</t>
    </rPh>
    <phoneticPr fontId="1"/>
  </si>
  <si>
    <t>所要額(千円)</t>
    <rPh sb="0" eb="2">
      <t>ショヨウ</t>
    </rPh>
    <rPh sb="2" eb="3">
      <t>ガク</t>
    </rPh>
    <rPh sb="4" eb="5">
      <t>セン</t>
    </rPh>
    <rPh sb="5" eb="6">
      <t>エン</t>
    </rPh>
    <phoneticPr fontId="1"/>
  </si>
  <si>
    <t>・地域密着型特別養護老人ホーム</t>
    <rPh sb="6" eb="8">
      <t>トクベツ</t>
    </rPh>
    <rPh sb="8" eb="10">
      <t>ヨウゴ</t>
    </rPh>
    <rPh sb="10" eb="12">
      <t>ロウジン</t>
    </rPh>
    <phoneticPr fontId="1"/>
  </si>
  <si>
    <t>整備床数</t>
    <rPh sb="0" eb="2">
      <t>セイビ</t>
    </rPh>
    <rPh sb="2" eb="3">
      <t>ユカ</t>
    </rPh>
    <rPh sb="3" eb="4">
      <t>スウ</t>
    </rPh>
    <phoneticPr fontId="1"/>
  </si>
  <si>
    <t>上記に併設されるショートステイ居室</t>
    <rPh sb="0" eb="2">
      <t>ジョウキ</t>
    </rPh>
    <rPh sb="3" eb="5">
      <t>ヘイセツ</t>
    </rPh>
    <rPh sb="15" eb="17">
      <t>キョシツ</t>
    </rPh>
    <phoneticPr fontId="1"/>
  </si>
  <si>
    <t>・小規模な介護老人保健施設</t>
  </si>
  <si>
    <t>施設数</t>
    <rPh sb="0" eb="2">
      <t>シセツ</t>
    </rPh>
    <rPh sb="2" eb="3">
      <t>スウ</t>
    </rPh>
    <phoneticPr fontId="1"/>
  </si>
  <si>
    <t>・小規模な介護医療院</t>
  </si>
  <si>
    <t>・小規模な養護老人ホーム</t>
  </si>
  <si>
    <t>・小規模なケアハウス（特定施設入居者生活介護の指定を受けるもの）</t>
  </si>
  <si>
    <t>・都市型軽費老人ホーム</t>
  </si>
  <si>
    <t>・認知症高齢者グループホーム</t>
  </si>
  <si>
    <t>・小規模多機能型居宅介護事業所</t>
  </si>
  <si>
    <t>・定期巡回・随時対応型訪問介護看護事業所</t>
  </si>
  <si>
    <t>・看護小規模多機能型居宅介護事業所</t>
  </si>
  <si>
    <t>・認知症対応型デイサービスセンター</t>
  </si>
  <si>
    <t>・介護予防拠点</t>
  </si>
  <si>
    <t>・地域包括支援センター</t>
  </si>
  <si>
    <t>・生活支援ハウス</t>
  </si>
  <si>
    <t>・緊急ショートステイの整備</t>
  </si>
  <si>
    <t>・施設内保育施設</t>
  </si>
  <si>
    <t>・小規模な介護付きホーム（有料老人ホーム又はサービス付き高齢者向け住宅であって、特定施設入居者生活介護の指定を受けるもの）</t>
    <phoneticPr fontId="1"/>
  </si>
  <si>
    <t>・小規模な介護付きホーム（有料老人ホーム又はサービス付き高齢者向け住宅であって、特定施設入居者生活介護の指定を受けるもの）</t>
  </si>
  <si>
    <t>所要額小計</t>
    <rPh sb="0" eb="2">
      <t>ショヨウ</t>
    </rPh>
    <rPh sb="2" eb="3">
      <t>ガク</t>
    </rPh>
    <rPh sb="3" eb="5">
      <t>ショウケイ</t>
    </rPh>
    <phoneticPr fontId="1"/>
  </si>
  <si>
    <t>介護施設等の種類</t>
    <rPh sb="0" eb="2">
      <t>カイゴ</t>
    </rPh>
    <rPh sb="2" eb="4">
      <t>シセツ</t>
    </rPh>
    <rPh sb="4" eb="5">
      <t>トウ</t>
    </rPh>
    <rPh sb="6" eb="8">
      <t>シュルイ</t>
    </rPh>
    <phoneticPr fontId="1"/>
  </si>
  <si>
    <t>(１)－２　介護施設等の合築等</t>
    <rPh sb="6" eb="8">
      <t>カイゴ</t>
    </rPh>
    <rPh sb="8" eb="10">
      <t>シセツ</t>
    </rPh>
    <rPh sb="10" eb="11">
      <t>トウ</t>
    </rPh>
    <rPh sb="12" eb="13">
      <t>ゴウ</t>
    </rPh>
    <rPh sb="13" eb="14">
      <t>チク</t>
    </rPh>
    <rPh sb="14" eb="15">
      <t>ナド</t>
    </rPh>
    <phoneticPr fontId="1"/>
  </si>
  <si>
    <t>単価額
(千円)</t>
    <rPh sb="0" eb="2">
      <t>タンカ</t>
    </rPh>
    <rPh sb="2" eb="3">
      <t>ガク</t>
    </rPh>
    <rPh sb="5" eb="6">
      <t>セン</t>
    </rPh>
    <rPh sb="6" eb="7">
      <t>エン</t>
    </rPh>
    <phoneticPr fontId="1"/>
  </si>
  <si>
    <t>加算率</t>
    <rPh sb="0" eb="3">
      <t>カサンリツ</t>
    </rPh>
    <phoneticPr fontId="1"/>
  </si>
  <si>
    <t>所要額(千円)
（加算額）</t>
    <rPh sb="0" eb="2">
      <t>ショヨウ</t>
    </rPh>
    <rPh sb="2" eb="3">
      <t>ガク</t>
    </rPh>
    <rPh sb="4" eb="5">
      <t>セン</t>
    </rPh>
    <rPh sb="5" eb="6">
      <t>エン</t>
    </rPh>
    <rPh sb="9" eb="11">
      <t>カサン</t>
    </rPh>
    <rPh sb="11" eb="12">
      <t>ガク</t>
    </rPh>
    <phoneticPr fontId="1"/>
  </si>
  <si>
    <t>補助対象施設</t>
    <rPh sb="0" eb="2">
      <t>ホジョ</t>
    </rPh>
    <rPh sb="2" eb="4">
      <t>タイショウ</t>
    </rPh>
    <rPh sb="4" eb="6">
      <t>シセツ</t>
    </rPh>
    <phoneticPr fontId="1"/>
  </si>
  <si>
    <t>(１)－３　空き家を活用した整備</t>
    <rPh sb="6" eb="7">
      <t>ア</t>
    </rPh>
    <rPh sb="8" eb="9">
      <t>イエ</t>
    </rPh>
    <rPh sb="10" eb="12">
      <t>カツヨウ</t>
    </rPh>
    <rPh sb="14" eb="16">
      <t>セイビ</t>
    </rPh>
    <phoneticPr fontId="1"/>
  </si>
  <si>
    <t>基金利用による
整備予定数</t>
    <rPh sb="0" eb="2">
      <t>キキン</t>
    </rPh>
    <rPh sb="2" eb="4">
      <t>リヨウ</t>
    </rPh>
    <rPh sb="8" eb="10">
      <t>セイビ</t>
    </rPh>
    <rPh sb="10" eb="12">
      <t>ヨテイ</t>
    </rPh>
    <rPh sb="12" eb="13">
      <t>スウ</t>
    </rPh>
    <phoneticPr fontId="1"/>
  </si>
  <si>
    <t>認知症高齢者グループホーム</t>
    <rPh sb="0" eb="3">
      <t>ニンチショウ</t>
    </rPh>
    <rPh sb="3" eb="6">
      <t>コウレイシャ</t>
    </rPh>
    <phoneticPr fontId="1"/>
  </si>
  <si>
    <t>小規模多機能型居宅介護事業所</t>
    <rPh sb="0" eb="3">
      <t>ショウキボ</t>
    </rPh>
    <rPh sb="3" eb="7">
      <t>タキノウガタ</t>
    </rPh>
    <rPh sb="7" eb="9">
      <t>キョタク</t>
    </rPh>
    <rPh sb="9" eb="11">
      <t>カイゴ</t>
    </rPh>
    <rPh sb="11" eb="14">
      <t>ジギョウショ</t>
    </rPh>
    <phoneticPr fontId="1"/>
  </si>
  <si>
    <t>看護小規模多機能型居宅介護事業所</t>
    <rPh sb="0" eb="2">
      <t>カンゴ</t>
    </rPh>
    <rPh sb="2" eb="5">
      <t>ショウキボ</t>
    </rPh>
    <rPh sb="5" eb="9">
      <t>タキノウガタ</t>
    </rPh>
    <rPh sb="9" eb="11">
      <t>キョタク</t>
    </rPh>
    <rPh sb="11" eb="13">
      <t>カイゴ</t>
    </rPh>
    <rPh sb="13" eb="16">
      <t>ジギョウショ</t>
    </rPh>
    <phoneticPr fontId="1"/>
  </si>
  <si>
    <t>認知症対応型デイサービスセンター</t>
    <rPh sb="0" eb="3">
      <t>ニンチショウ</t>
    </rPh>
    <rPh sb="3" eb="6">
      <t>タイオウガタ</t>
    </rPh>
    <phoneticPr fontId="1"/>
  </si>
  <si>
    <t>(１)－４　介護施設等の創設を条件に行う広域型施設の大規模修繕・耐震化</t>
    <rPh sb="20" eb="25">
      <t>コウイキガタシセツ</t>
    </rPh>
    <rPh sb="26" eb="31">
      <t>ダイキボシュウゼン</t>
    </rPh>
    <rPh sb="32" eb="35">
      <t>タイシンカ</t>
    </rPh>
    <phoneticPr fontId="1"/>
  </si>
  <si>
    <t>・特別養護老人ホーム</t>
  </si>
  <si>
    <t>定員数</t>
    <rPh sb="0" eb="3">
      <t>テイインスウ</t>
    </rPh>
    <phoneticPr fontId="1"/>
  </si>
  <si>
    <t>・介護老人保健施設</t>
  </si>
  <si>
    <t>定員数</t>
    <phoneticPr fontId="1"/>
  </si>
  <si>
    <t>・介護医療院</t>
  </si>
  <si>
    <t>・養護老人ホーム</t>
  </si>
  <si>
    <t>・軽費老人ホーム</t>
  </si>
  <si>
    <t>単価額
(千円)</t>
    <rPh sb="0" eb="2">
      <t>タンカ</t>
    </rPh>
    <rPh sb="2" eb="3">
      <t>ガク</t>
    </rPh>
    <rPh sb="5" eb="7">
      <t>センエン</t>
    </rPh>
    <phoneticPr fontId="1"/>
  </si>
  <si>
    <t>所要額(千円)</t>
    <rPh sb="0" eb="2">
      <t>ショヨウ</t>
    </rPh>
    <rPh sb="2" eb="3">
      <t>ガク</t>
    </rPh>
    <rPh sb="4" eb="6">
      <t>センエン</t>
    </rPh>
    <phoneticPr fontId="1"/>
  </si>
  <si>
    <t>特別養護老人ホーム</t>
    <phoneticPr fontId="1"/>
  </si>
  <si>
    <t>整備床数
※移転後床数。ただし、増員分は対象外。</t>
    <phoneticPr fontId="1"/>
  </si>
  <si>
    <t>介護老人保健施設</t>
    <phoneticPr fontId="1"/>
  </si>
  <si>
    <t>介護老人保健施設</t>
  </si>
  <si>
    <t>施設数</t>
    <phoneticPr fontId="1"/>
  </si>
  <si>
    <t>介護医療院</t>
    <phoneticPr fontId="1"/>
  </si>
  <si>
    <t>介護医療院</t>
  </si>
  <si>
    <t>養護老人ホーム</t>
    <phoneticPr fontId="1"/>
  </si>
  <si>
    <t>養護老人ホーム</t>
  </si>
  <si>
    <t>ケアハウス（特定施設入居者生活介護の指定を受けるもの）</t>
    <phoneticPr fontId="1"/>
  </si>
  <si>
    <t>ケアハウス（特定施設入居者生活介護の指定を受けるもの）</t>
  </si>
  <si>
    <t>介護付きホーム（有料老人ホーム又はサービス付き高齢者向け住宅であって、特定施設入居者生活介護の指定を受けるもの）</t>
    <phoneticPr fontId="1"/>
  </si>
  <si>
    <t>介護付きホーム（有料老人ホーム又はサービス付き高齢者向け住宅であって、特定施設入居者生活介護の指定を受けるもの）</t>
  </si>
  <si>
    <t>整備床数</t>
    <phoneticPr fontId="1"/>
  </si>
  <si>
    <t>(１)－11　広域型施設におけるダウンサイジング実施事業の空き家を活用した整備</t>
    <rPh sb="29" eb="30">
      <t>ア</t>
    </rPh>
    <rPh sb="31" eb="32">
      <t>イエ</t>
    </rPh>
    <rPh sb="33" eb="35">
      <t>カツヨウ</t>
    </rPh>
    <rPh sb="37" eb="39">
      <t>セイビ</t>
    </rPh>
    <phoneticPr fontId="1"/>
  </si>
  <si>
    <t>(１)－13　介護施設等の集約・再編実施事業の合築等</t>
    <rPh sb="23" eb="24">
      <t>ゴウ</t>
    </rPh>
    <rPh sb="24" eb="25">
      <t>チク</t>
    </rPh>
    <rPh sb="25" eb="26">
      <t>ナド</t>
    </rPh>
    <phoneticPr fontId="1"/>
  </si>
  <si>
    <t>(２)－１　介護施設等の開設時、増床時及び再開設時(改築時)に必要な経費</t>
    <rPh sb="6" eb="8">
      <t>カイゴ</t>
    </rPh>
    <rPh sb="8" eb="10">
      <t>シセツ</t>
    </rPh>
    <rPh sb="10" eb="11">
      <t>ナド</t>
    </rPh>
    <rPh sb="12" eb="15">
      <t>カイセツジ</t>
    </rPh>
    <rPh sb="16" eb="18">
      <t>ゾウショウ</t>
    </rPh>
    <rPh sb="18" eb="19">
      <t>ジ</t>
    </rPh>
    <rPh sb="19" eb="20">
      <t>オヨ</t>
    </rPh>
    <rPh sb="21" eb="22">
      <t>サイ</t>
    </rPh>
    <rPh sb="22" eb="25">
      <t>カイセツジ</t>
    </rPh>
    <rPh sb="26" eb="28">
      <t>カイチク</t>
    </rPh>
    <rPh sb="28" eb="29">
      <t>ジ</t>
    </rPh>
    <rPh sb="31" eb="33">
      <t>ヒツヨウ</t>
    </rPh>
    <rPh sb="34" eb="36">
      <t>ケイヒ</t>
    </rPh>
    <phoneticPr fontId="1"/>
  </si>
  <si>
    <t>・特別養護老人ホーム(定員30人以上)</t>
    <rPh sb="11" eb="13">
      <t>テイイン</t>
    </rPh>
    <rPh sb="15" eb="16">
      <t>ニン</t>
    </rPh>
    <rPh sb="16" eb="18">
      <t>イジョウ</t>
    </rPh>
    <phoneticPr fontId="1"/>
  </si>
  <si>
    <t>・介護老人保健施設(定員30人以上)</t>
    <phoneticPr fontId="1"/>
  </si>
  <si>
    <t>・介護医療院(定員30人以上)</t>
    <phoneticPr fontId="1"/>
  </si>
  <si>
    <t>・ケアハウス（特定施設入居者生活介護の指定を受けるもの）(定員30人以上)</t>
    <phoneticPr fontId="1"/>
  </si>
  <si>
    <t>・ケアハウス（特定施設入居者生活介護の指定を受けるもの）</t>
  </si>
  <si>
    <t>・養護老人ホーム(定員30人以上)</t>
    <phoneticPr fontId="1"/>
  </si>
  <si>
    <t>・介護付きホーム（有料老人ホーム又はサービス付き高齢者向け住宅であって、特定施設入居者生活介護の指定を受けるもの）(定員30人以上)</t>
    <phoneticPr fontId="1"/>
  </si>
  <si>
    <t>・介護付きホーム（有料老人ホーム又はサービス付き高齢者向け住宅であって、特定施設入居者生活介護の指定を受けるもの）</t>
  </si>
  <si>
    <t>・訪問看護ステーション（大規模化やサテライト型事業所の設置）(定員30人以上)</t>
    <phoneticPr fontId="1"/>
  </si>
  <si>
    <t>・訪問看護ステーション（大規模化やサテライト型事業所の設置）</t>
  </si>
  <si>
    <t>施設数</t>
    <rPh sb="0" eb="3">
      <t>シセツスウ</t>
    </rPh>
    <phoneticPr fontId="1"/>
  </si>
  <si>
    <t>・地域密着型特別養護老人ホーム(定員29人以下)</t>
    <rPh sb="16" eb="18">
      <t>テイイン</t>
    </rPh>
    <rPh sb="20" eb="21">
      <t>ニン</t>
    </rPh>
    <rPh sb="21" eb="23">
      <t>イカ</t>
    </rPh>
    <phoneticPr fontId="1"/>
  </si>
  <si>
    <t>・小規模な介護老人保健施設(定員29人以下)</t>
    <phoneticPr fontId="1"/>
  </si>
  <si>
    <t>・小規模な介護医療院(定員29人以下)</t>
    <phoneticPr fontId="1"/>
  </si>
  <si>
    <t>・小規模なケアハウス（特定施設入居者生活介護の指定を受けるもの）(定員29人以下)</t>
    <phoneticPr fontId="1"/>
  </si>
  <si>
    <t>・小規模多機能型居宅介護事業所(定員29人以下)</t>
    <phoneticPr fontId="1"/>
  </si>
  <si>
    <t>宿泊定員数</t>
    <rPh sb="0" eb="2">
      <t>シュクハク</t>
    </rPh>
    <rPh sb="2" eb="5">
      <t>テイインスウ</t>
    </rPh>
    <phoneticPr fontId="1"/>
  </si>
  <si>
    <t>・看護小規模多機能型居宅介護事業所(定員29人以下)</t>
    <phoneticPr fontId="1"/>
  </si>
  <si>
    <t>・小規模な介護付きホーム（有料老人ホーム又はサービス付き高齢者向け住宅であって、特定施設入居者生活介護の指定を受けるもの）(定員29人以下)</t>
    <phoneticPr fontId="1"/>
  </si>
  <si>
    <t>・定期巡回・随時対応型訪問介護看護事業所(定員29人以下)</t>
    <phoneticPr fontId="1"/>
  </si>
  <si>
    <t>・都市型軽費老人ホーム(定員29人以下)</t>
    <phoneticPr fontId="1"/>
  </si>
  <si>
    <t>・小規模な養護老人ホーム(定員29人以下)</t>
    <phoneticPr fontId="1"/>
  </si>
  <si>
    <t>・施設内保育施設(定員29人以下)</t>
    <phoneticPr fontId="1"/>
  </si>
  <si>
    <t>・地域密着型特別養護老人ホーム</t>
    <rPh sb="1" eb="3">
      <t>チイキ</t>
    </rPh>
    <rPh sb="3" eb="6">
      <t>ミッチャクガタ</t>
    </rPh>
    <phoneticPr fontId="1"/>
  </si>
  <si>
    <t>・小規模な介護老人保健施設(定員29人以下）</t>
    <phoneticPr fontId="1"/>
  </si>
  <si>
    <t>・小規模な介護医療院(定員29人以下）</t>
    <phoneticPr fontId="1"/>
  </si>
  <si>
    <t>・小規模なケアハウス（特定施設入居者生活介護の指定を受けるもの）(定員29人以下）</t>
    <phoneticPr fontId="1"/>
  </si>
  <si>
    <t>・認知症高齢者グループホーム(定員29人以下）</t>
    <phoneticPr fontId="1"/>
  </si>
  <si>
    <t>・小規模多機能型居宅介護事業所(定員29人以下）</t>
    <phoneticPr fontId="1"/>
  </si>
  <si>
    <t>・看護小規模多機能型居宅介護事業所(定員29人以下）</t>
    <phoneticPr fontId="1"/>
  </si>
  <si>
    <t>・小規模な介護付きホーム（有料老人ホーム又はサービス付き高齢者向け住宅であって、特定施設入居者生活介護の指定を受けるもの）(定員29人以下）</t>
    <phoneticPr fontId="1"/>
  </si>
  <si>
    <t>(２)－3介護予防・健康づくりを行う介護予防拠点における防災意識啓発の取組に必要な経費</t>
    <rPh sb="38" eb="40">
      <t>ヒツヨウ</t>
    </rPh>
    <rPh sb="41" eb="43">
      <t>ケイヒ</t>
    </rPh>
    <phoneticPr fontId="1"/>
  </si>
  <si>
    <t>区分</t>
  </si>
  <si>
    <t>実施予定数</t>
    <rPh sb="0" eb="2">
      <t>ジッシ</t>
    </rPh>
    <rPh sb="2" eb="4">
      <t>ヨテイ</t>
    </rPh>
    <rPh sb="4" eb="5">
      <t>スウ</t>
    </rPh>
    <phoneticPr fontId="1"/>
  </si>
  <si>
    <t>介護予防拠点（通いの場等）</t>
    <rPh sb="0" eb="2">
      <t>カイゴ</t>
    </rPh>
    <rPh sb="2" eb="4">
      <t>ヨボウ</t>
    </rPh>
    <rPh sb="4" eb="6">
      <t>キョテン</t>
    </rPh>
    <rPh sb="7" eb="8">
      <t>カヨ</t>
    </rPh>
    <rPh sb="10" eb="11">
      <t>バ</t>
    </rPh>
    <rPh sb="11" eb="12">
      <t>ナド</t>
    </rPh>
    <phoneticPr fontId="1"/>
  </si>
  <si>
    <t>か所</t>
    <rPh sb="1" eb="2">
      <t>ショ</t>
    </rPh>
    <phoneticPr fontId="1"/>
  </si>
  <si>
    <t>(３)定期借地権設定のための一時金の支援事業（うち本体施設のみ）※</t>
    <rPh sb="8" eb="10">
      <t>セッテイ</t>
    </rPh>
    <rPh sb="14" eb="17">
      <t>イチジキン</t>
    </rPh>
    <rPh sb="18" eb="20">
      <t>シエン</t>
    </rPh>
    <rPh sb="20" eb="22">
      <t>ジギョウ</t>
    </rPh>
    <phoneticPr fontId="1"/>
  </si>
  <si>
    <t>定期借地権設定のための一時金の支援事業(合築・併設施設を含む)</t>
    <phoneticPr fontId="1"/>
  </si>
  <si>
    <t>実施予定数</t>
    <rPh sb="0" eb="2">
      <t>ジッシ</t>
    </rPh>
    <rPh sb="2" eb="5">
      <t>ヨテイスウ</t>
    </rPh>
    <phoneticPr fontId="1"/>
  </si>
  <si>
    <t>算出方法</t>
    <rPh sb="0" eb="2">
      <t>サンシュツ</t>
    </rPh>
    <rPh sb="2" eb="4">
      <t>ホウホウ</t>
    </rPh>
    <phoneticPr fontId="1"/>
  </si>
  <si>
    <t>算出額</t>
    <rPh sb="0" eb="2">
      <t>サンシュツ</t>
    </rPh>
    <rPh sb="2" eb="3">
      <t>ガク</t>
    </rPh>
    <phoneticPr fontId="1"/>
  </si>
  <si>
    <t>補助率</t>
    <rPh sb="0" eb="3">
      <t>ホジョリツ</t>
    </rPh>
    <phoneticPr fontId="1"/>
  </si>
  <si>
    <t>整備予定数</t>
    <rPh sb="0" eb="2">
      <t>セイビ</t>
    </rPh>
    <rPh sb="2" eb="4">
      <t>ヨテイ</t>
    </rPh>
    <rPh sb="4" eb="5">
      <t>スウ</t>
    </rPh>
    <phoneticPr fontId="1"/>
  </si>
  <si>
    <t>・特別養護老人ホーム(定員30人以上)</t>
    <phoneticPr fontId="1"/>
  </si>
  <si>
    <t>当該施設等を整備する用地に係る国税局長が定める路線価（路線価が定められていない地域においては、固定資産税評価額に国税局庁が定める倍率を乗じた額等、都道府県知事が定める合理的な方法による額）の２分の１</t>
    <rPh sb="77" eb="79">
      <t>チジ</t>
    </rPh>
    <phoneticPr fontId="1"/>
  </si>
  <si>
    <t>・特別養護老人ホーム及び併設されるショートステイ用居室</t>
  </si>
  <si>
    <t>　上記に併設されるショートステイ用居室</t>
    <rPh sb="1" eb="3">
      <t>ジョウキ</t>
    </rPh>
    <phoneticPr fontId="1"/>
  </si>
  <si>
    <t>・養護老人ホーム</t>
    <phoneticPr fontId="1"/>
  </si>
  <si>
    <t>・介護付きホーム（有料老人ホーム又はサービス付き高齢者向け住宅であって、特定施設入居者生活介護の指定を受けるもの）</t>
    <phoneticPr fontId="1"/>
  </si>
  <si>
    <t>・地域密着型特別養護老人ホーム(定員29人以下）</t>
    <phoneticPr fontId="1"/>
  </si>
  <si>
    <t>・地域密着型特別養護老人ホーム及び併設されるショートステイ用居室</t>
  </si>
  <si>
    <t>・認知症高齢者グループホーム</t>
    <phoneticPr fontId="1"/>
  </si>
  <si>
    <t>・小規模多機能型居宅介護事業所</t>
    <phoneticPr fontId="1"/>
  </si>
  <si>
    <t>・看護小規模多機能型居宅介護事業所</t>
    <phoneticPr fontId="1"/>
  </si>
  <si>
    <t>・都市型軽費老人ホーム(定員29人以下）</t>
    <phoneticPr fontId="1"/>
  </si>
  <si>
    <t>・小規模な養護老人ホーム(定員29人以下）</t>
    <phoneticPr fontId="1"/>
  </si>
  <si>
    <t>・施設内保育施設(定員29人以下）</t>
    <phoneticPr fontId="1"/>
  </si>
  <si>
    <t>・定期巡回・随時対応型訪問介護看護事業所(定員29人以下）</t>
    <phoneticPr fontId="1"/>
  </si>
  <si>
    <t>・認知症対応型デイサービスセンター(定員29人以下）</t>
    <phoneticPr fontId="1"/>
  </si>
  <si>
    <t>・介護予防拠点(定員29人以下）</t>
    <phoneticPr fontId="1"/>
  </si>
  <si>
    <t>・地域包括支援センター(定員29人以下）</t>
    <phoneticPr fontId="1"/>
  </si>
  <si>
    <t>・生活支援ハウス(定員29人以下）</t>
    <phoneticPr fontId="1"/>
  </si>
  <si>
    <t>・緊急ショートステイ(定員29人以下）</t>
    <phoneticPr fontId="1"/>
  </si>
  <si>
    <t>整備予定数計</t>
    <rPh sb="0" eb="2">
      <t>セイビ</t>
    </rPh>
    <rPh sb="2" eb="5">
      <t>ヨテイスウ</t>
    </rPh>
    <rPh sb="5" eb="6">
      <t>ケイ</t>
    </rPh>
    <phoneticPr fontId="1"/>
  </si>
  <si>
    <t>(４)　既存の特別養護老人ホーム等のユニット化改修等支援事業</t>
    <rPh sb="4" eb="6">
      <t>キソン</t>
    </rPh>
    <rPh sb="7" eb="9">
      <t>トクベツ</t>
    </rPh>
    <rPh sb="9" eb="11">
      <t>ヨウゴ</t>
    </rPh>
    <rPh sb="11" eb="13">
      <t>ロウジン</t>
    </rPh>
    <rPh sb="16" eb="17">
      <t>ナド</t>
    </rPh>
    <rPh sb="22" eb="23">
      <t>カ</t>
    </rPh>
    <rPh sb="23" eb="25">
      <t>カイシュウ</t>
    </rPh>
    <rPh sb="25" eb="26">
      <t>ナド</t>
    </rPh>
    <rPh sb="26" eb="28">
      <t>シエン</t>
    </rPh>
    <rPh sb="28" eb="30">
      <t>ジギョウ</t>
    </rPh>
    <phoneticPr fontId="1"/>
  </si>
  <si>
    <t>事業区分</t>
    <rPh sb="0" eb="2">
      <t>ジギョウ</t>
    </rPh>
    <phoneticPr fontId="1"/>
  </si>
  <si>
    <t>整備区分</t>
    <rPh sb="0" eb="2">
      <t>セイビ</t>
    </rPh>
    <rPh sb="2" eb="4">
      <t>クブン</t>
    </rPh>
    <phoneticPr fontId="1"/>
  </si>
  <si>
    <t>単位</t>
    <phoneticPr fontId="1"/>
  </si>
  <si>
    <t>所要額(千円)</t>
    <phoneticPr fontId="1"/>
  </si>
  <si>
    <t>既存の特別養護老人ホーム等のユニット化改修支援
（対象に介護医療院を追加）</t>
    <rPh sb="25" eb="27">
      <t>タイショウ</t>
    </rPh>
    <rPh sb="28" eb="30">
      <t>カイゴ</t>
    </rPh>
    <rPh sb="30" eb="32">
      <t>イリョウ</t>
    </rPh>
    <rPh sb="32" eb="33">
      <t>イン</t>
    </rPh>
    <rPh sb="34" eb="36">
      <t>ツイカ</t>
    </rPh>
    <phoneticPr fontId="1"/>
  </si>
  <si>
    <t>「個室→ユニット化」改修</t>
    <phoneticPr fontId="1"/>
  </si>
  <si>
    <t>「多床室（ユニット型個室的多床室を含む）→ユニット化」改修</t>
    <phoneticPr fontId="1"/>
  </si>
  <si>
    <t>特養等のユニット化改修支援の小計</t>
    <rPh sb="0" eb="2">
      <t>トクヨウ</t>
    </rPh>
    <rPh sb="2" eb="3">
      <t>トウ</t>
    </rPh>
    <rPh sb="8" eb="9">
      <t>カ</t>
    </rPh>
    <rPh sb="9" eb="11">
      <t>カイシュウ</t>
    </rPh>
    <rPh sb="11" eb="13">
      <t>シエン</t>
    </rPh>
    <phoneticPr fontId="1"/>
  </si>
  <si>
    <t>既存の特養及び併設されるショートステイ多床室のプライバシー保護のための改修支援</t>
    <rPh sb="5" eb="6">
      <t>オヨ</t>
    </rPh>
    <phoneticPr fontId="1"/>
  </si>
  <si>
    <t>介護施設等の種類</t>
    <rPh sb="0" eb="2">
      <t>カイゴ</t>
    </rPh>
    <rPh sb="2" eb="5">
      <t>シセツナド</t>
    </rPh>
    <rPh sb="6" eb="8">
      <t>シュルイ</t>
    </rPh>
    <phoneticPr fontId="1"/>
  </si>
  <si>
    <t>整備床数</t>
  </si>
  <si>
    <t>既存の特養及び併設されるショートステイ多床室のプライバシー保護のための改修支援の小計</t>
    <rPh sb="0" eb="2">
      <t>キソン</t>
    </rPh>
    <rPh sb="3" eb="5">
      <t>トクヨウ</t>
    </rPh>
    <rPh sb="5" eb="6">
      <t>オヨ</t>
    </rPh>
    <rPh sb="7" eb="9">
      <t>ヘイセツ</t>
    </rPh>
    <rPh sb="19" eb="22">
      <t>タショウシツ</t>
    </rPh>
    <rPh sb="29" eb="31">
      <t>ホゴ</t>
    </rPh>
    <rPh sb="35" eb="37">
      <t>カイシュウ</t>
    </rPh>
    <rPh sb="37" eb="39">
      <t>シエン</t>
    </rPh>
    <phoneticPr fontId="1"/>
  </si>
  <si>
    <t>看取り環境の整備促進</t>
    <rPh sb="0" eb="2">
      <t>ミト</t>
    </rPh>
    <rPh sb="3" eb="5">
      <t>カンキョウ</t>
    </rPh>
    <rPh sb="6" eb="8">
      <t>セイビ</t>
    </rPh>
    <rPh sb="8" eb="10">
      <t>ソクシン</t>
    </rPh>
    <phoneticPr fontId="1"/>
  </si>
  <si>
    <t>養護老人ホーム（定員30人以上）</t>
    <rPh sb="0" eb="2">
      <t>ヨウゴ</t>
    </rPh>
    <phoneticPr fontId="1"/>
  </si>
  <si>
    <t>軽費老人ホーム（定員30人以上）</t>
    <phoneticPr fontId="1"/>
  </si>
  <si>
    <t>介護老人保健施設（定員29人以下）</t>
    <phoneticPr fontId="1"/>
  </si>
  <si>
    <t>小規模な養護老人ホーム</t>
    <rPh sb="0" eb="3">
      <t>ショウキボ</t>
    </rPh>
    <rPh sb="4" eb="6">
      <t>ヨウゴ</t>
    </rPh>
    <phoneticPr fontId="1"/>
  </si>
  <si>
    <t>都市型軽費老人ホーム</t>
    <rPh sb="0" eb="3">
      <t>トシガタ</t>
    </rPh>
    <phoneticPr fontId="1"/>
  </si>
  <si>
    <t>認知症高齢者グループホーム</t>
    <phoneticPr fontId="1"/>
  </si>
  <si>
    <t>看護小規模多機能型居宅介護事業所</t>
    <phoneticPr fontId="1"/>
  </si>
  <si>
    <t>・介護付きホーム（有料老人ホーム又はサービス付き高齢者向け住宅であって、特定施設入居者生活介護の指定を受けるもの）(定員２９人以上)</t>
    <phoneticPr fontId="1"/>
  </si>
  <si>
    <t>看取り環境の整備促進の小計</t>
    <rPh sb="0" eb="2">
      <t>ミト</t>
    </rPh>
    <rPh sb="3" eb="5">
      <t>カンキョウ</t>
    </rPh>
    <rPh sb="6" eb="8">
      <t>セイビ</t>
    </rPh>
    <rPh sb="8" eb="10">
      <t>ソクシン</t>
    </rPh>
    <phoneticPr fontId="1"/>
  </si>
  <si>
    <t>共生型サービス事業所の整備促進</t>
    <rPh sb="0" eb="3">
      <t>キョウセイガタ</t>
    </rPh>
    <rPh sb="7" eb="10">
      <t>ジギョウショ</t>
    </rPh>
    <rPh sb="11" eb="13">
      <t>セイビ</t>
    </rPh>
    <rPh sb="13" eb="15">
      <t>ソクシン</t>
    </rPh>
    <phoneticPr fontId="1"/>
  </si>
  <si>
    <t>通所介護事業所</t>
    <rPh sb="0" eb="2">
      <t>ツウショ</t>
    </rPh>
    <rPh sb="2" eb="4">
      <t>カイゴ</t>
    </rPh>
    <rPh sb="4" eb="7">
      <t>ジギョウショ</t>
    </rPh>
    <phoneticPr fontId="1"/>
  </si>
  <si>
    <t>事業所数</t>
    <rPh sb="0" eb="3">
      <t>ジギョウショ</t>
    </rPh>
    <rPh sb="3" eb="4">
      <t>スウ</t>
    </rPh>
    <phoneticPr fontId="1"/>
  </si>
  <si>
    <t>短期入所生活介護事業所</t>
    <rPh sb="0" eb="2">
      <t>タンキ</t>
    </rPh>
    <rPh sb="2" eb="4">
      <t>ニュウショ</t>
    </rPh>
    <rPh sb="4" eb="6">
      <t>セイカツ</t>
    </rPh>
    <rPh sb="6" eb="8">
      <t>カイゴ</t>
    </rPh>
    <rPh sb="8" eb="11">
      <t>ジギョウショ</t>
    </rPh>
    <phoneticPr fontId="1"/>
  </si>
  <si>
    <t>共生型サービス事業所の整備促進の小計</t>
    <rPh sb="0" eb="3">
      <t>キョウセイガタ</t>
    </rPh>
    <rPh sb="7" eb="9">
      <t>ジギョウ</t>
    </rPh>
    <rPh sb="9" eb="10">
      <t>ジョ</t>
    </rPh>
    <rPh sb="11" eb="13">
      <t>セイビ</t>
    </rPh>
    <rPh sb="13" eb="15">
      <t>ソクシン</t>
    </rPh>
    <phoneticPr fontId="1"/>
  </si>
  <si>
    <t>(５)　民有地マッチング事業</t>
    <rPh sb="4" eb="7">
      <t>ミンユウチ</t>
    </rPh>
    <rPh sb="12" eb="14">
      <t>ジギョウ</t>
    </rPh>
    <phoneticPr fontId="1"/>
  </si>
  <si>
    <t>単価額
(千円)</t>
    <phoneticPr fontId="1"/>
  </si>
  <si>
    <t>土地等所有者と介護施設等整備法人等のマッチング支援</t>
    <phoneticPr fontId="1"/>
  </si>
  <si>
    <t>自治体</t>
    <rPh sb="0" eb="3">
      <t>ジチタイ</t>
    </rPh>
    <phoneticPr fontId="1"/>
  </si>
  <si>
    <t>整備候補地等の確保支援</t>
    <rPh sb="0" eb="2">
      <t>セイビ</t>
    </rPh>
    <rPh sb="2" eb="5">
      <t>コウホチ</t>
    </rPh>
    <rPh sb="5" eb="6">
      <t>トウ</t>
    </rPh>
    <rPh sb="7" eb="9">
      <t>カクホ</t>
    </rPh>
    <rPh sb="9" eb="11">
      <t>シエン</t>
    </rPh>
    <phoneticPr fontId="1"/>
  </si>
  <si>
    <t>地域連携コーディネーターの配置支援</t>
    <rPh sb="0" eb="2">
      <t>チイキ</t>
    </rPh>
    <rPh sb="2" eb="4">
      <t>レンケイ</t>
    </rPh>
    <rPh sb="13" eb="15">
      <t>ハイチ</t>
    </rPh>
    <rPh sb="15" eb="17">
      <t>シエン</t>
    </rPh>
    <phoneticPr fontId="1"/>
  </si>
  <si>
    <t>１箇所</t>
    <rPh sb="1" eb="3">
      <t>カショ</t>
    </rPh>
    <phoneticPr fontId="1"/>
  </si>
  <si>
    <t>(６)介護施設における新型コロナウイルス感染防止対策支援事業</t>
    <rPh sb="3" eb="5">
      <t>カイゴ</t>
    </rPh>
    <rPh sb="5" eb="7">
      <t>シセツ</t>
    </rPh>
    <rPh sb="11" eb="13">
      <t>シンガタ</t>
    </rPh>
    <rPh sb="20" eb="22">
      <t>カンセン</t>
    </rPh>
    <rPh sb="22" eb="24">
      <t>ボウシ</t>
    </rPh>
    <rPh sb="24" eb="26">
      <t>タイサク</t>
    </rPh>
    <rPh sb="26" eb="28">
      <t>シエン</t>
    </rPh>
    <rPh sb="28" eb="30">
      <t>ジギョウ</t>
    </rPh>
    <phoneticPr fontId="1"/>
  </si>
  <si>
    <t>(６)－１　介護施設等における簡易陰圧装置の設置に係る経費支援事業</t>
    <rPh sb="29" eb="31">
      <t>シエン</t>
    </rPh>
    <rPh sb="31" eb="33">
      <t>ジギョウ</t>
    </rPh>
    <phoneticPr fontId="1"/>
  </si>
  <si>
    <t>簡易陰圧装置を設置する施設数</t>
    <rPh sb="0" eb="2">
      <t>カンイ</t>
    </rPh>
    <rPh sb="2" eb="4">
      <t>インアツ</t>
    </rPh>
    <rPh sb="4" eb="6">
      <t>ソウチ</t>
    </rPh>
    <rPh sb="7" eb="9">
      <t>セッチ</t>
    </rPh>
    <rPh sb="11" eb="14">
      <t>シセツスウ</t>
    </rPh>
    <phoneticPr fontId="1"/>
  </si>
  <si>
    <t>簡易陰圧装置を設置する台数</t>
    <rPh sb="0" eb="2">
      <t>カンイ</t>
    </rPh>
    <rPh sb="2" eb="4">
      <t>インアツ</t>
    </rPh>
    <rPh sb="4" eb="6">
      <t>ソウチ</t>
    </rPh>
    <rPh sb="7" eb="9">
      <t>セッチ</t>
    </rPh>
    <rPh sb="11" eb="13">
      <t>ダイスウ</t>
    </rPh>
    <phoneticPr fontId="1"/>
  </si>
  <si>
    <t>単価額
(千円)</t>
  </si>
  <si>
    <t>・特別養護老人ホーム</t>
    <phoneticPr fontId="1"/>
  </si>
  <si>
    <t>介護医療院</t>
    <rPh sb="0" eb="2">
      <t>カイゴ</t>
    </rPh>
    <rPh sb="2" eb="4">
      <t>イリョウ</t>
    </rPh>
    <rPh sb="4" eb="5">
      <t>イン</t>
    </rPh>
    <phoneticPr fontId="1"/>
  </si>
  <si>
    <t>軽費老人ホーム</t>
    <rPh sb="0" eb="2">
      <t>ケイヒ</t>
    </rPh>
    <rPh sb="2" eb="4">
      <t>ロウジン</t>
    </rPh>
    <phoneticPr fontId="1"/>
  </si>
  <si>
    <t>有料老人ホーム</t>
    <rPh sb="0" eb="2">
      <t>ユウリョウ</t>
    </rPh>
    <rPh sb="2" eb="4">
      <t>ロウジン</t>
    </rPh>
    <phoneticPr fontId="1"/>
  </si>
  <si>
    <t>サービス付き高齢者向け住宅</t>
    <phoneticPr fontId="1"/>
  </si>
  <si>
    <t>短期入所生活介護事業所・短期入所療養介護事業所</t>
    <rPh sb="12" eb="14">
      <t>タンキ</t>
    </rPh>
    <rPh sb="14" eb="16">
      <t>ニュウショ</t>
    </rPh>
    <rPh sb="16" eb="18">
      <t>リョウヨウ</t>
    </rPh>
    <rPh sb="18" eb="20">
      <t>カイゴ</t>
    </rPh>
    <rPh sb="20" eb="23">
      <t>ジギョウショ</t>
    </rPh>
    <phoneticPr fontId="1"/>
  </si>
  <si>
    <t>(６)－２　高齢者施設の感染拡大防止のためのゾーニング環境等の整備</t>
    <phoneticPr fontId="1"/>
  </si>
  <si>
    <t>(６)－３　介護施設等における多床室の個室化に要する改修費支援事業</t>
    <phoneticPr fontId="1"/>
  </si>
  <si>
    <t>整備予定定員数</t>
    <rPh sb="0" eb="2">
      <t>セイビ</t>
    </rPh>
    <rPh sb="2" eb="4">
      <t>ヨテイ</t>
    </rPh>
    <rPh sb="4" eb="7">
      <t>テイインスウ</t>
    </rPh>
    <phoneticPr fontId="1"/>
  </si>
  <si>
    <t>令和7年度単価額
(千円)</t>
    <phoneticPr fontId="1"/>
  </si>
  <si>
    <t>主として宿舎を利用する職員が勤務する介護施設等の種類</t>
    <rPh sb="0" eb="1">
      <t>シュ</t>
    </rPh>
    <rPh sb="4" eb="6">
      <t>シュクシャ</t>
    </rPh>
    <rPh sb="7" eb="9">
      <t>リヨウ</t>
    </rPh>
    <rPh sb="11" eb="13">
      <t>ショクイン</t>
    </rPh>
    <rPh sb="14" eb="16">
      <t>キンム</t>
    </rPh>
    <phoneticPr fontId="1"/>
  </si>
  <si>
    <t>(７)介護職員の宿舎施設整備</t>
    <rPh sb="3" eb="5">
      <t>カイゴ</t>
    </rPh>
    <rPh sb="5" eb="7">
      <t>ショクイン</t>
    </rPh>
    <rPh sb="8" eb="14">
      <t>シュクシャシセツセイビ</t>
    </rPh>
    <phoneticPr fontId="1"/>
  </si>
  <si>
    <t>・特別養護老人ホーム（30人以上）</t>
    <rPh sb="13" eb="16">
      <t>ニンイジョウ</t>
    </rPh>
    <phoneticPr fontId="1"/>
  </si>
  <si>
    <t>介護職員１定員当たりの延べ床面積（バルコニー、廊下、階段等共用部分を含む。）３３㎡までに該当する工事費又は工事請負費及び工事事務費の３分の１</t>
    <rPh sb="0" eb="2">
      <t>カイゴ</t>
    </rPh>
    <rPh sb="2" eb="4">
      <t>ショクイン</t>
    </rPh>
    <rPh sb="5" eb="7">
      <t>テイイン</t>
    </rPh>
    <rPh sb="7" eb="8">
      <t>ア</t>
    </rPh>
    <rPh sb="11" eb="12">
      <t>ノ</t>
    </rPh>
    <rPh sb="13" eb="16">
      <t>ユカメンセキ</t>
    </rPh>
    <rPh sb="23" eb="25">
      <t>ロウカ</t>
    </rPh>
    <rPh sb="26" eb="29">
      <t>カイダンナド</t>
    </rPh>
    <rPh sb="29" eb="31">
      <t>キョウヨウ</t>
    </rPh>
    <rPh sb="31" eb="33">
      <t>ブブン</t>
    </rPh>
    <rPh sb="34" eb="35">
      <t>フク</t>
    </rPh>
    <rPh sb="44" eb="46">
      <t>ガイトウ</t>
    </rPh>
    <rPh sb="58" eb="59">
      <t>オヨ</t>
    </rPh>
    <rPh sb="60" eb="62">
      <t>コウジ</t>
    </rPh>
    <rPh sb="62" eb="65">
      <t>ジムヒ</t>
    </rPh>
    <rPh sb="67" eb="68">
      <t>ブン</t>
    </rPh>
    <phoneticPr fontId="1"/>
  </si>
  <si>
    <t>介護老人保健施設（30人以上）</t>
    <phoneticPr fontId="1"/>
  </si>
  <si>
    <t>介護医療院（30人以上）</t>
    <rPh sb="0" eb="2">
      <t>カイゴ</t>
    </rPh>
    <rPh sb="2" eb="4">
      <t>イリョウ</t>
    </rPh>
    <rPh sb="4" eb="5">
      <t>イン</t>
    </rPh>
    <phoneticPr fontId="1"/>
  </si>
  <si>
    <t>ケアハウス(特定施設入居者生活介護の指定を受けるもの)（30人以上）</t>
    <rPh sb="6" eb="8">
      <t>トクテイ</t>
    </rPh>
    <rPh sb="8" eb="10">
      <t>シセツ</t>
    </rPh>
    <rPh sb="10" eb="13">
      <t>ニュウキョシャ</t>
    </rPh>
    <rPh sb="13" eb="15">
      <t>セイカツ</t>
    </rPh>
    <rPh sb="15" eb="17">
      <t>カイゴ</t>
    </rPh>
    <rPh sb="18" eb="20">
      <t>シテイ</t>
    </rPh>
    <rPh sb="21" eb="22">
      <t>ウ</t>
    </rPh>
    <phoneticPr fontId="1"/>
  </si>
  <si>
    <t>・介護付きホーム（有料老人ホーム又はサービス付き高齢者向け住宅であって、特定施設入居者生活介護の指定を受けるもの（30人以上）</t>
    <phoneticPr fontId="1"/>
  </si>
  <si>
    <t>地域密着型特別養護老人ホーム（29人以下）</t>
    <rPh sb="0" eb="2">
      <t>チイキ</t>
    </rPh>
    <rPh sb="2" eb="5">
      <t>ミッチャクガタ</t>
    </rPh>
    <rPh sb="17" eb="20">
      <t>ニンイカ</t>
    </rPh>
    <phoneticPr fontId="1"/>
  </si>
  <si>
    <t>介護老人保健施設（29人以下）</t>
    <phoneticPr fontId="1"/>
  </si>
  <si>
    <t>介護医療院（29人以下）</t>
    <rPh sb="0" eb="2">
      <t>カイゴ</t>
    </rPh>
    <rPh sb="2" eb="4">
      <t>イリョウ</t>
    </rPh>
    <rPh sb="4" eb="5">
      <t>イン</t>
    </rPh>
    <phoneticPr fontId="1"/>
  </si>
  <si>
    <t>ケアハウス(特定施設入居者生活介護の指定を受けるもの)（29人以下）</t>
    <rPh sb="6" eb="8">
      <t>トクテイ</t>
    </rPh>
    <rPh sb="8" eb="10">
      <t>シセツ</t>
    </rPh>
    <rPh sb="10" eb="13">
      <t>ニュウキョシャ</t>
    </rPh>
    <rPh sb="13" eb="15">
      <t>セイカツ</t>
    </rPh>
    <rPh sb="15" eb="17">
      <t>カイゴ</t>
    </rPh>
    <rPh sb="18" eb="20">
      <t>シテイ</t>
    </rPh>
    <rPh sb="21" eb="22">
      <t>ウ</t>
    </rPh>
    <phoneticPr fontId="1"/>
  </si>
  <si>
    <t>・介護付きホーム（有料老人ホーム又はサービス付き高齢者向け住宅であって、特定施設入居者生活介護の指定を受けるもの（29人以下）</t>
    <phoneticPr fontId="1"/>
  </si>
  <si>
    <t>(千円)</t>
    <rPh sb="1" eb="2">
      <t>セン</t>
    </rPh>
    <rPh sb="2" eb="3">
      <t>エン</t>
    </rPh>
    <phoneticPr fontId="1"/>
  </si>
  <si>
    <t>※調査事項１及び２にある「生活支援ハウス」については、離島振興法、奄美群島振興開発特別措置法、山村振興法、水源地域対策特別措置法、半島振興法、過疎地域自立促進特別措置法、沖縄振興特別措置法又は豪雪地帯対策特別措置法に基づくものに限るものであること。</t>
    <rPh sb="1" eb="3">
      <t>チョウサ</t>
    </rPh>
    <rPh sb="3" eb="5">
      <t>ジコウ</t>
    </rPh>
    <rPh sb="6" eb="7">
      <t>オヨ</t>
    </rPh>
    <rPh sb="13" eb="15">
      <t>セイカツ</t>
    </rPh>
    <rPh sb="15" eb="17">
      <t>シエン</t>
    </rPh>
    <rPh sb="27" eb="29">
      <t>リトウ</t>
    </rPh>
    <rPh sb="29" eb="32">
      <t>シンコウホウ</t>
    </rPh>
    <rPh sb="33" eb="35">
      <t>アマミ</t>
    </rPh>
    <rPh sb="35" eb="37">
      <t>グントウ</t>
    </rPh>
    <rPh sb="37" eb="39">
      <t>シンコウ</t>
    </rPh>
    <rPh sb="39" eb="41">
      <t>カイハツ</t>
    </rPh>
    <rPh sb="41" eb="43">
      <t>トクベツ</t>
    </rPh>
    <rPh sb="43" eb="46">
      <t>ソチホウ</t>
    </rPh>
    <rPh sb="47" eb="49">
      <t>サンソン</t>
    </rPh>
    <rPh sb="49" eb="52">
      <t>シンコウホウ</t>
    </rPh>
    <rPh sb="53" eb="55">
      <t>スイゲン</t>
    </rPh>
    <rPh sb="55" eb="57">
      <t>チイキ</t>
    </rPh>
    <rPh sb="57" eb="59">
      <t>タイサク</t>
    </rPh>
    <rPh sb="59" eb="61">
      <t>トクベツ</t>
    </rPh>
    <rPh sb="61" eb="64">
      <t>ソチホウ</t>
    </rPh>
    <rPh sb="65" eb="67">
      <t>ハントウ</t>
    </rPh>
    <rPh sb="67" eb="70">
      <t>シンコウホウ</t>
    </rPh>
    <rPh sb="71" eb="73">
      <t>カソ</t>
    </rPh>
    <rPh sb="73" eb="75">
      <t>チイキ</t>
    </rPh>
    <rPh sb="75" eb="77">
      <t>ジリツ</t>
    </rPh>
    <rPh sb="77" eb="79">
      <t>ソクシン</t>
    </rPh>
    <rPh sb="79" eb="81">
      <t>トクベツ</t>
    </rPh>
    <rPh sb="81" eb="84">
      <t>ソチホウ</t>
    </rPh>
    <rPh sb="85" eb="87">
      <t>オキナワ</t>
    </rPh>
    <rPh sb="87" eb="89">
      <t>シンコウ</t>
    </rPh>
    <rPh sb="89" eb="91">
      <t>トクベツ</t>
    </rPh>
    <rPh sb="91" eb="94">
      <t>ソチホウ</t>
    </rPh>
    <rPh sb="94" eb="95">
      <t>マタ</t>
    </rPh>
    <rPh sb="108" eb="109">
      <t>モト</t>
    </rPh>
    <rPh sb="114" eb="115">
      <t>カギ</t>
    </rPh>
    <phoneticPr fontId="1"/>
  </si>
  <si>
    <t>計</t>
    <rPh sb="0" eb="1">
      <t>ケイ</t>
    </rPh>
    <phoneticPr fontId="1"/>
  </si>
  <si>
    <t>うち災害レッドゾーンに所在する老朽化した広域型介護施設等の移転改築整備</t>
    <rPh sb="1" eb="3">
      <t>サイガイ</t>
    </rPh>
    <rPh sb="10" eb="12">
      <t>ショザイ</t>
    </rPh>
    <rPh sb="14" eb="17">
      <t>ロウキュウカ</t>
    </rPh>
    <rPh sb="19" eb="21">
      <t>コウイキ</t>
    </rPh>
    <rPh sb="21" eb="22">
      <t>ガタ</t>
    </rPh>
    <rPh sb="22" eb="26">
      <t>カイゴシセツ</t>
    </rPh>
    <rPh sb="27" eb="28">
      <t>トウ</t>
    </rPh>
    <rPh sb="28" eb="30">
      <t>イテン</t>
    </rPh>
    <rPh sb="30" eb="32">
      <t>カイチク</t>
    </rPh>
    <rPh sb="32" eb="34">
      <t>セイビ</t>
    </rPh>
    <phoneticPr fontId="23"/>
  </si>
  <si>
    <t>うち災害イエローゾーンに所在する老朽化した広域型介護施設等の移転改築整備</t>
    <rPh sb="1" eb="3">
      <t>サイガイ</t>
    </rPh>
    <rPh sb="11" eb="13">
      <t>ショザイ</t>
    </rPh>
    <rPh sb="15" eb="18">
      <t>ロウキュウカ</t>
    </rPh>
    <rPh sb="20" eb="22">
      <t>コウイキ</t>
    </rPh>
    <rPh sb="22" eb="23">
      <t>ガタ</t>
    </rPh>
    <rPh sb="23" eb="27">
      <t>カイゴシセツ</t>
    </rPh>
    <rPh sb="28" eb="29">
      <t>トウ</t>
    </rPh>
    <rPh sb="29" eb="31">
      <t>イテン</t>
    </rPh>
    <rPh sb="31" eb="33">
      <t>カイチク</t>
    </rPh>
    <rPh sb="33" eb="35">
      <t>セイビ</t>
    </rPh>
    <phoneticPr fontId="23"/>
  </si>
  <si>
    <t>(１)－６　災害イエローゾーンに所在する老朽化した広域型介護施設等の移転改築整備</t>
    <rPh sb="32" eb="33">
      <t>トウ</t>
    </rPh>
    <phoneticPr fontId="1"/>
  </si>
  <si>
    <t>(１)－５　災害レッドゾーンに所在する老朽化した広域型介護施設等の移転改築整備</t>
    <rPh sb="31" eb="32">
      <t>トウ</t>
    </rPh>
    <phoneticPr fontId="1"/>
  </si>
  <si>
    <t>ア～ク</t>
    <phoneticPr fontId="1"/>
  </si>
  <si>
    <t>イ</t>
    <phoneticPr fontId="1"/>
  </si>
  <si>
    <t>ウ</t>
    <phoneticPr fontId="1"/>
  </si>
  <si>
    <t>エ</t>
    <phoneticPr fontId="1"/>
  </si>
  <si>
    <t>オ</t>
    <phoneticPr fontId="1"/>
  </si>
  <si>
    <t>カ</t>
    <phoneticPr fontId="1"/>
  </si>
  <si>
    <t>キ</t>
    <phoneticPr fontId="1"/>
  </si>
  <si>
    <t>ク</t>
    <phoneticPr fontId="1"/>
  </si>
  <si>
    <t>*2/3</t>
    <phoneticPr fontId="1"/>
  </si>
  <si>
    <t>↓</t>
    <phoneticPr fontId="1"/>
  </si>
  <si>
    <t>※エラーチェック</t>
    <phoneticPr fontId="1"/>
  </si>
  <si>
    <t>(１)－14　介護施設等の集約・再編実施事業の空き家を活用した整備</t>
    <rPh sb="23" eb="24">
      <t>ア</t>
    </rPh>
    <rPh sb="25" eb="26">
      <t>イエ</t>
    </rPh>
    <rPh sb="27" eb="29">
      <t>カツヨウ</t>
    </rPh>
    <rPh sb="31" eb="33">
      <t>セイビ</t>
    </rPh>
    <phoneticPr fontId="1"/>
  </si>
  <si>
    <t>前年度末保有率</t>
    <rPh sb="0" eb="3">
      <t>ゼンネンド</t>
    </rPh>
    <rPh sb="3" eb="4">
      <t>マツ</t>
    </rPh>
    <rPh sb="4" eb="7">
      <t>ホユウリツ</t>
    </rPh>
    <phoneticPr fontId="1"/>
  </si>
  <si>
    <t>当年度末保有率</t>
    <rPh sb="0" eb="3">
      <t>トウネンド</t>
    </rPh>
    <rPh sb="3" eb="4">
      <t>マツ</t>
    </rPh>
    <rPh sb="4" eb="7">
      <t>ホユウリツ</t>
    </rPh>
    <phoneticPr fontId="1"/>
  </si>
  <si>
    <t>2025年</t>
    <rPh sb="4" eb="5">
      <t>ネン</t>
    </rPh>
    <phoneticPr fontId="1"/>
  </si>
  <si>
    <t>３年伸び率</t>
    <rPh sb="1" eb="2">
      <t>ネン</t>
    </rPh>
    <rPh sb="2" eb="3">
      <t>ノ</t>
    </rPh>
    <rPh sb="4" eb="5">
      <t>リツ</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</si>
  <si>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</si>
  <si>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</si>
  <si>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</si>
  <si>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</si>
  <si>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</si>
  <si>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</si>
  <si>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</si>
  <si>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</si>
  <si>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</si>
  <si>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</si>
  <si>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</si>
  <si>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</si>
  <si>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</si>
  <si>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</si>
  <si>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</si>
  <si>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</si>
  <si>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</si>
  <si>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</si>
  <si>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</si>
  <si>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</si>
  <si>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</si>
  <si>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</si>
  <si>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</si>
  <si>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</si>
  <si>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</si>
  <si>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</si>
  <si>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</si>
  <si>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</si>
  <si>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</si>
  <si>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</si>
  <si>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</si>
  <si>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</si>
  <si>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</si>
  <si>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</si>
  <si>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</si>
  <si>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</si>
  <si>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</si>
  <si>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</si>
  <si>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</si>
  <si>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</si>
  <si>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</si>
  <si>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</si>
  <si>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</si>
  <si>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</si>
  <si>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</si>
  <si>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</si>
  <si>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</si>
  <si>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第９期執行額</t>
    <rPh sb="0" eb="1">
      <t>ダイ</t>
    </rPh>
    <rPh sb="2" eb="3">
      <t>キ</t>
    </rPh>
    <rPh sb="3" eb="5">
      <t>シッコウ</t>
    </rPh>
    <rPh sb="5" eb="6">
      <t>ガク</t>
    </rPh>
    <phoneticPr fontId="1"/>
  </si>
  <si>
    <t>R3</t>
    <phoneticPr fontId="1"/>
  </si>
  <si>
    <t>R4</t>
  </si>
  <si>
    <t>R5</t>
  </si>
  <si>
    <t>R6</t>
    <phoneticPr fontId="2"/>
  </si>
  <si>
    <t>R7</t>
    <phoneticPr fontId="2"/>
  </si>
  <si>
    <t>あり</t>
    <phoneticPr fontId="1"/>
  </si>
  <si>
    <t>なし</t>
    <phoneticPr fontId="1"/>
  </si>
  <si>
    <t>第８期執行額</t>
    <rPh sb="0" eb="1">
      <t>ダイ</t>
    </rPh>
    <rPh sb="2" eb="3">
      <t>キ</t>
    </rPh>
    <rPh sb="3" eb="5">
      <t>シッコウ</t>
    </rPh>
    <rPh sb="5" eb="6">
      <t>ガク</t>
    </rPh>
    <phoneticPr fontId="1"/>
  </si>
  <si>
    <t>75歳以上人口推計</t>
    <rPh sb="2" eb="3">
      <t>サイ</t>
    </rPh>
    <rPh sb="3" eb="5">
      <t>イジョウ</t>
    </rPh>
    <rPh sb="5" eb="7">
      <t>ジンコウ</t>
    </rPh>
    <rPh sb="7" eb="9">
      <t>スイケイ</t>
    </rPh>
    <phoneticPr fontId="1"/>
  </si>
  <si>
    <t>R7FY末基金残額</t>
    <rPh sb="4" eb="5">
      <t>マツ</t>
    </rPh>
    <rPh sb="5" eb="7">
      <t>キキン</t>
    </rPh>
    <rPh sb="7" eb="9">
      <t>ザンガク</t>
    </rPh>
    <phoneticPr fontId="1"/>
  </si>
  <si>
    <t>2030年</t>
    <rPh sb="4" eb="5">
      <t>ネン</t>
    </rPh>
    <phoneticPr fontId="1"/>
  </si>
  <si>
    <t>50%まで</t>
    <phoneticPr fontId="1"/>
  </si>
  <si>
    <t>基金利用による整備予定数</t>
    <rPh sb="0" eb="2">
      <t>キキン</t>
    </rPh>
    <rPh sb="2" eb="4">
      <t>リヨウ</t>
    </rPh>
    <rPh sb="7" eb="9">
      <t>セイビ</t>
    </rPh>
    <rPh sb="9" eb="11">
      <t>ヨテイ</t>
    </rPh>
    <rPh sb="11" eb="12">
      <t>スウ</t>
    </rPh>
    <phoneticPr fontId="1"/>
  </si>
  <si>
    <t>加算率</t>
    <rPh sb="0" eb="2">
      <t>カサン</t>
    </rPh>
    <rPh sb="2" eb="3">
      <t>リツ</t>
    </rPh>
    <phoneticPr fontId="1"/>
  </si>
  <si>
    <t>所要額</t>
    <rPh sb="0" eb="2">
      <t>ショヨウ</t>
    </rPh>
    <rPh sb="2" eb="3">
      <t>ガク</t>
    </rPh>
    <phoneticPr fontId="1"/>
  </si>
  <si>
    <t>(1)－7　公有地を活用した老朽化介護施設等の建替え等促進のための代替施設整備事業</t>
    <phoneticPr fontId="1"/>
  </si>
  <si>
    <t>※指定都市等において実施する場合</t>
    <phoneticPr fontId="1"/>
  </si>
  <si>
    <t>・定期巡回・随時対応型訪問介護看護事業所</t>
    <phoneticPr fontId="1"/>
  </si>
  <si>
    <t>・小規模な有料老人ホーム（特定施設入居者生活介護の指定を受けるもの）</t>
  </si>
  <si>
    <t>・介護老人保健施設</t>
    <phoneticPr fontId="1"/>
  </si>
  <si>
    <t>・介護医療院</t>
    <phoneticPr fontId="1"/>
  </si>
  <si>
    <t>・ケアハウス（特定施設入居者生活介護の指定を受けるもの）</t>
    <phoneticPr fontId="1"/>
  </si>
  <si>
    <t>・有料老人ホーム（特定施設入居者生活介護の指定を受けるもの）</t>
    <phoneticPr fontId="1"/>
  </si>
  <si>
    <t>(１)－９　都市部等における増加する介護ニーズへの対応のための既存ストック活用推進事業</t>
    <phoneticPr fontId="1"/>
  </si>
  <si>
    <t>・有料老人ホーム（特定施設入居者生活介護の指定を受けるもの）</t>
  </si>
  <si>
    <t>地域密着型特別養護老人ホーム及び併設されるショートステイ用居室</t>
  </si>
  <si>
    <t>小規模な介護老人保健施設</t>
  </si>
  <si>
    <t>小規模な介護医療院</t>
  </si>
  <si>
    <t>小規模な養護老人ホーム</t>
  </si>
  <si>
    <t>小規模なケアハウス（特定施設入居者生活介護の指定を受けるもの）</t>
  </si>
  <si>
    <t>有料老人ホーム（特定施設入居者生活介護の指定を受けるもの）</t>
  </si>
  <si>
    <t>うち都市加算</t>
    <rPh sb="1" eb="3">
      <t>トシ</t>
    </rPh>
    <rPh sb="3" eb="5">
      <t>カサン</t>
    </rPh>
    <phoneticPr fontId="1"/>
  </si>
  <si>
    <t>(１)－8　公有地を活用した老朽化介護施設等の建替え等促進のための代替施設整備事業の空き家を活用した整備</t>
    <rPh sb="42" eb="43">
      <t>ア</t>
    </rPh>
    <rPh sb="44" eb="45">
      <t>イエ</t>
    </rPh>
    <rPh sb="46" eb="48">
      <t>カツヨウ</t>
    </rPh>
    <rPh sb="50" eb="52">
      <t>セイビ</t>
    </rPh>
    <phoneticPr fontId="1"/>
  </si>
  <si>
    <t>(1)－10　中山間・人口減少地域等におけるダウンサイジング支援事業</t>
    <phoneticPr fontId="1"/>
  </si>
  <si>
    <t>(1)－12　介護施設等の集約・再編支援事業</t>
    <phoneticPr fontId="1"/>
  </si>
  <si>
    <r>
      <t>基金利用による
整備予定数＝</t>
    </r>
    <r>
      <rPr>
        <b/>
        <sz val="8"/>
        <rFont val="ＭＳ Ｐゴシック"/>
        <family val="3"/>
        <charset val="128"/>
      </rPr>
      <t>χ</t>
    </r>
    <r>
      <rPr>
        <sz val="8"/>
        <rFont val="ＭＳ Ｐゴシック"/>
        <family val="3"/>
        <charset val="128"/>
      </rPr>
      <t>(※)</t>
    </r>
    <rPh sb="0" eb="2">
      <t>キキン</t>
    </rPh>
    <rPh sb="2" eb="4">
      <t>リヨウ</t>
    </rPh>
    <rPh sb="8" eb="10">
      <t>セイビ</t>
    </rPh>
    <rPh sb="10" eb="12">
      <t>ヨテイ</t>
    </rPh>
    <rPh sb="12" eb="13">
      <t>スウ</t>
    </rPh>
    <phoneticPr fontId="1"/>
  </si>
  <si>
    <t>(２)ー2　介護施設等の大規模修繕の際にあわせて行う介護テクノロジーの導入に必要な経費</t>
    <rPh sb="6" eb="8">
      <t>カイゴ</t>
    </rPh>
    <rPh sb="8" eb="10">
      <t>シセツ</t>
    </rPh>
    <rPh sb="10" eb="11">
      <t>トウ</t>
    </rPh>
    <rPh sb="12" eb="15">
      <t>ダイキボ</t>
    </rPh>
    <rPh sb="15" eb="17">
      <t>シュウゼン</t>
    </rPh>
    <rPh sb="18" eb="19">
      <t>サイ</t>
    </rPh>
    <rPh sb="24" eb="25">
      <t>オコナ</t>
    </rPh>
    <rPh sb="26" eb="28">
      <t>カイゴ</t>
    </rPh>
    <rPh sb="35" eb="37">
      <t>ドウニュウ</t>
    </rPh>
    <rPh sb="38" eb="40">
      <t>ヒツヨウ</t>
    </rPh>
    <rPh sb="41" eb="43">
      <t>ケイヒ</t>
    </rPh>
    <phoneticPr fontId="1"/>
  </si>
  <si>
    <r>
      <t>①ユニット型施設の各ユニットへの玄関室設置</t>
    </r>
    <r>
      <rPr>
        <b/>
        <sz val="8"/>
        <rFont val="ＭＳ Ｐゴシック"/>
        <family val="3"/>
        <charset val="128"/>
      </rPr>
      <t>(単位　カ所)</t>
    </r>
    <rPh sb="5" eb="6">
      <t>ガタ</t>
    </rPh>
    <rPh sb="6" eb="8">
      <t>シセツ</t>
    </rPh>
    <rPh sb="9" eb="10">
      <t>カク</t>
    </rPh>
    <rPh sb="16" eb="18">
      <t>ゲンカン</t>
    </rPh>
    <rPh sb="18" eb="19">
      <t>シツ</t>
    </rPh>
    <rPh sb="19" eb="21">
      <t>セッチ</t>
    </rPh>
    <rPh sb="22" eb="24">
      <t>タンイ</t>
    </rPh>
    <rPh sb="26" eb="27">
      <t>ショ</t>
    </rPh>
    <phoneticPr fontId="1"/>
  </si>
  <si>
    <r>
      <t>②従来型個室・多床室のゾーニング</t>
    </r>
    <r>
      <rPr>
        <b/>
        <sz val="8"/>
        <rFont val="ＭＳ Ｐゴシック"/>
        <family val="3"/>
        <charset val="128"/>
      </rPr>
      <t>(単位　カ所)</t>
    </r>
    <rPh sb="1" eb="3">
      <t>ジュウライ</t>
    </rPh>
    <rPh sb="3" eb="4">
      <t>ガタ</t>
    </rPh>
    <rPh sb="4" eb="6">
      <t>コシツ</t>
    </rPh>
    <rPh sb="7" eb="8">
      <t>タ</t>
    </rPh>
    <rPh sb="8" eb="9">
      <t>トコ</t>
    </rPh>
    <rPh sb="9" eb="10">
      <t>シツ</t>
    </rPh>
    <rPh sb="17" eb="19">
      <t>タンイ</t>
    </rPh>
    <rPh sb="21" eb="22">
      <t>ショ</t>
    </rPh>
    <phoneticPr fontId="1"/>
  </si>
  <si>
    <r>
      <t>③家族面会室の整備</t>
    </r>
    <r>
      <rPr>
        <b/>
        <sz val="8"/>
        <rFont val="ＭＳ Ｐゴシック"/>
        <family val="3"/>
        <charset val="128"/>
      </rPr>
      <t>(単位　施設・事業所数)</t>
    </r>
    <rPh sb="1" eb="3">
      <t>カゾク</t>
    </rPh>
    <rPh sb="3" eb="6">
      <t>メンカイシツ</t>
    </rPh>
    <rPh sb="7" eb="9">
      <t>セイビ</t>
    </rPh>
    <rPh sb="10" eb="12">
      <t>タンイ</t>
    </rPh>
    <rPh sb="13" eb="15">
      <t>シセツ</t>
    </rPh>
    <rPh sb="16" eb="19">
      <t>ジギョウショ</t>
    </rPh>
    <rPh sb="19" eb="20">
      <t>スウ</t>
    </rPh>
    <phoneticPr fontId="1"/>
  </si>
  <si>
    <t>うち公有地を活用した老朽化介護施設等の建替え等促進のための代替施設整備事業</t>
    <phoneticPr fontId="23"/>
  </si>
  <si>
    <t>うち都市部等における増加する介護ニーズへの対応のための既存ストック活用推進事業</t>
    <phoneticPr fontId="23"/>
  </si>
  <si>
    <t>うち中山間・人口減少地域等におけるダウンサイジング支援事業</t>
    <phoneticPr fontId="23"/>
  </si>
  <si>
    <t>うち介護施設等の集約・再編支援事業</t>
    <phoneticPr fontId="23"/>
  </si>
  <si>
    <t>うち財政上の特別措置</t>
    <rPh sb="1" eb="4">
      <t>ザイセイジョウ</t>
    </rPh>
    <rPh sb="5" eb="7">
      <t>トクベツ</t>
    </rPh>
    <rPh sb="7" eb="9">
      <t>ソチ</t>
    </rPh>
    <phoneticPr fontId="1"/>
  </si>
  <si>
    <t>うち財政上の特別措置</t>
    <rPh sb="2" eb="5">
      <t>ザイセイジョウ</t>
    </rPh>
    <rPh sb="6" eb="10">
      <t>トクベツソチ</t>
    </rPh>
    <phoneticPr fontId="23"/>
  </si>
  <si>
    <t>（参考様式）</t>
    <rPh sb="1" eb="3">
      <t>サンコウ</t>
    </rPh>
    <rPh sb="3" eb="5">
      <t>ヨウシキ</t>
    </rPh>
    <phoneticPr fontId="1"/>
  </si>
  <si>
    <t>（備考）</t>
    <rPh sb="1" eb="3">
      <t>ビコウ</t>
    </rPh>
    <phoneticPr fontId="1"/>
  </si>
  <si>
    <t>・地域密着型特別養護老人ホーム</t>
    <phoneticPr fontId="1"/>
  </si>
  <si>
    <t>地域密着型特別養護老人ホーム</t>
    <phoneticPr fontId="1"/>
  </si>
  <si>
    <t>法人名・事業所名</t>
    <rPh sb="0" eb="2">
      <t>ホウジン</t>
    </rPh>
    <rPh sb="2" eb="3">
      <t>メイ</t>
    </rPh>
    <rPh sb="4" eb="7">
      <t>ジギョウショ</t>
    </rPh>
    <rPh sb="7" eb="8">
      <t>メイ</t>
    </rPh>
    <phoneticPr fontId="1"/>
  </si>
  <si>
    <t>要望調査額</t>
    <rPh sb="0" eb="2">
      <t>ヨウボウ</t>
    </rPh>
    <rPh sb="2" eb="4">
      <t>チョウサ</t>
    </rPh>
    <rPh sb="4" eb="5">
      <t>ガク</t>
    </rPh>
    <phoneticPr fontId="1"/>
  </si>
  <si>
    <t>令和９年度　介護施設等の整備に関する事業見込量等調査票</t>
    <rPh sb="0" eb="1">
      <t>レイ</t>
    </rPh>
    <rPh sb="1" eb="2">
      <t>ワ</t>
    </rPh>
    <rPh sb="3" eb="5">
      <t>ネンド</t>
    </rPh>
    <rPh sb="4" eb="5">
      <t>ド</t>
    </rPh>
    <rPh sb="6" eb="8">
      <t>カイゴ</t>
    </rPh>
    <rPh sb="8" eb="10">
      <t>シセツ</t>
    </rPh>
    <rPh sb="10" eb="11">
      <t>トウ</t>
    </rPh>
    <rPh sb="12" eb="14">
      <t>セイビ</t>
    </rPh>
    <rPh sb="15" eb="16">
      <t>カン</t>
    </rPh>
    <rPh sb="18" eb="20">
      <t>ジギョウ</t>
    </rPh>
    <rPh sb="20" eb="22">
      <t>ミコミ</t>
    </rPh>
    <rPh sb="22" eb="23">
      <t>リョウ</t>
    </rPh>
    <rPh sb="23" eb="24">
      <t>トウ</t>
    </rPh>
    <rPh sb="24" eb="26">
      <t>チョウサ</t>
    </rPh>
    <rPh sb="26" eb="2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</si>
</sst>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quot;¥&quot;#,##0_);[Red]\(&quot;¥&quot;#,##0\)"/>
    <numFmt numFmtId="177" formatCode="#,##0_ ;[Red]\-#,##0\ "/>
    <numFmt numFmtId="178" formatCode="#,##0_);[Red]\(#,##0\)"/>
    <numFmt numFmtId="179" formatCode="#,##0_ "/>
    <numFmt numFmtId="180" formatCode="0.0%"/>
    <numFmt numFmtId="181" formatCode="0.00%&quot;以&quot;&quot;上&quot;"/>
    <numFmt numFmtId="182" formatCode="0.00%&quot;未満&quot;"/>
    <numFmt numFmtId="183" formatCode="#\ ?/2"/>
    <numFmt numFmtId="184" formatCode="0_ "/>
    <numFmt numFmtId="185" formatCode="0.00_);[Red]\(0.00\)"/>
  </numFmts>
  <fonts count="60"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charset val="128"/>
      <scheme val="minor"/>
    </font>
    <font>
      <sz val="6"/>
      <name val="ＭＳ Ｐゴシック"/>
      <family val="3"/>
      <charset val="128"/>
    </font>
    <font>
      <sz val="8"/>
      <name val="ＭＳ Ｐゴシック"/>
      <family val="3"/>
      <charset val="128"/>
    </font>
    <font>
      <sz val="11"/>
      <name val="ＭＳ Ｐゴシック"/>
      <family val="3"/>
      <charset val="128"/>
      <scheme val="minor"/>
    </font>
    <font>
      <sz val="8"/>
      <name val="ＭＳ Ｐゴシック"/>
      <family val="3"/>
      <charset val="128"/>
      <scheme val="minor"/>
    </font>
    <font>
      <sz val="9"/>
      <name val="ＭＳ Ｐゴシック"/>
      <family val="2"/>
      <charset val="128"/>
      <scheme val="minor"/>
    </font>
    <font>
      <sz val="9"/>
      <name val="ＭＳ Ｐゴシック"/>
      <family val="3"/>
      <charset val="128"/>
      <scheme val="minor"/>
    </font>
    <font>
      <b/>
      <sz val="9"/>
      <name val="ＭＳ Ｐゴシック"/>
      <family val="3"/>
      <charset val="128"/>
      <scheme val="minor"/>
    </font>
    <font>
      <b/>
      <sz val="9"/>
      <name val="ＭＳ Ｐゴシック"/>
      <family val="3"/>
      <charset val="128"/>
    </font>
    <font>
      <b/>
      <sz val="8"/>
      <name val="ＭＳ Ｐゴシック"/>
      <family val="3"/>
      <charset val="128"/>
    </font>
    <font>
      <b/>
      <sz val="11"/>
      <name val="ＭＳ Ｐゴシック"/>
      <family val="3"/>
      <charset val="128"/>
      <scheme val="minor"/>
    </font>
    <font>
      <b/>
      <sz val="12"/>
      <name val="ＭＳ Ｐゴシック"/>
      <family val="3"/>
      <charset val="128"/>
    </font>
    <font>
      <sz val="11"/>
      <color theme="1"/>
      <name val="ＭＳ Ｐゴシック"/>
      <family val="2"/>
      <scheme val="minor"/>
    </font>
    <font>
      <sz val="6"/>
      <name val="ＭＳ Ｐゴシック"/>
      <family val="3"/>
      <charset val="128"/>
      <scheme val="minor"/>
    </font>
    <font>
      <sz val="12"/>
      <color theme="0"/>
      <name val="ＭＳ Ｐゴシック"/>
      <family val="3"/>
      <charset val="128"/>
      <scheme val="minor"/>
    </font>
    <font>
      <sz val="9"/>
      <color theme="0"/>
      <name val="Meiryo UI"/>
      <family val="3"/>
      <charset val="128"/>
    </font>
    <font>
      <b/>
      <sz val="14"/>
      <color theme="0"/>
      <name val="ＭＳ Ｐゴシック"/>
      <family val="3"/>
      <charset val="128"/>
      <scheme val="minor"/>
    </font>
    <font>
      <b/>
      <sz val="12"/>
      <color theme="0"/>
      <name val="ＭＳ Ｐゴシック"/>
      <family val="3"/>
      <charset val="128"/>
      <scheme val="minor"/>
    </font>
    <font>
      <sz val="11"/>
      <name val="ＭＳ ゴシック"/>
      <family val="3"/>
      <charset val="128"/>
    </font>
    <font>
      <sz val="11"/>
      <name val="ＭＳ Ｐゴシック"/>
      <family val="2"/>
      <charset val="128"/>
      <scheme val="minor"/>
    </font>
    <font>
      <sz val="14"/>
      <name val="ＭＳ ゴシック"/>
      <family val="3"/>
      <charset val="128"/>
    </font>
    <font>
      <b/>
      <sz val="16"/>
      <name val="ＭＳ ゴシック"/>
      <family val="3"/>
      <charset val="128"/>
    </font>
    <font>
      <b/>
      <sz val="14"/>
      <name val="ＭＳ ゴシック"/>
      <family val="3"/>
      <charset val="128"/>
    </font>
    <font>
      <b/>
      <sz val="11"/>
      <name val="ＭＳ Ｐゴシック"/>
      <family val="2"/>
      <charset val="128"/>
      <scheme val="minor"/>
    </font>
    <font>
      <b/>
      <sz val="11"/>
      <name val="ＭＳ ゴシック"/>
      <family val="3"/>
      <charset val="128"/>
    </font>
    <font>
      <b/>
      <sz val="10"/>
      <name val="ＭＳ Ｐゴシック"/>
      <family val="3"/>
      <charset val="128"/>
      <scheme val="minor"/>
    </font>
    <font>
      <sz val="10"/>
      <name val="ＭＳ Ｐゴシック"/>
      <family val="2"/>
      <charset val="128"/>
      <scheme val="minor"/>
    </font>
    <font>
      <b/>
      <sz val="10"/>
      <name val="ＭＳ Ｐゴシック"/>
      <family val="2"/>
      <charset val="128"/>
      <scheme val="minor"/>
    </font>
    <font>
      <b/>
      <sz val="10"/>
      <name val="ＭＳ ゴシック"/>
      <family val="3"/>
      <charset val="128"/>
    </font>
    <font>
      <b/>
      <sz val="9"/>
      <name val="ＭＳ ゴシック"/>
      <family val="3"/>
      <charset val="128"/>
    </font>
    <font>
      <sz val="9"/>
      <name val="ＭＳ Ｐゴシック"/>
      <family val="3"/>
      <charset val="128"/>
    </font>
    <font>
      <sz val="24"/>
      <name val="ＭＳ Ｐゴシック"/>
      <family val="3"/>
      <charset val="128"/>
      <scheme val="minor"/>
    </font>
    <font>
      <sz val="8"/>
      <name val="ＭＳ Ｐゴシック"/>
      <family val="2"/>
      <charset val="128"/>
      <scheme val="minor"/>
    </font>
    <font>
      <sz val="10"/>
      <name val="ＭＳ ゴシック"/>
      <family val="3"/>
      <charset val="128"/>
    </font>
    <font>
      <sz val="10"/>
      <name val="ＭＳ Ｐゴシック"/>
      <family val="3"/>
      <charset val="128"/>
    </font>
    <font>
      <b/>
      <sz val="24"/>
      <name val="ＭＳ Ｐゴシック"/>
      <family val="3"/>
      <charset val="128"/>
      <scheme val="minor"/>
    </font>
    <font>
      <sz val="8"/>
      <color theme="4"/>
      <name val="ＭＳ Ｐゴシック"/>
      <family val="3"/>
      <charset val="128"/>
      <scheme val="minor"/>
    </font>
    <font>
      <b/>
      <sz val="10"/>
      <color rgb="FFFF0000"/>
      <name val="ＭＳ Ｐゴシック"/>
      <family val="3"/>
      <charset val="128"/>
      <scheme val="minor"/>
    </font>
  </fonts>
  <fills count="35">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66FFFF"/>
        <bgColor indexed="64"/>
      </patternFill>
    </fill>
    <fill>
      <patternFill patternType="solid">
        <fgColor rgb="FFFF99FF"/>
        <bgColor indexed="64"/>
      </patternFill>
    </fill>
    <fill>
      <patternFill patternType="solid">
        <fgColor rgb="FF99FF66"/>
        <bgColor indexed="64"/>
      </patternFill>
    </fill>
    <fill>
      <patternFill patternType="solid">
        <fgColor rgb="FFFF9966"/>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medium">
        <color indexed="64"/>
      </left>
      <right/>
      <top/>
      <bottom style="medium">
        <color indexed="64"/>
      </bottom>
      <diagonal style="thin">
        <color indexed="64"/>
      </diagonal>
    </border>
    <border>
      <left style="medium">
        <color indexed="64"/>
      </left>
      <right style="thin">
        <color indexed="64"/>
      </right>
      <top style="thin">
        <color indexed="64"/>
      </top>
      <bottom/>
      <diagonal/>
    </border>
    <border diagonalUp="1">
      <left style="medium">
        <color indexed="64"/>
      </left>
      <right/>
      <top/>
      <bottom/>
      <diagonal style="thin">
        <color indexed="64"/>
      </diagonal>
    </border>
    <border>
      <left style="medium">
        <color indexed="64"/>
      </left>
      <right/>
      <top style="double">
        <color indexed="64"/>
      </top>
      <bottom style="medium">
        <color indexed="64"/>
      </bottom>
      <diagonal/>
    </border>
    <border>
      <left style="thin">
        <color indexed="64"/>
      </left>
      <right/>
      <top/>
      <bottom style="double">
        <color indexed="64"/>
      </bottom>
      <diagonal/>
    </border>
    <border>
      <left/>
      <right style="medium">
        <color indexed="64"/>
      </right>
      <top style="thin">
        <color indexed="64"/>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medium">
        <color indexed="64"/>
      </left>
      <right/>
      <top style="double">
        <color indexed="64"/>
      </top>
      <bottom style="medium">
        <color indexed="64"/>
      </bottom>
      <diagonal style="thin">
        <color indexed="64"/>
      </diagonal>
    </border>
    <border>
      <left style="thin">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diagonalUp="1">
      <left style="medium">
        <color indexed="64"/>
      </left>
      <right style="thin">
        <color indexed="64"/>
      </right>
      <top style="double">
        <color indexed="64"/>
      </top>
      <bottom style="medium">
        <color indexed="64"/>
      </bottom>
      <diagonal style="thin">
        <color indexed="64"/>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diagonalUp="1">
      <left style="thin">
        <color indexed="64"/>
      </left>
      <right style="thin">
        <color indexed="64"/>
      </right>
      <top/>
      <bottom style="medium">
        <color indexed="64"/>
      </bottom>
      <diagonal style="thin">
        <color indexed="64"/>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bottom/>
      <diagonal style="thin">
        <color indexed="64"/>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thin">
        <color indexed="64"/>
      </top>
      <bottom/>
      <diagonal/>
    </border>
    <border diagonalUp="1">
      <left style="medium">
        <color indexed="64"/>
      </left>
      <right/>
      <top style="double">
        <color indexed="64"/>
      </top>
      <bottom/>
      <diagonal style="thin">
        <color indexed="64"/>
      </diagonal>
    </border>
    <border diagonalUp="1">
      <left style="thin">
        <color indexed="64"/>
      </left>
      <right style="thin">
        <color indexed="64"/>
      </right>
      <top style="double">
        <color indexed="64"/>
      </top>
      <bottom/>
      <diagonal style="thin">
        <color indexed="64"/>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thin">
        <color indexed="64"/>
      </top>
      <bottom style="double">
        <color indexed="64"/>
      </bottom>
      <diagonal/>
    </border>
    <border diagonalUp="1">
      <left/>
      <right/>
      <top/>
      <bottom style="medium">
        <color indexed="64"/>
      </bottom>
      <diagonal style="thin">
        <color indexed="64"/>
      </diagonal>
    </border>
    <border>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medium">
        <color indexed="64"/>
      </left>
      <right style="thin">
        <color indexed="64"/>
      </right>
      <top style="double">
        <color indexed="64"/>
      </top>
      <bottom/>
      <diagonal style="thin">
        <color indexed="64"/>
      </diagonal>
    </border>
    <border>
      <left/>
      <right style="medium">
        <color indexed="64"/>
      </right>
      <top style="double">
        <color indexed="64"/>
      </top>
      <bottom/>
      <diagonal/>
    </border>
    <border diagonalUp="1">
      <left style="thin">
        <color indexed="64"/>
      </left>
      <right style="thin">
        <color indexed="64"/>
      </right>
      <top/>
      <bottom style="thin">
        <color indexed="64"/>
      </bottom>
      <diagonal style="thin">
        <color indexed="64"/>
      </diagonal>
    </border>
    <border>
      <left/>
      <right/>
      <top style="double">
        <color indexed="64"/>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s>
  <cellStyleXfs count="86">
    <xf numFmtId="0" fontId="0"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7"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21" borderId="0" applyNumberFormat="0" applyBorder="0" applyAlignment="0" applyProtection="0">
      <alignment vertical="center"/>
    </xf>
    <xf numFmtId="0" fontId="5" fillId="0" borderId="0" applyNumberFormat="0" applyFill="0" applyBorder="0" applyAlignment="0" applyProtection="0">
      <alignment vertical="center"/>
    </xf>
    <xf numFmtId="0" fontId="6" fillId="22" borderId="43" applyNumberFormat="0" applyAlignment="0" applyProtection="0">
      <alignment vertical="center"/>
    </xf>
    <xf numFmtId="0" fontId="6" fillId="22" borderId="43" applyNumberFormat="0" applyAlignment="0" applyProtection="0">
      <alignment vertical="center"/>
    </xf>
    <xf numFmtId="0" fontId="6" fillId="22" borderId="43" applyNumberFormat="0" applyAlignment="0" applyProtection="0">
      <alignment vertical="center"/>
    </xf>
    <xf numFmtId="0" fontId="6" fillId="22" borderId="43" applyNumberFormat="0" applyAlignment="0" applyProtection="0">
      <alignment vertical="center"/>
    </xf>
    <xf numFmtId="0" fontId="6" fillId="22" borderId="43" applyNumberFormat="0" applyAlignment="0" applyProtection="0">
      <alignment vertical="center"/>
    </xf>
    <xf numFmtId="0" fontId="6" fillId="22" borderId="43" applyNumberFormat="0" applyAlignment="0" applyProtection="0">
      <alignment vertical="center"/>
    </xf>
    <xf numFmtId="0" fontId="7" fillId="23" borderId="0" applyNumberFormat="0" applyBorder="0" applyAlignment="0" applyProtection="0">
      <alignment vertical="center"/>
    </xf>
    <xf numFmtId="9" fontId="8" fillId="0" borderId="0" applyFont="0" applyFill="0" applyBorder="0" applyAlignment="0" applyProtection="0"/>
    <xf numFmtId="9" fontId="8" fillId="0" borderId="0" applyFont="0" applyFill="0" applyBorder="0" applyAlignment="0" applyProtection="0">
      <alignment vertical="center"/>
    </xf>
    <xf numFmtId="0" fontId="8" fillId="24" borderId="44" applyNumberFormat="0" applyFont="0" applyAlignment="0" applyProtection="0">
      <alignment vertical="center"/>
    </xf>
    <xf numFmtId="0" fontId="8" fillId="24" borderId="44" applyNumberFormat="0" applyFont="0" applyAlignment="0" applyProtection="0">
      <alignment vertical="center"/>
    </xf>
    <xf numFmtId="0" fontId="9" fillId="0" borderId="45" applyNumberFormat="0" applyFill="0" applyAlignment="0" applyProtection="0">
      <alignment vertical="center"/>
    </xf>
    <xf numFmtId="0" fontId="10" fillId="5" borderId="0" applyNumberFormat="0" applyBorder="0" applyAlignment="0" applyProtection="0">
      <alignment vertical="center"/>
    </xf>
    <xf numFmtId="0" fontId="11" fillId="25" borderId="46" applyNumberFormat="0" applyAlignment="0" applyProtection="0">
      <alignment vertical="center"/>
    </xf>
    <xf numFmtId="0" fontId="11" fillId="25" borderId="46"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3" fillId="0" borderId="0" applyFont="0" applyFill="0" applyBorder="0" applyAlignment="0" applyProtection="0">
      <alignment vertical="center"/>
    </xf>
    <xf numFmtId="0" fontId="14" fillId="0" borderId="47" applyNumberFormat="0" applyFill="0" applyAlignment="0" applyProtection="0">
      <alignment vertical="center"/>
    </xf>
    <xf numFmtId="0" fontId="15" fillId="0" borderId="48" applyNumberFormat="0" applyFill="0" applyAlignment="0" applyProtection="0">
      <alignment vertical="center"/>
    </xf>
    <xf numFmtId="0" fontId="16" fillId="0" borderId="49" applyNumberFormat="0" applyFill="0" applyAlignment="0" applyProtection="0">
      <alignment vertical="center"/>
    </xf>
    <xf numFmtId="0" fontId="16" fillId="0" borderId="0" applyNumberFormat="0" applyFill="0" applyBorder="0" applyAlignment="0" applyProtection="0">
      <alignment vertical="center"/>
    </xf>
    <xf numFmtId="0" fontId="17" fillId="0" borderId="50" applyNumberFormat="0" applyFill="0" applyAlignment="0" applyProtection="0">
      <alignment vertical="center"/>
    </xf>
    <xf numFmtId="0" fontId="17" fillId="0" borderId="50" applyNumberFormat="0" applyFill="0" applyAlignment="0" applyProtection="0">
      <alignment vertical="center"/>
    </xf>
    <xf numFmtId="0" fontId="17" fillId="0" borderId="50" applyNumberFormat="0" applyFill="0" applyAlignment="0" applyProtection="0">
      <alignment vertical="center"/>
    </xf>
    <xf numFmtId="0" fontId="17" fillId="0" borderId="50" applyNumberFormat="0" applyFill="0" applyAlignment="0" applyProtection="0">
      <alignment vertical="center"/>
    </xf>
    <xf numFmtId="0" fontId="18" fillId="25" borderId="51" applyNumberFormat="0" applyAlignment="0" applyProtection="0">
      <alignment vertical="center"/>
    </xf>
    <xf numFmtId="0" fontId="18" fillId="25" borderId="51" applyNumberFormat="0" applyAlignment="0" applyProtection="0">
      <alignment vertical="center"/>
    </xf>
    <xf numFmtId="0" fontId="18" fillId="25" borderId="51" applyNumberFormat="0" applyAlignment="0" applyProtection="0">
      <alignment vertical="center"/>
    </xf>
    <xf numFmtId="0" fontId="18" fillId="25" borderId="51" applyNumberFormat="0" applyAlignment="0" applyProtection="0">
      <alignment vertical="center"/>
    </xf>
    <xf numFmtId="0" fontId="19" fillId="0" borderId="0" applyNumberForma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8" fillId="0" borderId="0" applyFont="0" applyFill="0" applyBorder="0" applyAlignment="0" applyProtection="0">
      <alignment vertical="center"/>
    </xf>
    <xf numFmtId="0" fontId="20" fillId="9" borderId="46" applyNumberFormat="0" applyAlignment="0" applyProtection="0">
      <alignment vertical="center"/>
    </xf>
    <xf numFmtId="0" fontId="20" fillId="9" borderId="46" applyNumberFormat="0" applyAlignment="0" applyProtection="0">
      <alignment vertical="center"/>
    </xf>
    <xf numFmtId="0" fontId="8" fillId="0" borderId="0"/>
    <xf numFmtId="0" fontId="8" fillId="0" borderId="0"/>
    <xf numFmtId="0" fontId="13" fillId="0" borderId="0">
      <alignment vertical="center"/>
    </xf>
    <xf numFmtId="0" fontId="13" fillId="0" borderId="0">
      <alignment vertical="center"/>
    </xf>
    <xf numFmtId="0" fontId="8" fillId="0" borderId="0"/>
    <xf numFmtId="0" fontId="3" fillId="0" borderId="0">
      <alignment vertical="center"/>
    </xf>
    <xf numFmtId="0" fontId="13" fillId="0" borderId="0">
      <alignment vertical="center"/>
    </xf>
    <xf numFmtId="0" fontId="8" fillId="0" borderId="0"/>
    <xf numFmtId="0" fontId="8" fillId="0" borderId="0"/>
    <xf numFmtId="0" fontId="8" fillId="0" borderId="0"/>
    <xf numFmtId="0" fontId="8" fillId="0" borderId="0"/>
    <xf numFmtId="0" fontId="21" fillId="6" borderId="0" applyNumberFormat="0" applyBorder="0" applyAlignment="0" applyProtection="0">
      <alignment vertical="center"/>
    </xf>
    <xf numFmtId="38" fontId="22"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8"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8" fillId="0" borderId="0" applyFont="0" applyFill="0" applyBorder="0" applyAlignment="0" applyProtection="0">
      <alignment vertical="center"/>
    </xf>
    <xf numFmtId="0" fontId="34" fillId="0" borderId="0"/>
    <xf numFmtId="0" fontId="13" fillId="0" borderId="0">
      <alignment vertical="center"/>
    </xf>
  </cellStyleXfs>
  <cellXfs count="717">
    <xf numFmtId="0" fontId="0" fillId="0" borderId="0" xfId="0">
      <alignment vertical="center"/>
    </xf>
    <xf numFmtId="0" fontId="25" fillId="0" borderId="0" xfId="0" applyFont="1">
      <alignment vertical="center"/>
    </xf>
    <xf numFmtId="178" fontId="26" fillId="0" borderId="72" xfId="0" applyNumberFormat="1" applyFont="1" applyBorder="1">
      <alignment vertical="center"/>
    </xf>
    <xf numFmtId="178" fontId="26" fillId="0" borderId="75" xfId="0" applyNumberFormat="1" applyFont="1" applyBorder="1">
      <alignment vertical="center"/>
    </xf>
    <xf numFmtId="0" fontId="38" fillId="0" borderId="0" xfId="0" applyFont="1">
      <alignment vertical="center"/>
    </xf>
    <xf numFmtId="0" fontId="36" fillId="0" borderId="0" xfId="0" applyFont="1">
      <alignment vertical="center"/>
    </xf>
    <xf numFmtId="179" fontId="36" fillId="0" borderId="0" xfId="0" applyNumberFormat="1" applyFont="1">
      <alignment vertical="center"/>
    </xf>
    <xf numFmtId="178" fontId="36" fillId="0" borderId="0" xfId="0" applyNumberFormat="1" applyFont="1" applyAlignment="1">
      <alignment horizontal="left" vertical="center"/>
    </xf>
    <xf numFmtId="0" fontId="36" fillId="0" borderId="0" xfId="0" applyFont="1" applyAlignment="1">
      <alignment horizontal="left" vertical="center"/>
    </xf>
    <xf numFmtId="0" fontId="39" fillId="0" borderId="0" xfId="0" applyFont="1">
      <alignment vertical="center"/>
    </xf>
    <xf numFmtId="178" fontId="39" fillId="0" borderId="0" xfId="0" applyNumberFormat="1" applyFont="1" applyAlignment="1">
      <alignment horizontal="center" vertical="center"/>
    </xf>
    <xf numFmtId="178" fontId="36" fillId="0" borderId="0" xfId="0" applyNumberFormat="1" applyFont="1">
      <alignment vertical="center"/>
    </xf>
    <xf numFmtId="180" fontId="39" fillId="0" borderId="0" xfId="0" applyNumberFormat="1" applyFont="1">
      <alignment vertical="center"/>
    </xf>
    <xf numFmtId="0" fontId="37" fillId="0" borderId="0" xfId="0" applyFont="1">
      <alignment vertical="center"/>
    </xf>
    <xf numFmtId="181" fontId="37" fillId="0" borderId="0" xfId="0" applyNumberFormat="1" applyFont="1">
      <alignment vertical="center"/>
    </xf>
    <xf numFmtId="182" fontId="37" fillId="0" borderId="0" xfId="0" applyNumberFormat="1" applyFont="1">
      <alignment vertical="center"/>
    </xf>
    <xf numFmtId="10" fontId="37" fillId="0" borderId="0" xfId="0" applyNumberFormat="1" applyFont="1" applyAlignment="1">
      <alignment horizontal="right" vertical="center"/>
    </xf>
    <xf numFmtId="0" fontId="37" fillId="0" borderId="0" xfId="0" applyFont="1" applyAlignment="1">
      <alignment horizontal="left" vertical="center"/>
    </xf>
    <xf numFmtId="180" fontId="37" fillId="0" borderId="0" xfId="0" applyNumberFormat="1" applyFont="1" applyAlignment="1">
      <alignment horizontal="left" vertical="center"/>
    </xf>
    <xf numFmtId="183" fontId="37" fillId="0" borderId="0" xfId="0" applyNumberFormat="1" applyFont="1">
      <alignment vertical="center"/>
    </xf>
    <xf numFmtId="12" fontId="37" fillId="0" borderId="0" xfId="0" applyNumberFormat="1" applyFont="1">
      <alignment vertical="center"/>
    </xf>
    <xf numFmtId="0" fontId="24" fillId="2" borderId="8" xfId="0" applyFont="1" applyFill="1" applyBorder="1" applyAlignment="1">
      <alignment horizontal="left" vertical="center" wrapText="1"/>
    </xf>
    <xf numFmtId="0" fontId="24" fillId="0" borderId="5" xfId="0" applyFont="1" applyBorder="1" applyAlignment="1">
      <alignment horizontal="center" vertical="center" wrapText="1"/>
    </xf>
    <xf numFmtId="0" fontId="24" fillId="0" borderId="71" xfId="0" applyFont="1" applyBorder="1" applyAlignment="1">
      <alignment horizontal="center" vertical="center" wrapText="1"/>
    </xf>
    <xf numFmtId="0" fontId="29" fillId="0" borderId="115" xfId="0" applyFont="1" applyBorder="1">
      <alignment vertical="center"/>
    </xf>
    <xf numFmtId="0" fontId="29" fillId="0" borderId="14" xfId="0" applyFont="1" applyBorder="1">
      <alignment vertical="center"/>
    </xf>
    <xf numFmtId="0" fontId="29" fillId="0" borderId="110" xfId="0" applyFont="1" applyBorder="1">
      <alignment vertical="center"/>
    </xf>
    <xf numFmtId="0" fontId="33" fillId="3" borderId="10" xfId="0" applyFont="1" applyFill="1" applyBorder="1" applyAlignment="1">
      <alignment horizontal="center" vertical="center" wrapText="1"/>
    </xf>
    <xf numFmtId="0" fontId="41" fillId="0" borderId="22" xfId="0" applyFont="1" applyBorder="1">
      <alignment vertical="center"/>
    </xf>
    <xf numFmtId="0" fontId="42" fillId="0" borderId="0" xfId="0" applyFont="1" applyAlignment="1">
      <alignment horizontal="right" vertical="top"/>
    </xf>
    <xf numFmtId="0" fontId="41" fillId="0" borderId="0" xfId="0" applyFont="1">
      <alignment vertical="center"/>
    </xf>
    <xf numFmtId="0" fontId="43" fillId="0" borderId="0" xfId="0" applyFont="1" applyAlignment="1">
      <alignment horizontal="center" vertical="center"/>
    </xf>
    <xf numFmtId="0" fontId="44" fillId="0" borderId="0" xfId="0" applyFont="1">
      <alignment vertical="center"/>
    </xf>
    <xf numFmtId="0" fontId="44" fillId="0" borderId="28" xfId="0" applyFont="1" applyBorder="1" applyAlignment="1">
      <alignment horizontal="center" vertical="center"/>
    </xf>
    <xf numFmtId="0" fontId="44" fillId="0" borderId="0" xfId="0" applyFont="1" applyAlignment="1">
      <alignment horizontal="center" vertical="center"/>
    </xf>
    <xf numFmtId="0" fontId="45" fillId="0" borderId="28" xfId="0" applyFont="1" applyBorder="1" applyAlignment="1">
      <alignment horizontal="left" vertical="center"/>
    </xf>
    <xf numFmtId="0" fontId="46" fillId="0" borderId="0" xfId="0" applyFont="1" applyAlignment="1">
      <alignment horizontal="left" vertical="center"/>
    </xf>
    <xf numFmtId="0" fontId="47" fillId="0" borderId="9" xfId="0" applyFont="1" applyBorder="1" applyAlignment="1"/>
    <xf numFmtId="0" fontId="47" fillId="0" borderId="0" xfId="0" applyFont="1" applyAlignment="1"/>
    <xf numFmtId="0" fontId="45" fillId="0" borderId="0" xfId="0" applyFont="1" applyAlignment="1">
      <alignment horizontal="left" vertical="center"/>
    </xf>
    <xf numFmtId="0" fontId="40" fillId="0" borderId="28" xfId="0" applyFont="1" applyBorder="1" applyAlignment="1">
      <alignment horizontal="left" vertical="center"/>
    </xf>
    <xf numFmtId="0" fontId="48" fillId="0" borderId="0" xfId="0" applyFont="1">
      <alignment vertical="center"/>
    </xf>
    <xf numFmtId="0" fontId="48" fillId="0" borderId="3" xfId="0" applyFont="1" applyBorder="1" applyAlignment="1"/>
    <xf numFmtId="0" fontId="48" fillId="0" borderId="0" xfId="0" applyFont="1" applyAlignment="1"/>
    <xf numFmtId="0" fontId="49" fillId="0" borderId="0" xfId="0" applyFont="1">
      <alignment vertical="center"/>
    </xf>
    <xf numFmtId="0" fontId="41" fillId="0" borderId="28" xfId="0" applyFont="1" applyBorder="1">
      <alignment vertical="center"/>
    </xf>
    <xf numFmtId="0" fontId="41" fillId="0" borderId="0" xfId="0" applyFont="1" applyAlignment="1"/>
    <xf numFmtId="0" fontId="50" fillId="0" borderId="9" xfId="0" applyFont="1" applyBorder="1" applyAlignment="1"/>
    <xf numFmtId="0" fontId="50" fillId="0" borderId="0" xfId="0" applyFont="1" applyAlignment="1"/>
    <xf numFmtId="0" fontId="51" fillId="0" borderId="0" xfId="0" applyFont="1">
      <alignment vertical="center"/>
    </xf>
    <xf numFmtId="0" fontId="47" fillId="0" borderId="8" xfId="0" applyFont="1" applyBorder="1" applyAlignment="1">
      <alignment horizontal="left"/>
    </xf>
    <xf numFmtId="0" fontId="50" fillId="0" borderId="0" xfId="0" applyFont="1" applyAlignment="1">
      <alignment horizontal="left"/>
    </xf>
    <xf numFmtId="0" fontId="42" fillId="0" borderId="28" xfId="0" applyFont="1" applyBorder="1" applyAlignment="1">
      <alignment horizontal="center" vertical="center"/>
    </xf>
    <xf numFmtId="0" fontId="42" fillId="0" borderId="0" xfId="0" applyFont="1" applyAlignment="1">
      <alignment horizontal="center" vertical="center"/>
    </xf>
    <xf numFmtId="0" fontId="48" fillId="0" borderId="10" xfId="0" applyFont="1" applyBorder="1">
      <alignment vertical="center"/>
    </xf>
    <xf numFmtId="0" fontId="24" fillId="0" borderId="0" xfId="0" applyFont="1" applyAlignment="1">
      <alignment horizontal="center" vertical="center" wrapText="1"/>
    </xf>
    <xf numFmtId="56" fontId="41" fillId="0" borderId="0" xfId="0" applyNumberFormat="1" applyFont="1" applyAlignment="1">
      <alignment horizontal="right" vertical="center"/>
    </xf>
    <xf numFmtId="0" fontId="53" fillId="0" borderId="0" xfId="0" applyFont="1">
      <alignment vertical="center"/>
    </xf>
    <xf numFmtId="0" fontId="41" fillId="0" borderId="0" xfId="0" applyFont="1" applyAlignment="1">
      <alignment horizontal="center" vertical="center"/>
    </xf>
    <xf numFmtId="38" fontId="41" fillId="0" borderId="0" xfId="0" applyNumberFormat="1" applyFont="1">
      <alignment vertical="center"/>
    </xf>
    <xf numFmtId="0" fontId="24" fillId="0" borderId="17" xfId="0" applyFont="1" applyBorder="1" applyAlignment="1">
      <alignment horizontal="center" vertical="center" wrapText="1"/>
    </xf>
    <xf numFmtId="0" fontId="24" fillId="0" borderId="15" xfId="0" applyFont="1" applyBorder="1" applyAlignment="1">
      <alignment horizontal="center" vertical="center" wrapText="1"/>
    </xf>
    <xf numFmtId="0" fontId="24" fillId="2" borderId="9" xfId="0" applyFont="1" applyFill="1" applyBorder="1" applyAlignment="1">
      <alignment vertical="center" wrapText="1"/>
    </xf>
    <xf numFmtId="38" fontId="24" fillId="0" borderId="1" xfId="77" applyFont="1" applyFill="1" applyBorder="1" applyAlignment="1" applyProtection="1">
      <alignment horizontal="right" vertical="center" wrapText="1"/>
      <protection locked="0"/>
    </xf>
    <xf numFmtId="40" fontId="41" fillId="0" borderId="0" xfId="0" applyNumberFormat="1" applyFont="1">
      <alignment vertical="center"/>
    </xf>
    <xf numFmtId="0" fontId="41" fillId="0" borderId="0" xfId="0" applyFont="1" applyAlignment="1">
      <alignment horizontal="right" vertical="center"/>
    </xf>
    <xf numFmtId="0" fontId="24" fillId="2" borderId="67" xfId="0" applyFont="1" applyFill="1" applyBorder="1" applyAlignment="1">
      <alignment horizontal="left" vertical="center" wrapText="1"/>
    </xf>
    <xf numFmtId="0" fontId="24" fillId="2" borderId="67" xfId="0" applyFont="1" applyFill="1" applyBorder="1" applyAlignment="1">
      <alignment horizontal="center" vertical="center" wrapText="1"/>
    </xf>
    <xf numFmtId="0" fontId="24" fillId="0" borderId="64" xfId="0" applyFont="1" applyBorder="1" applyAlignment="1">
      <alignment horizontal="right" vertical="center"/>
    </xf>
    <xf numFmtId="0" fontId="24" fillId="0" borderId="63" xfId="0" applyFont="1" applyBorder="1" applyAlignment="1">
      <alignment horizontal="right" vertical="center" wrapText="1"/>
    </xf>
    <xf numFmtId="179" fontId="41" fillId="0" borderId="0" xfId="0" applyNumberFormat="1" applyFont="1">
      <alignment vertical="center"/>
    </xf>
    <xf numFmtId="0" fontId="24" fillId="0" borderId="58" xfId="0" applyFont="1" applyBorder="1" applyAlignment="1">
      <alignment horizontal="center" vertical="center" wrapText="1"/>
    </xf>
    <xf numFmtId="0" fontId="54" fillId="0" borderId="0" xfId="0" applyFont="1" applyAlignment="1">
      <alignment horizontal="center" vertical="center" wrapText="1"/>
    </xf>
    <xf numFmtId="0" fontId="55" fillId="0" borderId="0" xfId="0" applyFont="1">
      <alignment vertical="center"/>
    </xf>
    <xf numFmtId="38" fontId="24" fillId="0" borderId="55" xfId="77" applyFont="1" applyFill="1" applyBorder="1" applyAlignment="1" applyProtection="1">
      <alignment horizontal="right" vertical="center" wrapText="1"/>
      <protection locked="0"/>
    </xf>
    <xf numFmtId="0" fontId="24" fillId="0" borderId="57" xfId="0" applyFont="1" applyBorder="1">
      <alignment vertical="center"/>
    </xf>
    <xf numFmtId="0" fontId="24" fillId="0" borderId="93" xfId="0" applyFont="1" applyBorder="1">
      <alignment vertical="center"/>
    </xf>
    <xf numFmtId="0" fontId="24" fillId="0" borderId="76" xfId="0" applyFont="1" applyBorder="1">
      <alignment vertical="center"/>
    </xf>
    <xf numFmtId="0" fontId="24" fillId="0" borderId="63" xfId="0" applyFont="1" applyBorder="1">
      <alignment vertical="center"/>
    </xf>
    <xf numFmtId="0" fontId="24" fillId="0" borderId="76" xfId="0" applyFont="1" applyBorder="1" applyAlignment="1">
      <alignment horizontal="right" vertical="center"/>
    </xf>
    <xf numFmtId="0" fontId="24" fillId="0" borderId="119" xfId="0" applyFont="1" applyBorder="1" applyAlignment="1">
      <alignment horizontal="right" vertical="center"/>
    </xf>
    <xf numFmtId="0" fontId="53" fillId="0" borderId="28" xfId="0" applyFont="1" applyBorder="1">
      <alignment vertical="center"/>
    </xf>
    <xf numFmtId="0" fontId="24" fillId="2" borderId="10" xfId="0" applyFont="1" applyFill="1" applyBorder="1" applyAlignment="1">
      <alignment horizontal="left" vertical="center" wrapText="1"/>
    </xf>
    <xf numFmtId="0" fontId="24" fillId="2" borderId="10" xfId="0" applyFont="1" applyFill="1" applyBorder="1" applyAlignment="1">
      <alignment horizontal="center" vertical="center" wrapText="1"/>
    </xf>
    <xf numFmtId="0" fontId="24" fillId="0" borderId="57" xfId="0" applyFont="1" applyBorder="1" applyAlignment="1">
      <alignment horizontal="right" vertical="center"/>
    </xf>
    <xf numFmtId="0" fontId="24" fillId="0" borderId="93" xfId="0" applyFont="1" applyBorder="1" applyAlignment="1">
      <alignment horizontal="right" vertical="center" wrapText="1"/>
    </xf>
    <xf numFmtId="0" fontId="24" fillId="2" borderId="8" xfId="0" applyFont="1" applyFill="1" applyBorder="1">
      <alignment vertical="center"/>
    </xf>
    <xf numFmtId="0" fontId="24" fillId="2" borderId="18" xfId="0" applyFont="1" applyFill="1" applyBorder="1">
      <alignment vertical="center"/>
    </xf>
    <xf numFmtId="0" fontId="24" fillId="2" borderId="18" xfId="0" applyFont="1" applyFill="1" applyBorder="1" applyAlignment="1">
      <alignment vertical="center" shrinkToFit="1"/>
    </xf>
    <xf numFmtId="0" fontId="23" fillId="2" borderId="3" xfId="0" applyFont="1" applyFill="1" applyBorder="1">
      <alignment vertical="center"/>
    </xf>
    <xf numFmtId="0" fontId="23" fillId="2" borderId="103" xfId="0" applyFont="1" applyFill="1" applyBorder="1">
      <alignment vertical="center"/>
    </xf>
    <xf numFmtId="0" fontId="24" fillId="2" borderId="26" xfId="0" applyFont="1" applyFill="1" applyBorder="1">
      <alignment vertical="center"/>
    </xf>
    <xf numFmtId="0" fontId="24" fillId="2" borderId="9" xfId="0" applyFont="1" applyFill="1" applyBorder="1">
      <alignment vertical="center"/>
    </xf>
    <xf numFmtId="0" fontId="28" fillId="0" borderId="0" xfId="0" applyFont="1" applyAlignment="1">
      <alignment horizontal="left"/>
    </xf>
    <xf numFmtId="0" fontId="26" fillId="0" borderId="0" xfId="0" applyFont="1">
      <alignment vertical="center"/>
    </xf>
    <xf numFmtId="0" fontId="28" fillId="0" borderId="1" xfId="0" applyFont="1" applyBorder="1">
      <alignment vertical="center"/>
    </xf>
    <xf numFmtId="0" fontId="24" fillId="2" borderId="18" xfId="0" applyFont="1" applyFill="1" applyBorder="1" applyAlignment="1">
      <alignment vertical="center" wrapText="1"/>
    </xf>
    <xf numFmtId="0" fontId="24" fillId="2" borderId="53" xfId="0" applyFont="1" applyFill="1" applyBorder="1">
      <alignment vertical="center"/>
    </xf>
    <xf numFmtId="0" fontId="24" fillId="2" borderId="62" xfId="0" applyFont="1" applyFill="1" applyBorder="1" applyAlignment="1">
      <alignment vertical="center" wrapText="1"/>
    </xf>
    <xf numFmtId="0" fontId="28" fillId="0" borderId="55" xfId="0" applyFont="1" applyBorder="1">
      <alignment vertical="center"/>
    </xf>
    <xf numFmtId="0" fontId="24" fillId="2" borderId="8" xfId="0" applyFont="1" applyFill="1" applyBorder="1" applyAlignment="1">
      <alignment horizontal="left" vertical="center"/>
    </xf>
    <xf numFmtId="0" fontId="24" fillId="2" borderId="62" xfId="0" applyFont="1" applyFill="1" applyBorder="1">
      <alignment vertical="center"/>
    </xf>
    <xf numFmtId="0" fontId="24" fillId="2" borderId="8" xfId="0" applyFont="1" applyFill="1" applyBorder="1" applyAlignment="1">
      <alignment vertical="center" wrapText="1"/>
    </xf>
    <xf numFmtId="0" fontId="23" fillId="2" borderId="103" xfId="0" applyFont="1" applyFill="1" applyBorder="1" applyAlignment="1">
      <alignment vertical="center" wrapText="1"/>
    </xf>
    <xf numFmtId="0" fontId="35" fillId="0" borderId="0" xfId="0" applyFont="1" applyAlignment="1">
      <alignment horizontal="center" vertical="center"/>
    </xf>
    <xf numFmtId="0" fontId="28" fillId="0" borderId="0" xfId="0" applyFont="1" applyAlignment="1">
      <alignment horizontal="center" vertical="center"/>
    </xf>
    <xf numFmtId="0" fontId="26" fillId="0" borderId="0" xfId="0" applyFont="1" applyAlignment="1">
      <alignment horizontal="right" vertical="center"/>
    </xf>
    <xf numFmtId="0" fontId="28" fillId="0" borderId="0" xfId="0" applyFont="1">
      <alignment vertical="center"/>
    </xf>
    <xf numFmtId="0" fontId="26" fillId="0" borderId="0" xfId="0" applyFont="1" applyAlignment="1">
      <alignment horizontal="right" vertical="center" wrapText="1"/>
    </xf>
    <xf numFmtId="179" fontId="26" fillId="0" borderId="0" xfId="0" applyNumberFormat="1" applyFont="1" applyAlignment="1">
      <alignment vertical="center" wrapText="1"/>
    </xf>
    <xf numFmtId="0" fontId="24" fillId="0" borderId="0" xfId="0" applyFont="1" applyAlignment="1">
      <alignment horizontal="right" vertical="center"/>
    </xf>
    <xf numFmtId="0" fontId="24" fillId="0" borderId="117" xfId="0" applyFont="1" applyBorder="1">
      <alignment vertical="center"/>
    </xf>
    <xf numFmtId="0" fontId="24" fillId="0" borderId="105" xfId="0" applyFont="1" applyBorder="1">
      <alignment vertical="center"/>
    </xf>
    <xf numFmtId="0" fontId="24" fillId="0" borderId="84" xfId="0" applyFont="1" applyBorder="1" applyAlignment="1">
      <alignment horizontal="center" vertical="center" wrapText="1"/>
    </xf>
    <xf numFmtId="38" fontId="24" fillId="0" borderId="70" xfId="77" applyFont="1" applyFill="1" applyBorder="1" applyAlignment="1" applyProtection="1">
      <alignment horizontal="right" vertical="center" wrapText="1"/>
      <protection locked="0"/>
    </xf>
    <xf numFmtId="0" fontId="53" fillId="0" borderId="0" xfId="0" applyFont="1" applyAlignment="1">
      <alignment horizontal="left" vertical="center"/>
    </xf>
    <xf numFmtId="38" fontId="24" fillId="0" borderId="1" xfId="77" applyFont="1" applyFill="1" applyBorder="1" applyAlignment="1" applyProtection="1">
      <alignment horizontal="right" vertical="center"/>
      <protection locked="0"/>
    </xf>
    <xf numFmtId="0" fontId="30" fillId="3" borderId="22" xfId="0" applyFont="1" applyFill="1" applyBorder="1" applyAlignment="1">
      <alignment horizontal="center" vertical="center" wrapText="1"/>
    </xf>
    <xf numFmtId="0" fontId="24" fillId="2" borderId="82" xfId="0" applyFont="1" applyFill="1" applyBorder="1" applyAlignment="1">
      <alignment horizontal="center" vertical="center" wrapText="1"/>
    </xf>
    <xf numFmtId="0" fontId="24" fillId="0" borderId="40" xfId="0" applyFont="1" applyBorder="1" applyAlignment="1">
      <alignment horizontal="center" vertical="center" wrapText="1"/>
    </xf>
    <xf numFmtId="0" fontId="24" fillId="2" borderId="88" xfId="0" applyFont="1" applyFill="1" applyBorder="1" applyAlignment="1">
      <alignment vertical="center" wrapText="1"/>
    </xf>
    <xf numFmtId="0" fontId="24" fillId="2" borderId="0" xfId="0" applyFont="1" applyFill="1" applyAlignment="1">
      <alignment horizontal="center" vertical="center" wrapText="1"/>
    </xf>
    <xf numFmtId="0" fontId="24" fillId="2" borderId="60" xfId="0" applyFont="1" applyFill="1" applyBorder="1" applyAlignment="1">
      <alignment horizontal="center" vertical="center" wrapText="1"/>
    </xf>
    <xf numFmtId="0" fontId="24" fillId="0" borderId="104" xfId="0" applyFont="1" applyBorder="1">
      <alignment vertical="center"/>
    </xf>
    <xf numFmtId="0" fontId="31" fillId="0" borderId="0" xfId="0" applyFont="1" applyAlignment="1">
      <alignment vertical="center" wrapText="1" shrinkToFit="1"/>
    </xf>
    <xf numFmtId="0" fontId="31" fillId="0" borderId="0" xfId="0" applyFont="1" applyAlignment="1">
      <alignment horizontal="center" vertical="center" wrapText="1" shrinkToFit="1"/>
    </xf>
    <xf numFmtId="0" fontId="26" fillId="0" borderId="11" xfId="0" quotePrefix="1" applyFont="1" applyBorder="1" applyAlignment="1" applyProtection="1">
      <alignment horizontal="center" vertical="center" wrapText="1"/>
      <protection locked="0"/>
    </xf>
    <xf numFmtId="38" fontId="24" fillId="0" borderId="0" xfId="77" applyFont="1" applyFill="1" applyBorder="1" applyAlignment="1" applyProtection="1">
      <alignment vertical="center"/>
    </xf>
    <xf numFmtId="0" fontId="26" fillId="0" borderId="1" xfId="0" quotePrefix="1" applyFont="1" applyBorder="1" applyAlignment="1" applyProtection="1">
      <alignment horizontal="center" vertical="center" wrapText="1"/>
      <protection locked="0"/>
    </xf>
    <xf numFmtId="0" fontId="26" fillId="0" borderId="55" xfId="0" quotePrefix="1" applyFont="1" applyBorder="1" applyAlignment="1" applyProtection="1">
      <alignment horizontal="center" vertical="center" wrapText="1"/>
      <protection locked="0"/>
    </xf>
    <xf numFmtId="0" fontId="24" fillId="2" borderId="64" xfId="0" applyFont="1" applyFill="1" applyBorder="1" applyAlignment="1">
      <alignment vertical="center" wrapText="1"/>
    </xf>
    <xf numFmtId="0" fontId="24" fillId="2" borderId="89" xfId="0" applyFont="1" applyFill="1" applyBorder="1" applyAlignment="1">
      <alignment vertical="center" wrapText="1"/>
    </xf>
    <xf numFmtId="0" fontId="24" fillId="2" borderId="63" xfId="0" applyFont="1" applyFill="1" applyBorder="1" applyAlignment="1">
      <alignment vertical="center" wrapText="1"/>
    </xf>
    <xf numFmtId="0" fontId="26" fillId="0" borderId="22" xfId="0" applyFont="1" applyBorder="1" applyAlignment="1">
      <alignment vertical="center" wrapText="1"/>
    </xf>
    <xf numFmtId="0" fontId="26" fillId="0" borderId="23" xfId="0" applyFont="1" applyBorder="1" applyAlignment="1">
      <alignment vertical="center" wrapText="1"/>
    </xf>
    <xf numFmtId="0" fontId="26" fillId="0" borderId="0" xfId="0" applyFont="1" applyAlignment="1">
      <alignment vertical="center" wrapText="1"/>
    </xf>
    <xf numFmtId="0" fontId="26" fillId="0" borderId="27" xfId="0" applyFont="1" applyBorder="1" applyAlignment="1">
      <alignment vertical="center" wrapText="1"/>
    </xf>
    <xf numFmtId="38" fontId="30" fillId="0" borderId="0" xfId="77" applyFont="1" applyFill="1" applyBorder="1" applyAlignment="1" applyProtection="1">
      <alignment vertical="center" wrapText="1"/>
    </xf>
    <xf numFmtId="0" fontId="24" fillId="0" borderId="11" xfId="0" applyFont="1" applyBorder="1" applyAlignment="1">
      <alignment horizontal="center" vertical="center" wrapText="1"/>
    </xf>
    <xf numFmtId="0" fontId="24" fillId="2" borderId="88" xfId="0" applyFont="1" applyFill="1" applyBorder="1" applyAlignment="1">
      <alignment horizontal="left" vertical="center" wrapText="1"/>
    </xf>
    <xf numFmtId="0" fontId="24" fillId="2" borderId="34" xfId="0" applyFont="1" applyFill="1" applyBorder="1" applyAlignment="1">
      <alignment vertical="center" wrapText="1"/>
    </xf>
    <xf numFmtId="0" fontId="24" fillId="2" borderId="37" xfId="0" applyFont="1" applyFill="1" applyBorder="1" applyAlignment="1">
      <alignment horizontal="center" vertical="center" wrapText="1"/>
    </xf>
    <xf numFmtId="0" fontId="24" fillId="0" borderId="64" xfId="0" applyFont="1" applyBorder="1">
      <alignment vertical="center"/>
    </xf>
    <xf numFmtId="0" fontId="24" fillId="2" borderId="0" xfId="0" applyFont="1" applyFill="1" applyAlignment="1">
      <alignment horizontal="left" vertical="center" wrapText="1"/>
    </xf>
    <xf numFmtId="0" fontId="53" fillId="0" borderId="93" xfId="0" applyFont="1" applyBorder="1">
      <alignment vertical="center"/>
    </xf>
    <xf numFmtId="0" fontId="53" fillId="0" borderId="28" xfId="0" applyFont="1" applyBorder="1" applyAlignment="1">
      <alignment vertical="center" wrapText="1"/>
    </xf>
    <xf numFmtId="0" fontId="53" fillId="0" borderId="22" xfId="0" applyFont="1" applyBorder="1">
      <alignment vertical="center"/>
    </xf>
    <xf numFmtId="0" fontId="24" fillId="0" borderId="59" xfId="0" applyFont="1" applyBorder="1" applyAlignment="1">
      <alignment horizontal="right" vertical="center"/>
    </xf>
    <xf numFmtId="0" fontId="24" fillId="0" borderId="98" xfId="0" applyFont="1" applyBorder="1" applyAlignment="1">
      <alignment horizontal="right" vertical="center" wrapText="1"/>
    </xf>
    <xf numFmtId="0" fontId="24" fillId="0" borderId="92" xfId="0" applyFont="1" applyBorder="1" applyAlignment="1">
      <alignment horizontal="center" vertical="center" wrapText="1"/>
    </xf>
    <xf numFmtId="0" fontId="32" fillId="0" borderId="0" xfId="0" applyFont="1">
      <alignment vertical="center"/>
    </xf>
    <xf numFmtId="38" fontId="32" fillId="0" borderId="0" xfId="0" applyNumberFormat="1" applyFont="1">
      <alignment vertical="center"/>
    </xf>
    <xf numFmtId="0" fontId="53" fillId="0" borderId="0" xfId="0" applyFont="1" applyAlignment="1">
      <alignment horizontal="center" vertical="center"/>
    </xf>
    <xf numFmtId="0" fontId="24" fillId="2" borderId="60" xfId="0" applyFont="1" applyFill="1" applyBorder="1" applyAlignment="1">
      <alignment horizontal="left" vertical="center" wrapText="1"/>
    </xf>
    <xf numFmtId="0" fontId="8" fillId="0" borderId="0" xfId="0" applyFont="1" applyAlignment="1">
      <alignment horizontal="center" vertical="center" textRotation="255" wrapText="1"/>
    </xf>
    <xf numFmtId="0" fontId="24" fillId="0" borderId="0" xfId="0" applyFont="1" applyAlignment="1">
      <alignment horizontal="left" vertical="top" wrapText="1"/>
    </xf>
    <xf numFmtId="0" fontId="41" fillId="0" borderId="0" xfId="0" applyFont="1" applyAlignment="1">
      <alignment horizontal="left" vertical="center"/>
    </xf>
    <xf numFmtId="0" fontId="24" fillId="0" borderId="98" xfId="0" applyFont="1" applyBorder="1" applyAlignment="1">
      <alignment horizontal="right" vertical="center"/>
    </xf>
    <xf numFmtId="0" fontId="28" fillId="0" borderId="4" xfId="0" applyFont="1" applyBorder="1">
      <alignment vertical="center"/>
    </xf>
    <xf numFmtId="0" fontId="24" fillId="0" borderId="95" xfId="0" applyFont="1" applyBorder="1" applyAlignment="1">
      <alignment horizontal="center" vertical="center" wrapText="1"/>
    </xf>
    <xf numFmtId="0" fontId="24" fillId="0" borderId="113" xfId="0" applyFont="1" applyBorder="1" applyAlignment="1">
      <alignment horizontal="center" vertical="center" wrapText="1"/>
    </xf>
    <xf numFmtId="0" fontId="29" fillId="27" borderId="31" xfId="0" applyFont="1" applyFill="1" applyBorder="1" applyAlignment="1">
      <alignment horizontal="left" vertical="center"/>
    </xf>
    <xf numFmtId="0" fontId="35" fillId="0" borderId="17" xfId="0" applyFont="1" applyBorder="1" applyAlignment="1">
      <alignment horizontal="center" vertical="center" wrapText="1"/>
    </xf>
    <xf numFmtId="0" fontId="28" fillId="0" borderId="15" xfId="0" applyFont="1" applyBorder="1" applyAlignment="1">
      <alignment horizontal="center" vertical="center"/>
    </xf>
    <xf numFmtId="0" fontId="28" fillId="0" borderId="114" xfId="0" applyFont="1" applyBorder="1" applyAlignment="1">
      <alignment horizontal="center" vertical="center"/>
    </xf>
    <xf numFmtId="179" fontId="28" fillId="0" borderId="14" xfId="0" applyNumberFormat="1" applyFont="1" applyBorder="1" applyAlignment="1">
      <alignment horizontal="right" vertical="center"/>
    </xf>
    <xf numFmtId="179" fontId="28" fillId="0" borderId="110" xfId="0" applyNumberFormat="1" applyFont="1" applyBorder="1" applyAlignment="1">
      <alignment horizontal="right" vertical="center"/>
    </xf>
    <xf numFmtId="0" fontId="32" fillId="27" borderId="22" xfId="0" applyFont="1" applyFill="1" applyBorder="1">
      <alignment vertical="center"/>
    </xf>
    <xf numFmtId="0" fontId="29" fillId="27" borderId="25" xfId="0" applyFont="1" applyFill="1" applyBorder="1" applyAlignment="1">
      <alignment horizontal="left" vertical="center"/>
    </xf>
    <xf numFmtId="0" fontId="32" fillId="27" borderId="12" xfId="0" applyFont="1" applyFill="1" applyBorder="1">
      <alignment vertical="center"/>
    </xf>
    <xf numFmtId="0" fontId="32" fillId="27" borderId="13" xfId="0" applyFont="1" applyFill="1" applyBorder="1">
      <alignment vertical="center"/>
    </xf>
    <xf numFmtId="0" fontId="24" fillId="0" borderId="19" xfId="0" applyFont="1" applyBorder="1" applyAlignment="1">
      <alignment horizontal="center" vertical="center" wrapText="1"/>
    </xf>
    <xf numFmtId="38" fontId="24" fillId="0" borderId="0" xfId="77" applyFont="1" applyFill="1" applyBorder="1" applyAlignment="1" applyProtection="1">
      <alignment vertical="center"/>
      <protection locked="0"/>
    </xf>
    <xf numFmtId="38" fontId="24" fillId="0" borderId="0" xfId="77" applyFont="1" applyFill="1" applyBorder="1" applyAlignment="1" applyProtection="1">
      <alignment horizontal="right" vertical="center"/>
      <protection locked="0"/>
    </xf>
    <xf numFmtId="38" fontId="26" fillId="0" borderId="0" xfId="77" applyFont="1" applyBorder="1" applyAlignment="1" applyProtection="1">
      <alignment vertical="center"/>
      <protection locked="0"/>
    </xf>
    <xf numFmtId="38" fontId="24" fillId="0" borderId="0" xfId="77" applyFont="1" applyFill="1" applyBorder="1" applyAlignment="1" applyProtection="1">
      <alignment horizontal="right" vertical="center" wrapText="1"/>
      <protection locked="0"/>
    </xf>
    <xf numFmtId="38" fontId="41" fillId="31" borderId="0" xfId="0" applyNumberFormat="1" applyFont="1" applyFill="1">
      <alignment vertical="center"/>
    </xf>
    <xf numFmtId="38" fontId="41" fillId="32" borderId="0" xfId="0" applyNumberFormat="1" applyFont="1" applyFill="1">
      <alignment vertical="center"/>
    </xf>
    <xf numFmtId="38" fontId="41" fillId="33" borderId="0" xfId="0" applyNumberFormat="1" applyFont="1" applyFill="1">
      <alignment vertical="center"/>
    </xf>
    <xf numFmtId="0" fontId="41" fillId="0" borderId="6" xfId="0" applyFont="1" applyBorder="1">
      <alignment vertical="center"/>
    </xf>
    <xf numFmtId="179" fontId="41" fillId="34" borderId="0" xfId="0" applyNumberFormat="1" applyFont="1" applyFill="1">
      <alignment vertical="center"/>
    </xf>
    <xf numFmtId="0" fontId="33" fillId="0" borderId="0" xfId="0" applyFont="1" applyAlignment="1">
      <alignment vertical="center" wrapText="1"/>
    </xf>
    <xf numFmtId="0" fontId="56" fillId="0" borderId="0" xfId="0" applyFont="1" applyAlignment="1">
      <alignment horizontal="left" vertical="top" wrapText="1"/>
    </xf>
    <xf numFmtId="38" fontId="54" fillId="0" borderId="0" xfId="77" applyFont="1" applyFill="1" applyBorder="1" applyAlignment="1" applyProtection="1">
      <alignment vertical="center"/>
      <protection locked="0"/>
    </xf>
    <xf numFmtId="38" fontId="24" fillId="0" borderId="0" xfId="77" applyFont="1" applyFill="1" applyBorder="1" applyAlignment="1" applyProtection="1">
      <alignment horizontal="right" vertical="center" wrapText="1"/>
    </xf>
    <xf numFmtId="38" fontId="24" fillId="0" borderId="0" xfId="77" applyFont="1" applyFill="1" applyBorder="1" applyAlignment="1" applyProtection="1">
      <alignment vertical="center" wrapText="1"/>
      <protection locked="0"/>
    </xf>
    <xf numFmtId="179" fontId="27" fillId="0" borderId="0" xfId="0" applyNumberFormat="1" applyFont="1">
      <alignment vertical="center"/>
    </xf>
    <xf numFmtId="38" fontId="26" fillId="0" borderId="0" xfId="77" applyFont="1" applyFill="1" applyBorder="1" applyAlignment="1" applyProtection="1">
      <alignment vertical="center"/>
      <protection locked="0"/>
    </xf>
    <xf numFmtId="38" fontId="24" fillId="28" borderId="25" xfId="77" applyFont="1" applyFill="1" applyBorder="1" applyAlignment="1" applyProtection="1">
      <alignment vertical="center"/>
      <protection locked="0"/>
    </xf>
    <xf numFmtId="38" fontId="24" fillId="28" borderId="26" xfId="77" applyFont="1" applyFill="1" applyBorder="1" applyAlignment="1" applyProtection="1">
      <alignment vertical="center"/>
      <protection locked="0"/>
    </xf>
    <xf numFmtId="38" fontId="24" fillId="28" borderId="42" xfId="77" applyFont="1" applyFill="1" applyBorder="1" applyAlignment="1" applyProtection="1">
      <alignment vertical="center"/>
      <protection locked="0"/>
    </xf>
    <xf numFmtId="0" fontId="26" fillId="28" borderId="16" xfId="0" applyFont="1" applyFill="1" applyBorder="1" applyAlignment="1">
      <alignment horizontal="right" vertical="center"/>
    </xf>
    <xf numFmtId="0" fontId="26" fillId="28" borderId="54" xfId="0" applyFont="1" applyFill="1" applyBorder="1" applyAlignment="1">
      <alignment horizontal="right" vertical="center"/>
    </xf>
    <xf numFmtId="38" fontId="24" fillId="28" borderId="28" xfId="77" applyFont="1" applyFill="1" applyBorder="1" applyAlignment="1" applyProtection="1">
      <alignment vertical="center"/>
      <protection locked="0"/>
    </xf>
    <xf numFmtId="38" fontId="24" fillId="28" borderId="53" xfId="77" applyFont="1" applyFill="1" applyBorder="1" applyAlignment="1" applyProtection="1">
      <alignment vertical="center"/>
      <protection locked="0"/>
    </xf>
    <xf numFmtId="38" fontId="24" fillId="28" borderId="58" xfId="77" applyFont="1" applyFill="1" applyBorder="1" applyAlignment="1" applyProtection="1">
      <alignment vertical="center" wrapText="1"/>
      <protection locked="0"/>
    </xf>
    <xf numFmtId="38" fontId="24" fillId="28" borderId="58" xfId="77" applyFont="1" applyFill="1" applyBorder="1" applyAlignment="1" applyProtection="1">
      <alignment vertical="center"/>
      <protection locked="0"/>
    </xf>
    <xf numFmtId="38" fontId="24" fillId="28" borderId="16" xfId="77" applyFont="1" applyFill="1" applyBorder="1" applyAlignment="1" applyProtection="1">
      <alignment vertical="center"/>
      <protection locked="0"/>
    </xf>
    <xf numFmtId="38" fontId="24" fillId="28" borderId="74" xfId="77" applyFont="1" applyFill="1" applyBorder="1" applyAlignment="1" applyProtection="1">
      <alignment vertical="center"/>
      <protection locked="0"/>
    </xf>
    <xf numFmtId="38" fontId="24" fillId="28" borderId="38" xfId="77" applyFont="1" applyFill="1" applyBorder="1" applyAlignment="1" applyProtection="1">
      <alignment vertical="center"/>
      <protection locked="0"/>
    </xf>
    <xf numFmtId="0" fontId="24" fillId="28" borderId="20" xfId="0" applyFont="1" applyFill="1" applyBorder="1" applyProtection="1">
      <alignment vertical="center"/>
      <protection locked="0"/>
    </xf>
    <xf numFmtId="0" fontId="24" fillId="28" borderId="16" xfId="0" applyFont="1" applyFill="1" applyBorder="1" applyProtection="1">
      <alignment vertical="center"/>
      <protection locked="0"/>
    </xf>
    <xf numFmtId="0" fontId="24" fillId="28" borderId="54" xfId="0" applyFont="1" applyFill="1" applyBorder="1" applyProtection="1">
      <alignment vertical="center"/>
      <protection locked="0"/>
    </xf>
    <xf numFmtId="38" fontId="24" fillId="28" borderId="40" xfId="77" applyFont="1" applyFill="1" applyBorder="1" applyAlignment="1" applyProtection="1">
      <alignment vertical="center" wrapText="1"/>
      <protection locked="0"/>
    </xf>
    <xf numFmtId="38" fontId="24" fillId="28" borderId="16" xfId="77" applyFont="1" applyFill="1" applyBorder="1" applyAlignment="1" applyProtection="1">
      <alignment vertical="center" wrapText="1"/>
      <protection locked="0"/>
    </xf>
    <xf numFmtId="38" fontId="24" fillId="28" borderId="54" xfId="77" applyFont="1" applyFill="1" applyBorder="1" applyAlignment="1" applyProtection="1">
      <alignment vertical="center" wrapText="1"/>
      <protection locked="0"/>
    </xf>
    <xf numFmtId="38" fontId="24" fillId="28" borderId="20" xfId="77" applyFont="1" applyFill="1" applyBorder="1" applyAlignment="1" applyProtection="1">
      <alignment vertical="center"/>
      <protection locked="0"/>
    </xf>
    <xf numFmtId="0" fontId="24" fillId="28" borderId="40" xfId="0" applyFont="1" applyFill="1" applyBorder="1" applyProtection="1">
      <alignment vertical="center"/>
      <protection locked="0"/>
    </xf>
    <xf numFmtId="0" fontId="24" fillId="28" borderId="11" xfId="0" applyFont="1" applyFill="1" applyBorder="1" applyProtection="1">
      <alignment vertical="center"/>
      <protection locked="0"/>
    </xf>
    <xf numFmtId="0" fontId="24" fillId="28" borderId="1" xfId="0" applyFont="1" applyFill="1" applyBorder="1" applyProtection="1">
      <alignment vertical="center"/>
      <protection locked="0"/>
    </xf>
    <xf numFmtId="0" fontId="24" fillId="28" borderId="55" xfId="0" applyFont="1" applyFill="1" applyBorder="1" applyProtection="1">
      <alignment vertical="center"/>
      <protection locked="0"/>
    </xf>
    <xf numFmtId="38" fontId="24" fillId="28" borderId="40" xfId="77" applyFont="1" applyFill="1" applyBorder="1" applyAlignment="1" applyProtection="1">
      <alignment vertical="center"/>
      <protection locked="0"/>
    </xf>
    <xf numFmtId="0" fontId="29" fillId="29" borderId="116" xfId="0" applyFont="1" applyFill="1" applyBorder="1" applyAlignment="1">
      <alignment horizontal="right" vertical="center"/>
    </xf>
    <xf numFmtId="0" fontId="26" fillId="28" borderId="20" xfId="0" applyFont="1" applyFill="1" applyBorder="1" applyAlignment="1">
      <alignment horizontal="right" vertical="center"/>
    </xf>
    <xf numFmtId="179" fontId="26" fillId="0" borderId="113" xfId="0" applyNumberFormat="1" applyFont="1" applyBorder="1" applyAlignment="1">
      <alignment vertical="center" wrapText="1"/>
    </xf>
    <xf numFmtId="38" fontId="24" fillId="28" borderId="11" xfId="77" applyFont="1" applyFill="1" applyBorder="1" applyAlignment="1" applyProtection="1">
      <alignment horizontal="right" vertical="center" wrapText="1"/>
      <protection locked="0"/>
    </xf>
    <xf numFmtId="38" fontId="24" fillId="28" borderId="1" xfId="77" applyFont="1" applyFill="1" applyBorder="1" applyAlignment="1" applyProtection="1">
      <alignment horizontal="right" vertical="center" wrapText="1"/>
      <protection locked="0"/>
    </xf>
    <xf numFmtId="38" fontId="24" fillId="28" borderId="84" xfId="77" applyFont="1" applyFill="1" applyBorder="1" applyAlignment="1" applyProtection="1">
      <alignment horizontal="right" vertical="center" wrapText="1"/>
      <protection locked="0"/>
    </xf>
    <xf numFmtId="38" fontId="24" fillId="28" borderId="55" xfId="77" applyFont="1" applyFill="1" applyBorder="1" applyAlignment="1" applyProtection="1">
      <alignment horizontal="right" vertical="center" wrapText="1"/>
      <protection locked="0"/>
    </xf>
    <xf numFmtId="38" fontId="24" fillId="28" borderId="11" xfId="77" applyFont="1" applyFill="1" applyBorder="1" applyAlignment="1" applyProtection="1">
      <alignment vertical="center" wrapText="1"/>
      <protection locked="0"/>
    </xf>
    <xf numFmtId="38" fontId="24" fillId="28" borderId="1" xfId="77" applyFont="1" applyFill="1" applyBorder="1" applyAlignment="1" applyProtection="1">
      <alignment vertical="center" wrapText="1"/>
      <protection locked="0"/>
    </xf>
    <xf numFmtId="38" fontId="24" fillId="28" borderId="55" xfId="77" applyFont="1" applyFill="1" applyBorder="1" applyAlignment="1" applyProtection="1">
      <alignment vertical="center" wrapText="1"/>
      <protection locked="0"/>
    </xf>
    <xf numFmtId="38" fontId="24" fillId="28" borderId="4" xfId="77" applyFont="1" applyFill="1" applyBorder="1" applyAlignment="1" applyProtection="1">
      <alignment horizontal="right" vertical="center" wrapText="1"/>
      <protection locked="0"/>
    </xf>
    <xf numFmtId="0" fontId="26" fillId="28" borderId="68" xfId="0" applyFont="1" applyFill="1" applyBorder="1" applyAlignment="1">
      <alignment horizontal="right" vertical="center"/>
    </xf>
    <xf numFmtId="0" fontId="26" fillId="28" borderId="2" xfId="0" applyFont="1" applyFill="1" applyBorder="1" applyAlignment="1">
      <alignment horizontal="right" vertical="center"/>
    </xf>
    <xf numFmtId="38" fontId="24" fillId="28" borderId="1" xfId="77" applyFont="1" applyFill="1" applyBorder="1" applyAlignment="1" applyProtection="1">
      <alignment vertical="center"/>
      <protection locked="0"/>
    </xf>
    <xf numFmtId="38" fontId="24" fillId="28" borderId="55" xfId="77" applyFont="1" applyFill="1" applyBorder="1" applyAlignment="1" applyProtection="1">
      <alignment vertical="center"/>
      <protection locked="0"/>
    </xf>
    <xf numFmtId="38" fontId="24" fillId="28" borderId="84" xfId="77" applyFont="1" applyFill="1" applyBorder="1" applyAlignment="1" applyProtection="1">
      <alignment vertical="center" wrapText="1"/>
      <protection locked="0"/>
    </xf>
    <xf numFmtId="38" fontId="24" fillId="28" borderId="4" xfId="77" applyFont="1" applyFill="1" applyBorder="1" applyAlignment="1" applyProtection="1">
      <alignment vertical="center" wrapText="1"/>
      <protection locked="0"/>
    </xf>
    <xf numFmtId="38" fontId="24" fillId="28" borderId="4" xfId="77" applyFont="1" applyFill="1" applyBorder="1" applyAlignment="1" applyProtection="1">
      <alignment vertical="center"/>
      <protection locked="0"/>
    </xf>
    <xf numFmtId="38" fontId="26" fillId="28" borderId="11" xfId="77" applyFont="1" applyFill="1" applyBorder="1" applyAlignment="1" applyProtection="1">
      <alignment vertical="center"/>
      <protection locked="0"/>
    </xf>
    <xf numFmtId="38" fontId="26" fillId="28" borderId="1" xfId="77" applyFont="1" applyFill="1" applyBorder="1" applyAlignment="1" applyProtection="1">
      <alignment vertical="center"/>
      <protection locked="0"/>
    </xf>
    <xf numFmtId="38" fontId="26" fillId="28" borderId="55" xfId="77" applyFont="1" applyFill="1" applyBorder="1" applyAlignment="1" applyProtection="1">
      <alignment vertical="center"/>
      <protection locked="0"/>
    </xf>
    <xf numFmtId="38" fontId="24" fillId="28" borderId="0" xfId="77" applyFont="1" applyFill="1" applyBorder="1" applyAlignment="1" applyProtection="1">
      <alignment vertical="center" wrapText="1"/>
      <protection locked="0"/>
    </xf>
    <xf numFmtId="38" fontId="24" fillId="28" borderId="28" xfId="77" applyFont="1" applyFill="1" applyBorder="1" applyAlignment="1" applyProtection="1">
      <alignment vertical="center" wrapText="1"/>
      <protection locked="0"/>
    </xf>
    <xf numFmtId="0" fontId="59" fillId="0" borderId="0" xfId="0" applyFont="1">
      <alignment vertical="center"/>
    </xf>
    <xf numFmtId="38" fontId="30" fillId="0" borderId="18" xfId="77" applyFont="1" applyFill="1" applyBorder="1" applyAlignment="1" applyProtection="1">
      <alignment vertical="center" wrapText="1"/>
    </xf>
    <xf numFmtId="0" fontId="47" fillId="28" borderId="8" xfId="0" applyFont="1" applyFill="1" applyBorder="1" applyAlignment="1" applyProtection="1">
      <alignment horizontal="center" vertical="center"/>
      <protection locked="0"/>
    </xf>
    <xf numFmtId="0" fontId="40" fillId="0" borderId="31" xfId="0" applyFont="1" applyBorder="1" applyAlignment="1">
      <alignment horizontal="left" vertical="center"/>
    </xf>
    <xf numFmtId="0" fontId="40" fillId="0" borderId="22" xfId="0" applyFont="1" applyBorder="1" applyAlignment="1">
      <alignment horizontal="left" vertical="center"/>
    </xf>
    <xf numFmtId="0" fontId="42" fillId="0" borderId="22" xfId="0" applyFont="1" applyBorder="1" applyAlignment="1">
      <alignment horizontal="right" vertical="top"/>
    </xf>
    <xf numFmtId="0" fontId="43" fillId="0" borderId="28" xfId="0" applyFont="1" applyBorder="1" applyAlignment="1">
      <alignment horizontal="center" vertical="center" wrapText="1"/>
    </xf>
    <xf numFmtId="0" fontId="43" fillId="0" borderId="0" xfId="0" applyFont="1" applyAlignment="1">
      <alignment horizontal="center" vertical="center"/>
    </xf>
    <xf numFmtId="0" fontId="47" fillId="28" borderId="9" xfId="0" applyFont="1" applyFill="1" applyBorder="1" applyAlignment="1" applyProtection="1">
      <alignment horizontal="left"/>
      <protection locked="0"/>
    </xf>
    <xf numFmtId="0" fontId="50" fillId="28" borderId="9" xfId="0" applyFont="1" applyFill="1" applyBorder="1" applyAlignment="1" applyProtection="1">
      <alignment horizontal="left"/>
      <protection locked="0"/>
    </xf>
    <xf numFmtId="0" fontId="51" fillId="0" borderId="0" xfId="0" applyFont="1" applyAlignment="1">
      <alignment horizontal="left" wrapText="1"/>
    </xf>
    <xf numFmtId="0" fontId="33" fillId="3" borderId="36" xfId="0" applyFont="1" applyFill="1" applyBorder="1" applyAlignment="1">
      <alignment horizontal="center" vertical="center" textRotation="255" wrapText="1"/>
    </xf>
    <xf numFmtId="0" fontId="33" fillId="3" borderId="34" xfId="0" applyFont="1" applyFill="1" applyBorder="1" applyAlignment="1">
      <alignment horizontal="center" vertical="center" textRotation="255" wrapText="1"/>
    </xf>
    <xf numFmtId="0" fontId="33" fillId="3" borderId="37" xfId="0" applyFont="1" applyFill="1" applyBorder="1" applyAlignment="1">
      <alignment horizontal="center" vertical="center" textRotation="255" wrapText="1"/>
    </xf>
    <xf numFmtId="0" fontId="52" fillId="2" borderId="12"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2" fillId="2" borderId="24" xfId="0" applyFont="1" applyFill="1" applyBorder="1" applyAlignment="1">
      <alignment horizontal="center" vertical="center" wrapText="1"/>
    </xf>
    <xf numFmtId="0" fontId="52" fillId="2" borderId="41" xfId="0" applyFont="1" applyFill="1" applyBorder="1" applyAlignment="1">
      <alignment horizontal="center" vertical="center" wrapText="1"/>
    </xf>
    <xf numFmtId="0" fontId="30" fillId="3" borderId="25" xfId="0" applyFont="1" applyFill="1" applyBorder="1" applyAlignment="1">
      <alignment horizontal="center" vertical="center" wrapText="1"/>
    </xf>
    <xf numFmtId="0" fontId="30" fillId="3" borderId="12" xfId="0" applyFont="1" applyFill="1" applyBorder="1" applyAlignment="1">
      <alignment horizontal="center" vertical="center" wrapText="1"/>
    </xf>
    <xf numFmtId="0" fontId="24" fillId="0" borderId="7" xfId="0" applyFont="1" applyBorder="1" applyAlignment="1">
      <alignment horizontal="center" vertical="center"/>
    </xf>
    <xf numFmtId="0" fontId="24" fillId="0" borderId="2" xfId="0" applyFont="1" applyBorder="1" applyAlignment="1">
      <alignment horizontal="center" vertical="center"/>
    </xf>
    <xf numFmtId="38" fontId="30" fillId="0" borderId="7" xfId="77" applyFont="1" applyFill="1" applyBorder="1" applyAlignment="1" applyProtection="1">
      <alignment vertical="center"/>
    </xf>
    <xf numFmtId="38" fontId="30" fillId="0" borderId="8" xfId="77" applyFont="1" applyFill="1" applyBorder="1" applyAlignment="1" applyProtection="1">
      <alignment vertical="center"/>
    </xf>
    <xf numFmtId="0" fontId="24" fillId="2" borderId="8"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24" fillId="0" borderId="7"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1" xfId="0" applyFont="1" applyBorder="1" applyAlignment="1">
      <alignment horizontal="center" vertical="center"/>
    </xf>
    <xf numFmtId="0" fontId="52" fillId="0" borderId="81" xfId="0" applyFont="1" applyBorder="1" applyAlignment="1">
      <alignment horizontal="center" vertical="center"/>
    </xf>
    <xf numFmtId="0" fontId="52" fillId="0" borderId="86" xfId="0" applyFont="1" applyBorder="1" applyAlignment="1">
      <alignment horizontal="center" vertical="center"/>
    </xf>
    <xf numFmtId="38" fontId="30" fillId="0" borderId="11" xfId="77" applyFont="1" applyFill="1" applyBorder="1" applyAlignment="1" applyProtection="1">
      <alignment vertical="center"/>
    </xf>
    <xf numFmtId="38" fontId="30" fillId="0" borderId="52" xfId="77" applyFont="1" applyFill="1" applyBorder="1" applyAlignment="1" applyProtection="1">
      <alignment vertical="center"/>
    </xf>
    <xf numFmtId="0" fontId="52" fillId="0" borderId="7" xfId="0" applyFont="1" applyBorder="1" applyAlignment="1">
      <alignment horizontal="center" vertical="center"/>
    </xf>
    <xf numFmtId="0" fontId="52" fillId="0" borderId="2" xfId="0" applyFont="1" applyBorder="1" applyAlignment="1">
      <alignment horizontal="center" vertical="center"/>
    </xf>
    <xf numFmtId="178" fontId="26" fillId="0" borderId="7" xfId="0" quotePrefix="1" applyNumberFormat="1" applyFont="1" applyBorder="1" applyAlignment="1">
      <alignment horizontal="left" vertical="center" wrapText="1"/>
    </xf>
    <xf numFmtId="178" fontId="26" fillId="0" borderId="8" xfId="0" quotePrefix="1" applyNumberFormat="1" applyFont="1" applyBorder="1" applyAlignment="1">
      <alignment horizontal="left" vertical="center" wrapText="1"/>
    </xf>
    <xf numFmtId="178" fontId="26" fillId="0" borderId="2" xfId="0" quotePrefix="1" applyNumberFormat="1" applyFont="1" applyBorder="1" applyAlignment="1">
      <alignment horizontal="left" vertical="center" wrapText="1"/>
    </xf>
    <xf numFmtId="178" fontId="26" fillId="0" borderId="5" xfId="0" quotePrefix="1" applyNumberFormat="1" applyFont="1" applyBorder="1" applyAlignment="1">
      <alignment vertical="center" wrapText="1"/>
    </xf>
    <xf numFmtId="178" fontId="26" fillId="0" borderId="8" xfId="0" quotePrefix="1" applyNumberFormat="1" applyFont="1" applyBorder="1" applyAlignment="1">
      <alignment vertical="center" wrapText="1"/>
    </xf>
    <xf numFmtId="178" fontId="26" fillId="0" borderId="2" xfId="0" quotePrefix="1" applyNumberFormat="1" applyFont="1" applyBorder="1" applyAlignment="1">
      <alignment vertical="center" wrapText="1"/>
    </xf>
    <xf numFmtId="0" fontId="24" fillId="0" borderId="19" xfId="0" applyFont="1" applyBorder="1" applyAlignment="1">
      <alignment horizontal="center" vertical="center" wrapText="1"/>
    </xf>
    <xf numFmtId="0" fontId="24" fillId="0" borderId="87" xfId="0" applyFont="1" applyBorder="1" applyAlignment="1">
      <alignment horizontal="center" vertical="center" wrapText="1"/>
    </xf>
    <xf numFmtId="0" fontId="24" fillId="0" borderId="24" xfId="0" applyFont="1" applyBorder="1" applyAlignment="1">
      <alignment horizontal="center" vertical="center" wrapText="1"/>
    </xf>
    <xf numFmtId="178" fontId="26" fillId="0" borderId="6" xfId="0" quotePrefix="1" applyNumberFormat="1" applyFont="1" applyBorder="1" applyAlignment="1">
      <alignment horizontal="left" vertical="center" wrapText="1"/>
    </xf>
    <xf numFmtId="178" fontId="26" fillId="0" borderId="9" xfId="0" quotePrefix="1" applyNumberFormat="1" applyFont="1" applyBorder="1" applyAlignment="1">
      <alignment horizontal="left" vertical="center" wrapText="1"/>
    </xf>
    <xf numFmtId="178" fontId="26" fillId="0" borderId="68" xfId="0" quotePrefix="1" applyNumberFormat="1" applyFont="1" applyBorder="1" applyAlignment="1">
      <alignment horizontal="left" vertical="center" wrapText="1"/>
    </xf>
    <xf numFmtId="0" fontId="24" fillId="0" borderId="81" xfId="0" applyFont="1" applyBorder="1" applyAlignment="1">
      <alignment horizontal="center" vertical="center"/>
    </xf>
    <xf numFmtId="0" fontId="24" fillId="0" borderId="86" xfId="0" applyFont="1" applyBorder="1" applyAlignment="1">
      <alignment horizontal="center" vertical="center"/>
    </xf>
    <xf numFmtId="38" fontId="30" fillId="0" borderId="81" xfId="77" applyFont="1" applyFill="1" applyBorder="1" applyAlignment="1" applyProtection="1">
      <alignment vertical="center"/>
    </xf>
    <xf numFmtId="178" fontId="26" fillId="0" borderId="0" xfId="0" quotePrefix="1" applyNumberFormat="1" applyFont="1" applyAlignment="1">
      <alignment vertical="center" wrapText="1"/>
    </xf>
    <xf numFmtId="178" fontId="26" fillId="0" borderId="73" xfId="0" quotePrefix="1" applyNumberFormat="1" applyFont="1" applyBorder="1" applyAlignment="1">
      <alignment vertical="center" wrapText="1"/>
    </xf>
    <xf numFmtId="178" fontId="58" fillId="0" borderId="7" xfId="0" quotePrefix="1" applyNumberFormat="1" applyFont="1" applyBorder="1" applyAlignment="1">
      <alignment horizontal="left" vertical="center"/>
    </xf>
    <xf numFmtId="178" fontId="58" fillId="0" borderId="8" xfId="0" quotePrefix="1" applyNumberFormat="1" applyFont="1" applyBorder="1" applyAlignment="1">
      <alignment horizontal="left" vertical="center"/>
    </xf>
    <xf numFmtId="178" fontId="58" fillId="0" borderId="2" xfId="0" quotePrefix="1" applyNumberFormat="1" applyFont="1" applyBorder="1" applyAlignment="1">
      <alignment horizontal="left" vertical="center"/>
    </xf>
    <xf numFmtId="0" fontId="24" fillId="2" borderId="8" xfId="0" applyFont="1" applyFill="1" applyBorder="1" applyAlignment="1">
      <alignment horizontal="left" vertical="center" shrinkToFit="1"/>
    </xf>
    <xf numFmtId="0" fontId="24" fillId="2" borderId="18" xfId="0" applyFont="1" applyFill="1" applyBorder="1" applyAlignment="1">
      <alignment horizontal="left" vertical="center" shrinkToFit="1"/>
    </xf>
    <xf numFmtId="178" fontId="26" fillId="0" borderId="5" xfId="0" quotePrefix="1" applyNumberFormat="1" applyFont="1" applyBorder="1" applyAlignment="1">
      <alignment horizontal="left" vertical="center" wrapText="1"/>
    </xf>
    <xf numFmtId="178" fontId="26" fillId="0" borderId="3" xfId="0" quotePrefix="1" applyNumberFormat="1" applyFont="1" applyBorder="1" applyAlignment="1">
      <alignment horizontal="left" vertical="center" wrapText="1"/>
    </xf>
    <xf numFmtId="178" fontId="26" fillId="0" borderId="71" xfId="0" quotePrefix="1" applyNumberFormat="1" applyFont="1" applyBorder="1" applyAlignment="1">
      <alignment horizontal="left" vertical="center" wrapText="1"/>
    </xf>
    <xf numFmtId="0" fontId="23" fillId="2" borderId="85" xfId="0" applyFont="1" applyFill="1" applyBorder="1" applyAlignment="1">
      <alignment vertical="center" wrapText="1"/>
    </xf>
    <xf numFmtId="0" fontId="23" fillId="2" borderId="62" xfId="0" applyFont="1" applyFill="1" applyBorder="1" applyAlignment="1">
      <alignment vertical="center" wrapText="1"/>
    </xf>
    <xf numFmtId="38" fontId="30" fillId="0" borderId="56" xfId="77" applyFont="1" applyFill="1" applyBorder="1" applyAlignment="1" applyProtection="1">
      <alignment vertical="center"/>
    </xf>
    <xf numFmtId="38" fontId="30" fillId="0" borderId="85" xfId="77" applyFont="1" applyFill="1" applyBorder="1" applyAlignment="1" applyProtection="1">
      <alignment vertical="center"/>
    </xf>
    <xf numFmtId="178" fontId="26" fillId="0" borderId="56" xfId="0" quotePrefix="1" applyNumberFormat="1" applyFont="1" applyBorder="1" applyAlignment="1">
      <alignment horizontal="left" vertical="center" wrapText="1"/>
    </xf>
    <xf numFmtId="178" fontId="26" fillId="0" borderId="85" xfId="0" quotePrefix="1" applyNumberFormat="1" applyFont="1" applyBorder="1" applyAlignment="1">
      <alignment horizontal="left" vertical="center" wrapText="1"/>
    </xf>
    <xf numFmtId="178" fontId="26" fillId="0" borderId="69" xfId="0" quotePrefix="1" applyNumberFormat="1" applyFont="1" applyBorder="1" applyAlignment="1">
      <alignment horizontal="left" vertical="center" wrapText="1"/>
    </xf>
    <xf numFmtId="178" fontId="58" fillId="0" borderId="7" xfId="0" quotePrefix="1" applyNumberFormat="1" applyFont="1" applyBorder="1" applyAlignment="1">
      <alignment horizontal="left" vertical="center" wrapText="1"/>
    </xf>
    <xf numFmtId="178" fontId="58" fillId="0" borderId="8" xfId="0" quotePrefix="1" applyNumberFormat="1" applyFont="1" applyBorder="1" applyAlignment="1">
      <alignment horizontal="left" vertical="center" wrapText="1"/>
    </xf>
    <xf numFmtId="178" fontId="58" fillId="0" borderId="2" xfId="0" quotePrefix="1" applyNumberFormat="1" applyFont="1" applyBorder="1" applyAlignment="1">
      <alignment horizontal="left" vertical="center" wrapText="1"/>
    </xf>
    <xf numFmtId="38" fontId="30" fillId="0" borderId="18" xfId="77" applyFont="1" applyFill="1" applyBorder="1" applyAlignment="1" applyProtection="1">
      <alignment vertical="center"/>
    </xf>
    <xf numFmtId="0" fontId="24" fillId="0" borderId="89" xfId="0" applyFont="1" applyBorder="1" applyAlignment="1">
      <alignment horizontal="center" vertical="center" wrapText="1"/>
    </xf>
    <xf numFmtId="0" fontId="24" fillId="0" borderId="91" xfId="0" applyFont="1" applyBorder="1" applyAlignment="1">
      <alignment horizontal="center" vertical="center" wrapText="1"/>
    </xf>
    <xf numFmtId="38" fontId="30" fillId="29" borderId="66" xfId="77" applyFont="1" applyFill="1" applyBorder="1" applyAlignment="1" applyProtection="1">
      <alignment vertical="center" wrapText="1"/>
    </xf>
    <xf numFmtId="0" fontId="52" fillId="2" borderId="22" xfId="0" applyFont="1" applyFill="1" applyBorder="1" applyAlignment="1">
      <alignment horizontal="center" vertical="center" wrapText="1"/>
    </xf>
    <xf numFmtId="0" fontId="52" fillId="2" borderId="23"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2" fillId="2" borderId="30" xfId="0" applyFont="1" applyFill="1" applyBorder="1" applyAlignment="1">
      <alignment horizontal="center" vertical="center" wrapText="1"/>
    </xf>
    <xf numFmtId="0" fontId="30" fillId="3" borderId="25" xfId="0" applyFont="1" applyFill="1" applyBorder="1" applyAlignment="1">
      <alignment horizontal="center" vertical="center" wrapText="1" shrinkToFit="1"/>
    </xf>
    <xf numFmtId="0" fontId="30" fillId="3" borderId="12" xfId="0" applyFont="1" applyFill="1" applyBorder="1" applyAlignment="1">
      <alignment horizontal="center" vertical="center" wrapText="1" shrinkToFit="1"/>
    </xf>
    <xf numFmtId="0" fontId="26" fillId="0" borderId="28" xfId="0" applyFont="1" applyBorder="1" applyAlignment="1">
      <alignment horizontal="left" vertical="center" wrapText="1"/>
    </xf>
    <xf numFmtId="0" fontId="26" fillId="0" borderId="0" xfId="0" applyFont="1" applyAlignment="1">
      <alignment horizontal="left" vertical="center" wrapText="1"/>
    </xf>
    <xf numFmtId="0" fontId="24" fillId="2" borderId="5" xfId="0" applyFont="1" applyFill="1" applyBorder="1" applyAlignment="1">
      <alignment horizontal="center" vertical="center"/>
    </xf>
    <xf numFmtId="0" fontId="24" fillId="2" borderId="71" xfId="0" applyFont="1" applyFill="1" applyBorder="1" applyAlignment="1">
      <alignment horizontal="center" vertical="center"/>
    </xf>
    <xf numFmtId="0" fontId="24" fillId="2" borderId="5" xfId="0" applyFont="1" applyFill="1" applyBorder="1" applyAlignment="1">
      <alignment horizontal="center" vertical="center" wrapText="1"/>
    </xf>
    <xf numFmtId="0" fontId="24" fillId="2" borderId="103" xfId="0" applyFont="1" applyFill="1" applyBorder="1" applyAlignment="1">
      <alignment horizontal="center" vertical="center" wrapText="1"/>
    </xf>
    <xf numFmtId="0" fontId="24" fillId="2" borderId="67" xfId="0" applyFont="1" applyFill="1" applyBorder="1" applyAlignment="1">
      <alignment horizontal="center" vertical="center" wrapText="1"/>
    </xf>
    <xf numFmtId="0" fontId="24" fillId="2" borderId="77" xfId="0" applyFont="1" applyFill="1" applyBorder="1" applyAlignment="1">
      <alignment horizontal="center" vertical="center" wrapText="1"/>
    </xf>
    <xf numFmtId="0" fontId="30" fillId="0" borderId="108" xfId="0" applyFont="1" applyBorder="1" applyAlignment="1">
      <alignment horizontal="center" vertical="center"/>
    </xf>
    <xf numFmtId="0" fontId="30" fillId="0" borderId="109" xfId="0" applyFont="1" applyBorder="1" applyAlignment="1">
      <alignment horizontal="center" vertical="center"/>
    </xf>
    <xf numFmtId="0" fontId="30" fillId="3" borderId="12" xfId="0" applyFont="1" applyFill="1" applyBorder="1" applyAlignment="1">
      <alignment horizontal="center" vertical="center"/>
    </xf>
    <xf numFmtId="0" fontId="24" fillId="0" borderId="56" xfId="0" applyFont="1" applyBorder="1" applyAlignment="1">
      <alignment horizontal="center" vertical="center"/>
    </xf>
    <xf numFmtId="0" fontId="24" fillId="0" borderId="69" xfId="0" applyFont="1" applyBorder="1" applyAlignment="1">
      <alignment horizontal="center" vertical="center"/>
    </xf>
    <xf numFmtId="0" fontId="52" fillId="0" borderId="56" xfId="0" applyFont="1" applyBorder="1" applyAlignment="1">
      <alignment horizontal="center" vertical="center"/>
    </xf>
    <xf numFmtId="0" fontId="52" fillId="0" borderId="69" xfId="0" applyFont="1" applyBorder="1" applyAlignment="1">
      <alignment horizontal="center" vertical="center"/>
    </xf>
    <xf numFmtId="38" fontId="30" fillId="0" borderId="62" xfId="77" applyFont="1" applyFill="1" applyBorder="1" applyAlignment="1" applyProtection="1">
      <alignment vertical="center"/>
    </xf>
    <xf numFmtId="0" fontId="24" fillId="2" borderId="12" xfId="0" applyFont="1" applyFill="1" applyBorder="1" applyAlignment="1">
      <alignment vertical="center" wrapText="1"/>
    </xf>
    <xf numFmtId="0" fontId="24" fillId="2" borderId="13" xfId="0" applyFont="1" applyFill="1" applyBorder="1" applyAlignment="1">
      <alignment vertical="center" wrapText="1"/>
    </xf>
    <xf numFmtId="0" fontId="30" fillId="0" borderId="89" xfId="0" applyFont="1" applyBorder="1" applyAlignment="1">
      <alignment horizontal="center" vertical="center"/>
    </xf>
    <xf numFmtId="0" fontId="30" fillId="0" borderId="91" xfId="0" applyFont="1" applyBorder="1" applyAlignment="1">
      <alignment horizontal="center" vertical="center"/>
    </xf>
    <xf numFmtId="0" fontId="24" fillId="2" borderId="12" xfId="0" applyFont="1" applyFill="1" applyBorder="1" applyAlignment="1">
      <alignment horizontal="left" vertical="center" wrapText="1"/>
    </xf>
    <xf numFmtId="0" fontId="24" fillId="2" borderId="13" xfId="0" applyFont="1" applyFill="1" applyBorder="1" applyAlignment="1">
      <alignment horizontal="left" vertical="center" wrapText="1"/>
    </xf>
    <xf numFmtId="38" fontId="30" fillId="0" borderId="81" xfId="77" applyFont="1" applyFill="1" applyBorder="1" applyAlignment="1" applyProtection="1">
      <alignment vertical="center" wrapText="1"/>
    </xf>
    <xf numFmtId="0" fontId="24" fillId="2" borderId="9" xfId="0" applyFont="1" applyFill="1" applyBorder="1" applyAlignment="1">
      <alignment horizontal="left" vertical="center" wrapText="1"/>
    </xf>
    <xf numFmtId="0" fontId="24" fillId="2" borderId="39" xfId="0" applyFont="1" applyFill="1" applyBorder="1" applyAlignment="1">
      <alignment horizontal="left" vertical="center" wrapText="1"/>
    </xf>
    <xf numFmtId="38" fontId="30" fillId="0" borderId="7" xfId="77" applyFont="1" applyFill="1" applyBorder="1" applyAlignment="1" applyProtection="1">
      <alignment vertical="center" wrapText="1"/>
    </xf>
    <xf numFmtId="0" fontId="24" fillId="2" borderId="85" xfId="0" applyFont="1" applyFill="1" applyBorder="1" applyAlignment="1">
      <alignment horizontal="left" vertical="center" wrapText="1"/>
    </xf>
    <xf numFmtId="0" fontId="24" fillId="2" borderId="62" xfId="0" applyFont="1" applyFill="1" applyBorder="1" applyAlignment="1">
      <alignment horizontal="left" vertical="center" wrapText="1"/>
    </xf>
    <xf numFmtId="38" fontId="30" fillId="0" borderId="56" xfId="77" applyFont="1" applyFill="1" applyBorder="1" applyAlignment="1" applyProtection="1">
      <alignment vertical="center" wrapText="1"/>
    </xf>
    <xf numFmtId="0" fontId="28" fillId="0" borderId="15" xfId="0" applyFont="1" applyBorder="1" applyAlignment="1">
      <alignment horizontal="center" vertical="center"/>
    </xf>
    <xf numFmtId="0" fontId="28" fillId="0" borderId="114" xfId="0" applyFont="1" applyBorder="1" applyAlignment="1">
      <alignment horizontal="center" vertical="center"/>
    </xf>
    <xf numFmtId="0" fontId="24" fillId="0" borderId="0" xfId="0" applyFont="1" applyAlignment="1">
      <alignment horizontal="center" vertical="center" wrapText="1"/>
    </xf>
    <xf numFmtId="38" fontId="30" fillId="0" borderId="6" xfId="77" applyFont="1" applyFill="1" applyBorder="1" applyAlignment="1" applyProtection="1">
      <alignment vertical="center"/>
    </xf>
    <xf numFmtId="0" fontId="24" fillId="2" borderId="12"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27"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24" fillId="2" borderId="41"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24" fillId="0" borderId="31"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113" xfId="0" applyFont="1" applyBorder="1" applyAlignment="1">
      <alignment horizontal="center" vertical="center" wrapText="1"/>
    </xf>
    <xf numFmtId="0" fontId="24" fillId="0" borderId="79" xfId="0" applyFont="1" applyBorder="1" applyAlignment="1">
      <alignment horizontal="center" vertical="center" wrapText="1"/>
    </xf>
    <xf numFmtId="0" fontId="24" fillId="0" borderId="80" xfId="0" applyFont="1" applyBorder="1" applyAlignment="1">
      <alignment horizontal="center" vertical="center" wrapText="1"/>
    </xf>
    <xf numFmtId="0" fontId="24" fillId="0" borderId="94" xfId="0" applyFont="1" applyBorder="1" applyAlignment="1">
      <alignment horizontal="center" vertical="center" wrapText="1"/>
    </xf>
    <xf numFmtId="0" fontId="24" fillId="0" borderId="96" xfId="0" applyFont="1" applyBorder="1" applyAlignment="1">
      <alignment horizontal="center" vertical="center" wrapText="1"/>
    </xf>
    <xf numFmtId="0" fontId="24" fillId="0" borderId="1" xfId="0" applyFont="1" applyBorder="1" applyAlignment="1">
      <alignment horizontal="center" vertical="center"/>
    </xf>
    <xf numFmtId="0" fontId="30" fillId="0" borderId="7" xfId="0" applyFont="1" applyBorder="1">
      <alignment vertical="center"/>
    </xf>
    <xf numFmtId="0" fontId="24" fillId="0" borderId="4" xfId="0" applyFont="1" applyBorder="1" applyAlignment="1">
      <alignment horizontal="center" vertical="center" wrapText="1"/>
    </xf>
    <xf numFmtId="0" fontId="24" fillId="0" borderId="4" xfId="0" applyFont="1" applyBorder="1" applyAlignment="1">
      <alignment horizontal="center" vertical="center"/>
    </xf>
    <xf numFmtId="0" fontId="24" fillId="2" borderId="9" xfId="0" applyFont="1" applyFill="1" applyBorder="1" applyAlignment="1">
      <alignment vertical="center" wrapText="1"/>
    </xf>
    <xf numFmtId="0" fontId="30" fillId="0" borderId="6" xfId="0" applyFont="1" applyBorder="1">
      <alignment vertical="center"/>
    </xf>
    <xf numFmtId="0" fontId="30" fillId="0" borderId="9" xfId="0" applyFont="1" applyBorder="1">
      <alignment vertical="center"/>
    </xf>
    <xf numFmtId="0" fontId="24" fillId="0" borderId="22" xfId="0" applyFont="1" applyBorder="1" applyAlignment="1">
      <alignment horizontal="center" vertical="center" wrapText="1"/>
    </xf>
    <xf numFmtId="0" fontId="24" fillId="0" borderId="10" xfId="0" applyFont="1" applyBorder="1" applyAlignment="1">
      <alignment horizontal="center" vertical="center" wrapText="1"/>
    </xf>
    <xf numFmtId="0" fontId="35" fillId="0" borderId="17" xfId="0" applyFont="1" applyBorder="1" applyAlignment="1">
      <alignment horizontal="center" vertical="center" wrapText="1"/>
    </xf>
    <xf numFmtId="0" fontId="30" fillId="29" borderId="66" xfId="0" applyFont="1" applyFill="1" applyBorder="1" applyAlignment="1">
      <alignment horizontal="right" vertical="center"/>
    </xf>
    <xf numFmtId="0" fontId="30" fillId="29" borderId="67" xfId="0" applyFont="1" applyFill="1" applyBorder="1" applyAlignment="1">
      <alignment horizontal="right" vertical="center"/>
    </xf>
    <xf numFmtId="0" fontId="30" fillId="0" borderId="56" xfId="0" applyFont="1" applyBorder="1">
      <alignment vertical="center"/>
    </xf>
    <xf numFmtId="0" fontId="30" fillId="3" borderId="25" xfId="0" applyFont="1" applyFill="1" applyBorder="1" applyAlignment="1">
      <alignment horizontal="left" vertical="center" wrapText="1"/>
    </xf>
    <xf numFmtId="0" fontId="30" fillId="3" borderId="12" xfId="0" applyFont="1" applyFill="1" applyBorder="1" applyAlignment="1">
      <alignment horizontal="left" vertical="center" wrapText="1"/>
    </xf>
    <xf numFmtId="0" fontId="24" fillId="0" borderId="5" xfId="0" applyFont="1" applyBorder="1" applyAlignment="1">
      <alignment horizontal="center" vertical="center"/>
    </xf>
    <xf numFmtId="0" fontId="24" fillId="0" borderId="71" xfId="0" applyFont="1" applyBorder="1" applyAlignment="1">
      <alignment horizontal="center" vertical="center"/>
    </xf>
    <xf numFmtId="38" fontId="30" fillId="0" borderId="5" xfId="77" applyFont="1" applyFill="1" applyBorder="1" applyAlignment="1" applyProtection="1">
      <alignment vertical="center"/>
    </xf>
    <xf numFmtId="0" fontId="30" fillId="3" borderId="13" xfId="0" applyFont="1" applyFill="1" applyBorder="1" applyAlignment="1">
      <alignment horizontal="center" vertical="center"/>
    </xf>
    <xf numFmtId="0" fontId="24" fillId="0" borderId="4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9" xfId="0" applyFont="1" applyBorder="1" applyAlignment="1">
      <alignment horizontal="center" vertical="center"/>
    </xf>
    <xf numFmtId="0" fontId="24" fillId="0" borderId="68" xfId="0" applyFont="1" applyBorder="1" applyAlignment="1">
      <alignment horizontal="center" vertical="center"/>
    </xf>
    <xf numFmtId="0" fontId="24" fillId="0" borderId="8" xfId="0" applyFont="1" applyBorder="1" applyAlignment="1">
      <alignment horizontal="center" vertical="center"/>
    </xf>
    <xf numFmtId="0" fontId="24" fillId="0" borderId="85" xfId="0" applyFont="1" applyBorder="1" applyAlignment="1">
      <alignment horizontal="center" vertical="center"/>
    </xf>
    <xf numFmtId="38" fontId="30" fillId="0" borderId="6" xfId="77" applyFont="1" applyFill="1" applyBorder="1" applyAlignment="1" applyProtection="1">
      <alignment vertical="center" wrapText="1"/>
    </xf>
    <xf numFmtId="0" fontId="30" fillId="3" borderId="35" xfId="0" applyFont="1" applyFill="1" applyBorder="1" applyAlignment="1">
      <alignment horizontal="center" vertical="center" wrapText="1"/>
    </xf>
    <xf numFmtId="0" fontId="30" fillId="3" borderId="32" xfId="0" applyFont="1" applyFill="1" applyBorder="1" applyAlignment="1">
      <alignment horizontal="center" vertical="center" wrapText="1"/>
    </xf>
    <xf numFmtId="0" fontId="35" fillId="0" borderId="20" xfId="0" applyFont="1" applyBorder="1" applyAlignment="1">
      <alignment horizontal="center" vertical="center" wrapText="1"/>
    </xf>
    <xf numFmtId="0" fontId="28" fillId="0" borderId="4" xfId="0" applyFont="1" applyBorder="1" applyAlignment="1">
      <alignment horizontal="center" vertical="center"/>
    </xf>
    <xf numFmtId="0" fontId="28" fillId="0" borderId="21" xfId="0" applyFont="1" applyBorder="1" applyAlignment="1">
      <alignment horizontal="center" vertical="center"/>
    </xf>
    <xf numFmtId="0" fontId="24" fillId="0" borderId="55" xfId="0" applyFont="1" applyBorder="1" applyAlignment="1">
      <alignment horizontal="center" vertical="center" wrapText="1"/>
    </xf>
    <xf numFmtId="0" fontId="24" fillId="0" borderId="55" xfId="0" applyFont="1" applyBorder="1" applyAlignment="1">
      <alignment horizontal="center" vertical="center"/>
    </xf>
    <xf numFmtId="0" fontId="52" fillId="0" borderId="6" xfId="0" applyFont="1" applyBorder="1" applyAlignment="1">
      <alignment horizontal="center" vertical="center"/>
    </xf>
    <xf numFmtId="0" fontId="52" fillId="0" borderId="68" xfId="0" applyFont="1" applyBorder="1" applyAlignment="1">
      <alignment horizontal="center" vertical="center"/>
    </xf>
    <xf numFmtId="38" fontId="30" fillId="0" borderId="4" xfId="77" applyFont="1" applyFill="1" applyBorder="1" applyAlignment="1" applyProtection="1">
      <alignment vertical="center"/>
    </xf>
    <xf numFmtId="38" fontId="30" fillId="0" borderId="21" xfId="77" applyFont="1" applyFill="1" applyBorder="1" applyAlignment="1" applyProtection="1">
      <alignment vertical="center"/>
    </xf>
    <xf numFmtId="0" fontId="30" fillId="3" borderId="13" xfId="0" applyFont="1" applyFill="1" applyBorder="1" applyAlignment="1">
      <alignment horizontal="center" vertical="center" wrapText="1" shrinkToFit="1"/>
    </xf>
    <xf numFmtId="0" fontId="24" fillId="2" borderId="19" xfId="0" applyFont="1" applyFill="1" applyBorder="1" applyAlignment="1">
      <alignment horizontal="center" vertical="center"/>
    </xf>
    <xf numFmtId="0" fontId="24" fillId="2" borderId="87" xfId="0" applyFont="1" applyFill="1" applyBorder="1" applyAlignment="1">
      <alignment horizontal="center" vertical="center"/>
    </xf>
    <xf numFmtId="0" fontId="24" fillId="2" borderId="19" xfId="0" applyFont="1" applyFill="1" applyBorder="1" applyAlignment="1">
      <alignment horizontal="center" vertical="center" wrapText="1"/>
    </xf>
    <xf numFmtId="38" fontId="30" fillId="0" borderId="103" xfId="77" applyFont="1" applyFill="1" applyBorder="1" applyAlignment="1" applyProtection="1">
      <alignment vertical="center"/>
    </xf>
    <xf numFmtId="38" fontId="30" fillId="0" borderId="18" xfId="77" applyFont="1" applyFill="1" applyBorder="1" applyAlignment="1" applyProtection="1">
      <alignment vertical="center" wrapText="1"/>
    </xf>
    <xf numFmtId="38" fontId="30" fillId="0" borderId="62" xfId="77" applyFont="1" applyFill="1" applyBorder="1" applyAlignment="1" applyProtection="1">
      <alignment vertical="center" wrapText="1"/>
    </xf>
    <xf numFmtId="0" fontId="30" fillId="0" borderId="99" xfId="0" applyFont="1" applyBorder="1" applyAlignment="1">
      <alignment horizontal="center" vertical="center"/>
    </xf>
    <xf numFmtId="0" fontId="30" fillId="0" borderId="100" xfId="0" applyFont="1" applyBorder="1" applyAlignment="1">
      <alignment horizontal="center" vertical="center"/>
    </xf>
    <xf numFmtId="38" fontId="30" fillId="29" borderId="101" xfId="77" applyFont="1" applyFill="1" applyBorder="1" applyAlignment="1" applyProtection="1">
      <alignment vertical="center" wrapText="1"/>
    </xf>
    <xf numFmtId="38" fontId="30" fillId="29" borderId="118" xfId="77" applyFont="1" applyFill="1" applyBorder="1" applyAlignment="1" applyProtection="1">
      <alignment vertical="center" wrapText="1"/>
    </xf>
    <xf numFmtId="38" fontId="30" fillId="0" borderId="13" xfId="77" applyFont="1" applyFill="1" applyBorder="1" applyAlignment="1" applyProtection="1">
      <alignment vertical="center" wrapText="1"/>
    </xf>
    <xf numFmtId="38" fontId="24" fillId="28" borderId="16" xfId="77" applyFont="1" applyFill="1" applyBorder="1" applyAlignment="1" applyProtection="1">
      <alignment vertical="center"/>
      <protection locked="0"/>
    </xf>
    <xf numFmtId="38" fontId="24" fillId="28" borderId="1" xfId="77" applyFont="1" applyFill="1" applyBorder="1" applyAlignment="1" applyProtection="1">
      <alignment vertical="center"/>
      <protection locked="0"/>
    </xf>
    <xf numFmtId="38" fontId="30" fillId="0" borderId="1" xfId="77" applyFont="1" applyFill="1" applyBorder="1" applyAlignment="1" applyProtection="1">
      <alignment vertical="center"/>
    </xf>
    <xf numFmtId="38" fontId="30" fillId="0" borderId="14" xfId="77" applyFont="1" applyFill="1" applyBorder="1" applyAlignment="1" applyProtection="1">
      <alignment vertical="center"/>
    </xf>
    <xf numFmtId="0" fontId="24" fillId="0" borderId="42"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03" xfId="0" applyFont="1" applyBorder="1" applyAlignment="1">
      <alignment horizontal="center" vertical="center" wrapText="1"/>
    </xf>
    <xf numFmtId="38" fontId="24" fillId="28" borderId="40" xfId="77" applyFont="1" applyFill="1" applyBorder="1" applyAlignment="1" applyProtection="1">
      <alignment vertical="center"/>
      <protection locked="0"/>
    </xf>
    <xf numFmtId="38" fontId="24" fillId="28" borderId="11" xfId="77" applyFont="1" applyFill="1" applyBorder="1" applyAlignment="1" applyProtection="1">
      <alignment vertical="center"/>
      <protection locked="0"/>
    </xf>
    <xf numFmtId="0" fontId="24" fillId="0" borderId="12" xfId="0" applyFont="1" applyBorder="1" applyAlignment="1">
      <alignment horizontal="center" vertical="center"/>
    </xf>
    <xf numFmtId="0" fontId="23" fillId="2" borderId="8" xfId="0" applyFont="1" applyFill="1" applyBorder="1" applyAlignment="1">
      <alignment horizontal="left" vertical="center" wrapText="1"/>
    </xf>
    <xf numFmtId="0" fontId="24" fillId="0" borderId="8" xfId="0" applyFont="1" applyBorder="1" applyAlignment="1">
      <alignment horizontal="center" vertical="center" wrapText="1"/>
    </xf>
    <xf numFmtId="38" fontId="24" fillId="0" borderId="57" xfId="77" applyFont="1" applyFill="1" applyBorder="1" applyAlignment="1" applyProtection="1">
      <alignment horizontal="center" vertical="center"/>
    </xf>
    <xf numFmtId="38" fontId="24" fillId="0" borderId="109" xfId="77" applyFont="1" applyFill="1" applyBorder="1" applyAlignment="1" applyProtection="1">
      <alignment horizontal="center" vertical="center"/>
    </xf>
    <xf numFmtId="0" fontId="24" fillId="0" borderId="108" xfId="0" applyFont="1" applyBorder="1" applyAlignment="1">
      <alignment horizontal="center" vertical="center" wrapText="1"/>
    </xf>
    <xf numFmtId="0" fontId="24" fillId="0" borderId="111" xfId="0" applyFont="1" applyBorder="1" applyAlignment="1">
      <alignment horizontal="center" vertical="center" wrapText="1"/>
    </xf>
    <xf numFmtId="0" fontId="24" fillId="0" borderId="109" xfId="0" applyFont="1" applyBorder="1" applyAlignment="1">
      <alignment horizontal="center" vertical="center" wrapText="1"/>
    </xf>
    <xf numFmtId="38" fontId="30" fillId="29" borderId="94" xfId="77" applyFont="1" applyFill="1" applyBorder="1" applyAlignment="1" applyProtection="1">
      <alignment vertical="center" wrapText="1"/>
    </xf>
    <xf numFmtId="38" fontId="30" fillId="29" borderId="10" xfId="77" applyFont="1" applyFill="1" applyBorder="1" applyAlignment="1" applyProtection="1">
      <alignment vertical="center" wrapText="1"/>
    </xf>
    <xf numFmtId="38" fontId="30" fillId="29" borderId="30" xfId="77" applyFont="1" applyFill="1" applyBorder="1" applyAlignment="1" applyProtection="1">
      <alignment vertical="center" wrapText="1"/>
    </xf>
    <xf numFmtId="0" fontId="30" fillId="3" borderId="13" xfId="0" applyFont="1" applyFill="1" applyBorder="1" applyAlignment="1">
      <alignment horizontal="center" vertical="center" wrapText="1"/>
    </xf>
    <xf numFmtId="38" fontId="24" fillId="28" borderId="54" xfId="77" applyFont="1" applyFill="1" applyBorder="1" applyAlignment="1" applyProtection="1">
      <alignment vertical="center"/>
      <protection locked="0"/>
    </xf>
    <xf numFmtId="38" fontId="24" fillId="28" borderId="55" xfId="77" applyFont="1" applyFill="1" applyBorder="1" applyAlignment="1" applyProtection="1">
      <alignment vertical="center"/>
      <protection locked="0"/>
    </xf>
    <xf numFmtId="0" fontId="24" fillId="0" borderId="56" xfId="0" applyFont="1" applyBorder="1" applyAlignment="1">
      <alignment horizontal="center" vertical="center" wrapText="1"/>
    </xf>
    <xf numFmtId="0" fontId="24" fillId="0" borderId="85" xfId="0" applyFont="1" applyBorder="1" applyAlignment="1">
      <alignment horizontal="center" vertical="center" wrapText="1"/>
    </xf>
    <xf numFmtId="0" fontId="24" fillId="0" borderId="69" xfId="0" applyFont="1" applyBorder="1" applyAlignment="1">
      <alignment horizontal="center" vertical="center" wrapText="1"/>
    </xf>
    <xf numFmtId="38" fontId="30" fillId="0" borderId="55" xfId="77" applyFont="1" applyFill="1" applyBorder="1" applyAlignment="1" applyProtection="1">
      <alignment vertical="center"/>
    </xf>
    <xf numFmtId="38" fontId="30" fillId="0" borderId="110" xfId="77" applyFont="1" applyFill="1" applyBorder="1" applyAlignment="1" applyProtection="1">
      <alignment vertical="center"/>
    </xf>
    <xf numFmtId="0" fontId="24" fillId="0" borderId="57" xfId="0" applyFont="1" applyBorder="1" applyAlignment="1">
      <alignment horizontal="center" vertical="center"/>
    </xf>
    <xf numFmtId="0" fontId="24" fillId="0" borderId="109" xfId="0" applyFont="1" applyBorder="1" applyAlignment="1">
      <alignment horizontal="center" vertical="center"/>
    </xf>
    <xf numFmtId="0" fontId="30" fillId="3" borderId="33"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81" xfId="0" applyFont="1" applyFill="1" applyBorder="1" applyAlignment="1">
      <alignment horizontal="center" vertical="center"/>
    </xf>
    <xf numFmtId="0" fontId="24" fillId="2" borderId="86" xfId="0" applyFont="1" applyFill="1" applyBorder="1" applyAlignment="1">
      <alignment horizontal="center" vertical="center"/>
    </xf>
    <xf numFmtId="0" fontId="24" fillId="2" borderId="13" xfId="0" applyFont="1" applyFill="1" applyBorder="1" applyAlignment="1">
      <alignment horizontal="center" vertical="center"/>
    </xf>
    <xf numFmtId="38" fontId="30" fillId="2" borderId="7" xfId="77" applyFont="1" applyFill="1" applyBorder="1" applyAlignment="1" applyProtection="1">
      <alignment vertical="center" wrapText="1"/>
    </xf>
    <xf numFmtId="38" fontId="30" fillId="2" borderId="18" xfId="77" applyFont="1" applyFill="1" applyBorder="1" applyAlignment="1" applyProtection="1">
      <alignment vertical="center" wrapText="1"/>
    </xf>
    <xf numFmtId="0" fontId="24" fillId="2" borderId="8" xfId="0" applyFont="1" applyFill="1" applyBorder="1" applyAlignment="1">
      <alignment vertical="center" wrapText="1"/>
    </xf>
    <xf numFmtId="0" fontId="26" fillId="0" borderId="1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55" xfId="0" applyFont="1" applyBorder="1" applyAlignment="1">
      <alignment horizontal="center" vertical="center" wrapText="1"/>
    </xf>
    <xf numFmtId="0" fontId="41" fillId="28" borderId="11" xfId="0" applyFont="1" applyFill="1" applyBorder="1" applyProtection="1">
      <alignment vertical="center"/>
      <protection locked="0"/>
    </xf>
    <xf numFmtId="177" fontId="30" fillId="0" borderId="81" xfId="77" applyNumberFormat="1" applyFont="1" applyFill="1" applyBorder="1" applyAlignment="1" applyProtection="1">
      <alignment vertical="center"/>
    </xf>
    <xf numFmtId="177" fontId="30" fillId="0" borderId="13" xfId="77" applyNumberFormat="1" applyFont="1" applyFill="1" applyBorder="1" applyAlignment="1" applyProtection="1">
      <alignment vertical="center"/>
    </xf>
    <xf numFmtId="0" fontId="24" fillId="2" borderId="25" xfId="0" applyFont="1" applyFill="1" applyBorder="1" applyAlignment="1">
      <alignment vertical="center" wrapText="1"/>
    </xf>
    <xf numFmtId="0" fontId="24" fillId="2" borderId="86" xfId="0" applyFont="1" applyFill="1" applyBorder="1" applyAlignment="1">
      <alignment vertical="center" wrapText="1"/>
    </xf>
    <xf numFmtId="38" fontId="30" fillId="28" borderId="81" xfId="77" applyFont="1" applyFill="1" applyBorder="1" applyAlignment="1" applyProtection="1">
      <alignment horizontal="center" vertical="center"/>
      <protection locked="0"/>
    </xf>
    <xf numFmtId="38" fontId="30" fillId="28" borderId="12" xfId="77" applyFont="1" applyFill="1" applyBorder="1" applyAlignment="1" applyProtection="1">
      <alignment horizontal="center" vertical="center"/>
      <protection locked="0"/>
    </xf>
    <xf numFmtId="38" fontId="30" fillId="28" borderId="13" xfId="77" applyFont="1" applyFill="1" applyBorder="1" applyAlignment="1" applyProtection="1">
      <alignment horizontal="center" vertical="center"/>
      <protection locked="0"/>
    </xf>
    <xf numFmtId="0" fontId="41" fillId="28" borderId="1" xfId="0" applyFont="1" applyFill="1" applyBorder="1" applyProtection="1">
      <alignment vertical="center"/>
      <protection locked="0"/>
    </xf>
    <xf numFmtId="177" fontId="30" fillId="0" borderId="7" xfId="77" applyNumberFormat="1" applyFont="1" applyFill="1" applyBorder="1" applyAlignment="1" applyProtection="1">
      <alignment vertical="center"/>
    </xf>
    <xf numFmtId="177" fontId="30" fillId="0" borderId="18" xfId="77" applyNumberFormat="1" applyFont="1" applyFill="1" applyBorder="1" applyAlignment="1" applyProtection="1">
      <alignment vertical="center"/>
    </xf>
    <xf numFmtId="0" fontId="24" fillId="2" borderId="68" xfId="0" applyFont="1" applyFill="1" applyBorder="1" applyAlignment="1">
      <alignment vertical="center" wrapText="1"/>
    </xf>
    <xf numFmtId="38" fontId="30" fillId="28" borderId="7" xfId="77" applyFont="1" applyFill="1" applyBorder="1" applyAlignment="1" applyProtection="1">
      <alignment horizontal="center" vertical="center"/>
      <protection locked="0"/>
    </xf>
    <xf numFmtId="38" fontId="30" fillId="28" borderId="8" xfId="77" applyFont="1" applyFill="1" applyBorder="1" applyAlignment="1" applyProtection="1">
      <alignment horizontal="center" vertical="center"/>
      <protection locked="0"/>
    </xf>
    <xf numFmtId="38" fontId="30" fillId="28" borderId="18" xfId="77" applyFont="1" applyFill="1" applyBorder="1" applyAlignment="1" applyProtection="1">
      <alignment horizontal="center" vertical="center"/>
      <protection locked="0"/>
    </xf>
    <xf numFmtId="38" fontId="30" fillId="29" borderId="106" xfId="77" applyFont="1" applyFill="1" applyBorder="1" applyAlignment="1" applyProtection="1">
      <alignment vertical="center" wrapText="1"/>
    </xf>
    <xf numFmtId="38" fontId="30" fillId="29" borderId="107" xfId="77" applyFont="1" applyFill="1" applyBorder="1" applyAlignment="1" applyProtection="1">
      <alignment vertical="center" wrapText="1"/>
    </xf>
    <xf numFmtId="0" fontId="52" fillId="0" borderId="22"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30" xfId="0" applyFont="1" applyBorder="1" applyAlignment="1">
      <alignment horizontal="center" vertical="center" wrapText="1"/>
    </xf>
    <xf numFmtId="0" fontId="31" fillId="27" borderId="35" xfId="0" applyFont="1" applyFill="1" applyBorder="1" applyAlignment="1">
      <alignment horizontal="center" vertical="center" wrapText="1" shrinkToFit="1"/>
    </xf>
    <xf numFmtId="0" fontId="31" fillId="27" borderId="32" xfId="0" applyFont="1" applyFill="1" applyBorder="1" applyAlignment="1">
      <alignment horizontal="center" vertical="center" wrapText="1" shrinkToFit="1"/>
    </xf>
    <xf numFmtId="0" fontId="31" fillId="27" borderId="33" xfId="0" applyFont="1" applyFill="1" applyBorder="1" applyAlignment="1">
      <alignment horizontal="center" vertical="center" wrapText="1" shrinkToFit="1"/>
    </xf>
    <xf numFmtId="0" fontId="54" fillId="0" borderId="24" xfId="0" applyFont="1" applyBorder="1" applyAlignment="1">
      <alignment horizontal="center" vertical="center"/>
    </xf>
    <xf numFmtId="0" fontId="26" fillId="0" borderId="87" xfId="0" applyFont="1" applyBorder="1" applyAlignment="1">
      <alignment horizontal="center" vertical="center"/>
    </xf>
    <xf numFmtId="0" fontId="52" fillId="0" borderId="29" xfId="0" applyFont="1" applyBorder="1" applyAlignment="1">
      <alignment horizontal="center" vertical="center" wrapText="1" shrinkToFit="1"/>
    </xf>
    <xf numFmtId="0" fontId="52" fillId="0" borderId="10" xfId="0" applyFont="1" applyBorder="1" applyAlignment="1">
      <alignment horizontal="center" vertical="center" wrapText="1" shrinkToFit="1"/>
    </xf>
    <xf numFmtId="0" fontId="52" fillId="0" borderId="96" xfId="0" applyFont="1" applyBorder="1" applyAlignment="1">
      <alignment horizontal="center" vertical="center" wrapText="1" shrinkToFit="1"/>
    </xf>
    <xf numFmtId="0" fontId="24" fillId="0" borderId="30" xfId="0" applyFont="1" applyBorder="1" applyAlignment="1">
      <alignment horizontal="center" vertical="center" wrapText="1"/>
    </xf>
    <xf numFmtId="0" fontId="24" fillId="2" borderId="2" xfId="0" applyFont="1" applyFill="1" applyBorder="1" applyAlignment="1">
      <alignment vertical="center" wrapText="1"/>
    </xf>
    <xf numFmtId="0" fontId="23" fillId="2" borderId="8" xfId="0" applyFont="1" applyFill="1" applyBorder="1" applyAlignment="1">
      <alignment vertical="center" wrapText="1"/>
    </xf>
    <xf numFmtId="0" fontId="23" fillId="2" borderId="2" xfId="0" applyFont="1" applyFill="1" applyBorder="1" applyAlignment="1">
      <alignment vertical="center" wrapText="1"/>
    </xf>
    <xf numFmtId="0" fontId="24" fillId="2" borderId="26" xfId="0" applyFont="1" applyFill="1" applyBorder="1" applyAlignment="1">
      <alignment vertical="center" wrapText="1"/>
    </xf>
    <xf numFmtId="38" fontId="30" fillId="28" borderId="56" xfId="77" applyFont="1" applyFill="1" applyBorder="1" applyAlignment="1" applyProtection="1">
      <alignment horizontal="center" vertical="center"/>
      <protection locked="0"/>
    </xf>
    <xf numFmtId="38" fontId="30" fillId="28" borderId="85" xfId="77" applyFont="1" applyFill="1" applyBorder="1" applyAlignment="1" applyProtection="1">
      <alignment horizontal="center" vertical="center"/>
      <protection locked="0"/>
    </xf>
    <xf numFmtId="38" fontId="30" fillId="28" borderId="62" xfId="77" applyFont="1" applyFill="1" applyBorder="1" applyAlignment="1" applyProtection="1">
      <alignment horizontal="center" vertical="center"/>
      <protection locked="0"/>
    </xf>
    <xf numFmtId="0" fontId="24" fillId="0" borderId="60"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102" xfId="0" applyFont="1" applyBorder="1" applyAlignment="1">
      <alignment horizontal="center" vertical="center" wrapText="1"/>
    </xf>
    <xf numFmtId="38" fontId="30" fillId="29" borderId="120" xfId="77" applyFont="1" applyFill="1" applyBorder="1" applyAlignment="1" applyProtection="1">
      <alignment vertical="center" wrapText="1"/>
    </xf>
    <xf numFmtId="0" fontId="41" fillId="28" borderId="55" xfId="0" applyFont="1" applyFill="1" applyBorder="1" applyProtection="1">
      <alignment vertical="center"/>
      <protection locked="0"/>
    </xf>
    <xf numFmtId="177" fontId="30" fillId="0" borderId="56" xfId="77" applyNumberFormat="1" applyFont="1" applyFill="1" applyBorder="1" applyAlignment="1" applyProtection="1">
      <alignment vertical="center"/>
    </xf>
    <xf numFmtId="177" fontId="30" fillId="0" borderId="62" xfId="77" applyNumberFormat="1" applyFont="1" applyFill="1" applyBorder="1" applyAlignment="1" applyProtection="1">
      <alignment vertical="center"/>
    </xf>
    <xf numFmtId="0" fontId="24" fillId="2" borderId="60" xfId="0" applyFont="1" applyFill="1" applyBorder="1" applyAlignment="1">
      <alignment horizontal="center" vertical="center" wrapText="1"/>
    </xf>
    <xf numFmtId="38" fontId="29" fillId="29" borderId="94" xfId="77" applyFont="1" applyFill="1" applyBorder="1" applyAlignment="1" applyProtection="1">
      <alignment horizontal="right" vertical="center"/>
    </xf>
    <xf numFmtId="38" fontId="29" fillId="29" borderId="30" xfId="77" applyFont="1" applyFill="1" applyBorder="1" applyAlignment="1" applyProtection="1">
      <alignment horizontal="right" vertical="center"/>
    </xf>
    <xf numFmtId="0" fontId="24" fillId="2" borderId="53" xfId="0" applyFont="1" applyFill="1" applyBorder="1" applyAlignment="1">
      <alignment vertical="center" wrapText="1"/>
    </xf>
    <xf numFmtId="0" fontId="24" fillId="2" borderId="69" xfId="0" applyFont="1" applyFill="1" applyBorder="1" applyAlignment="1">
      <alignment vertical="center" wrapText="1"/>
    </xf>
    <xf numFmtId="38" fontId="24" fillId="28" borderId="55" xfId="77" applyFont="1" applyFill="1" applyBorder="1" applyAlignment="1" applyProtection="1">
      <alignment horizontal="center" vertical="center"/>
      <protection locked="0"/>
    </xf>
    <xf numFmtId="38" fontId="24" fillId="28" borderId="56" xfId="77" applyFont="1" applyFill="1" applyBorder="1" applyAlignment="1" applyProtection="1">
      <alignment horizontal="right" vertical="center"/>
      <protection locked="0"/>
    </xf>
    <xf numFmtId="38" fontId="24" fillId="28" borderId="69" xfId="77" applyFont="1" applyFill="1" applyBorder="1" applyAlignment="1" applyProtection="1">
      <alignment horizontal="right" vertical="center"/>
      <protection locked="0"/>
    </xf>
    <xf numFmtId="0" fontId="24" fillId="0" borderId="60" xfId="0" applyFont="1" applyBorder="1" applyAlignment="1">
      <alignment horizontal="center" vertical="center"/>
    </xf>
    <xf numFmtId="0" fontId="24" fillId="0" borderId="67" xfId="0" applyFont="1" applyBorder="1" applyAlignment="1">
      <alignment horizontal="center" vertical="center"/>
    </xf>
    <xf numFmtId="0" fontId="24" fillId="0" borderId="78" xfId="0" applyFont="1" applyBorder="1" applyAlignment="1">
      <alignment horizontal="center" vertical="center"/>
    </xf>
    <xf numFmtId="0" fontId="30" fillId="3" borderId="22" xfId="0" applyFont="1" applyFill="1" applyBorder="1" applyAlignment="1">
      <alignment horizontal="center" vertical="center" wrapText="1"/>
    </xf>
    <xf numFmtId="0" fontId="24" fillId="0" borderId="40" xfId="0" applyFont="1" applyBorder="1" applyAlignment="1">
      <alignment horizontal="center" vertical="center" wrapText="1"/>
    </xf>
    <xf numFmtId="0" fontId="24" fillId="0" borderId="11" xfId="0" applyFont="1" applyBorder="1" applyAlignment="1">
      <alignment horizontal="center" vertical="center" wrapText="1"/>
    </xf>
    <xf numFmtId="0" fontId="24" fillId="2" borderId="11" xfId="0" applyFont="1" applyFill="1" applyBorder="1" applyAlignment="1">
      <alignment horizontal="center" vertical="center"/>
    </xf>
    <xf numFmtId="0" fontId="24" fillId="2" borderId="11" xfId="0" applyFont="1" applyFill="1" applyBorder="1" applyAlignment="1">
      <alignment horizontal="center" vertical="center" wrapText="1"/>
    </xf>
    <xf numFmtId="0" fontId="24" fillId="0" borderId="81" xfId="0" applyFont="1" applyBorder="1" applyAlignment="1">
      <alignment horizontal="center" vertical="center" wrapText="1"/>
    </xf>
    <xf numFmtId="0" fontId="24" fillId="0" borderId="86" xfId="0" applyFont="1" applyBorder="1" applyAlignment="1">
      <alignment horizontal="center" vertical="center" wrapText="1"/>
    </xf>
    <xf numFmtId="0" fontId="24" fillId="2" borderId="83" xfId="0" applyFont="1" applyFill="1" applyBorder="1" applyAlignment="1">
      <alignment vertical="center" wrapText="1"/>
    </xf>
    <xf numFmtId="0" fontId="24" fillId="2" borderId="34" xfId="0" applyFont="1" applyFill="1" applyBorder="1" applyAlignment="1">
      <alignment vertical="center" wrapText="1"/>
    </xf>
    <xf numFmtId="0" fontId="24" fillId="2" borderId="26" xfId="0" applyFont="1" applyFill="1" applyBorder="1">
      <alignment vertical="center"/>
    </xf>
    <xf numFmtId="0" fontId="24" fillId="2" borderId="2" xfId="0" applyFont="1" applyFill="1" applyBorder="1">
      <alignment vertical="center"/>
    </xf>
    <xf numFmtId="38" fontId="24" fillId="28" borderId="1" xfId="77" applyFont="1" applyFill="1" applyBorder="1" applyAlignment="1" applyProtection="1">
      <alignment horizontal="center" vertical="center"/>
      <protection locked="0"/>
    </xf>
    <xf numFmtId="38" fontId="24" fillId="28" borderId="7" xfId="77" applyFont="1" applyFill="1" applyBorder="1" applyAlignment="1" applyProtection="1">
      <alignment horizontal="right" vertical="center"/>
      <protection locked="0"/>
    </xf>
    <xf numFmtId="38" fontId="24" fillId="28" borderId="2" xfId="77" applyFont="1" applyFill="1" applyBorder="1" applyAlignment="1" applyProtection="1">
      <alignment horizontal="right" vertical="center"/>
      <protection locked="0"/>
    </xf>
    <xf numFmtId="38" fontId="24" fillId="28" borderId="2" xfId="77" applyFont="1" applyFill="1" applyBorder="1" applyAlignment="1" applyProtection="1">
      <alignment horizontal="center" vertical="center"/>
      <protection locked="0"/>
    </xf>
    <xf numFmtId="0" fontId="24" fillId="2" borderId="36" xfId="0" applyFont="1" applyFill="1" applyBorder="1" applyAlignment="1">
      <alignment vertical="center" wrapText="1"/>
    </xf>
    <xf numFmtId="0" fontId="24" fillId="2" borderId="37" xfId="0" applyFont="1" applyFill="1" applyBorder="1" applyAlignment="1">
      <alignment vertical="center" wrapText="1"/>
    </xf>
    <xf numFmtId="0" fontId="24" fillId="0" borderId="92" xfId="0" applyFont="1" applyBorder="1" applyAlignment="1">
      <alignment horizontal="center" vertical="center" wrapText="1"/>
    </xf>
    <xf numFmtId="0" fontId="24" fillId="2" borderId="26" xfId="0" applyFont="1" applyFill="1" applyBorder="1" applyAlignment="1">
      <alignment horizontal="left" vertical="center" wrapText="1" indent="1"/>
    </xf>
    <xf numFmtId="0" fontId="24" fillId="2" borderId="2" xfId="0" applyFont="1" applyFill="1" applyBorder="1" applyAlignment="1">
      <alignment horizontal="left" vertical="center" wrapText="1" indent="1"/>
    </xf>
    <xf numFmtId="0" fontId="24" fillId="2" borderId="26"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53" xfId="0" applyFont="1" applyFill="1" applyBorder="1" applyAlignment="1">
      <alignment horizontal="left" vertical="center" wrapText="1" indent="1"/>
    </xf>
    <xf numFmtId="0" fontId="24" fillId="2" borderId="69" xfId="0" applyFont="1" applyFill="1" applyBorder="1" applyAlignment="1">
      <alignment horizontal="left" vertical="center" wrapText="1" indent="1"/>
    </xf>
    <xf numFmtId="38" fontId="24" fillId="28" borderId="69" xfId="77" applyFont="1" applyFill="1" applyBorder="1" applyAlignment="1" applyProtection="1">
      <alignment horizontal="center" vertical="center"/>
      <protection locked="0"/>
    </xf>
    <xf numFmtId="0" fontId="23" fillId="2" borderId="26" xfId="0" applyFont="1" applyFill="1" applyBorder="1" applyAlignment="1">
      <alignment vertical="center" wrapText="1"/>
    </xf>
    <xf numFmtId="0" fontId="23" fillId="2" borderId="53" xfId="0" applyFont="1" applyFill="1" applyBorder="1" applyAlignment="1">
      <alignment vertical="center" wrapText="1"/>
    </xf>
    <xf numFmtId="0" fontId="23" fillId="2" borderId="69" xfId="0" applyFont="1" applyFill="1" applyBorder="1" applyAlignment="1">
      <alignment vertical="center" wrapText="1"/>
    </xf>
    <xf numFmtId="0" fontId="24" fillId="0" borderId="61" xfId="0" applyFont="1" applyBorder="1" applyAlignment="1">
      <alignment horizontal="center" vertical="center" wrapText="1"/>
    </xf>
    <xf numFmtId="0" fontId="24" fillId="0" borderId="112" xfId="0" applyFont="1" applyBorder="1" applyAlignment="1">
      <alignment horizontal="center" vertical="center" wrapText="1"/>
    </xf>
    <xf numFmtId="38" fontId="30" fillId="2" borderId="56" xfId="77" applyFont="1" applyFill="1" applyBorder="1" applyAlignment="1" applyProtection="1">
      <alignment vertical="center" wrapText="1"/>
    </xf>
    <xf numFmtId="38" fontId="30" fillId="2" borderId="62" xfId="77" applyFont="1" applyFill="1" applyBorder="1" applyAlignment="1" applyProtection="1">
      <alignment vertical="center" wrapText="1"/>
    </xf>
    <xf numFmtId="38" fontId="30" fillId="29" borderId="77" xfId="77" applyFont="1" applyFill="1" applyBorder="1" applyAlignment="1" applyProtection="1">
      <alignment vertical="center" wrapText="1"/>
    </xf>
    <xf numFmtId="0" fontId="30" fillId="27" borderId="32" xfId="0" applyFont="1" applyFill="1" applyBorder="1" applyAlignment="1">
      <alignment horizontal="center" vertical="center" wrapText="1"/>
    </xf>
    <xf numFmtId="0" fontId="30" fillId="27" borderId="33" xfId="0" applyFont="1" applyFill="1" applyBorder="1" applyAlignment="1">
      <alignment horizontal="center" vertical="center" wrapText="1"/>
    </xf>
    <xf numFmtId="0" fontId="24" fillId="0" borderId="16"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84"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73" xfId="0" applyFont="1" applyBorder="1" applyAlignment="1">
      <alignment horizontal="center" vertical="center" wrapText="1"/>
    </xf>
    <xf numFmtId="0" fontId="30" fillId="3" borderId="23" xfId="0" applyFont="1" applyFill="1" applyBorder="1" applyAlignment="1">
      <alignment horizontal="center" vertical="center" wrapText="1"/>
    </xf>
    <xf numFmtId="0" fontId="24" fillId="2" borderId="31" xfId="0" applyFont="1" applyFill="1" applyBorder="1" applyAlignment="1">
      <alignment horizontal="left" vertical="center" wrapText="1"/>
    </xf>
    <xf numFmtId="0" fontId="24" fillId="2" borderId="28" xfId="0" applyFont="1" applyFill="1" applyBorder="1" applyAlignment="1">
      <alignment horizontal="left" vertical="center" wrapText="1"/>
    </xf>
    <xf numFmtId="0" fontId="24" fillId="2" borderId="29" xfId="0" applyFont="1" applyFill="1" applyBorder="1" applyAlignment="1">
      <alignment horizontal="left" vertical="center" wrapText="1"/>
    </xf>
    <xf numFmtId="38" fontId="54" fillId="28" borderId="1" xfId="77" applyFont="1" applyFill="1" applyBorder="1" applyAlignment="1" applyProtection="1">
      <alignment horizontal="right" vertical="center"/>
      <protection locked="0"/>
    </xf>
    <xf numFmtId="0" fontId="30" fillId="26" borderId="7" xfId="0" applyFont="1" applyFill="1" applyBorder="1">
      <alignment vertical="center"/>
    </xf>
    <xf numFmtId="0" fontId="30" fillId="26" borderId="18" xfId="0" applyFont="1" applyFill="1" applyBorder="1">
      <alignment vertical="center"/>
    </xf>
    <xf numFmtId="38" fontId="54" fillId="28" borderId="84" xfId="77" applyFont="1" applyFill="1" applyBorder="1" applyAlignment="1" applyProtection="1">
      <alignment horizontal="right" vertical="center"/>
      <protection locked="0"/>
    </xf>
    <xf numFmtId="38" fontId="54" fillId="28" borderId="70" xfId="77" applyFont="1" applyFill="1" applyBorder="1" applyAlignment="1" applyProtection="1">
      <alignment horizontal="right" vertical="center"/>
      <protection locked="0"/>
    </xf>
    <xf numFmtId="0" fontId="30" fillId="26" borderId="81" xfId="0" applyFont="1" applyFill="1" applyBorder="1">
      <alignment vertical="center"/>
    </xf>
    <xf numFmtId="0" fontId="30" fillId="26" borderId="13" xfId="0" applyFont="1" applyFill="1" applyBorder="1">
      <alignment vertical="center"/>
    </xf>
    <xf numFmtId="0" fontId="24" fillId="0" borderId="17"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7" xfId="0" applyFont="1" applyBorder="1" applyAlignment="1">
      <alignment horizontal="center" vertical="center" wrapText="1"/>
    </xf>
    <xf numFmtId="0" fontId="24" fillId="2" borderId="18" xfId="0" applyFont="1" applyFill="1" applyBorder="1" applyAlignment="1">
      <alignment vertical="center" wrapText="1"/>
    </xf>
    <xf numFmtId="0" fontId="30" fillId="26" borderId="4" xfId="0" applyFont="1" applyFill="1" applyBorder="1">
      <alignment vertical="center"/>
    </xf>
    <xf numFmtId="0" fontId="30" fillId="26" borderId="6" xfId="0" applyFont="1" applyFill="1" applyBorder="1">
      <alignment vertical="center"/>
    </xf>
    <xf numFmtId="0" fontId="30" fillId="28" borderId="25" xfId="0" applyFont="1" applyFill="1" applyBorder="1" applyProtection="1">
      <alignment vertical="center"/>
      <protection locked="0"/>
    </xf>
    <xf numFmtId="0" fontId="30" fillId="28" borderId="86" xfId="0" applyFont="1" applyFill="1" applyBorder="1" applyProtection="1">
      <alignment vertical="center"/>
      <protection locked="0"/>
    </xf>
    <xf numFmtId="38" fontId="26" fillId="28" borderId="81" xfId="77" applyFont="1" applyFill="1" applyBorder="1" applyAlignment="1" applyProtection="1">
      <alignment vertical="center"/>
      <protection locked="0"/>
    </xf>
    <xf numFmtId="38" fontId="26" fillId="28" borderId="86" xfId="77" applyFont="1" applyFill="1" applyBorder="1" applyAlignment="1" applyProtection="1">
      <alignment vertical="center"/>
      <protection locked="0"/>
    </xf>
    <xf numFmtId="0" fontId="26" fillId="28" borderId="40" xfId="0" applyFont="1" applyFill="1" applyBorder="1" applyProtection="1">
      <alignment vertical="center"/>
      <protection locked="0"/>
    </xf>
    <xf numFmtId="0" fontId="26" fillId="28" borderId="86" xfId="0" applyFont="1" applyFill="1" applyBorder="1" applyProtection="1">
      <alignment vertical="center"/>
      <protection locked="0"/>
    </xf>
    <xf numFmtId="0" fontId="26" fillId="28" borderId="11" xfId="0" applyFont="1" applyFill="1" applyBorder="1" applyProtection="1">
      <alignment vertical="center"/>
      <protection locked="0"/>
    </xf>
    <xf numFmtId="0" fontId="29" fillId="0" borderId="70" xfId="0" applyFont="1" applyBorder="1">
      <alignment vertical="center"/>
    </xf>
    <xf numFmtId="0" fontId="29" fillId="0" borderId="79" xfId="0" applyFont="1" applyBorder="1">
      <alignment vertical="center"/>
    </xf>
    <xf numFmtId="0" fontId="29" fillId="0" borderId="115" xfId="0" applyFont="1" applyBorder="1">
      <alignment vertical="center"/>
    </xf>
    <xf numFmtId="0" fontId="41" fillId="0" borderId="99" xfId="0" applyFont="1" applyBorder="1">
      <alignment vertical="center"/>
    </xf>
    <xf numFmtId="0" fontId="41" fillId="0" borderId="100" xfId="0" applyFont="1" applyBorder="1">
      <alignment vertical="center"/>
    </xf>
    <xf numFmtId="0" fontId="30" fillId="29" borderId="5" xfId="0" applyFont="1" applyFill="1" applyBorder="1" applyAlignment="1">
      <alignment horizontal="right" vertical="center"/>
    </xf>
    <xf numFmtId="0" fontId="30" fillId="29" borderId="103" xfId="0" applyFont="1" applyFill="1" applyBorder="1" applyAlignment="1">
      <alignment horizontal="right" vertical="center"/>
    </xf>
    <xf numFmtId="0" fontId="30" fillId="28" borderId="26" xfId="0" applyFont="1" applyFill="1" applyBorder="1" applyProtection="1">
      <alignment vertical="center"/>
      <protection locked="0"/>
    </xf>
    <xf numFmtId="0" fontId="30" fillId="28" borderId="2" xfId="0" applyFont="1" applyFill="1" applyBorder="1" applyProtection="1">
      <alignment vertical="center"/>
      <protection locked="0"/>
    </xf>
    <xf numFmtId="38" fontId="26" fillId="28" borderId="7" xfId="77" applyFont="1" applyFill="1" applyBorder="1" applyAlignment="1" applyProtection="1">
      <alignment vertical="center"/>
      <protection locked="0"/>
    </xf>
    <xf numFmtId="38" fontId="26" fillId="28" borderId="2" xfId="77" applyFont="1" applyFill="1" applyBorder="1" applyAlignment="1" applyProtection="1">
      <alignment vertical="center"/>
      <protection locked="0"/>
    </xf>
    <xf numFmtId="0" fontId="26" fillId="28" borderId="16" xfId="0" applyFont="1" applyFill="1" applyBorder="1" applyProtection="1">
      <alignment vertical="center"/>
      <protection locked="0"/>
    </xf>
    <xf numFmtId="0" fontId="26" fillId="28" borderId="2" xfId="0" applyFont="1" applyFill="1" applyBorder="1" applyProtection="1">
      <alignment vertical="center"/>
      <protection locked="0"/>
    </xf>
    <xf numFmtId="0" fontId="26" fillId="28" borderId="1" xfId="0" applyFont="1" applyFill="1" applyBorder="1" applyProtection="1">
      <alignment vertical="center"/>
      <protection locked="0"/>
    </xf>
    <xf numFmtId="0" fontId="29" fillId="0" borderId="1" xfId="0" applyFont="1" applyBorder="1">
      <alignment vertical="center"/>
    </xf>
    <xf numFmtId="0" fontId="29" fillId="0" borderId="7" xfId="0" applyFont="1" applyBorder="1">
      <alignment vertical="center"/>
    </xf>
    <xf numFmtId="0" fontId="29" fillId="0" borderId="14" xfId="0" applyFont="1" applyBorder="1">
      <alignment vertical="center"/>
    </xf>
    <xf numFmtId="0" fontId="30" fillId="29" borderId="94" xfId="0" applyFont="1" applyFill="1" applyBorder="1" applyAlignment="1">
      <alignment horizontal="right" vertical="center"/>
    </xf>
    <xf numFmtId="0" fontId="30" fillId="29" borderId="30" xfId="0" applyFont="1" applyFill="1" applyBorder="1" applyAlignment="1">
      <alignment horizontal="right" vertical="center"/>
    </xf>
    <xf numFmtId="0" fontId="30" fillId="0" borderId="57" xfId="0" applyFont="1" applyBorder="1" applyAlignment="1">
      <alignment horizontal="right" vertical="center"/>
    </xf>
    <xf numFmtId="0" fontId="30" fillId="0" borderId="111" xfId="0" applyFont="1" applyBorder="1" applyAlignment="1">
      <alignment horizontal="right" vertical="center"/>
    </xf>
    <xf numFmtId="0" fontId="53" fillId="0" borderId="108" xfId="0" applyFont="1" applyBorder="1" applyAlignment="1">
      <alignment horizontal="center" vertical="center"/>
    </xf>
    <xf numFmtId="0" fontId="53" fillId="0" borderId="109" xfId="0" applyFont="1" applyBorder="1" applyAlignment="1">
      <alignment horizontal="center" vertical="center"/>
    </xf>
    <xf numFmtId="0" fontId="53" fillId="0" borderId="57" xfId="0" applyFont="1" applyBorder="1">
      <alignment vertical="center"/>
    </xf>
    <xf numFmtId="0" fontId="53" fillId="0" borderId="111" xfId="0" applyFont="1" applyBorder="1">
      <alignment vertical="center"/>
    </xf>
    <xf numFmtId="0" fontId="29" fillId="29" borderId="94" xfId="0" applyFont="1" applyFill="1" applyBorder="1" applyAlignment="1">
      <alignment horizontal="right" vertical="center"/>
    </xf>
    <xf numFmtId="0" fontId="29" fillId="29" borderId="10" xfId="0" applyFont="1" applyFill="1" applyBorder="1" applyAlignment="1">
      <alignment horizontal="right" vertical="center"/>
    </xf>
    <xf numFmtId="0" fontId="29" fillId="29" borderId="30" xfId="0" applyFont="1" applyFill="1" applyBorder="1" applyAlignment="1">
      <alignment horizontal="right" vertical="center"/>
    </xf>
    <xf numFmtId="0" fontId="30" fillId="3" borderId="31" xfId="0" applyFont="1" applyFill="1" applyBorder="1" applyAlignment="1">
      <alignment horizontal="center" vertical="center" wrapText="1"/>
    </xf>
    <xf numFmtId="0" fontId="30" fillId="3" borderId="0" xfId="0" applyFont="1" applyFill="1" applyAlignment="1">
      <alignment horizontal="center" vertical="center" wrapText="1"/>
    </xf>
    <xf numFmtId="0" fontId="30" fillId="3" borderId="27" xfId="0" applyFont="1" applyFill="1" applyBorder="1" applyAlignment="1">
      <alignment horizontal="center" vertical="center" wrapText="1"/>
    </xf>
    <xf numFmtId="0" fontId="24" fillId="0" borderId="95" xfId="0" applyFont="1" applyBorder="1" applyAlignment="1">
      <alignment horizontal="center" vertical="center" wrapText="1"/>
    </xf>
    <xf numFmtId="0" fontId="30" fillId="26" borderId="55" xfId="0" applyFont="1" applyFill="1" applyBorder="1">
      <alignment vertical="center"/>
    </xf>
    <xf numFmtId="0" fontId="30" fillId="26" borderId="56" xfId="0" applyFont="1" applyFill="1" applyBorder="1">
      <alignment vertical="center"/>
    </xf>
    <xf numFmtId="0" fontId="30" fillId="28" borderId="53" xfId="0" applyFont="1" applyFill="1" applyBorder="1" applyProtection="1">
      <alignment vertical="center"/>
      <protection locked="0"/>
    </xf>
    <xf numFmtId="0" fontId="30" fillId="28" borderId="69" xfId="0" applyFont="1" applyFill="1" applyBorder="1" applyProtection="1">
      <alignment vertical="center"/>
      <protection locked="0"/>
    </xf>
    <xf numFmtId="38" fontId="26" fillId="28" borderId="56" xfId="77" applyFont="1" applyFill="1" applyBorder="1" applyAlignment="1" applyProtection="1">
      <alignment vertical="center"/>
      <protection locked="0"/>
    </xf>
    <xf numFmtId="38" fontId="26" fillId="28" borderId="69" xfId="77" applyFont="1" applyFill="1" applyBorder="1" applyAlignment="1" applyProtection="1">
      <alignment vertical="center"/>
      <protection locked="0"/>
    </xf>
    <xf numFmtId="0" fontId="26" fillId="28" borderId="54" xfId="0" applyFont="1" applyFill="1" applyBorder="1" applyProtection="1">
      <alignment vertical="center"/>
      <protection locked="0"/>
    </xf>
    <xf numFmtId="0" fontId="26" fillId="28" borderId="69" xfId="0" applyFont="1" applyFill="1" applyBorder="1" applyProtection="1">
      <alignment vertical="center"/>
      <protection locked="0"/>
    </xf>
    <xf numFmtId="0" fontId="26" fillId="28" borderId="55" xfId="0" applyFont="1" applyFill="1" applyBorder="1" applyProtection="1">
      <alignment vertical="center"/>
      <protection locked="0"/>
    </xf>
    <xf numFmtId="0" fontId="29" fillId="0" borderId="55" xfId="0" applyFont="1" applyBorder="1">
      <alignment vertical="center"/>
    </xf>
    <xf numFmtId="0" fontId="29" fillId="0" borderId="56" xfId="0" applyFont="1" applyBorder="1">
      <alignment vertical="center"/>
    </xf>
    <xf numFmtId="0" fontId="29" fillId="0" borderId="110" xfId="0" applyFont="1" applyBorder="1">
      <alignment vertical="center"/>
    </xf>
    <xf numFmtId="0" fontId="24" fillId="0" borderId="8" xfId="0" applyFont="1" applyBorder="1" applyAlignment="1">
      <alignment vertical="center" wrapText="1"/>
    </xf>
    <xf numFmtId="0" fontId="24" fillId="0" borderId="18" xfId="0" applyFont="1" applyBorder="1" applyAlignment="1">
      <alignment vertical="center" wrapText="1"/>
    </xf>
    <xf numFmtId="38" fontId="30" fillId="0" borderId="13" xfId="77" applyFont="1" applyFill="1" applyBorder="1" applyAlignment="1" applyProtection="1">
      <alignment vertical="center"/>
    </xf>
    <xf numFmtId="38" fontId="30" fillId="29" borderId="66" xfId="77" applyFont="1" applyFill="1" applyBorder="1" applyAlignment="1" applyProtection="1">
      <alignment horizontal="right" vertical="center"/>
    </xf>
    <xf numFmtId="38" fontId="30" fillId="29" borderId="77" xfId="77" applyFont="1" applyFill="1" applyBorder="1" applyAlignment="1" applyProtection="1">
      <alignment horizontal="right" vertical="center"/>
    </xf>
    <xf numFmtId="0" fontId="24" fillId="0" borderId="65"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97" xfId="0" applyFont="1" applyBorder="1" applyAlignment="1">
      <alignment horizontal="center" vertical="center" wrapText="1"/>
    </xf>
    <xf numFmtId="0" fontId="24" fillId="2" borderId="65" xfId="0" applyFont="1" applyFill="1" applyBorder="1" applyAlignment="1">
      <alignment horizontal="center" vertical="center"/>
    </xf>
    <xf numFmtId="0" fontId="24" fillId="2" borderId="33" xfId="0" applyFont="1" applyFill="1" applyBorder="1" applyAlignment="1">
      <alignment horizontal="center" vertical="center"/>
    </xf>
    <xf numFmtId="38" fontId="31" fillId="28" borderId="7" xfId="77" applyFont="1" applyFill="1" applyBorder="1" applyAlignment="1" applyProtection="1">
      <alignment vertical="center" wrapText="1"/>
      <protection locked="0"/>
    </xf>
    <xf numFmtId="38" fontId="31" fillId="28" borderId="18" xfId="77" applyFont="1" applyFill="1" applyBorder="1" applyAlignment="1" applyProtection="1">
      <alignment vertical="center" wrapText="1"/>
      <protection locked="0"/>
    </xf>
    <xf numFmtId="0" fontId="24" fillId="0" borderId="26" xfId="0" applyFont="1" applyBorder="1" applyAlignment="1">
      <alignment vertical="center" wrapText="1"/>
    </xf>
    <xf numFmtId="0" fontId="24" fillId="0" borderId="26" xfId="0" applyFont="1" applyBorder="1" applyAlignment="1">
      <alignment horizontal="left" vertical="center" wrapText="1"/>
    </xf>
    <xf numFmtId="0" fontId="24" fillId="0" borderId="2" xfId="0" applyFont="1" applyBorder="1" applyAlignment="1">
      <alignment horizontal="left" vertical="center" wrapText="1"/>
    </xf>
    <xf numFmtId="0" fontId="24" fillId="0" borderId="25" xfId="0" applyFont="1" applyBorder="1" applyAlignment="1">
      <alignment vertical="center" wrapText="1"/>
    </xf>
    <xf numFmtId="0" fontId="24" fillId="0" borderId="13" xfId="0" applyFont="1" applyBorder="1" applyAlignment="1">
      <alignment vertical="center" wrapText="1"/>
    </xf>
    <xf numFmtId="38" fontId="24" fillId="0" borderId="11" xfId="77" applyFont="1" applyFill="1" applyBorder="1" applyAlignment="1" applyProtection="1">
      <alignment vertical="center" wrapText="1"/>
    </xf>
    <xf numFmtId="38" fontId="24" fillId="0" borderId="1" xfId="77" applyFont="1" applyFill="1" applyBorder="1" applyAlignment="1" applyProtection="1">
      <alignment vertical="center" wrapText="1"/>
    </xf>
    <xf numFmtId="38" fontId="24" fillId="0" borderId="84" xfId="77" applyFont="1" applyFill="1" applyBorder="1" applyAlignment="1" applyProtection="1">
      <alignment vertical="center" wrapText="1"/>
    </xf>
    <xf numFmtId="38" fontId="31" fillId="28" borderId="81" xfId="77" applyFont="1" applyFill="1" applyBorder="1" applyAlignment="1" applyProtection="1">
      <alignment vertical="center" wrapText="1"/>
      <protection locked="0"/>
    </xf>
    <xf numFmtId="38" fontId="31" fillId="28" borderId="13" xfId="77" applyFont="1" applyFill="1" applyBorder="1" applyAlignment="1" applyProtection="1">
      <alignment vertical="center" wrapText="1"/>
      <protection locked="0"/>
    </xf>
    <xf numFmtId="0" fontId="24" fillId="0" borderId="18" xfId="0" applyFont="1" applyBorder="1" applyAlignment="1">
      <alignment horizontal="left" vertical="center" wrapText="1"/>
    </xf>
    <xf numFmtId="0" fontId="23" fillId="0" borderId="26" xfId="0" applyFont="1" applyBorder="1" applyAlignment="1">
      <alignment vertical="center" wrapText="1"/>
    </xf>
    <xf numFmtId="0" fontId="23" fillId="0" borderId="18" xfId="0" applyFont="1" applyBorder="1" applyAlignment="1">
      <alignment vertical="center" wrapText="1"/>
    </xf>
    <xf numFmtId="0" fontId="24" fillId="0" borderId="90" xfId="0" applyFont="1" applyBorder="1" applyAlignment="1">
      <alignment horizontal="center" vertical="center" wrapText="1"/>
    </xf>
    <xf numFmtId="38" fontId="30" fillId="29" borderId="66" xfId="77" applyFont="1" applyFill="1" applyBorder="1" applyAlignment="1" applyProtection="1">
      <alignment horizontal="right" vertical="center" wrapText="1"/>
    </xf>
    <xf numFmtId="38" fontId="30" fillId="29" borderId="77" xfId="77" applyFont="1" applyFill="1" applyBorder="1" applyAlignment="1" applyProtection="1">
      <alignment horizontal="right" vertical="center" wrapText="1"/>
    </xf>
    <xf numFmtId="0" fontId="33" fillId="3" borderId="10" xfId="0" applyFont="1" applyFill="1" applyBorder="1" applyAlignment="1">
      <alignment horizontal="center" vertical="center" wrapText="1"/>
    </xf>
    <xf numFmtId="38" fontId="33" fillId="29" borderId="35" xfId="77" applyFont="1" applyFill="1" applyBorder="1" applyAlignment="1" applyProtection="1">
      <alignment horizontal="right" vertical="center" wrapText="1"/>
    </xf>
    <xf numFmtId="38" fontId="33" fillId="29" borderId="32" xfId="77" applyFont="1" applyFill="1" applyBorder="1" applyAlignment="1" applyProtection="1">
      <alignment horizontal="right" vertical="center" wrapText="1"/>
    </xf>
    <xf numFmtId="0" fontId="33" fillId="30" borderId="32" xfId="0" applyFont="1" applyFill="1" applyBorder="1" applyAlignment="1">
      <alignment vertical="center" wrapText="1"/>
    </xf>
    <xf numFmtId="0" fontId="33" fillId="30" borderId="33" xfId="0" applyFont="1" applyFill="1" applyBorder="1" applyAlignment="1">
      <alignment vertical="center" wrapText="1"/>
    </xf>
    <xf numFmtId="0" fontId="56" fillId="0" borderId="32" xfId="0" applyFont="1" applyBorder="1" applyAlignment="1">
      <alignment horizontal="left" vertical="top" wrapText="1"/>
    </xf>
    <xf numFmtId="0" fontId="56" fillId="0" borderId="33" xfId="0" applyFont="1" applyBorder="1" applyAlignment="1">
      <alignment horizontal="left" vertical="top" wrapText="1"/>
    </xf>
    <xf numFmtId="0" fontId="24" fillId="0" borderId="26" xfId="0" applyFont="1" applyBorder="1" applyAlignment="1">
      <alignment horizontal="left" vertical="center" shrinkToFit="1"/>
    </xf>
    <xf numFmtId="0" fontId="24" fillId="0" borderId="18" xfId="0" applyFont="1" applyBorder="1" applyAlignment="1">
      <alignment horizontal="left" vertical="center" shrinkToFit="1"/>
    </xf>
    <xf numFmtId="38" fontId="31" fillId="28" borderId="56" xfId="77" applyFont="1" applyFill="1" applyBorder="1" applyAlignment="1" applyProtection="1">
      <alignment vertical="center" wrapText="1"/>
      <protection locked="0"/>
    </xf>
    <xf numFmtId="38" fontId="31" fillId="28" borderId="62" xfId="77" applyFont="1" applyFill="1" applyBorder="1" applyAlignment="1" applyProtection="1">
      <alignment vertical="center" wrapText="1"/>
      <protection locked="0"/>
    </xf>
    <xf numFmtId="0" fontId="24" fillId="0" borderId="22" xfId="0" applyFont="1" applyBorder="1" applyAlignment="1">
      <alignment horizontal="left" vertical="top" wrapText="1"/>
    </xf>
    <xf numFmtId="0" fontId="29" fillId="0" borderId="0" xfId="0" applyFont="1" applyFill="1" applyBorder="1" applyAlignment="1">
      <alignment horizontal="left" vertical="center"/>
    </xf>
    <xf numFmtId="0" fontId="53" fillId="0" borderId="0" xfId="0" applyFont="1" applyFill="1" applyBorder="1">
      <alignment vertical="center"/>
    </xf>
    <xf numFmtId="0" fontId="35"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184" fontId="26" fillId="0" borderId="0" xfId="0" applyNumberFormat="1" applyFont="1" applyFill="1" applyBorder="1" applyAlignment="1">
      <alignment horizontal="right" vertical="center" wrapText="1"/>
    </xf>
    <xf numFmtId="185" fontId="26" fillId="0" borderId="0" xfId="0" applyNumberFormat="1" applyFont="1" applyFill="1" applyBorder="1" applyAlignment="1">
      <alignment horizontal="right" vertical="center" wrapText="1"/>
    </xf>
    <xf numFmtId="179" fontId="26" fillId="0" borderId="0" xfId="0" applyNumberFormat="1" applyFont="1" applyFill="1" applyBorder="1" applyAlignment="1">
      <alignment vertical="center" wrapText="1"/>
    </xf>
    <xf numFmtId="0" fontId="41" fillId="0" borderId="0" xfId="0" applyFont="1" applyFill="1" applyBorder="1" applyAlignment="1">
      <alignment horizontal="right" vertical="center"/>
    </xf>
    <xf numFmtId="0" fontId="26" fillId="0" borderId="0" xfId="0" applyFont="1" applyFill="1" applyBorder="1" applyAlignment="1">
      <alignment horizontal="right" vertical="center"/>
    </xf>
    <xf numFmtId="0" fontId="24" fillId="0" borderId="0" xfId="0" applyFont="1" applyFill="1" applyBorder="1" applyAlignment="1">
      <alignment horizontal="right" vertical="center"/>
    </xf>
    <xf numFmtId="0" fontId="57" fillId="0" borderId="0" xfId="0" applyFont="1" applyFill="1" applyBorder="1">
      <alignment vertical="center"/>
    </xf>
    <xf numFmtId="0" fontId="28" fillId="0" borderId="0" xfId="0" applyFont="1" applyFill="1" applyBorder="1" applyAlignment="1">
      <alignment horizontal="right" vertical="center"/>
    </xf>
    <xf numFmtId="0" fontId="35"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0" fontId="26" fillId="0" borderId="0" xfId="0" applyFont="1" applyFill="1" applyBorder="1">
      <alignment vertical="center"/>
    </xf>
    <xf numFmtId="179" fontId="54" fillId="0" borderId="0" xfId="0" applyNumberFormat="1" applyFont="1" applyFill="1" applyBorder="1" applyAlignment="1">
      <alignment horizontal="right" vertical="center"/>
    </xf>
    <xf numFmtId="0" fontId="35" fillId="0" borderId="0" xfId="0" applyFont="1" applyFill="1" applyBorder="1" applyAlignment="1">
      <alignment horizontal="center" vertical="center"/>
    </xf>
    <xf numFmtId="38" fontId="30" fillId="0" borderId="39" xfId="77" applyFont="1" applyFill="1" applyBorder="1" applyAlignment="1" applyProtection="1">
      <alignment vertical="center"/>
    </xf>
    <xf numFmtId="0" fontId="31" fillId="3" borderId="23" xfId="0" applyFont="1" applyFill="1" applyBorder="1" applyAlignment="1">
      <alignment horizontal="center" vertical="center" wrapText="1"/>
    </xf>
    <xf numFmtId="0" fontId="30" fillId="0" borderId="39" xfId="0" applyFont="1" applyBorder="1">
      <alignment vertical="center"/>
    </xf>
    <xf numFmtId="0" fontId="30" fillId="0" borderId="18" xfId="0" applyFont="1" applyBorder="1">
      <alignment vertical="center"/>
    </xf>
    <xf numFmtId="0" fontId="30" fillId="0" borderId="62" xfId="0" applyFont="1" applyBorder="1">
      <alignment vertical="center"/>
    </xf>
    <xf numFmtId="0" fontId="30" fillId="29" borderId="77" xfId="0" applyFont="1" applyFill="1" applyBorder="1" applyAlignment="1">
      <alignment horizontal="right" vertical="center"/>
    </xf>
    <xf numFmtId="0" fontId="30" fillId="3" borderId="13" xfId="0" applyFont="1" applyFill="1" applyBorder="1" applyAlignment="1">
      <alignment horizontal="left" vertical="center" wrapText="1"/>
    </xf>
    <xf numFmtId="38" fontId="30" fillId="0" borderId="39" xfId="77" applyFont="1" applyFill="1" applyBorder="1" applyAlignment="1" applyProtection="1">
      <alignment vertical="center" wrapText="1"/>
    </xf>
    <xf numFmtId="0" fontId="24" fillId="0" borderId="104" xfId="0" applyFont="1" applyBorder="1" applyAlignment="1">
      <alignment horizontal="right" vertical="center"/>
    </xf>
    <xf numFmtId="0" fontId="24" fillId="0" borderId="105" xfId="0" applyFont="1" applyBorder="1" applyAlignment="1">
      <alignment horizontal="right" vertical="center" wrapText="1"/>
    </xf>
    <xf numFmtId="0" fontId="24" fillId="0" borderId="99" xfId="0" applyFont="1" applyBorder="1" applyAlignment="1">
      <alignment horizontal="center" vertical="center" wrapText="1"/>
    </xf>
    <xf numFmtId="0" fontId="24" fillId="0" borderId="100" xfId="0" applyFont="1" applyBorder="1" applyAlignment="1">
      <alignment horizontal="center" vertical="center" wrapText="1"/>
    </xf>
    <xf numFmtId="0" fontId="30" fillId="3" borderId="38" xfId="0" applyFont="1" applyFill="1" applyBorder="1" applyAlignment="1">
      <alignment horizontal="center" vertical="center" wrapText="1"/>
    </xf>
    <xf numFmtId="0" fontId="30" fillId="3" borderId="9" xfId="0" applyFont="1" applyFill="1" applyBorder="1" applyAlignment="1">
      <alignment horizontal="center" vertical="center"/>
    </xf>
    <xf numFmtId="0" fontId="30" fillId="3" borderId="39" xfId="0" applyFont="1" applyFill="1" applyBorder="1" applyAlignment="1">
      <alignment horizontal="center" vertical="center"/>
    </xf>
    <xf numFmtId="38" fontId="30" fillId="29" borderId="94" xfId="77" applyFont="1" applyFill="1" applyBorder="1" applyAlignment="1" applyProtection="1">
      <alignment vertical="center"/>
    </xf>
    <xf numFmtId="38" fontId="30" fillId="29" borderId="30" xfId="77" applyFont="1" applyFill="1" applyBorder="1" applyAlignment="1" applyProtection="1">
      <alignment vertical="center"/>
    </xf>
    <xf numFmtId="0" fontId="35" fillId="0" borderId="0" xfId="0" applyFont="1" applyFill="1" applyBorder="1" applyAlignment="1">
      <alignment horizontal="center" vertical="center"/>
    </xf>
    <xf numFmtId="179" fontId="28" fillId="0" borderId="21" xfId="0" applyNumberFormat="1" applyFont="1" applyBorder="1" applyAlignment="1">
      <alignment horizontal="right" vertical="center"/>
    </xf>
    <xf numFmtId="179" fontId="26" fillId="0" borderId="74" xfId="0" applyNumberFormat="1" applyFont="1" applyBorder="1" applyAlignment="1">
      <alignment vertical="center" wrapText="1"/>
    </xf>
    <xf numFmtId="179" fontId="26" fillId="29" borderId="121" xfId="0" applyNumberFormat="1" applyFont="1" applyFill="1" applyBorder="1" applyAlignment="1">
      <alignment vertical="center" wrapText="1"/>
    </xf>
    <xf numFmtId="0" fontId="41" fillId="0" borderId="0" xfId="0" applyFont="1" applyFill="1" applyBorder="1">
      <alignment vertical="center"/>
    </xf>
    <xf numFmtId="0" fontId="25" fillId="0" borderId="0" xfId="0" applyFont="1" applyFill="1" applyBorder="1">
      <alignment vertical="center"/>
    </xf>
    <xf numFmtId="0" fontId="28" fillId="0" borderId="0" xfId="0" applyFont="1" applyFill="1" applyBorder="1">
      <alignment vertical="center"/>
    </xf>
    <xf numFmtId="179" fontId="28" fillId="0" borderId="0" xfId="0" applyNumberFormat="1" applyFont="1" applyFill="1" applyBorder="1" applyAlignment="1">
      <alignment horizontal="right" vertical="center"/>
    </xf>
    <xf numFmtId="0" fontId="26" fillId="0" borderId="0" xfId="0" applyFont="1" applyFill="1" applyBorder="1" applyAlignment="1">
      <alignment horizontal="right" vertical="center" wrapText="1"/>
    </xf>
    <xf numFmtId="0" fontId="24" fillId="0" borderId="28" xfId="0" applyFont="1" applyBorder="1" applyAlignment="1">
      <alignment horizontal="center" vertical="center" wrapText="1"/>
    </xf>
    <xf numFmtId="0" fontId="24" fillId="0" borderId="75" xfId="0" applyFont="1" applyBorder="1" applyAlignment="1">
      <alignment horizontal="center" vertical="center" wrapText="1"/>
    </xf>
    <xf numFmtId="0" fontId="24" fillId="0" borderId="0" xfId="0" applyFont="1" applyBorder="1" applyAlignment="1">
      <alignment horizontal="center" vertical="center" wrapText="1"/>
    </xf>
    <xf numFmtId="0" fontId="32" fillId="27" borderId="23" xfId="0" applyFont="1" applyFill="1" applyBorder="1">
      <alignment vertical="center"/>
    </xf>
    <xf numFmtId="179" fontId="28" fillId="29" borderId="21" xfId="0" applyNumberFormat="1" applyFont="1" applyFill="1" applyBorder="1" applyAlignment="1">
      <alignment horizontal="right" vertical="center"/>
    </xf>
    <xf numFmtId="0" fontId="57" fillId="0" borderId="0" xfId="0" applyFont="1" applyFill="1" applyBorder="1" applyAlignment="1">
      <alignment horizontal="left" vertical="center"/>
    </xf>
    <xf numFmtId="179" fontId="26" fillId="0" borderId="0" xfId="0" applyNumberFormat="1" applyFont="1" applyFill="1" applyBorder="1" applyAlignment="1">
      <alignment horizontal="right" vertical="center" wrapText="1"/>
    </xf>
    <xf numFmtId="0" fontId="24" fillId="2" borderId="28" xfId="0" applyFont="1" applyFill="1" applyBorder="1" applyAlignment="1">
      <alignment horizontal="center" vertical="center" wrapText="1"/>
    </xf>
    <xf numFmtId="0" fontId="24" fillId="0" borderId="52" xfId="0" applyFont="1" applyBorder="1" applyAlignment="1">
      <alignment horizontal="center" vertical="center" wrapText="1"/>
    </xf>
    <xf numFmtId="38" fontId="30" fillId="0" borderId="14" xfId="77" applyFont="1" applyFill="1" applyBorder="1" applyAlignment="1" applyProtection="1">
      <alignment vertical="center" wrapText="1"/>
    </xf>
    <xf numFmtId="38" fontId="30" fillId="29" borderId="122" xfId="77" applyFont="1" applyFill="1" applyBorder="1" applyAlignment="1" applyProtection="1">
      <alignment vertical="center" wrapText="1"/>
    </xf>
    <xf numFmtId="38" fontId="24" fillId="0" borderId="52" xfId="77" applyFont="1" applyFill="1" applyBorder="1" applyAlignment="1" applyProtection="1">
      <alignment horizontal="center" vertical="center" wrapText="1"/>
    </xf>
    <xf numFmtId="0" fontId="24" fillId="2" borderId="29" xfId="0" applyFont="1" applyFill="1" applyBorder="1" applyAlignment="1">
      <alignment horizontal="center" vertical="center" wrapText="1"/>
    </xf>
  </cellXfs>
  <cellStyles count="8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チェック セル 2 2" xfId="27" xr:uid="{00000000-0005-0000-0000-00001A000000}"/>
    <cellStyle name="チェック セル 2 2 2" xfId="28" xr:uid="{00000000-0005-0000-0000-00001B000000}"/>
    <cellStyle name="チェック セル 2 3" xfId="29" xr:uid="{00000000-0005-0000-0000-00001C000000}"/>
    <cellStyle name="チェック セル 2 3 2" xfId="30" xr:uid="{00000000-0005-0000-0000-00001D000000}"/>
    <cellStyle name="チェック セル 2 4" xfId="31" xr:uid="{00000000-0005-0000-0000-00001E000000}"/>
    <cellStyle name="どちらでもない 2" xfId="32" xr:uid="{00000000-0005-0000-0000-00001F000000}"/>
    <cellStyle name="パーセント 2" xfId="33" xr:uid="{00000000-0005-0000-0000-000020000000}"/>
    <cellStyle name="パーセント 3" xfId="34" xr:uid="{00000000-0005-0000-0000-000021000000}"/>
    <cellStyle name="メモ 2" xfId="35" xr:uid="{00000000-0005-0000-0000-000022000000}"/>
    <cellStyle name="メモ 2 2" xfId="36" xr:uid="{00000000-0005-0000-0000-000023000000}"/>
    <cellStyle name="リンク セル 2" xfId="37" xr:uid="{00000000-0005-0000-0000-000024000000}"/>
    <cellStyle name="悪い 2" xfId="38" xr:uid="{00000000-0005-0000-0000-000025000000}"/>
    <cellStyle name="計算 2" xfId="39" xr:uid="{00000000-0005-0000-0000-000026000000}"/>
    <cellStyle name="計算 2 2" xfId="40" xr:uid="{00000000-0005-0000-0000-000027000000}"/>
    <cellStyle name="警告文 2" xfId="41" xr:uid="{00000000-0005-0000-0000-000028000000}"/>
    <cellStyle name="桁区切り" xfId="77" builtinId="6"/>
    <cellStyle name="桁区切り 2" xfId="42" xr:uid="{00000000-0005-0000-0000-00002A000000}"/>
    <cellStyle name="桁区切り 3" xfId="43" xr:uid="{00000000-0005-0000-0000-00002B000000}"/>
    <cellStyle name="桁区切り 3 2" xfId="44" xr:uid="{00000000-0005-0000-0000-00002C000000}"/>
    <cellStyle name="桁区切り 4" xfId="45" xr:uid="{00000000-0005-0000-0000-00002D000000}"/>
    <cellStyle name="桁区切り 5" xfId="46" xr:uid="{00000000-0005-0000-0000-00002E000000}"/>
    <cellStyle name="見出し 1 2" xfId="47" xr:uid="{00000000-0005-0000-0000-00002F000000}"/>
    <cellStyle name="見出し 2 2" xfId="48" xr:uid="{00000000-0005-0000-0000-000030000000}"/>
    <cellStyle name="見出し 3 2" xfId="49" xr:uid="{00000000-0005-0000-0000-000031000000}"/>
    <cellStyle name="見出し 4 2" xfId="50" xr:uid="{00000000-0005-0000-0000-000032000000}"/>
    <cellStyle name="集計 2" xfId="51" xr:uid="{00000000-0005-0000-0000-000033000000}"/>
    <cellStyle name="集計 2 2" xfId="52" xr:uid="{00000000-0005-0000-0000-000034000000}"/>
    <cellStyle name="集計 2 2 2" xfId="53" xr:uid="{00000000-0005-0000-0000-000035000000}"/>
    <cellStyle name="集計 2 3" xfId="54" xr:uid="{00000000-0005-0000-0000-000036000000}"/>
    <cellStyle name="出力 2" xfId="55" xr:uid="{00000000-0005-0000-0000-000037000000}"/>
    <cellStyle name="出力 2 2" xfId="56" xr:uid="{00000000-0005-0000-0000-000038000000}"/>
    <cellStyle name="出力 2 2 2" xfId="57" xr:uid="{00000000-0005-0000-0000-000039000000}"/>
    <cellStyle name="出力 2 3" xfId="58" xr:uid="{00000000-0005-0000-0000-00003A000000}"/>
    <cellStyle name="説明文 2" xfId="59" xr:uid="{00000000-0005-0000-0000-00003B000000}"/>
    <cellStyle name="通貨 2" xfId="60" xr:uid="{00000000-0005-0000-0000-00003C000000}"/>
    <cellStyle name="通貨 2 2" xfId="61" xr:uid="{00000000-0005-0000-0000-00003D000000}"/>
    <cellStyle name="通貨 2 2 2" xfId="79" xr:uid="{DAB502C5-3A9E-4660-BB7B-0EFEB82FB906}"/>
    <cellStyle name="通貨 2 2 2 2" xfId="82" xr:uid="{2A7D2825-D623-4E8C-B0BA-82FCA3793EF5}"/>
    <cellStyle name="通貨 2 3" xfId="78" xr:uid="{71F2597F-66E8-4787-8754-8063C8A45A33}"/>
    <cellStyle name="通貨 2 3 2" xfId="81" xr:uid="{F374FBB0-7A8D-4E6D-B4C0-637C14A18AEF}"/>
    <cellStyle name="通貨 3" xfId="62" xr:uid="{00000000-0005-0000-0000-00003E000000}"/>
    <cellStyle name="通貨 3 2" xfId="80" xr:uid="{8F8FFBF5-F9F0-4050-862D-5AE9C2CAF8E4}"/>
    <cellStyle name="通貨 3 2 2" xfId="83" xr:uid="{74C19F90-4E68-46F9-911A-9B3E6A2C564B}"/>
    <cellStyle name="入力 2" xfId="63" xr:uid="{00000000-0005-0000-0000-00003F000000}"/>
    <cellStyle name="入力 2 2" xfId="64" xr:uid="{00000000-0005-0000-0000-000040000000}"/>
    <cellStyle name="標準" xfId="0" builtinId="0"/>
    <cellStyle name="標準 2" xfId="65" xr:uid="{00000000-0005-0000-0000-000042000000}"/>
    <cellStyle name="標準 2 2" xfId="66" xr:uid="{00000000-0005-0000-0000-000043000000}"/>
    <cellStyle name="標準 2 3" xfId="85" xr:uid="{68904385-ED79-46AA-A14F-92D6ADC9AFEA}"/>
    <cellStyle name="標準 3" xfId="67" xr:uid="{00000000-0005-0000-0000-000044000000}"/>
    <cellStyle name="標準 3 2" xfId="68" xr:uid="{00000000-0005-0000-0000-000045000000}"/>
    <cellStyle name="標準 3 3" xfId="69" xr:uid="{00000000-0005-0000-0000-000046000000}"/>
    <cellStyle name="標準 3_WS130401y" xfId="70" xr:uid="{00000000-0005-0000-0000-000047000000}"/>
    <cellStyle name="標準 4" xfId="71" xr:uid="{00000000-0005-0000-0000-000048000000}"/>
    <cellStyle name="標準 4 2" xfId="72" xr:uid="{00000000-0005-0000-0000-000049000000}"/>
    <cellStyle name="標準 5" xfId="73" xr:uid="{00000000-0005-0000-0000-00004A000000}"/>
    <cellStyle name="標準 6" xfId="74" xr:uid="{00000000-0005-0000-0000-00004B000000}"/>
    <cellStyle name="標準 7" xfId="75" xr:uid="{00000000-0005-0000-0000-00004C000000}"/>
    <cellStyle name="標準 8" xfId="84" xr:uid="{3C5495F5-69C1-454E-BF11-6EF5F9E93637}"/>
    <cellStyle name="良い 2" xfId="76" xr:uid="{00000000-0005-0000-0000-00004D000000}"/>
  </cellStyles>
  <dxfs count="3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FFFFCC"/>
      <color rgb="FF66FF99"/>
      <color rgb="FF99FF66"/>
      <color rgb="FFFFFF66"/>
      <color rgb="FFFF9966"/>
      <color rgb="FFFF99FF"/>
      <color rgb="FF66FFFF"/>
      <color rgb="FFCC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BA1C1-7310-4419-8BDF-E4C809A8460F}">
  <sheetPr codeName="Sheet4">
    <tabColor theme="7" tint="-0.499984740745262"/>
  </sheetPr>
  <dimension ref="A1:T52"/>
  <sheetViews>
    <sheetView topLeftCell="U1" zoomScale="85" zoomScaleNormal="85" workbookViewId="0">
      <selection activeCell="AB24" sqref="AB24"/>
    </sheetView>
  </sheetViews>
  <sheetFormatPr defaultRowHeight="14.25" x14ac:dyDescent="0.15"/>
  <cols>
    <col min="1" max="1" width="9.125" style="5" hidden="1" customWidth="1"/>
    <col min="2" max="2" width="9" style="5" hidden="1" customWidth="1"/>
    <col min="3" max="5" width="15.375" style="5" hidden="1" customWidth="1"/>
    <col min="6" max="8" width="15.375" style="6" hidden="1" customWidth="1"/>
    <col min="9" max="15" width="15.375" style="5" hidden="1" customWidth="1"/>
    <col min="16" max="20" width="9" style="5" hidden="1" customWidth="1"/>
    <col min="21" max="37" width="9" style="5" customWidth="1"/>
    <col min="38" max="16384" width="9" style="5"/>
  </cols>
  <sheetData>
    <row r="1" spans="1:18" ht="17.25" x14ac:dyDescent="0.15">
      <c r="A1" s="4"/>
      <c r="B1" s="5">
        <v>1</v>
      </c>
      <c r="C1" s="5">
        <v>2</v>
      </c>
      <c r="D1" s="5">
        <v>3</v>
      </c>
      <c r="E1" s="5">
        <v>4</v>
      </c>
      <c r="F1" s="5">
        <v>5</v>
      </c>
      <c r="G1" s="5">
        <v>6</v>
      </c>
      <c r="H1" s="5">
        <v>7</v>
      </c>
      <c r="I1" s="5">
        <v>8</v>
      </c>
      <c r="J1" s="5">
        <v>9</v>
      </c>
      <c r="K1" s="5">
        <v>10</v>
      </c>
      <c r="L1" s="5">
        <v>11</v>
      </c>
    </row>
    <row r="3" spans="1:18" x14ac:dyDescent="0.15">
      <c r="C3" s="7" t="s">
        <v>295</v>
      </c>
      <c r="D3" s="7"/>
      <c r="E3" s="7"/>
      <c r="F3" s="6" t="s">
        <v>287</v>
      </c>
      <c r="H3" s="6" t="s">
        <v>297</v>
      </c>
      <c r="I3" s="5" t="s">
        <v>296</v>
      </c>
    </row>
    <row r="4" spans="1:18" x14ac:dyDescent="0.15">
      <c r="C4" s="8" t="s">
        <v>288</v>
      </c>
      <c r="D4" s="8" t="s">
        <v>289</v>
      </c>
      <c r="E4" s="8" t="s">
        <v>290</v>
      </c>
      <c r="F4" s="6" t="s">
        <v>291</v>
      </c>
      <c r="G4" s="6" t="s">
        <v>292</v>
      </c>
      <c r="I4" s="5" t="s">
        <v>238</v>
      </c>
      <c r="J4" s="5" t="s">
        <v>298</v>
      </c>
      <c r="K4" s="5" t="s">
        <v>239</v>
      </c>
    </row>
    <row r="5" spans="1:18" x14ac:dyDescent="0.15">
      <c r="A5" s="9"/>
      <c r="B5" s="9"/>
      <c r="C5" s="10"/>
      <c r="D5" s="10"/>
      <c r="E5" s="10"/>
      <c r="I5" s="11"/>
      <c r="J5" s="11"/>
    </row>
    <row r="6" spans="1:18" x14ac:dyDescent="0.15">
      <c r="A6" s="5">
        <v>1</v>
      </c>
      <c r="B6" s="5" t="s">
        <v>240</v>
      </c>
      <c r="C6" s="11">
        <v>1076775.3333333333</v>
      </c>
      <c r="D6" s="11">
        <v>1712415.3333333333</v>
      </c>
      <c r="E6" s="11">
        <v>1606750</v>
      </c>
      <c r="F6" s="6">
        <v>1207403</v>
      </c>
      <c r="G6" s="6">
        <v>1640865</v>
      </c>
      <c r="H6" s="6">
        <v>1066540</v>
      </c>
      <c r="I6" s="11">
        <v>984606</v>
      </c>
      <c r="J6" s="11">
        <v>1056169</v>
      </c>
      <c r="K6" s="12">
        <f>(J6/I6)^(3/5)</f>
        <v>1.0429958080820076</v>
      </c>
      <c r="M6" s="13" t="s">
        <v>236</v>
      </c>
      <c r="N6" s="13"/>
      <c r="O6" s="13" t="s">
        <v>237</v>
      </c>
      <c r="P6" s="13"/>
      <c r="R6" s="5" t="s">
        <v>293</v>
      </c>
    </row>
    <row r="7" spans="1:18" x14ac:dyDescent="0.15">
      <c r="A7" s="5">
        <v>2</v>
      </c>
      <c r="B7" s="5" t="s">
        <v>241</v>
      </c>
      <c r="C7" s="11">
        <v>691824</v>
      </c>
      <c r="D7" s="11">
        <v>591254</v>
      </c>
      <c r="E7" s="11">
        <v>488774</v>
      </c>
      <c r="F7" s="6">
        <v>251550</v>
      </c>
      <c r="G7" s="6">
        <v>1480806</v>
      </c>
      <c r="H7" s="6">
        <v>1487917</v>
      </c>
      <c r="I7" s="11">
        <v>237119</v>
      </c>
      <c r="J7" s="11">
        <v>251961</v>
      </c>
      <c r="K7" s="12">
        <f t="shared" ref="K7:K52" si="0">(J7/I7)^(3/5)</f>
        <v>1.0370989179624039</v>
      </c>
      <c r="M7" s="14">
        <v>0</v>
      </c>
      <c r="N7" s="15">
        <v>1.2500000000000001E-2</v>
      </c>
      <c r="O7" s="16">
        <f>N7</f>
        <v>1.2500000000000001E-2</v>
      </c>
      <c r="P7" s="17"/>
      <c r="R7" s="5" t="s">
        <v>294</v>
      </c>
    </row>
    <row r="8" spans="1:18" x14ac:dyDescent="0.15">
      <c r="A8" s="5">
        <v>3</v>
      </c>
      <c r="B8" s="5" t="s">
        <v>242</v>
      </c>
      <c r="C8" s="11">
        <v>280458</v>
      </c>
      <c r="D8" s="11">
        <v>316470.66666666669</v>
      </c>
      <c r="E8" s="11">
        <v>186772</v>
      </c>
      <c r="F8" s="6">
        <v>221599</v>
      </c>
      <c r="G8" s="6">
        <v>171221</v>
      </c>
      <c r="H8" s="6">
        <v>461680</v>
      </c>
      <c r="I8" s="11">
        <v>233054</v>
      </c>
      <c r="J8" s="11">
        <v>245281</v>
      </c>
      <c r="K8" s="12">
        <f t="shared" si="0"/>
        <v>1.0311560829398805</v>
      </c>
      <c r="M8" s="14">
        <f>N7</f>
        <v>1.2500000000000001E-2</v>
      </c>
      <c r="N8" s="15">
        <f>N7+0.05</f>
        <v>6.25E-2</v>
      </c>
      <c r="O8" s="16">
        <f t="shared" ref="O8:O11" si="1">N8</f>
        <v>6.25E-2</v>
      </c>
      <c r="P8" s="18"/>
    </row>
    <row r="9" spans="1:18" x14ac:dyDescent="0.15">
      <c r="A9" s="5">
        <v>4</v>
      </c>
      <c r="B9" s="5" t="s">
        <v>243</v>
      </c>
      <c r="C9" s="11">
        <v>570498.66666666663</v>
      </c>
      <c r="D9" s="11">
        <v>433638.66666666669</v>
      </c>
      <c r="E9" s="11">
        <v>764910</v>
      </c>
      <c r="F9" s="6">
        <v>193267</v>
      </c>
      <c r="G9" s="6">
        <v>193267</v>
      </c>
      <c r="H9" s="6">
        <v>1368877</v>
      </c>
      <c r="I9" s="11">
        <v>369922</v>
      </c>
      <c r="J9" s="11">
        <v>407550</v>
      </c>
      <c r="K9" s="12">
        <f t="shared" si="0"/>
        <v>1.0598452121229964</v>
      </c>
      <c r="M9" s="14">
        <f t="shared" ref="M9:M12" si="2">N8</f>
        <v>6.25E-2</v>
      </c>
      <c r="N9" s="15">
        <f>N8+0.05</f>
        <v>0.1125</v>
      </c>
      <c r="O9" s="16">
        <f t="shared" si="1"/>
        <v>0.1125</v>
      </c>
      <c r="P9" s="18"/>
    </row>
    <row r="10" spans="1:18" x14ac:dyDescent="0.15">
      <c r="A10" s="5">
        <v>5</v>
      </c>
      <c r="B10" s="5" t="s">
        <v>244</v>
      </c>
      <c r="C10" s="11">
        <v>286884.66666666669</v>
      </c>
      <c r="D10" s="11">
        <v>295670.66666666669</v>
      </c>
      <c r="E10" s="11">
        <v>34358</v>
      </c>
      <c r="F10" s="6">
        <v>26087</v>
      </c>
      <c r="G10" s="6">
        <v>31720</v>
      </c>
      <c r="H10" s="6">
        <v>32718</v>
      </c>
      <c r="I10" s="11">
        <v>205446</v>
      </c>
      <c r="J10" s="11">
        <v>214823</v>
      </c>
      <c r="K10" s="12">
        <f t="shared" si="0"/>
        <v>1.0271404966319244</v>
      </c>
      <c r="M10" s="14">
        <f t="shared" si="2"/>
        <v>0.1125</v>
      </c>
      <c r="N10" s="15">
        <f t="shared" ref="N10" si="3">N9+0.05</f>
        <v>0.16250000000000001</v>
      </c>
      <c r="O10" s="16">
        <f t="shared" si="1"/>
        <v>0.16250000000000001</v>
      </c>
      <c r="P10" s="18"/>
    </row>
    <row r="11" spans="1:18" x14ac:dyDescent="0.15">
      <c r="A11" s="5">
        <v>6</v>
      </c>
      <c r="B11" s="5" t="s">
        <v>245</v>
      </c>
      <c r="C11" s="11">
        <v>260769.33333333334</v>
      </c>
      <c r="D11" s="11">
        <v>259978.66666666669</v>
      </c>
      <c r="E11" s="11">
        <v>144778.66666666666</v>
      </c>
      <c r="F11" s="6">
        <v>12047</v>
      </c>
      <c r="G11" s="6">
        <v>37211</v>
      </c>
      <c r="H11" s="6">
        <v>291679</v>
      </c>
      <c r="I11" s="11">
        <v>206398</v>
      </c>
      <c r="J11" s="11">
        <v>218698</v>
      </c>
      <c r="K11" s="12">
        <f t="shared" si="0"/>
        <v>1.0353414373072178</v>
      </c>
      <c r="M11" s="14">
        <f t="shared" si="2"/>
        <v>0.16250000000000001</v>
      </c>
      <c r="N11" s="15">
        <f>N10+0.05</f>
        <v>0.21250000000000002</v>
      </c>
      <c r="O11" s="16">
        <f t="shared" si="1"/>
        <v>0.21250000000000002</v>
      </c>
      <c r="P11" s="18"/>
    </row>
    <row r="12" spans="1:18" x14ac:dyDescent="0.15">
      <c r="A12" s="5">
        <v>7</v>
      </c>
      <c r="B12" s="5" t="s">
        <v>246</v>
      </c>
      <c r="C12" s="11">
        <v>643069.33333333337</v>
      </c>
      <c r="D12" s="11">
        <v>499114</v>
      </c>
      <c r="E12" s="11">
        <v>1038815.3333333334</v>
      </c>
      <c r="F12" s="6">
        <v>414033</v>
      </c>
      <c r="G12" s="6">
        <v>674777</v>
      </c>
      <c r="H12" s="6">
        <v>1703942.333333333</v>
      </c>
      <c r="I12" s="11">
        <v>324768</v>
      </c>
      <c r="J12" s="11">
        <v>353694</v>
      </c>
      <c r="K12" s="12">
        <f t="shared" si="0"/>
        <v>1.0525256225710535</v>
      </c>
      <c r="M12" s="14">
        <f t="shared" si="2"/>
        <v>0.21250000000000002</v>
      </c>
      <c r="N12" s="15">
        <v>0.5</v>
      </c>
      <c r="O12" s="16">
        <v>0.25</v>
      </c>
      <c r="P12" s="18"/>
    </row>
    <row r="13" spans="1:18" x14ac:dyDescent="0.15">
      <c r="A13" s="5">
        <v>8</v>
      </c>
      <c r="B13" s="5" t="s">
        <v>247</v>
      </c>
      <c r="C13" s="11">
        <v>986530.66666666663</v>
      </c>
      <c r="D13" s="11">
        <v>529897.33333333337</v>
      </c>
      <c r="E13" s="11">
        <v>598844</v>
      </c>
      <c r="F13" s="6">
        <v>746333</v>
      </c>
      <c r="G13" s="6">
        <v>1559026</v>
      </c>
      <c r="H13" s="6">
        <v>669352.99999999953</v>
      </c>
      <c r="I13" s="11">
        <v>498868</v>
      </c>
      <c r="J13" s="11">
        <v>542327</v>
      </c>
      <c r="K13" s="12">
        <f t="shared" si="0"/>
        <v>1.0513936452586383</v>
      </c>
      <c r="M13" s="14">
        <f>N12</f>
        <v>0.5</v>
      </c>
      <c r="N13" s="15">
        <v>1</v>
      </c>
      <c r="O13" s="19">
        <v>0.5</v>
      </c>
      <c r="P13" s="18"/>
    </row>
    <row r="14" spans="1:18" x14ac:dyDescent="0.15">
      <c r="A14" s="5">
        <v>9</v>
      </c>
      <c r="B14" s="5" t="s">
        <v>248</v>
      </c>
      <c r="C14" s="11">
        <v>313327.33333333331</v>
      </c>
      <c r="D14" s="11">
        <v>519718</v>
      </c>
      <c r="E14" s="11">
        <v>463307.33333333331</v>
      </c>
      <c r="F14" s="6">
        <v>513988</v>
      </c>
      <c r="G14" s="6">
        <v>141273</v>
      </c>
      <c r="H14" s="6">
        <v>2053789</v>
      </c>
      <c r="I14" s="11">
        <v>325074</v>
      </c>
      <c r="J14" s="11">
        <v>357213</v>
      </c>
      <c r="K14" s="12">
        <f t="shared" si="0"/>
        <v>1.0581981849670095</v>
      </c>
      <c r="M14" s="14">
        <v>1</v>
      </c>
      <c r="N14" s="13"/>
      <c r="O14" s="20">
        <v>0.33333333333333331</v>
      </c>
      <c r="P14" s="18" t="s">
        <v>299</v>
      </c>
    </row>
    <row r="15" spans="1:18" x14ac:dyDescent="0.15">
      <c r="A15" s="5">
        <v>10</v>
      </c>
      <c r="B15" s="5" t="s">
        <v>249</v>
      </c>
      <c r="C15" s="11">
        <v>427582.66666666669</v>
      </c>
      <c r="D15" s="11">
        <v>167718</v>
      </c>
      <c r="E15" s="11">
        <v>1039361.3333333334</v>
      </c>
      <c r="F15" s="6">
        <v>513789</v>
      </c>
      <c r="G15" s="6">
        <v>503910</v>
      </c>
      <c r="H15" s="6">
        <v>1341518</v>
      </c>
      <c r="I15" s="11">
        <v>346898</v>
      </c>
      <c r="J15" s="11">
        <v>370459</v>
      </c>
      <c r="K15" s="12">
        <f t="shared" si="0"/>
        <v>1.0402147614626571</v>
      </c>
    </row>
    <row r="16" spans="1:18" x14ac:dyDescent="0.15">
      <c r="A16" s="5">
        <v>11</v>
      </c>
      <c r="B16" s="5" t="s">
        <v>250</v>
      </c>
      <c r="C16" s="11">
        <v>1684237.3333333333</v>
      </c>
      <c r="D16" s="11">
        <v>2845010.6666666665</v>
      </c>
      <c r="E16" s="11">
        <v>2957306.6666666665</v>
      </c>
      <c r="F16" s="6">
        <v>1377807</v>
      </c>
      <c r="G16" s="6">
        <v>1671823</v>
      </c>
      <c r="H16" s="6">
        <v>1064133</v>
      </c>
      <c r="I16" s="11">
        <v>1210504</v>
      </c>
      <c r="J16" s="11">
        <v>1282472</v>
      </c>
      <c r="K16" s="12">
        <f t="shared" si="0"/>
        <v>1.0352589598685278</v>
      </c>
    </row>
    <row r="17" spans="1:11" x14ac:dyDescent="0.15">
      <c r="A17" s="5">
        <v>12</v>
      </c>
      <c r="B17" s="5" t="s">
        <v>251</v>
      </c>
      <c r="C17" s="11">
        <v>1634940</v>
      </c>
      <c r="D17" s="11">
        <v>1963427.3333333335</v>
      </c>
      <c r="E17" s="11">
        <v>2583380.6666666665</v>
      </c>
      <c r="F17" s="6">
        <v>1941681</v>
      </c>
      <c r="G17" s="6">
        <v>2470785</v>
      </c>
      <c r="H17" s="6">
        <v>7527552</v>
      </c>
      <c r="I17" s="11">
        <v>1056259</v>
      </c>
      <c r="J17" s="11">
        <v>1109099</v>
      </c>
      <c r="K17" s="12">
        <f t="shared" si="0"/>
        <v>1.0297218653961284</v>
      </c>
    </row>
    <row r="18" spans="1:11" x14ac:dyDescent="0.15">
      <c r="A18" s="5">
        <v>13</v>
      </c>
      <c r="B18" s="5" t="s">
        <v>252</v>
      </c>
      <c r="C18" s="11">
        <v>4835056</v>
      </c>
      <c r="D18" s="11">
        <v>4363372.666666667</v>
      </c>
      <c r="E18" s="11">
        <v>3938690</v>
      </c>
      <c r="F18" s="6">
        <v>2459992</v>
      </c>
      <c r="G18" s="6">
        <v>1769802</v>
      </c>
      <c r="H18" s="6">
        <v>12557158.666666668</v>
      </c>
      <c r="I18" s="11">
        <v>1916698</v>
      </c>
      <c r="J18" s="11">
        <v>1944154</v>
      </c>
      <c r="K18" s="12">
        <f t="shared" si="0"/>
        <v>1.0085703210139498</v>
      </c>
    </row>
    <row r="19" spans="1:11" x14ac:dyDescent="0.15">
      <c r="A19" s="5">
        <v>14</v>
      </c>
      <c r="B19" s="5" t="s">
        <v>253</v>
      </c>
      <c r="C19" s="11">
        <v>2984733.3333333335</v>
      </c>
      <c r="D19" s="11">
        <v>3768618</v>
      </c>
      <c r="E19" s="11">
        <v>4595403.333333333</v>
      </c>
      <c r="F19" s="6">
        <v>4338886</v>
      </c>
      <c r="G19" s="6">
        <v>3654175</v>
      </c>
      <c r="H19" s="6">
        <v>1855721.666666666</v>
      </c>
      <c r="I19" s="11">
        <v>1464030</v>
      </c>
      <c r="J19" s="11">
        <v>1527590</v>
      </c>
      <c r="K19" s="12">
        <f t="shared" si="0"/>
        <v>1.025826935631964</v>
      </c>
    </row>
    <row r="20" spans="1:11" x14ac:dyDescent="0.15">
      <c r="A20" s="5">
        <v>15</v>
      </c>
      <c r="B20" s="5" t="s">
        <v>254</v>
      </c>
      <c r="C20" s="11">
        <v>711016.66666666663</v>
      </c>
      <c r="D20" s="11">
        <v>588515.33333333326</v>
      </c>
      <c r="E20" s="11">
        <v>866803.33333333337</v>
      </c>
      <c r="F20" s="6">
        <v>488991</v>
      </c>
      <c r="G20" s="6">
        <v>2284697</v>
      </c>
      <c r="H20" s="6">
        <v>0</v>
      </c>
      <c r="I20" s="11">
        <v>418587</v>
      </c>
      <c r="J20" s="11">
        <v>442241</v>
      </c>
      <c r="K20" s="12">
        <f t="shared" si="0"/>
        <v>1.0335320773347376</v>
      </c>
    </row>
    <row r="21" spans="1:11" x14ac:dyDescent="0.15">
      <c r="A21" s="5">
        <v>16</v>
      </c>
      <c r="B21" s="5" t="s">
        <v>255</v>
      </c>
      <c r="C21" s="11">
        <v>108891.33333333333</v>
      </c>
      <c r="D21" s="11">
        <v>206209.33333333334</v>
      </c>
      <c r="E21" s="11">
        <v>337486</v>
      </c>
      <c r="F21" s="6">
        <v>175917</v>
      </c>
      <c r="G21" s="6">
        <v>166630</v>
      </c>
      <c r="H21" s="6">
        <v>721646</v>
      </c>
      <c r="I21" s="11">
        <v>204676</v>
      </c>
      <c r="J21" s="11">
        <v>209461</v>
      </c>
      <c r="K21" s="12">
        <f t="shared" si="0"/>
        <v>1.0139621672634043</v>
      </c>
    </row>
    <row r="22" spans="1:11" x14ac:dyDescent="0.15">
      <c r="A22" s="5">
        <v>17</v>
      </c>
      <c r="B22" s="5" t="s">
        <v>256</v>
      </c>
      <c r="C22" s="11">
        <v>436352.66666666669</v>
      </c>
      <c r="D22" s="11">
        <v>386009.33333333331</v>
      </c>
      <c r="E22" s="11">
        <v>270762</v>
      </c>
      <c r="F22" s="6">
        <v>259073</v>
      </c>
      <c r="G22" s="6">
        <v>231712</v>
      </c>
      <c r="H22" s="6">
        <v>1064216</v>
      </c>
      <c r="I22" s="11">
        <v>205156</v>
      </c>
      <c r="J22" s="11">
        <v>214004</v>
      </c>
      <c r="K22" s="12">
        <f t="shared" si="0"/>
        <v>1.0256580685164307</v>
      </c>
    </row>
    <row r="23" spans="1:11" x14ac:dyDescent="0.15">
      <c r="A23" s="5">
        <v>18</v>
      </c>
      <c r="B23" s="5" t="s">
        <v>257</v>
      </c>
      <c r="C23" s="11">
        <v>148220</v>
      </c>
      <c r="D23" s="11">
        <v>376971.33333333331</v>
      </c>
      <c r="E23" s="11">
        <v>281246.66666666669</v>
      </c>
      <c r="F23" s="6">
        <v>214796</v>
      </c>
      <c r="G23" s="6">
        <v>167835</v>
      </c>
      <c r="H23" s="6">
        <v>289398</v>
      </c>
      <c r="I23" s="11">
        <v>137859</v>
      </c>
      <c r="J23" s="11">
        <v>144962</v>
      </c>
      <c r="K23" s="12">
        <f t="shared" si="0"/>
        <v>1.030603063294127</v>
      </c>
    </row>
    <row r="24" spans="1:11" x14ac:dyDescent="0.15">
      <c r="A24" s="5">
        <v>19</v>
      </c>
      <c r="B24" s="5" t="s">
        <v>258</v>
      </c>
      <c r="C24" s="11">
        <v>87204.666666666672</v>
      </c>
      <c r="D24" s="11">
        <v>283930</v>
      </c>
      <c r="E24" s="11">
        <v>561662.66666666663</v>
      </c>
      <c r="F24" s="6">
        <v>308630</v>
      </c>
      <c r="G24" s="6">
        <v>76266</v>
      </c>
      <c r="H24" s="6">
        <v>1360847</v>
      </c>
      <c r="I24" s="11">
        <v>147802</v>
      </c>
      <c r="J24" s="11">
        <v>157189</v>
      </c>
      <c r="K24" s="12">
        <f t="shared" si="0"/>
        <v>1.0376361751453018</v>
      </c>
    </row>
    <row r="25" spans="1:11" x14ac:dyDescent="0.15">
      <c r="A25" s="5">
        <v>20</v>
      </c>
      <c r="B25" s="5" t="s">
        <v>259</v>
      </c>
      <c r="C25" s="11">
        <v>834102.66666666663</v>
      </c>
      <c r="D25" s="11">
        <v>1038944</v>
      </c>
      <c r="E25" s="11">
        <v>1411328.6666666667</v>
      </c>
      <c r="F25" s="6">
        <v>298805</v>
      </c>
      <c r="G25" s="6">
        <v>1117220</v>
      </c>
      <c r="H25" s="6">
        <v>1678583</v>
      </c>
      <c r="I25" s="11">
        <v>394837</v>
      </c>
      <c r="J25" s="11">
        <v>410031</v>
      </c>
      <c r="K25" s="12">
        <f t="shared" si="0"/>
        <v>1.0229144399444632</v>
      </c>
    </row>
    <row r="26" spans="1:11" x14ac:dyDescent="0.15">
      <c r="A26" s="5">
        <v>21</v>
      </c>
      <c r="B26" s="5" t="s">
        <v>260</v>
      </c>
      <c r="C26" s="11">
        <v>355295.33333333331</v>
      </c>
      <c r="D26" s="11">
        <v>767206.66666666674</v>
      </c>
      <c r="E26" s="11">
        <v>315654.66666666669</v>
      </c>
      <c r="F26" s="6">
        <v>294037</v>
      </c>
      <c r="G26" s="6">
        <v>542260</v>
      </c>
      <c r="H26" s="6">
        <v>697725</v>
      </c>
      <c r="I26" s="11">
        <v>360627</v>
      </c>
      <c r="J26" s="11">
        <v>375119</v>
      </c>
      <c r="K26" s="12">
        <f t="shared" si="0"/>
        <v>1.0239211026688335</v>
      </c>
    </row>
    <row r="27" spans="1:11" x14ac:dyDescent="0.15">
      <c r="A27" s="5">
        <v>22</v>
      </c>
      <c r="B27" s="5" t="s">
        <v>261</v>
      </c>
      <c r="C27" s="11">
        <v>500054.66666666669</v>
      </c>
      <c r="D27" s="11">
        <v>955685.33333333326</v>
      </c>
      <c r="E27" s="11">
        <v>1514940.6666666667</v>
      </c>
      <c r="F27" s="6">
        <v>438511</v>
      </c>
      <c r="G27" s="6">
        <v>710257</v>
      </c>
      <c r="H27" s="6">
        <v>1133173.3879999998</v>
      </c>
      <c r="I27" s="11">
        <v>653529</v>
      </c>
      <c r="J27" s="11">
        <v>686254</v>
      </c>
      <c r="K27" s="12">
        <f t="shared" si="0"/>
        <v>1.0297505081912297</v>
      </c>
    </row>
    <row r="28" spans="1:11" x14ac:dyDescent="0.15">
      <c r="A28" s="5">
        <v>23</v>
      </c>
      <c r="B28" s="5" t="s">
        <v>262</v>
      </c>
      <c r="C28" s="11">
        <v>1753060.6666666667</v>
      </c>
      <c r="D28" s="11">
        <v>2344536.6666666665</v>
      </c>
      <c r="E28" s="11">
        <v>2890056</v>
      </c>
      <c r="F28" s="6">
        <v>1065467</v>
      </c>
      <c r="G28" s="6">
        <v>1114545</v>
      </c>
      <c r="H28" s="6">
        <v>4381376</v>
      </c>
      <c r="I28" s="11">
        <v>1163412</v>
      </c>
      <c r="J28" s="11">
        <v>1206938</v>
      </c>
      <c r="K28" s="12">
        <f t="shared" si="0"/>
        <v>1.0222823279179418</v>
      </c>
    </row>
    <row r="29" spans="1:11" x14ac:dyDescent="0.15">
      <c r="A29" s="5">
        <v>24</v>
      </c>
      <c r="B29" s="5" t="s">
        <v>263</v>
      </c>
      <c r="C29" s="11">
        <v>177793.33333333334</v>
      </c>
      <c r="D29" s="11">
        <v>420910</v>
      </c>
      <c r="E29" s="11">
        <v>287769.33333333331</v>
      </c>
      <c r="F29" s="6">
        <v>176862</v>
      </c>
      <c r="G29" s="6">
        <v>335527</v>
      </c>
      <c r="H29" s="6">
        <v>294179</v>
      </c>
      <c r="I29" s="11">
        <v>315307</v>
      </c>
      <c r="J29" s="11">
        <v>326118</v>
      </c>
      <c r="K29" s="12">
        <f t="shared" si="0"/>
        <v>1.0204334693863872</v>
      </c>
    </row>
    <row r="30" spans="1:11" x14ac:dyDescent="0.15">
      <c r="A30" s="5">
        <v>25</v>
      </c>
      <c r="B30" s="5" t="s">
        <v>264</v>
      </c>
      <c r="C30" s="11">
        <v>369220</v>
      </c>
      <c r="D30" s="11">
        <v>496466.66666666669</v>
      </c>
      <c r="E30" s="11">
        <v>508103.33333333331</v>
      </c>
      <c r="F30" s="6">
        <v>204155</v>
      </c>
      <c r="G30" s="6">
        <v>110273</v>
      </c>
      <c r="H30" s="6">
        <v>554435</v>
      </c>
      <c r="I30" s="11">
        <v>223895</v>
      </c>
      <c r="J30" s="11">
        <v>241913</v>
      </c>
      <c r="K30" s="12">
        <f t="shared" si="0"/>
        <v>1.0475358318627248</v>
      </c>
    </row>
    <row r="31" spans="1:11" x14ac:dyDescent="0.15">
      <c r="A31" s="5">
        <v>26</v>
      </c>
      <c r="B31" s="5" t="s">
        <v>265</v>
      </c>
      <c r="C31" s="11">
        <v>765783.33333333337</v>
      </c>
      <c r="D31" s="11">
        <v>857092</v>
      </c>
      <c r="E31" s="11">
        <v>1263704.6666666667</v>
      </c>
      <c r="F31" s="6">
        <v>94293</v>
      </c>
      <c r="G31" s="6">
        <v>574937</v>
      </c>
      <c r="H31" s="6">
        <v>652282</v>
      </c>
      <c r="I31" s="11">
        <v>470292</v>
      </c>
      <c r="J31" s="11">
        <v>481864</v>
      </c>
      <c r="K31" s="12">
        <f t="shared" si="0"/>
        <v>1.0146917612790844</v>
      </c>
    </row>
    <row r="32" spans="1:11" x14ac:dyDescent="0.15">
      <c r="A32" s="5">
        <v>27</v>
      </c>
      <c r="B32" s="5" t="s">
        <v>266</v>
      </c>
      <c r="C32" s="11">
        <v>1613382.6666666667</v>
      </c>
      <c r="D32" s="11">
        <v>2375941.3333333335</v>
      </c>
      <c r="E32" s="11">
        <v>2564229.3333333335</v>
      </c>
      <c r="F32" s="6">
        <v>2457753</v>
      </c>
      <c r="G32" s="6">
        <v>1800160</v>
      </c>
      <c r="H32" s="6">
        <v>6390766</v>
      </c>
      <c r="I32" s="11">
        <v>1504628</v>
      </c>
      <c r="J32" s="11">
        <v>1518350</v>
      </c>
      <c r="K32" s="12">
        <f t="shared" si="0"/>
        <v>1.0054619789306751</v>
      </c>
    </row>
    <row r="33" spans="1:11" x14ac:dyDescent="0.15">
      <c r="A33" s="5">
        <v>28</v>
      </c>
      <c r="B33" s="5" t="s">
        <v>267</v>
      </c>
      <c r="C33" s="11">
        <v>1376720.6666666667</v>
      </c>
      <c r="D33" s="11">
        <v>1573360.6666666667</v>
      </c>
      <c r="E33" s="11">
        <v>1985918</v>
      </c>
      <c r="F33" s="6">
        <v>1504367</v>
      </c>
      <c r="G33" s="6">
        <v>1588346</v>
      </c>
      <c r="H33" s="6">
        <v>2715364.666666667</v>
      </c>
      <c r="I33" s="11">
        <v>973630</v>
      </c>
      <c r="J33" s="11">
        <v>1013117</v>
      </c>
      <c r="K33" s="12">
        <f t="shared" si="0"/>
        <v>1.0241401524251486</v>
      </c>
    </row>
    <row r="34" spans="1:11" x14ac:dyDescent="0.15">
      <c r="A34" s="5">
        <v>29</v>
      </c>
      <c r="B34" s="5" t="s">
        <v>268</v>
      </c>
      <c r="C34" s="11">
        <v>177872</v>
      </c>
      <c r="D34" s="11">
        <v>964349.33333333337</v>
      </c>
      <c r="E34" s="11">
        <v>652376</v>
      </c>
      <c r="F34" s="6">
        <v>607925</v>
      </c>
      <c r="G34" s="6">
        <v>535040</v>
      </c>
      <c r="H34" s="6">
        <v>131626</v>
      </c>
      <c r="I34" s="11">
        <v>258706</v>
      </c>
      <c r="J34" s="11">
        <v>271740</v>
      </c>
      <c r="K34" s="12">
        <f t="shared" si="0"/>
        <v>1.0299312649858785</v>
      </c>
    </row>
    <row r="35" spans="1:11" x14ac:dyDescent="0.15">
      <c r="A35" s="5">
        <v>30</v>
      </c>
      <c r="B35" s="5" t="s">
        <v>269</v>
      </c>
      <c r="C35" s="11">
        <v>361019.33333333331</v>
      </c>
      <c r="D35" s="11">
        <v>537840</v>
      </c>
      <c r="E35" s="11">
        <v>674070.66666666663</v>
      </c>
      <c r="F35" s="6">
        <v>478873</v>
      </c>
      <c r="G35" s="6">
        <v>557459</v>
      </c>
      <c r="H35" s="6">
        <v>738212</v>
      </c>
      <c r="I35" s="11">
        <v>183630</v>
      </c>
      <c r="J35" s="11">
        <v>187556</v>
      </c>
      <c r="K35" s="12">
        <f t="shared" si="0"/>
        <v>1.0127736573787807</v>
      </c>
    </row>
    <row r="36" spans="1:11" x14ac:dyDescent="0.15">
      <c r="A36" s="5">
        <v>31</v>
      </c>
      <c r="B36" s="5" t="s">
        <v>270</v>
      </c>
      <c r="C36" s="11">
        <v>387906</v>
      </c>
      <c r="D36" s="11">
        <v>340891.33333333331</v>
      </c>
      <c r="E36" s="11">
        <v>512178.66666666669</v>
      </c>
      <c r="F36" s="6">
        <v>514013</v>
      </c>
      <c r="G36" s="6">
        <v>581088</v>
      </c>
      <c r="H36" s="6">
        <v>1084070.5873333341</v>
      </c>
      <c r="I36" s="11">
        <v>103699</v>
      </c>
      <c r="J36" s="11">
        <v>110516</v>
      </c>
      <c r="K36" s="12">
        <f t="shared" si="0"/>
        <v>1.038939728115587</v>
      </c>
    </row>
    <row r="37" spans="1:11" x14ac:dyDescent="0.15">
      <c r="A37" s="5">
        <v>32</v>
      </c>
      <c r="B37" s="5" t="s">
        <v>271</v>
      </c>
      <c r="C37" s="11">
        <v>553076</v>
      </c>
      <c r="D37" s="11">
        <v>324968.66666666663</v>
      </c>
      <c r="E37" s="11">
        <v>256765.33333333334</v>
      </c>
      <c r="F37" s="6">
        <v>22902</v>
      </c>
      <c r="G37" s="6">
        <v>282463</v>
      </c>
      <c r="H37" s="6">
        <v>688053</v>
      </c>
      <c r="I37" s="11">
        <v>135217</v>
      </c>
      <c r="J37" s="11">
        <v>139026</v>
      </c>
      <c r="K37" s="12">
        <f t="shared" si="0"/>
        <v>1.0168077292310509</v>
      </c>
    </row>
    <row r="38" spans="1:11" x14ac:dyDescent="0.15">
      <c r="A38" s="5">
        <v>33</v>
      </c>
      <c r="B38" s="5" t="s">
        <v>272</v>
      </c>
      <c r="C38" s="11">
        <v>323397.33333333331</v>
      </c>
      <c r="D38" s="11">
        <v>344946.66666666669</v>
      </c>
      <c r="E38" s="11">
        <v>650550</v>
      </c>
      <c r="F38" s="6">
        <v>688305</v>
      </c>
      <c r="G38" s="6">
        <v>154659</v>
      </c>
      <c r="H38" s="6">
        <v>683847</v>
      </c>
      <c r="I38" s="11">
        <v>348206</v>
      </c>
      <c r="J38" s="11">
        <v>358837</v>
      </c>
      <c r="K38" s="12">
        <f t="shared" si="0"/>
        <v>1.0182081763288249</v>
      </c>
    </row>
    <row r="39" spans="1:11" x14ac:dyDescent="0.15">
      <c r="A39" s="5">
        <v>34</v>
      </c>
      <c r="B39" s="5" t="s">
        <v>273</v>
      </c>
      <c r="C39" s="11">
        <v>760984.66666666663</v>
      </c>
      <c r="D39" s="11">
        <v>1307167.3333333333</v>
      </c>
      <c r="E39" s="11">
        <v>1320235.3333333333</v>
      </c>
      <c r="F39" s="6">
        <v>1030072</v>
      </c>
      <c r="G39" s="6">
        <v>797269</v>
      </c>
      <c r="H39" s="6">
        <v>79178</v>
      </c>
      <c r="I39" s="11">
        <v>500508</v>
      </c>
      <c r="J39" s="11">
        <v>519483</v>
      </c>
      <c r="K39" s="12">
        <f t="shared" si="0"/>
        <v>1.0225773992443234</v>
      </c>
    </row>
    <row r="40" spans="1:11" x14ac:dyDescent="0.15">
      <c r="A40" s="5">
        <v>35</v>
      </c>
      <c r="B40" s="5" t="s">
        <v>274</v>
      </c>
      <c r="C40" s="11">
        <v>134048.66666666666</v>
      </c>
      <c r="D40" s="11">
        <v>316119.33333333331</v>
      </c>
      <c r="E40" s="11">
        <v>191751.33333333334</v>
      </c>
      <c r="F40" s="6">
        <v>85904</v>
      </c>
      <c r="G40" s="6">
        <v>613563</v>
      </c>
      <c r="H40" s="6">
        <v>465799</v>
      </c>
      <c r="I40" s="11">
        <v>278380</v>
      </c>
      <c r="J40" s="11">
        <v>285079</v>
      </c>
      <c r="K40" s="12">
        <f t="shared" si="0"/>
        <v>1.0143698160882195</v>
      </c>
    </row>
    <row r="41" spans="1:11" x14ac:dyDescent="0.15">
      <c r="A41" s="5">
        <v>36</v>
      </c>
      <c r="B41" s="5" t="s">
        <v>275</v>
      </c>
      <c r="C41" s="11">
        <v>580788</v>
      </c>
      <c r="D41" s="11">
        <v>379854.66666666669</v>
      </c>
      <c r="E41" s="11">
        <v>162096.66666666666</v>
      </c>
      <c r="F41" s="6">
        <v>125687</v>
      </c>
      <c r="G41" s="6">
        <v>690477</v>
      </c>
      <c r="H41" s="6">
        <v>0</v>
      </c>
      <c r="I41" s="11">
        <v>144047</v>
      </c>
      <c r="J41" s="11">
        <v>152398</v>
      </c>
      <c r="K41" s="12">
        <f t="shared" si="0"/>
        <v>1.0343917065053632</v>
      </c>
    </row>
    <row r="42" spans="1:11" x14ac:dyDescent="0.15">
      <c r="A42" s="5">
        <v>37</v>
      </c>
      <c r="B42" s="5" t="s">
        <v>276</v>
      </c>
      <c r="C42" s="11">
        <v>78264</v>
      </c>
      <c r="D42" s="11">
        <v>223350</v>
      </c>
      <c r="E42" s="11">
        <v>326956.66666666669</v>
      </c>
      <c r="F42" s="6">
        <v>38741</v>
      </c>
      <c r="G42" s="6">
        <v>63903</v>
      </c>
      <c r="H42" s="6">
        <v>823041</v>
      </c>
      <c r="I42" s="11">
        <v>180864</v>
      </c>
      <c r="J42" s="11">
        <v>187553</v>
      </c>
      <c r="K42" s="12">
        <f t="shared" si="0"/>
        <v>1.0220287910918495</v>
      </c>
    </row>
    <row r="43" spans="1:11" x14ac:dyDescent="0.15">
      <c r="A43" s="5">
        <v>38</v>
      </c>
      <c r="B43" s="5" t="s">
        <v>277</v>
      </c>
      <c r="C43" s="11">
        <v>195563.33333333334</v>
      </c>
      <c r="D43" s="11">
        <v>850902.66666666674</v>
      </c>
      <c r="E43" s="11">
        <v>443528.66666666669</v>
      </c>
      <c r="F43" s="6">
        <v>302699</v>
      </c>
      <c r="G43" s="6">
        <v>284653</v>
      </c>
      <c r="H43" s="6">
        <v>1042909</v>
      </c>
      <c r="I43" s="11">
        <v>261821</v>
      </c>
      <c r="J43" s="11">
        <v>273416</v>
      </c>
      <c r="K43" s="12">
        <f t="shared" si="0"/>
        <v>1.026340977658394</v>
      </c>
    </row>
    <row r="44" spans="1:11" x14ac:dyDescent="0.15">
      <c r="A44" s="5">
        <v>39</v>
      </c>
      <c r="B44" s="5" t="s">
        <v>278</v>
      </c>
      <c r="C44" s="11">
        <v>462728</v>
      </c>
      <c r="D44" s="11">
        <v>280650.66666666663</v>
      </c>
      <c r="E44" s="11">
        <v>96416.666666666672</v>
      </c>
      <c r="F44" s="6">
        <v>360335</v>
      </c>
      <c r="G44" s="6">
        <v>600285</v>
      </c>
      <c r="H44" s="6">
        <v>914127</v>
      </c>
      <c r="I44" s="11">
        <v>146790</v>
      </c>
      <c r="J44" s="11">
        <v>150701</v>
      </c>
      <c r="K44" s="12">
        <f t="shared" si="0"/>
        <v>1.0159019599670456</v>
      </c>
    </row>
    <row r="45" spans="1:11" x14ac:dyDescent="0.15">
      <c r="A45" s="5">
        <v>40</v>
      </c>
      <c r="B45" s="5" t="s">
        <v>279</v>
      </c>
      <c r="C45" s="11">
        <v>683472.66666666663</v>
      </c>
      <c r="D45" s="11">
        <v>855322.66666666674</v>
      </c>
      <c r="E45" s="11">
        <v>630308.66666666663</v>
      </c>
      <c r="F45" s="6">
        <v>656318</v>
      </c>
      <c r="G45" s="6">
        <v>757487</v>
      </c>
      <c r="H45" s="6">
        <v>1227953</v>
      </c>
      <c r="I45" s="11">
        <v>845696</v>
      </c>
      <c r="J45" s="11">
        <v>914667</v>
      </c>
      <c r="K45" s="12">
        <f t="shared" si="0"/>
        <v>1.0481640024942316</v>
      </c>
    </row>
    <row r="46" spans="1:11" x14ac:dyDescent="0.15">
      <c r="A46" s="5">
        <v>41</v>
      </c>
      <c r="B46" s="5" t="s">
        <v>280</v>
      </c>
      <c r="C46" s="11">
        <v>244143.33333333334</v>
      </c>
      <c r="D46" s="11">
        <v>292226.66666666669</v>
      </c>
      <c r="E46" s="11">
        <v>279158</v>
      </c>
      <c r="F46" s="6">
        <v>196042</v>
      </c>
      <c r="G46" s="6">
        <v>37089</v>
      </c>
      <c r="H46" s="6">
        <v>594090</v>
      </c>
      <c r="I46" s="11">
        <v>142417</v>
      </c>
      <c r="J46" s="11">
        <v>156008</v>
      </c>
      <c r="K46" s="12">
        <f t="shared" si="0"/>
        <v>1.056211815961321</v>
      </c>
    </row>
    <row r="47" spans="1:11" x14ac:dyDescent="0.15">
      <c r="A47" s="5">
        <v>42</v>
      </c>
      <c r="B47" s="5" t="s">
        <v>281</v>
      </c>
      <c r="C47" s="11">
        <v>263376</v>
      </c>
      <c r="D47" s="11">
        <v>198618.66666666666</v>
      </c>
      <c r="E47" s="11">
        <v>484767.33333333331</v>
      </c>
      <c r="F47" s="6">
        <v>305739</v>
      </c>
      <c r="G47" s="6">
        <v>384112</v>
      </c>
      <c r="H47" s="6">
        <v>738481</v>
      </c>
      <c r="I47" s="11">
        <v>246825</v>
      </c>
      <c r="J47" s="11">
        <v>265928</v>
      </c>
      <c r="K47" s="12">
        <f t="shared" si="0"/>
        <v>1.0457429682245105</v>
      </c>
    </row>
    <row r="48" spans="1:11" x14ac:dyDescent="0.15">
      <c r="A48" s="5">
        <v>43</v>
      </c>
      <c r="B48" s="5" t="s">
        <v>282</v>
      </c>
      <c r="C48" s="11">
        <v>648325.33333333337</v>
      </c>
      <c r="D48" s="11">
        <v>696434</v>
      </c>
      <c r="E48" s="11">
        <v>605635.33333333337</v>
      </c>
      <c r="F48" s="6">
        <v>479896</v>
      </c>
      <c r="G48" s="6">
        <v>338037</v>
      </c>
      <c r="H48" s="6">
        <v>1626796</v>
      </c>
      <c r="I48" s="11">
        <v>317537</v>
      </c>
      <c r="J48" s="11">
        <v>342726</v>
      </c>
      <c r="K48" s="12">
        <f t="shared" si="0"/>
        <v>1.0468672869134732</v>
      </c>
    </row>
    <row r="49" spans="1:11" x14ac:dyDescent="0.15">
      <c r="A49" s="5">
        <v>44</v>
      </c>
      <c r="B49" s="5" t="s">
        <v>283</v>
      </c>
      <c r="C49" s="11">
        <v>258966</v>
      </c>
      <c r="D49" s="11">
        <v>234250.66666666666</v>
      </c>
      <c r="E49" s="11">
        <v>352543.33333333331</v>
      </c>
      <c r="F49" s="6">
        <v>11286</v>
      </c>
      <c r="G49" s="6">
        <v>198250</v>
      </c>
      <c r="H49" s="6">
        <v>311450</v>
      </c>
      <c r="I49" s="11">
        <v>221499</v>
      </c>
      <c r="J49" s="11">
        <v>234192</v>
      </c>
      <c r="K49" s="12">
        <f t="shared" si="0"/>
        <v>1.0339991253163285</v>
      </c>
    </row>
    <row r="50" spans="1:11" x14ac:dyDescent="0.15">
      <c r="A50" s="5">
        <v>45</v>
      </c>
      <c r="B50" s="5" t="s">
        <v>284</v>
      </c>
      <c r="C50" s="11">
        <v>360446.66666666669</v>
      </c>
      <c r="D50" s="11">
        <v>348831.33333333331</v>
      </c>
      <c r="E50" s="11">
        <v>508026.66666666669</v>
      </c>
      <c r="F50" s="6">
        <v>97216</v>
      </c>
      <c r="G50" s="6">
        <v>922229</v>
      </c>
      <c r="H50" s="6">
        <v>322902</v>
      </c>
      <c r="I50" s="11">
        <v>202150</v>
      </c>
      <c r="J50" s="11">
        <v>218361</v>
      </c>
      <c r="K50" s="12">
        <f t="shared" si="0"/>
        <v>1.04737160891365</v>
      </c>
    </row>
    <row r="51" spans="1:11" x14ac:dyDescent="0.15">
      <c r="A51" s="5">
        <v>46</v>
      </c>
      <c r="B51" s="5" t="s">
        <v>285</v>
      </c>
      <c r="C51" s="11">
        <v>146240</v>
      </c>
      <c r="D51" s="11">
        <v>607909.33333333337</v>
      </c>
      <c r="E51" s="11">
        <v>667478</v>
      </c>
      <c r="F51" s="6">
        <v>422333</v>
      </c>
      <c r="G51" s="6">
        <v>357467</v>
      </c>
      <c r="H51" s="6">
        <v>163921.00000000023</v>
      </c>
      <c r="I51" s="11">
        <v>292419</v>
      </c>
      <c r="J51" s="11">
        <v>319073</v>
      </c>
      <c r="K51" s="12">
        <f t="shared" si="0"/>
        <v>1.0537332418806604</v>
      </c>
    </row>
    <row r="52" spans="1:11" x14ac:dyDescent="0.15">
      <c r="A52" s="5">
        <v>47</v>
      </c>
      <c r="B52" s="5" t="s">
        <v>286</v>
      </c>
      <c r="C52" s="11">
        <v>558140.66666666663</v>
      </c>
      <c r="D52" s="11">
        <v>451808</v>
      </c>
      <c r="E52" s="11">
        <v>511252.66666666669</v>
      </c>
      <c r="F52" s="6">
        <v>254607</v>
      </c>
      <c r="G52" s="6">
        <v>402933</v>
      </c>
      <c r="H52" s="6">
        <v>432085</v>
      </c>
      <c r="I52" s="11">
        <v>182266</v>
      </c>
      <c r="J52" s="11">
        <v>216640</v>
      </c>
      <c r="K52" s="12">
        <f t="shared" si="0"/>
        <v>1.1092253609905294</v>
      </c>
    </row>
  </sheetData>
  <sheetProtection algorithmName="SHA-512" hashValue="Evtmbq8d13kjvZtJAYYQ9cJgPSjIjX8Np+mm/WTMNQuyPl01wHuyEZmuD7wrvS1JzmMIXvYLKM6pMQeBuYO6rQ==" saltValue="Udb9cDTKF9v6/wrf8+UR4w==" spinCount="100000" sheet="1" objects="1" scenarios="1" selectLockedCells="1" selectUnlockedCell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764AF-1147-4E39-BFD2-26FF2C59C51A}">
  <sheetPr>
    <tabColor rgb="FF66FF99"/>
    <pageSetUpPr fitToPage="1"/>
  </sheetPr>
  <dimension ref="A1:AG422"/>
  <sheetViews>
    <sheetView tabSelected="1" view="pageBreakPreview" topLeftCell="A408" zoomScaleNormal="100" zoomScaleSheetLayoutView="100" workbookViewId="0">
      <selection activeCell="O341" sqref="O341"/>
    </sheetView>
  </sheetViews>
  <sheetFormatPr defaultColWidth="9" defaultRowHeight="30" customHeight="1" x14ac:dyDescent="0.15"/>
  <cols>
    <col min="1" max="1" width="7.625" style="30" customWidth="1"/>
    <col min="2" max="2" width="1.625" style="30" customWidth="1"/>
    <col min="3" max="3" width="40.375" style="30" customWidth="1"/>
    <col min="4" max="5" width="13.625" style="30" customWidth="1"/>
    <col min="6" max="6" width="6.875" style="30" customWidth="1"/>
    <col min="7" max="7" width="8" style="30" customWidth="1"/>
    <col min="8" max="8" width="5.625" style="30" customWidth="1"/>
    <col min="9" max="9" width="8.625" style="30" customWidth="1"/>
    <col min="10" max="10" width="8.25" style="30" customWidth="1"/>
    <col min="11" max="11" width="7.125" style="30" customWidth="1"/>
    <col min="12" max="12" width="13.625" style="30" customWidth="1"/>
    <col min="13" max="13" width="8.375" style="30" customWidth="1"/>
    <col min="14" max="14" width="7" style="30" customWidth="1"/>
    <col min="15" max="15" width="9.375" style="30" customWidth="1"/>
    <col min="16" max="16" width="7.75" style="30" customWidth="1"/>
    <col min="17" max="17" width="8.5" style="30" customWidth="1"/>
    <col min="18" max="20" width="6.75" style="30" customWidth="1"/>
    <col min="21" max="21" width="10.625" style="30" customWidth="1"/>
    <col min="22" max="22" width="6.75" style="30" customWidth="1"/>
    <col min="23" max="23" width="5.75" style="30" customWidth="1"/>
    <col min="24" max="28" width="6.625" style="30" customWidth="1"/>
    <col min="29" max="31" width="2.625" style="30" customWidth="1"/>
    <col min="32" max="32" width="12.375" style="30" customWidth="1"/>
    <col min="33" max="33" width="10.625" style="30" customWidth="1"/>
    <col min="34" max="52" width="2.625" style="30" customWidth="1"/>
    <col min="53" max="16384" width="9" style="30"/>
  </cols>
  <sheetData>
    <row r="1" spans="1:33" ht="36.75" customHeight="1" x14ac:dyDescent="0.15">
      <c r="A1" s="238"/>
      <c r="B1" s="239"/>
      <c r="C1" s="239"/>
      <c r="D1" s="28"/>
      <c r="E1" s="28"/>
      <c r="F1" s="28"/>
      <c r="G1" s="28"/>
      <c r="H1" s="28"/>
      <c r="I1" s="28"/>
      <c r="J1" s="28"/>
      <c r="K1" s="28"/>
      <c r="L1" s="240" t="s">
        <v>334</v>
      </c>
      <c r="M1" s="240"/>
      <c r="N1" s="240"/>
      <c r="O1" s="240"/>
      <c r="P1" s="240"/>
      <c r="Q1" s="240"/>
      <c r="R1" s="240"/>
      <c r="S1" s="240"/>
      <c r="T1" s="240"/>
      <c r="U1" s="29"/>
      <c r="V1" s="29"/>
      <c r="W1" s="29"/>
    </row>
    <row r="2" spans="1:33" ht="33.950000000000003" customHeight="1" x14ac:dyDescent="0.15">
      <c r="A2" s="241" t="s">
        <v>340</v>
      </c>
      <c r="B2" s="242"/>
      <c r="C2" s="242"/>
      <c r="D2" s="242"/>
      <c r="E2" s="242"/>
      <c r="F2" s="242"/>
      <c r="G2" s="242"/>
      <c r="H2" s="242"/>
      <c r="I2" s="242"/>
      <c r="J2" s="242"/>
      <c r="K2" s="242"/>
      <c r="L2" s="242"/>
      <c r="M2" s="242"/>
      <c r="N2" s="242"/>
      <c r="O2" s="242"/>
      <c r="P2" s="242"/>
      <c r="Q2" s="242"/>
      <c r="R2" s="242"/>
      <c r="S2" s="242"/>
      <c r="T2" s="242"/>
      <c r="U2" s="31"/>
      <c r="V2" s="31"/>
      <c r="W2" s="31"/>
      <c r="X2" s="32"/>
      <c r="Y2" s="32"/>
      <c r="Z2" s="32"/>
      <c r="AA2" s="32"/>
      <c r="AB2" s="32"/>
    </row>
    <row r="3" spans="1:33" ht="22.5" customHeight="1" x14ac:dyDescent="0.15">
      <c r="A3" s="33"/>
      <c r="B3" s="34"/>
      <c r="C3" s="34"/>
      <c r="D3" s="34"/>
      <c r="E3" s="34"/>
      <c r="F3" s="34"/>
      <c r="G3" s="34"/>
      <c r="H3" s="34"/>
      <c r="I3" s="34"/>
      <c r="J3" s="34"/>
      <c r="K3" s="34"/>
      <c r="L3" s="34"/>
      <c r="M3" s="34"/>
      <c r="N3" s="34"/>
      <c r="O3" s="34"/>
      <c r="P3" s="34"/>
      <c r="Q3" s="34"/>
      <c r="R3" s="34"/>
      <c r="S3" s="34"/>
      <c r="T3" s="34"/>
      <c r="U3" s="34"/>
      <c r="V3" s="34"/>
      <c r="W3" s="34"/>
    </row>
    <row r="4" spans="1:33" s="39" customFormat="1" ht="22.5" customHeight="1" x14ac:dyDescent="0.15">
      <c r="A4" s="35"/>
      <c r="B4" s="36"/>
      <c r="C4" s="37" t="s">
        <v>338</v>
      </c>
      <c r="D4" s="243"/>
      <c r="E4" s="243"/>
      <c r="F4" s="243"/>
      <c r="G4" s="243"/>
      <c r="H4" s="243"/>
      <c r="I4" s="243"/>
      <c r="J4" s="243"/>
      <c r="K4" s="243"/>
      <c r="L4" s="243"/>
      <c r="M4" s="243"/>
      <c r="N4" s="243"/>
      <c r="O4" s="243"/>
      <c r="P4" s="38"/>
      <c r="Q4" s="38"/>
      <c r="R4" s="38"/>
      <c r="S4" s="38"/>
      <c r="AA4" s="36"/>
    </row>
    <row r="5" spans="1:33" s="39" customFormat="1" ht="6" customHeight="1" x14ac:dyDescent="0.15">
      <c r="A5" s="40"/>
      <c r="B5" s="41"/>
      <c r="C5" s="41"/>
      <c r="D5" s="42"/>
      <c r="E5" s="42"/>
      <c r="F5" s="42"/>
      <c r="G5" s="42"/>
      <c r="H5" s="42"/>
      <c r="I5" s="42"/>
      <c r="J5" s="42"/>
      <c r="K5" s="42"/>
      <c r="L5" s="42"/>
      <c r="M5" s="43"/>
      <c r="N5" s="43"/>
      <c r="O5" s="43"/>
      <c r="P5" s="41"/>
      <c r="Q5" s="41"/>
      <c r="R5" s="41"/>
      <c r="S5" s="41"/>
      <c r="T5" s="41"/>
      <c r="U5" s="41"/>
      <c r="V5" s="41"/>
      <c r="W5" s="41"/>
      <c r="X5" s="44"/>
    </row>
    <row r="6" spans="1:33" s="39" customFormat="1" ht="22.5" customHeight="1" x14ac:dyDescent="0.15">
      <c r="A6" s="35"/>
      <c r="B6" s="36"/>
      <c r="C6" s="37" t="s">
        <v>11</v>
      </c>
      <c r="D6" s="243"/>
      <c r="E6" s="243"/>
      <c r="F6" s="243"/>
      <c r="G6" s="243"/>
      <c r="H6" s="243"/>
      <c r="I6" s="243"/>
      <c r="J6" s="243"/>
      <c r="K6" s="243"/>
      <c r="L6" s="243"/>
      <c r="M6" s="243"/>
      <c r="N6" s="243"/>
      <c r="O6" s="243"/>
      <c r="P6" s="38"/>
      <c r="Q6" s="38"/>
      <c r="R6" s="38"/>
      <c r="S6" s="38"/>
      <c r="AA6" s="36"/>
    </row>
    <row r="7" spans="1:33" ht="6" customHeight="1" x14ac:dyDescent="0.15">
      <c r="A7" s="45"/>
      <c r="D7" s="46"/>
      <c r="E7" s="46"/>
      <c r="F7" s="46"/>
      <c r="G7" s="46"/>
      <c r="H7" s="46"/>
      <c r="I7" s="46"/>
      <c r="J7" s="46"/>
      <c r="K7" s="46"/>
      <c r="L7" s="46"/>
      <c r="M7" s="46"/>
      <c r="N7" s="46"/>
      <c r="O7" s="46"/>
    </row>
    <row r="8" spans="1:33" s="39" customFormat="1" ht="22.5" customHeight="1" x14ac:dyDescent="0.15">
      <c r="A8" s="35"/>
      <c r="B8" s="36"/>
      <c r="C8" s="47" t="s">
        <v>12</v>
      </c>
      <c r="D8" s="244"/>
      <c r="E8" s="244"/>
      <c r="F8" s="244"/>
      <c r="G8" s="244"/>
      <c r="H8" s="244"/>
      <c r="I8" s="244"/>
      <c r="J8" s="244"/>
      <c r="K8" s="244"/>
      <c r="L8" s="244"/>
      <c r="M8" s="244"/>
      <c r="N8" s="244"/>
      <c r="O8" s="244"/>
      <c r="P8" s="48"/>
      <c r="Q8" s="48"/>
      <c r="R8" s="48"/>
      <c r="S8" s="48"/>
      <c r="T8" s="49"/>
      <c r="U8" s="49"/>
      <c r="V8" s="49"/>
      <c r="W8" s="49"/>
      <c r="X8" s="49"/>
      <c r="Y8" s="49"/>
      <c r="Z8" s="49"/>
      <c r="AA8" s="36"/>
    </row>
    <row r="9" spans="1:33" s="39" customFormat="1" ht="22.5" customHeight="1" x14ac:dyDescent="0.15">
      <c r="A9" s="35"/>
      <c r="B9" s="36"/>
      <c r="C9" s="50" t="s">
        <v>13</v>
      </c>
      <c r="D9" s="237"/>
      <c r="E9" s="237"/>
      <c r="F9" s="237"/>
      <c r="G9" s="237"/>
      <c r="H9" s="237"/>
      <c r="I9" s="237"/>
      <c r="J9" s="237"/>
      <c r="K9" s="237"/>
      <c r="L9" s="237"/>
      <c r="M9" s="237"/>
      <c r="N9" s="237"/>
      <c r="O9" s="237"/>
      <c r="P9" s="51"/>
      <c r="Q9" s="51"/>
      <c r="R9" s="51"/>
      <c r="S9" s="51"/>
      <c r="T9" s="49"/>
      <c r="U9" s="49"/>
      <c r="V9" s="49"/>
      <c r="W9" s="49"/>
      <c r="X9" s="49"/>
      <c r="Y9" s="49"/>
      <c r="Z9" s="49"/>
      <c r="AA9" s="36"/>
    </row>
    <row r="10" spans="1:33" ht="20.25" customHeight="1" x14ac:dyDescent="0.15">
      <c r="A10" s="52"/>
      <c r="B10" s="53"/>
      <c r="C10" s="235"/>
      <c r="D10" s="41"/>
      <c r="E10" s="41"/>
      <c r="F10" s="41"/>
      <c r="G10" s="41"/>
      <c r="H10" s="41"/>
      <c r="I10" s="41"/>
      <c r="J10" s="41"/>
      <c r="K10" s="41"/>
      <c r="L10" s="41"/>
      <c r="M10" s="41"/>
      <c r="N10" s="41"/>
      <c r="O10" s="41"/>
      <c r="P10" s="41"/>
      <c r="Q10" s="41"/>
      <c r="R10" s="41"/>
      <c r="S10" s="41"/>
      <c r="T10" s="41"/>
      <c r="U10" s="41"/>
      <c r="V10" s="41"/>
      <c r="W10" s="41"/>
    </row>
    <row r="11" spans="1:33" ht="22.5" customHeight="1" thickBot="1" x14ac:dyDescent="0.2">
      <c r="A11" s="52"/>
      <c r="B11" s="53"/>
      <c r="C11" s="41"/>
      <c r="D11" s="41"/>
      <c r="E11" s="41"/>
      <c r="F11" s="41"/>
      <c r="G11" s="41"/>
      <c r="H11" s="41"/>
      <c r="I11" s="41"/>
      <c r="J11" s="54"/>
      <c r="K11" s="54"/>
      <c r="L11" s="54"/>
      <c r="M11" s="54"/>
      <c r="N11" s="54"/>
      <c r="O11" s="54"/>
      <c r="P11" s="54"/>
      <c r="Q11" s="54"/>
      <c r="R11" s="54"/>
      <c r="S11" s="54"/>
      <c r="T11" s="54"/>
      <c r="U11" s="41"/>
      <c r="V11" s="41"/>
      <c r="W11" s="41"/>
    </row>
    <row r="12" spans="1:33" ht="30" customHeight="1" thickBot="1" x14ac:dyDescent="0.2">
      <c r="A12" s="33"/>
      <c r="B12" s="34"/>
      <c r="C12" s="34"/>
      <c r="D12" s="245" t="s">
        <v>22</v>
      </c>
      <c r="E12" s="245"/>
      <c r="F12" s="245"/>
      <c r="G12" s="245"/>
      <c r="H12" s="245"/>
      <c r="I12" s="245"/>
      <c r="J12" s="245"/>
      <c r="K12" s="245"/>
      <c r="L12" s="245"/>
      <c r="M12" s="245"/>
      <c r="N12" s="245"/>
      <c r="O12" s="245"/>
      <c r="P12" s="245"/>
      <c r="Q12" s="245"/>
      <c r="R12" s="245"/>
      <c r="S12" s="245"/>
      <c r="T12" s="34"/>
      <c r="U12" s="34"/>
      <c r="V12" s="34"/>
      <c r="W12" s="34"/>
      <c r="AG12" s="56" t="s">
        <v>232</v>
      </c>
    </row>
    <row r="13" spans="1:33" ht="24" customHeight="1" x14ac:dyDescent="0.15">
      <c r="A13" s="246" t="s">
        <v>23</v>
      </c>
      <c r="B13" s="249" t="s">
        <v>14</v>
      </c>
      <c r="C13" s="250"/>
      <c r="D13" s="253" t="s">
        <v>24</v>
      </c>
      <c r="E13" s="254"/>
      <c r="F13" s="254"/>
      <c r="G13" s="254"/>
      <c r="H13" s="254"/>
      <c r="I13" s="435"/>
      <c r="J13" s="661"/>
      <c r="K13" s="662"/>
      <c r="L13" s="662"/>
      <c r="M13" s="662"/>
      <c r="U13" s="30" t="s">
        <v>234</v>
      </c>
      <c r="W13" s="58" t="s">
        <v>224</v>
      </c>
      <c r="X13" s="273" t="s">
        <v>0</v>
      </c>
      <c r="Y13" s="274"/>
      <c r="Z13" s="274"/>
      <c r="AA13" s="274"/>
      <c r="AB13" s="274"/>
      <c r="AC13" s="274"/>
      <c r="AD13" s="274"/>
      <c r="AE13" s="275"/>
      <c r="AF13" s="59">
        <f>H33+L33+J54+H61+L61+SUM(AF16:AF22)</f>
        <v>0</v>
      </c>
      <c r="AG13" s="59">
        <f>AF13*2/3</f>
        <v>0</v>
      </c>
    </row>
    <row r="14" spans="1:33" ht="24" customHeight="1" thickBot="1" x14ac:dyDescent="0.2">
      <c r="A14" s="247"/>
      <c r="B14" s="251"/>
      <c r="C14" s="252"/>
      <c r="D14" s="60" t="s">
        <v>25</v>
      </c>
      <c r="E14" s="61" t="s">
        <v>26</v>
      </c>
      <c r="F14" s="276" t="s">
        <v>27</v>
      </c>
      <c r="G14" s="277"/>
      <c r="H14" s="276" t="s">
        <v>28</v>
      </c>
      <c r="I14" s="383"/>
      <c r="J14" s="663"/>
      <c r="K14" s="664"/>
      <c r="L14" s="664"/>
      <c r="M14" s="664"/>
      <c r="U14" s="55" t="s">
        <v>26</v>
      </c>
      <c r="W14" s="58"/>
      <c r="X14" s="3"/>
      <c r="Y14" s="279" t="s">
        <v>1</v>
      </c>
      <c r="Z14" s="280"/>
      <c r="AA14" s="280"/>
      <c r="AB14" s="280"/>
      <c r="AC14" s="280"/>
      <c r="AD14" s="280"/>
      <c r="AE14" s="281"/>
      <c r="AF14" s="178">
        <f>J54+J227</f>
        <v>0</v>
      </c>
      <c r="AG14" s="59">
        <f t="shared" ref="AG14:AG21" si="0">AF14*2/3</f>
        <v>0</v>
      </c>
    </row>
    <row r="15" spans="1:33" ht="20.100000000000001" customHeight="1" x14ac:dyDescent="0.15">
      <c r="A15" s="247"/>
      <c r="B15" s="259" t="s">
        <v>29</v>
      </c>
      <c r="C15" s="259"/>
      <c r="D15" s="188"/>
      <c r="E15" s="215">
        <v>5960</v>
      </c>
      <c r="F15" s="282" t="s">
        <v>30</v>
      </c>
      <c r="G15" s="283"/>
      <c r="H15" s="284">
        <f>D15*E15</f>
        <v>0</v>
      </c>
      <c r="I15" s="623"/>
      <c r="J15" s="665"/>
      <c r="K15" s="666"/>
      <c r="L15" s="667"/>
      <c r="M15" s="668"/>
      <c r="U15" s="184">
        <v>5960</v>
      </c>
      <c r="W15" s="58"/>
      <c r="X15" s="2"/>
      <c r="Y15" s="270" t="s">
        <v>2</v>
      </c>
      <c r="Z15" s="271"/>
      <c r="AA15" s="271"/>
      <c r="AB15" s="271"/>
      <c r="AC15" s="271"/>
      <c r="AD15" s="271"/>
      <c r="AE15" s="272"/>
      <c r="AF15" s="176">
        <f>H61+H125+H171+H234</f>
        <v>0</v>
      </c>
      <c r="AG15" s="59">
        <f t="shared" si="0"/>
        <v>0</v>
      </c>
    </row>
    <row r="16" spans="1:33" ht="20.100000000000001" customHeight="1" x14ac:dyDescent="0.15">
      <c r="A16" s="247"/>
      <c r="B16" s="21"/>
      <c r="C16" s="62" t="s">
        <v>31</v>
      </c>
      <c r="D16" s="189"/>
      <c r="E16" s="216">
        <v>5960</v>
      </c>
      <c r="F16" s="255" t="s">
        <v>30</v>
      </c>
      <c r="G16" s="256"/>
      <c r="H16" s="257">
        <f t="shared" ref="H16:H32" si="1">D16*E16</f>
        <v>0</v>
      </c>
      <c r="I16" s="305"/>
      <c r="J16" s="669"/>
      <c r="K16" s="666"/>
      <c r="L16" s="667"/>
      <c r="M16" s="668"/>
      <c r="U16" s="184">
        <v>5960</v>
      </c>
      <c r="W16" s="58" t="s">
        <v>225</v>
      </c>
      <c r="X16" s="2"/>
      <c r="Y16" s="270" t="s">
        <v>3</v>
      </c>
      <c r="Z16" s="271"/>
      <c r="AA16" s="271"/>
      <c r="AB16" s="271"/>
      <c r="AC16" s="271"/>
      <c r="AD16" s="271"/>
      <c r="AE16" s="272"/>
      <c r="AF16" s="59">
        <f>H69+L69</f>
        <v>0</v>
      </c>
      <c r="AG16" s="59">
        <f t="shared" si="0"/>
        <v>0</v>
      </c>
    </row>
    <row r="17" spans="1:33" ht="20.100000000000001" customHeight="1" x14ac:dyDescent="0.15">
      <c r="A17" s="247"/>
      <c r="B17" s="259" t="s">
        <v>32</v>
      </c>
      <c r="C17" s="260" t="s">
        <v>32</v>
      </c>
      <c r="D17" s="189"/>
      <c r="E17" s="216">
        <v>74600</v>
      </c>
      <c r="F17" s="261" t="s">
        <v>33</v>
      </c>
      <c r="G17" s="262"/>
      <c r="H17" s="257">
        <f t="shared" si="1"/>
        <v>0</v>
      </c>
      <c r="I17" s="305"/>
      <c r="J17" s="669"/>
      <c r="K17" s="666"/>
      <c r="L17" s="667"/>
      <c r="M17" s="668"/>
      <c r="U17" s="184">
        <v>74600</v>
      </c>
      <c r="W17" s="58" t="s">
        <v>226</v>
      </c>
      <c r="X17" s="2"/>
      <c r="Y17" s="270" t="s">
        <v>220</v>
      </c>
      <c r="Z17" s="271"/>
      <c r="AA17" s="271"/>
      <c r="AB17" s="271"/>
      <c r="AC17" s="271"/>
      <c r="AD17" s="271"/>
      <c r="AE17" s="272"/>
      <c r="AF17" s="70">
        <f>H80+L80</f>
        <v>0</v>
      </c>
      <c r="AG17" s="59">
        <f t="shared" si="0"/>
        <v>0</v>
      </c>
    </row>
    <row r="18" spans="1:33" ht="20.100000000000001" customHeight="1" x14ac:dyDescent="0.15">
      <c r="A18" s="247"/>
      <c r="B18" s="259" t="s">
        <v>34</v>
      </c>
      <c r="C18" s="260" t="s">
        <v>34</v>
      </c>
      <c r="D18" s="189"/>
      <c r="E18" s="216">
        <v>74600</v>
      </c>
      <c r="F18" s="261" t="s">
        <v>33</v>
      </c>
      <c r="G18" s="262"/>
      <c r="H18" s="257">
        <f t="shared" si="1"/>
        <v>0</v>
      </c>
      <c r="I18" s="305"/>
      <c r="J18" s="669"/>
      <c r="K18" s="666"/>
      <c r="L18" s="667"/>
      <c r="M18" s="668"/>
      <c r="U18" s="175">
        <v>74600</v>
      </c>
      <c r="W18" s="58" t="s">
        <v>227</v>
      </c>
      <c r="X18" s="2"/>
      <c r="Y18" s="270" t="s">
        <v>221</v>
      </c>
      <c r="Z18" s="271"/>
      <c r="AA18" s="271"/>
      <c r="AB18" s="271"/>
      <c r="AC18" s="271"/>
      <c r="AD18" s="271"/>
      <c r="AE18" s="272"/>
      <c r="AF18" s="70">
        <f>H91+L91</f>
        <v>0</v>
      </c>
      <c r="AG18" s="59">
        <f t="shared" si="0"/>
        <v>0</v>
      </c>
    </row>
    <row r="19" spans="1:33" ht="20.100000000000001" customHeight="1" x14ac:dyDescent="0.15">
      <c r="A19" s="247"/>
      <c r="B19" s="259" t="s">
        <v>35</v>
      </c>
      <c r="C19" s="260" t="s">
        <v>35</v>
      </c>
      <c r="D19" s="189"/>
      <c r="E19" s="216">
        <v>3190</v>
      </c>
      <c r="F19" s="255" t="s">
        <v>30</v>
      </c>
      <c r="G19" s="256"/>
      <c r="H19" s="257">
        <f t="shared" si="1"/>
        <v>0</v>
      </c>
      <c r="I19" s="305"/>
      <c r="J19" s="669"/>
      <c r="K19" s="666"/>
      <c r="L19" s="667"/>
      <c r="M19" s="668"/>
      <c r="U19" s="184">
        <v>3190</v>
      </c>
      <c r="W19" s="58" t="s">
        <v>228</v>
      </c>
      <c r="X19" s="2"/>
      <c r="Y19" s="270" t="s">
        <v>328</v>
      </c>
      <c r="Z19" s="271"/>
      <c r="AA19" s="271"/>
      <c r="AB19" s="271"/>
      <c r="AC19" s="271"/>
      <c r="AD19" s="271"/>
      <c r="AE19" s="272"/>
      <c r="AF19" s="59">
        <f>H118+H125+L118+L125</f>
        <v>0</v>
      </c>
      <c r="AG19" s="59">
        <f t="shared" si="0"/>
        <v>0</v>
      </c>
    </row>
    <row r="20" spans="1:33" ht="20.100000000000001" customHeight="1" x14ac:dyDescent="0.15">
      <c r="A20" s="247"/>
      <c r="B20" s="259" t="s">
        <v>36</v>
      </c>
      <c r="C20" s="260" t="s">
        <v>36</v>
      </c>
      <c r="D20" s="189"/>
      <c r="E20" s="216">
        <v>5960</v>
      </c>
      <c r="F20" s="255" t="s">
        <v>30</v>
      </c>
      <c r="G20" s="256"/>
      <c r="H20" s="257">
        <f t="shared" si="1"/>
        <v>0</v>
      </c>
      <c r="I20" s="305"/>
      <c r="J20" s="669"/>
      <c r="K20" s="666"/>
      <c r="L20" s="667"/>
      <c r="M20" s="668"/>
      <c r="U20" s="184">
        <v>5960</v>
      </c>
      <c r="W20" s="58" t="s">
        <v>229</v>
      </c>
      <c r="X20" s="2"/>
      <c r="Y20" s="270" t="s">
        <v>329</v>
      </c>
      <c r="Z20" s="271"/>
      <c r="AA20" s="271"/>
      <c r="AB20" s="271"/>
      <c r="AC20" s="271"/>
      <c r="AD20" s="271"/>
      <c r="AE20" s="272"/>
      <c r="AF20" s="59">
        <f>H136+L136+O136</f>
        <v>0</v>
      </c>
      <c r="AG20" s="59">
        <f t="shared" si="0"/>
        <v>0</v>
      </c>
    </row>
    <row r="21" spans="1:33" ht="20.100000000000001" customHeight="1" x14ac:dyDescent="0.15">
      <c r="A21" s="247"/>
      <c r="B21" s="259" t="s">
        <v>37</v>
      </c>
      <c r="C21" s="260" t="s">
        <v>37</v>
      </c>
      <c r="D21" s="189"/>
      <c r="E21" s="216">
        <v>2390</v>
      </c>
      <c r="F21" s="255" t="s">
        <v>30</v>
      </c>
      <c r="G21" s="256"/>
      <c r="H21" s="257">
        <f t="shared" si="1"/>
        <v>0</v>
      </c>
      <c r="I21" s="305"/>
      <c r="J21" s="669"/>
      <c r="K21" s="666"/>
      <c r="L21" s="667"/>
      <c r="M21" s="668"/>
      <c r="P21" s="156"/>
      <c r="U21" s="184">
        <v>2390</v>
      </c>
      <c r="W21" s="58" t="s">
        <v>230</v>
      </c>
      <c r="X21" s="2"/>
      <c r="Y21" s="270" t="s">
        <v>330</v>
      </c>
      <c r="Z21" s="271"/>
      <c r="AA21" s="271"/>
      <c r="AB21" s="271"/>
      <c r="AC21" s="271"/>
      <c r="AD21" s="271"/>
      <c r="AE21" s="272"/>
      <c r="AF21" s="59">
        <f>H164+H171+L164+L171</f>
        <v>0</v>
      </c>
      <c r="AG21" s="59">
        <f t="shared" si="0"/>
        <v>0</v>
      </c>
    </row>
    <row r="22" spans="1:33" ht="20.100000000000001" customHeight="1" x14ac:dyDescent="0.15">
      <c r="A22" s="247"/>
      <c r="B22" s="259" t="s">
        <v>38</v>
      </c>
      <c r="C22" s="260" t="s">
        <v>38</v>
      </c>
      <c r="D22" s="189"/>
      <c r="E22" s="216">
        <v>44700</v>
      </c>
      <c r="F22" s="261" t="s">
        <v>33</v>
      </c>
      <c r="G22" s="262"/>
      <c r="H22" s="257">
        <f t="shared" si="1"/>
        <v>0</v>
      </c>
      <c r="I22" s="305"/>
      <c r="J22" s="669"/>
      <c r="K22" s="666"/>
      <c r="L22" s="667"/>
      <c r="M22" s="668"/>
      <c r="U22" s="184">
        <v>44700</v>
      </c>
      <c r="W22" s="58" t="s">
        <v>231</v>
      </c>
      <c r="X22" s="2"/>
      <c r="Y22" s="292" t="s">
        <v>331</v>
      </c>
      <c r="Z22" s="293"/>
      <c r="AA22" s="293"/>
      <c r="AB22" s="293"/>
      <c r="AC22" s="293"/>
      <c r="AD22" s="293"/>
      <c r="AE22" s="294"/>
      <c r="AF22" s="59">
        <f>H199+J227+H234+L199+O199+L234+O234</f>
        <v>0</v>
      </c>
      <c r="AG22" s="59">
        <f>AF22*2/3</f>
        <v>0</v>
      </c>
    </row>
    <row r="23" spans="1:33" ht="20.100000000000001" customHeight="1" x14ac:dyDescent="0.15">
      <c r="A23" s="247"/>
      <c r="B23" s="259" t="s">
        <v>39</v>
      </c>
      <c r="C23" s="260" t="s">
        <v>39</v>
      </c>
      <c r="D23" s="189"/>
      <c r="E23" s="216">
        <v>44700</v>
      </c>
      <c r="F23" s="261" t="s">
        <v>33</v>
      </c>
      <c r="G23" s="262"/>
      <c r="H23" s="257">
        <f t="shared" si="1"/>
        <v>0</v>
      </c>
      <c r="I23" s="305"/>
      <c r="J23" s="669"/>
      <c r="K23" s="666"/>
      <c r="L23" s="667"/>
      <c r="M23" s="668"/>
      <c r="U23" s="184">
        <v>44700</v>
      </c>
      <c r="W23" s="58"/>
      <c r="X23" s="2"/>
      <c r="Y23" s="287" t="s">
        <v>319</v>
      </c>
      <c r="Z23" s="288"/>
      <c r="AA23" s="288"/>
      <c r="AB23" s="288"/>
      <c r="AC23" s="288"/>
      <c r="AD23" s="288"/>
      <c r="AE23" s="289"/>
      <c r="AF23" s="177">
        <f>L136+L199+L234</f>
        <v>0</v>
      </c>
      <c r="AG23" s="59">
        <f t="shared" ref="AG23:AG24" si="2">AF23*2/3</f>
        <v>0</v>
      </c>
    </row>
    <row r="24" spans="1:33" ht="20.100000000000001" customHeight="1" x14ac:dyDescent="0.15">
      <c r="A24" s="247"/>
      <c r="B24" s="290" t="s">
        <v>40</v>
      </c>
      <c r="C24" s="291" t="s">
        <v>40</v>
      </c>
      <c r="D24" s="189"/>
      <c r="E24" s="216">
        <v>7900</v>
      </c>
      <c r="F24" s="261" t="s">
        <v>33</v>
      </c>
      <c r="G24" s="262"/>
      <c r="H24" s="257">
        <f t="shared" si="1"/>
        <v>0</v>
      </c>
      <c r="I24" s="305"/>
      <c r="J24" s="669"/>
      <c r="K24" s="666"/>
      <c r="L24" s="667"/>
      <c r="M24" s="668"/>
      <c r="U24" s="184">
        <v>7900</v>
      </c>
      <c r="X24" s="179"/>
      <c r="Y24" s="287" t="s">
        <v>332</v>
      </c>
      <c r="Z24" s="288"/>
      <c r="AA24" s="288"/>
      <c r="AB24" s="288"/>
      <c r="AC24" s="288"/>
      <c r="AD24" s="288"/>
      <c r="AE24" s="289"/>
      <c r="AF24" s="180">
        <f>SUM(L33,L61,L69,L80,L91,L118,L125,O136,L164,L171,O199,O234)</f>
        <v>0</v>
      </c>
      <c r="AG24" s="59">
        <f t="shared" si="2"/>
        <v>0</v>
      </c>
    </row>
    <row r="25" spans="1:33" ht="20.100000000000001" customHeight="1" x14ac:dyDescent="0.15">
      <c r="A25" s="247"/>
      <c r="B25" s="259" t="s">
        <v>41</v>
      </c>
      <c r="C25" s="260" t="s">
        <v>41</v>
      </c>
      <c r="D25" s="189"/>
      <c r="E25" s="216">
        <v>44700</v>
      </c>
      <c r="F25" s="261" t="s">
        <v>33</v>
      </c>
      <c r="G25" s="262"/>
      <c r="H25" s="257">
        <f t="shared" si="1"/>
        <v>0</v>
      </c>
      <c r="I25" s="305"/>
      <c r="J25" s="669"/>
      <c r="K25" s="666"/>
      <c r="L25" s="667"/>
      <c r="M25" s="668"/>
      <c r="U25" s="184">
        <v>44700</v>
      </c>
      <c r="X25" s="273" t="s">
        <v>4</v>
      </c>
      <c r="Y25" s="285"/>
      <c r="Z25" s="285"/>
      <c r="AA25" s="285"/>
      <c r="AB25" s="285"/>
      <c r="AC25" s="285"/>
      <c r="AD25" s="285"/>
      <c r="AE25" s="286"/>
      <c r="AF25" s="59">
        <f>J258+J281+H285</f>
        <v>0</v>
      </c>
      <c r="AG25" s="59">
        <f t="shared" ref="AG25:AG32" si="3">AF25*2/3</f>
        <v>0</v>
      </c>
    </row>
    <row r="26" spans="1:33" ht="20.100000000000001" customHeight="1" x14ac:dyDescent="0.15">
      <c r="A26" s="247"/>
      <c r="B26" s="259" t="s">
        <v>42</v>
      </c>
      <c r="C26" s="260" t="s">
        <v>42</v>
      </c>
      <c r="D26" s="189"/>
      <c r="E26" s="216">
        <v>16000</v>
      </c>
      <c r="F26" s="261" t="s">
        <v>33</v>
      </c>
      <c r="G26" s="262"/>
      <c r="H26" s="257">
        <f t="shared" si="1"/>
        <v>0</v>
      </c>
      <c r="I26" s="305"/>
      <c r="J26" s="669"/>
      <c r="K26" s="666"/>
      <c r="L26" s="667"/>
      <c r="M26" s="668"/>
      <c r="U26" s="184">
        <v>16000</v>
      </c>
      <c r="X26" s="3"/>
      <c r="Y26" s="270" t="s">
        <v>5</v>
      </c>
      <c r="Z26" s="271"/>
      <c r="AA26" s="271"/>
      <c r="AB26" s="271"/>
      <c r="AC26" s="271"/>
      <c r="AD26" s="271"/>
      <c r="AE26" s="272"/>
      <c r="AF26" s="59">
        <f>J281</f>
        <v>0</v>
      </c>
      <c r="AG26" s="59">
        <f t="shared" si="3"/>
        <v>0</v>
      </c>
    </row>
    <row r="27" spans="1:33" ht="20.100000000000001" customHeight="1" x14ac:dyDescent="0.15">
      <c r="A27" s="247"/>
      <c r="B27" s="259" t="s">
        <v>43</v>
      </c>
      <c r="C27" s="260" t="s">
        <v>43</v>
      </c>
      <c r="D27" s="189"/>
      <c r="E27" s="216">
        <v>11900</v>
      </c>
      <c r="F27" s="261" t="s">
        <v>33</v>
      </c>
      <c r="G27" s="262"/>
      <c r="H27" s="257">
        <f>D27*E27</f>
        <v>0</v>
      </c>
      <c r="I27" s="305"/>
      <c r="J27" s="669"/>
      <c r="K27" s="666"/>
      <c r="L27" s="667"/>
      <c r="M27" s="668"/>
      <c r="U27" s="184">
        <v>11900</v>
      </c>
      <c r="X27" s="292" t="s">
        <v>6</v>
      </c>
      <c r="Y27" s="293"/>
      <c r="Z27" s="293"/>
      <c r="AA27" s="293"/>
      <c r="AB27" s="293"/>
      <c r="AC27" s="293"/>
      <c r="AD27" s="293"/>
      <c r="AE27" s="294"/>
      <c r="AF27" s="59">
        <f>I307</f>
        <v>0</v>
      </c>
      <c r="AG27" s="59">
        <f t="shared" si="3"/>
        <v>0</v>
      </c>
    </row>
    <row r="28" spans="1:33" ht="20.100000000000001" customHeight="1" x14ac:dyDescent="0.15">
      <c r="A28" s="247"/>
      <c r="B28" s="259" t="s">
        <v>44</v>
      </c>
      <c r="C28" s="260" t="s">
        <v>44</v>
      </c>
      <c r="D28" s="189"/>
      <c r="E28" s="216">
        <v>1600</v>
      </c>
      <c r="F28" s="261" t="s">
        <v>33</v>
      </c>
      <c r="G28" s="262"/>
      <c r="H28" s="257">
        <f t="shared" si="1"/>
        <v>0</v>
      </c>
      <c r="I28" s="305"/>
      <c r="J28" s="669"/>
      <c r="K28" s="666"/>
      <c r="L28" s="667"/>
      <c r="M28" s="668"/>
      <c r="U28" s="184">
        <v>1600</v>
      </c>
      <c r="X28" s="292" t="s">
        <v>7</v>
      </c>
      <c r="Y28" s="293"/>
      <c r="Z28" s="293"/>
      <c r="AA28" s="293"/>
      <c r="AB28" s="293"/>
      <c r="AC28" s="293"/>
      <c r="AD28" s="293"/>
      <c r="AE28" s="294"/>
      <c r="AF28" s="59">
        <f>L318+L324+L341+L347+O318+O324+O341+O347</f>
        <v>0</v>
      </c>
      <c r="AG28" s="59">
        <f t="shared" si="3"/>
        <v>0</v>
      </c>
    </row>
    <row r="29" spans="1:33" ht="20.100000000000001" customHeight="1" x14ac:dyDescent="0.15">
      <c r="A29" s="247"/>
      <c r="B29" s="259" t="s">
        <v>45</v>
      </c>
      <c r="C29" s="260" t="s">
        <v>45</v>
      </c>
      <c r="D29" s="189"/>
      <c r="E29" s="216">
        <v>47500</v>
      </c>
      <c r="F29" s="261" t="s">
        <v>33</v>
      </c>
      <c r="G29" s="262"/>
      <c r="H29" s="257">
        <f t="shared" si="1"/>
        <v>0</v>
      </c>
      <c r="I29" s="305"/>
      <c r="J29" s="669"/>
      <c r="K29" s="666"/>
      <c r="L29" s="667"/>
      <c r="M29" s="668"/>
      <c r="U29" s="184">
        <v>47500</v>
      </c>
      <c r="X29" s="179"/>
      <c r="Y29" s="302" t="s">
        <v>333</v>
      </c>
      <c r="Z29" s="303"/>
      <c r="AA29" s="303"/>
      <c r="AB29" s="303"/>
      <c r="AC29" s="303"/>
      <c r="AD29" s="303"/>
      <c r="AE29" s="304"/>
      <c r="AF29" s="180">
        <f>SUM(O318,O324,O341,O347)</f>
        <v>0</v>
      </c>
      <c r="AG29" s="59">
        <f t="shared" si="3"/>
        <v>0</v>
      </c>
    </row>
    <row r="30" spans="1:33" ht="20.100000000000001" customHeight="1" x14ac:dyDescent="0.15">
      <c r="A30" s="247"/>
      <c r="B30" s="259" t="s">
        <v>46</v>
      </c>
      <c r="C30" s="260" t="s">
        <v>46</v>
      </c>
      <c r="D30" s="189"/>
      <c r="E30" s="216">
        <v>1600</v>
      </c>
      <c r="F30" s="255" t="s">
        <v>30</v>
      </c>
      <c r="G30" s="256"/>
      <c r="H30" s="257">
        <f t="shared" si="1"/>
        <v>0</v>
      </c>
      <c r="I30" s="305"/>
      <c r="J30" s="669"/>
      <c r="K30" s="666"/>
      <c r="L30" s="667"/>
      <c r="M30" s="668"/>
      <c r="U30" s="184">
        <v>1600</v>
      </c>
      <c r="X30" s="279" t="s">
        <v>8</v>
      </c>
      <c r="Y30" s="280"/>
      <c r="Z30" s="280"/>
      <c r="AA30" s="280"/>
      <c r="AB30" s="280"/>
      <c r="AC30" s="280"/>
      <c r="AD30" s="280"/>
      <c r="AE30" s="281"/>
      <c r="AF30" s="59">
        <f>H353</f>
        <v>0</v>
      </c>
      <c r="AG30" s="59">
        <f t="shared" si="3"/>
        <v>0</v>
      </c>
    </row>
    <row r="31" spans="1:33" ht="20.100000000000001" customHeight="1" x14ac:dyDescent="0.15">
      <c r="A31" s="247"/>
      <c r="B31" s="259" t="s">
        <v>47</v>
      </c>
      <c r="C31" s="260" t="s">
        <v>47</v>
      </c>
      <c r="D31" s="190"/>
      <c r="E31" s="217">
        <v>16000</v>
      </c>
      <c r="F31" s="261" t="s">
        <v>33</v>
      </c>
      <c r="G31" s="262"/>
      <c r="H31" s="257">
        <f t="shared" si="1"/>
        <v>0</v>
      </c>
      <c r="I31" s="305"/>
      <c r="J31" s="669"/>
      <c r="K31" s="666"/>
      <c r="L31" s="667"/>
      <c r="M31" s="668"/>
      <c r="U31" s="184">
        <v>16000</v>
      </c>
      <c r="X31" s="270" t="s">
        <v>9</v>
      </c>
      <c r="Y31" s="271"/>
      <c r="Z31" s="271"/>
      <c r="AA31" s="271"/>
      <c r="AB31" s="271"/>
      <c r="AC31" s="271"/>
      <c r="AD31" s="271"/>
      <c r="AE31" s="272"/>
      <c r="AF31" s="59">
        <f>H370+F386+L386+Q386+H401</f>
        <v>0</v>
      </c>
      <c r="AG31" s="59">
        <f t="shared" si="3"/>
        <v>0</v>
      </c>
    </row>
    <row r="32" spans="1:33" ht="20.100000000000001" customHeight="1" thickBot="1" x14ac:dyDescent="0.2">
      <c r="A32" s="247"/>
      <c r="B32" s="295" t="s">
        <v>48</v>
      </c>
      <c r="C32" s="296" t="s">
        <v>49</v>
      </c>
      <c r="D32" s="190"/>
      <c r="E32" s="216">
        <v>5960</v>
      </c>
      <c r="F32" s="255" t="s">
        <v>30</v>
      </c>
      <c r="G32" s="256"/>
      <c r="H32" s="297">
        <f t="shared" si="1"/>
        <v>0</v>
      </c>
      <c r="I32" s="330"/>
      <c r="J32" s="669"/>
      <c r="K32" s="666"/>
      <c r="L32" s="667"/>
      <c r="M32" s="668"/>
      <c r="O32" s="1"/>
      <c r="P32" s="1"/>
      <c r="Q32" s="1"/>
      <c r="R32" s="1"/>
      <c r="U32" s="184">
        <v>5960</v>
      </c>
      <c r="X32" s="299" t="s">
        <v>10</v>
      </c>
      <c r="Y32" s="300"/>
      <c r="Z32" s="300"/>
      <c r="AA32" s="300"/>
      <c r="AB32" s="300"/>
      <c r="AC32" s="300"/>
      <c r="AD32" s="300"/>
      <c r="AE32" s="301"/>
      <c r="AF32" s="59">
        <f>H418</f>
        <v>0</v>
      </c>
      <c r="AG32" s="59">
        <f t="shared" si="3"/>
        <v>0</v>
      </c>
    </row>
    <row r="33" spans="1:33" ht="20.100000000000001" customHeight="1" thickTop="1" thickBot="1" x14ac:dyDescent="0.2">
      <c r="A33" s="247"/>
      <c r="B33" s="66"/>
      <c r="C33" s="67" t="s">
        <v>50</v>
      </c>
      <c r="D33" s="686"/>
      <c r="E33" s="687"/>
      <c r="F33" s="688"/>
      <c r="G33" s="689"/>
      <c r="H33" s="410">
        <f>SUM(H15:I32)</f>
        <v>0</v>
      </c>
      <c r="I33" s="411"/>
      <c r="J33" s="667"/>
      <c r="K33" s="670"/>
      <c r="L33" s="667"/>
      <c r="M33" s="670"/>
      <c r="O33" s="1"/>
      <c r="P33" s="1"/>
      <c r="Q33" s="1"/>
      <c r="R33" s="1"/>
      <c r="AE33" s="30" t="s">
        <v>219</v>
      </c>
      <c r="AF33" s="59">
        <f>SUM(AF13,AF25,AF27,AF28,AF30:AF32)</f>
        <v>0</v>
      </c>
      <c r="AG33" s="64">
        <f>SUM(AG13,AG25,AG27,AG28,AG30:AG32)</f>
        <v>0</v>
      </c>
    </row>
    <row r="34" spans="1:33" ht="24.95" customHeight="1" x14ac:dyDescent="0.15">
      <c r="A34" s="247"/>
      <c r="B34" s="309" t="s">
        <v>51</v>
      </c>
      <c r="C34" s="310"/>
      <c r="D34" s="313" t="s">
        <v>52</v>
      </c>
      <c r="E34" s="314"/>
      <c r="F34" s="314"/>
      <c r="G34" s="314"/>
      <c r="H34" s="314"/>
      <c r="I34" s="314"/>
      <c r="J34" s="314"/>
      <c r="K34" s="401"/>
      <c r="L34" s="315"/>
      <c r="M34" s="316"/>
      <c r="N34" s="316"/>
      <c r="O34" s="316"/>
      <c r="P34" s="316"/>
      <c r="Q34" s="316"/>
      <c r="R34" s="316"/>
      <c r="AF34" s="65" t="s">
        <v>233</v>
      </c>
    </row>
    <row r="35" spans="1:33" ht="22.5" customHeight="1" thickBot="1" x14ac:dyDescent="0.2">
      <c r="A35" s="247"/>
      <c r="B35" s="311"/>
      <c r="C35" s="312"/>
      <c r="D35" s="71" t="s">
        <v>25</v>
      </c>
      <c r="E35" s="22" t="s">
        <v>53</v>
      </c>
      <c r="F35" s="317" t="s">
        <v>27</v>
      </c>
      <c r="G35" s="318"/>
      <c r="H35" s="317" t="s">
        <v>54</v>
      </c>
      <c r="I35" s="318"/>
      <c r="J35" s="319" t="s">
        <v>55</v>
      </c>
      <c r="K35" s="320"/>
      <c r="L35" s="72"/>
      <c r="M35" s="72"/>
      <c r="U35" s="55" t="s">
        <v>53</v>
      </c>
      <c r="AE35" s="65" t="s">
        <v>232</v>
      </c>
      <c r="AF35" s="70">
        <f>ROUNDDOWN(AF33*2/3,0)</f>
        <v>0</v>
      </c>
    </row>
    <row r="36" spans="1:33" ht="20.100000000000001" customHeight="1" x14ac:dyDescent="0.15">
      <c r="A36" s="247"/>
      <c r="B36" s="259" t="s">
        <v>29</v>
      </c>
      <c r="C36" s="259"/>
      <c r="D36" s="188"/>
      <c r="E36" s="216">
        <v>5960</v>
      </c>
      <c r="F36" s="263" t="s">
        <v>30</v>
      </c>
      <c r="G36" s="263"/>
      <c r="H36" s="264">
        <v>0.05</v>
      </c>
      <c r="I36" s="265"/>
      <c r="J36" s="266">
        <f>D36*E36*H36</f>
        <v>0</v>
      </c>
      <c r="K36" s="267"/>
      <c r="U36" s="184">
        <v>5960</v>
      </c>
      <c r="X36" s="73"/>
    </row>
    <row r="37" spans="1:33" ht="20.100000000000001" customHeight="1" x14ac:dyDescent="0.15">
      <c r="A37" s="247"/>
      <c r="B37" s="21"/>
      <c r="C37" s="62" t="s">
        <v>31</v>
      </c>
      <c r="D37" s="189"/>
      <c r="E37" s="216">
        <v>5960</v>
      </c>
      <c r="F37" s="255" t="s">
        <v>30</v>
      </c>
      <c r="G37" s="256"/>
      <c r="H37" s="268">
        <v>0.05</v>
      </c>
      <c r="I37" s="269"/>
      <c r="J37" s="257">
        <f t="shared" ref="J37:J53" si="4">D37*E37*H37</f>
        <v>0</v>
      </c>
      <c r="K37" s="305"/>
      <c r="U37" s="184">
        <v>5960</v>
      </c>
      <c r="X37" s="73"/>
    </row>
    <row r="38" spans="1:33" ht="20.100000000000001" customHeight="1" x14ac:dyDescent="0.15">
      <c r="A38" s="247"/>
      <c r="B38" s="259" t="s">
        <v>32</v>
      </c>
      <c r="C38" s="260" t="s">
        <v>32</v>
      </c>
      <c r="D38" s="193"/>
      <c r="E38" s="216">
        <v>74600</v>
      </c>
      <c r="F38" s="261" t="s">
        <v>33</v>
      </c>
      <c r="G38" s="262"/>
      <c r="H38" s="268">
        <v>0.05</v>
      </c>
      <c r="I38" s="269"/>
      <c r="J38" s="257">
        <f t="shared" si="4"/>
        <v>0</v>
      </c>
      <c r="K38" s="305"/>
      <c r="U38" s="184">
        <v>74600</v>
      </c>
      <c r="X38" s="73"/>
    </row>
    <row r="39" spans="1:33" ht="20.100000000000001" customHeight="1" x14ac:dyDescent="0.15">
      <c r="A39" s="247"/>
      <c r="B39" s="259" t="s">
        <v>34</v>
      </c>
      <c r="C39" s="260" t="s">
        <v>34</v>
      </c>
      <c r="D39" s="189"/>
      <c r="E39" s="216">
        <v>74600</v>
      </c>
      <c r="F39" s="261" t="s">
        <v>33</v>
      </c>
      <c r="G39" s="262"/>
      <c r="H39" s="268">
        <v>0.05</v>
      </c>
      <c r="I39" s="269"/>
      <c r="J39" s="257">
        <f t="shared" si="4"/>
        <v>0</v>
      </c>
      <c r="K39" s="305"/>
      <c r="U39" s="184">
        <v>74600</v>
      </c>
      <c r="X39" s="73"/>
    </row>
    <row r="40" spans="1:33" ht="20.100000000000001" customHeight="1" x14ac:dyDescent="0.15">
      <c r="A40" s="247"/>
      <c r="B40" s="259" t="s">
        <v>35</v>
      </c>
      <c r="C40" s="260" t="s">
        <v>35</v>
      </c>
      <c r="D40" s="189"/>
      <c r="E40" s="216">
        <v>3190</v>
      </c>
      <c r="F40" s="255" t="s">
        <v>30</v>
      </c>
      <c r="G40" s="256"/>
      <c r="H40" s="268">
        <v>0.05</v>
      </c>
      <c r="I40" s="269"/>
      <c r="J40" s="257">
        <f t="shared" si="4"/>
        <v>0</v>
      </c>
      <c r="K40" s="305"/>
      <c r="U40" s="184">
        <v>3190</v>
      </c>
      <c r="X40" s="73"/>
    </row>
    <row r="41" spans="1:33" ht="20.100000000000001" customHeight="1" x14ac:dyDescent="0.15">
      <c r="A41" s="247"/>
      <c r="B41" s="259" t="s">
        <v>36</v>
      </c>
      <c r="C41" s="260" t="s">
        <v>36</v>
      </c>
      <c r="D41" s="189"/>
      <c r="E41" s="216">
        <v>5960</v>
      </c>
      <c r="F41" s="255" t="s">
        <v>30</v>
      </c>
      <c r="G41" s="256"/>
      <c r="H41" s="268">
        <v>0.05</v>
      </c>
      <c r="I41" s="269"/>
      <c r="J41" s="257">
        <f t="shared" si="4"/>
        <v>0</v>
      </c>
      <c r="K41" s="305"/>
      <c r="U41" s="184">
        <v>5960</v>
      </c>
    </row>
    <row r="42" spans="1:33" ht="20.100000000000001" customHeight="1" x14ac:dyDescent="0.15">
      <c r="A42" s="247"/>
      <c r="B42" s="259" t="s">
        <v>37</v>
      </c>
      <c r="C42" s="260" t="s">
        <v>37</v>
      </c>
      <c r="D42" s="189"/>
      <c r="E42" s="216">
        <v>2390</v>
      </c>
      <c r="F42" s="255" t="s">
        <v>30</v>
      </c>
      <c r="G42" s="256"/>
      <c r="H42" s="268">
        <v>0.05</v>
      </c>
      <c r="I42" s="269"/>
      <c r="J42" s="257">
        <f t="shared" si="4"/>
        <v>0</v>
      </c>
      <c r="K42" s="305"/>
      <c r="U42" s="184">
        <v>2390</v>
      </c>
    </row>
    <row r="43" spans="1:33" ht="20.100000000000001" customHeight="1" x14ac:dyDescent="0.15">
      <c r="A43" s="247"/>
      <c r="B43" s="259" t="s">
        <v>38</v>
      </c>
      <c r="C43" s="260" t="s">
        <v>38</v>
      </c>
      <c r="D43" s="193"/>
      <c r="E43" s="216">
        <v>44700</v>
      </c>
      <c r="F43" s="261" t="s">
        <v>33</v>
      </c>
      <c r="G43" s="262"/>
      <c r="H43" s="268">
        <v>0.05</v>
      </c>
      <c r="I43" s="269"/>
      <c r="J43" s="257">
        <f t="shared" si="4"/>
        <v>0</v>
      </c>
      <c r="K43" s="305"/>
      <c r="U43" s="184">
        <v>44700</v>
      </c>
    </row>
    <row r="44" spans="1:33" ht="20.100000000000001" customHeight="1" x14ac:dyDescent="0.15">
      <c r="A44" s="247"/>
      <c r="B44" s="259" t="s">
        <v>39</v>
      </c>
      <c r="C44" s="260" t="s">
        <v>39</v>
      </c>
      <c r="D44" s="190"/>
      <c r="E44" s="216">
        <v>44700</v>
      </c>
      <c r="F44" s="261" t="s">
        <v>33</v>
      </c>
      <c r="G44" s="262"/>
      <c r="H44" s="268">
        <v>0.05</v>
      </c>
      <c r="I44" s="269"/>
      <c r="J44" s="257">
        <f t="shared" si="4"/>
        <v>0</v>
      </c>
      <c r="K44" s="305"/>
      <c r="U44" s="184">
        <v>44700</v>
      </c>
    </row>
    <row r="45" spans="1:33" ht="20.100000000000001" customHeight="1" x14ac:dyDescent="0.15">
      <c r="A45" s="247"/>
      <c r="B45" s="290" t="s">
        <v>40</v>
      </c>
      <c r="C45" s="291" t="s">
        <v>40</v>
      </c>
      <c r="D45" s="190"/>
      <c r="E45" s="216">
        <v>7900</v>
      </c>
      <c r="F45" s="261" t="s">
        <v>33</v>
      </c>
      <c r="G45" s="262"/>
      <c r="H45" s="268">
        <v>0.05</v>
      </c>
      <c r="I45" s="269"/>
      <c r="J45" s="257">
        <f t="shared" si="4"/>
        <v>0</v>
      </c>
      <c r="K45" s="305"/>
      <c r="U45" s="184">
        <v>7900</v>
      </c>
    </row>
    <row r="46" spans="1:33" ht="20.100000000000001" customHeight="1" x14ac:dyDescent="0.15">
      <c r="A46" s="247"/>
      <c r="B46" s="259" t="s">
        <v>41</v>
      </c>
      <c r="C46" s="260" t="s">
        <v>41</v>
      </c>
      <c r="D46" s="189"/>
      <c r="E46" s="216">
        <v>44700</v>
      </c>
      <c r="F46" s="261" t="s">
        <v>33</v>
      </c>
      <c r="G46" s="262"/>
      <c r="H46" s="268">
        <v>0.05</v>
      </c>
      <c r="I46" s="269"/>
      <c r="J46" s="257">
        <f t="shared" si="4"/>
        <v>0</v>
      </c>
      <c r="K46" s="305"/>
      <c r="U46" s="184">
        <v>44700</v>
      </c>
    </row>
    <row r="47" spans="1:33" ht="20.100000000000001" customHeight="1" x14ac:dyDescent="0.15">
      <c r="A47" s="247"/>
      <c r="B47" s="259" t="s">
        <v>42</v>
      </c>
      <c r="C47" s="260" t="s">
        <v>42</v>
      </c>
      <c r="D47" s="193"/>
      <c r="E47" s="216">
        <v>16000</v>
      </c>
      <c r="F47" s="261" t="s">
        <v>33</v>
      </c>
      <c r="G47" s="262"/>
      <c r="H47" s="268">
        <v>0.05</v>
      </c>
      <c r="I47" s="269"/>
      <c r="J47" s="257">
        <f t="shared" si="4"/>
        <v>0</v>
      </c>
      <c r="K47" s="305"/>
      <c r="U47" s="184">
        <v>16000</v>
      </c>
    </row>
    <row r="48" spans="1:33" ht="20.100000000000001" customHeight="1" x14ac:dyDescent="0.15">
      <c r="A48" s="247"/>
      <c r="B48" s="259" t="s">
        <v>43</v>
      </c>
      <c r="C48" s="260" t="s">
        <v>43</v>
      </c>
      <c r="D48" s="189"/>
      <c r="E48" s="216">
        <v>11900</v>
      </c>
      <c r="F48" s="261" t="s">
        <v>33</v>
      </c>
      <c r="G48" s="262"/>
      <c r="H48" s="268">
        <v>0.05</v>
      </c>
      <c r="I48" s="269"/>
      <c r="J48" s="257">
        <f t="shared" si="4"/>
        <v>0</v>
      </c>
      <c r="K48" s="305"/>
      <c r="U48" s="184">
        <v>11900</v>
      </c>
    </row>
    <row r="49" spans="1:21" ht="20.100000000000001" customHeight="1" x14ac:dyDescent="0.15">
      <c r="A49" s="247"/>
      <c r="B49" s="259" t="s">
        <v>44</v>
      </c>
      <c r="C49" s="260" t="s">
        <v>44</v>
      </c>
      <c r="D49" s="189"/>
      <c r="E49" s="216">
        <v>1600</v>
      </c>
      <c r="F49" s="261" t="s">
        <v>33</v>
      </c>
      <c r="G49" s="262"/>
      <c r="H49" s="268">
        <v>0.05</v>
      </c>
      <c r="I49" s="269"/>
      <c r="J49" s="257">
        <f t="shared" si="4"/>
        <v>0</v>
      </c>
      <c r="K49" s="305"/>
      <c r="U49" s="184">
        <v>1600</v>
      </c>
    </row>
    <row r="50" spans="1:21" ht="20.100000000000001" customHeight="1" x14ac:dyDescent="0.15">
      <c r="A50" s="247"/>
      <c r="B50" s="259" t="s">
        <v>45</v>
      </c>
      <c r="C50" s="260" t="s">
        <v>45</v>
      </c>
      <c r="D50" s="193"/>
      <c r="E50" s="216">
        <v>47500</v>
      </c>
      <c r="F50" s="261" t="s">
        <v>33</v>
      </c>
      <c r="G50" s="262"/>
      <c r="H50" s="268">
        <v>0.05</v>
      </c>
      <c r="I50" s="269"/>
      <c r="J50" s="257">
        <f t="shared" si="4"/>
        <v>0</v>
      </c>
      <c r="K50" s="305"/>
      <c r="U50" s="184">
        <v>47500</v>
      </c>
    </row>
    <row r="51" spans="1:21" ht="20.100000000000001" customHeight="1" x14ac:dyDescent="0.15">
      <c r="A51" s="247"/>
      <c r="B51" s="259" t="s">
        <v>46</v>
      </c>
      <c r="C51" s="260" t="s">
        <v>46</v>
      </c>
      <c r="D51" s="190"/>
      <c r="E51" s="216">
        <v>1600</v>
      </c>
      <c r="F51" s="255" t="s">
        <v>30</v>
      </c>
      <c r="G51" s="256"/>
      <c r="H51" s="268">
        <v>0.05</v>
      </c>
      <c r="I51" s="269"/>
      <c r="J51" s="257">
        <f t="shared" si="4"/>
        <v>0</v>
      </c>
      <c r="K51" s="305"/>
      <c r="U51" s="184">
        <v>1600</v>
      </c>
    </row>
    <row r="52" spans="1:21" ht="20.100000000000001" customHeight="1" x14ac:dyDescent="0.15">
      <c r="A52" s="247"/>
      <c r="B52" s="259" t="s">
        <v>47</v>
      </c>
      <c r="C52" s="260" t="s">
        <v>47</v>
      </c>
      <c r="D52" s="190"/>
      <c r="E52" s="217">
        <v>16000</v>
      </c>
      <c r="F52" s="261" t="s">
        <v>33</v>
      </c>
      <c r="G52" s="262"/>
      <c r="H52" s="268">
        <v>0.05</v>
      </c>
      <c r="I52" s="269"/>
      <c r="J52" s="257">
        <f t="shared" si="4"/>
        <v>0</v>
      </c>
      <c r="K52" s="305"/>
      <c r="U52" s="184">
        <v>16000</v>
      </c>
    </row>
    <row r="53" spans="1:21" ht="20.100000000000001" customHeight="1" thickBot="1" x14ac:dyDescent="0.2">
      <c r="A53" s="247"/>
      <c r="B53" s="295" t="s">
        <v>49</v>
      </c>
      <c r="C53" s="296" t="s">
        <v>49</v>
      </c>
      <c r="D53" s="194"/>
      <c r="E53" s="218">
        <v>5960</v>
      </c>
      <c r="F53" s="326" t="s">
        <v>30</v>
      </c>
      <c r="G53" s="327"/>
      <c r="H53" s="328">
        <v>0.05</v>
      </c>
      <c r="I53" s="329"/>
      <c r="J53" s="297">
        <f t="shared" si="4"/>
        <v>0</v>
      </c>
      <c r="K53" s="330"/>
      <c r="U53" s="184">
        <v>5960</v>
      </c>
    </row>
    <row r="54" spans="1:21" ht="20.100000000000001" customHeight="1" thickTop="1" thickBot="1" x14ac:dyDescent="0.2">
      <c r="A54" s="247"/>
      <c r="B54" s="321" t="s">
        <v>50</v>
      </c>
      <c r="C54" s="322"/>
      <c r="D54" s="75"/>
      <c r="E54" s="76"/>
      <c r="F54" s="323"/>
      <c r="G54" s="324"/>
      <c r="H54" s="323"/>
      <c r="I54" s="324"/>
      <c r="J54" s="693">
        <f>SUM(J36:K53)</f>
        <v>0</v>
      </c>
      <c r="K54" s="694"/>
    </row>
    <row r="55" spans="1:21" ht="24.95" customHeight="1" x14ac:dyDescent="0.15">
      <c r="A55" s="247"/>
      <c r="B55" s="309" t="s">
        <v>56</v>
      </c>
      <c r="C55" s="310"/>
      <c r="D55" s="690" t="s">
        <v>57</v>
      </c>
      <c r="E55" s="691"/>
      <c r="F55" s="691"/>
      <c r="G55" s="691"/>
      <c r="H55" s="691"/>
      <c r="I55" s="692"/>
      <c r="J55" s="661"/>
      <c r="K55" s="671"/>
      <c r="L55" s="671"/>
      <c r="M55" s="662"/>
    </row>
    <row r="56" spans="1:21" ht="24.75" customHeight="1" thickBot="1" x14ac:dyDescent="0.2">
      <c r="A56" s="247"/>
      <c r="B56" s="311"/>
      <c r="C56" s="312"/>
      <c r="D56" s="60" t="s">
        <v>58</v>
      </c>
      <c r="E56" s="61" t="s">
        <v>53</v>
      </c>
      <c r="F56" s="276" t="s">
        <v>27</v>
      </c>
      <c r="G56" s="277"/>
      <c r="H56" s="276" t="s">
        <v>28</v>
      </c>
      <c r="I56" s="383"/>
      <c r="J56" s="663"/>
      <c r="K56" s="664"/>
      <c r="L56" s="664"/>
      <c r="M56" s="664"/>
    </row>
    <row r="57" spans="1:21" ht="20.100000000000001" customHeight="1" x14ac:dyDescent="0.15">
      <c r="A57" s="247"/>
      <c r="B57" s="335" t="s">
        <v>59</v>
      </c>
      <c r="C57" s="336"/>
      <c r="D57" s="195"/>
      <c r="E57" s="219">
        <v>11900</v>
      </c>
      <c r="F57" s="282" t="s">
        <v>33</v>
      </c>
      <c r="G57" s="283"/>
      <c r="H57" s="337">
        <f>D57*E57</f>
        <v>0</v>
      </c>
      <c r="I57" s="412"/>
      <c r="J57" s="669"/>
      <c r="K57" s="666"/>
      <c r="L57" s="667"/>
      <c r="M57" s="672"/>
      <c r="U57" s="185">
        <v>11900</v>
      </c>
    </row>
    <row r="58" spans="1:21" ht="20.100000000000001" customHeight="1" x14ac:dyDescent="0.15">
      <c r="A58" s="247"/>
      <c r="B58" s="338" t="s">
        <v>60</v>
      </c>
      <c r="C58" s="339"/>
      <c r="D58" s="196"/>
      <c r="E58" s="220">
        <v>11900</v>
      </c>
      <c r="F58" s="255"/>
      <c r="G58" s="256"/>
      <c r="H58" s="340">
        <f t="shared" ref="H58:H60" si="5">D58*E58</f>
        <v>0</v>
      </c>
      <c r="I58" s="406"/>
      <c r="J58" s="669"/>
      <c r="K58" s="666"/>
      <c r="L58" s="667"/>
      <c r="M58" s="672"/>
      <c r="U58" s="185">
        <v>11900</v>
      </c>
    </row>
    <row r="59" spans="1:21" ht="20.100000000000001" customHeight="1" x14ac:dyDescent="0.15">
      <c r="A59" s="247"/>
      <c r="B59" s="259" t="s">
        <v>61</v>
      </c>
      <c r="C59" s="260"/>
      <c r="D59" s="197"/>
      <c r="E59" s="220">
        <v>11900</v>
      </c>
      <c r="F59" s="255"/>
      <c r="G59" s="256"/>
      <c r="H59" s="340">
        <f t="shared" si="5"/>
        <v>0</v>
      </c>
      <c r="I59" s="406"/>
      <c r="J59" s="669"/>
      <c r="K59" s="666"/>
      <c r="L59" s="667"/>
      <c r="M59" s="672"/>
      <c r="U59" s="185">
        <v>11900</v>
      </c>
    </row>
    <row r="60" spans="1:21" ht="20.100000000000001" customHeight="1" thickBot="1" x14ac:dyDescent="0.2">
      <c r="A60" s="247"/>
      <c r="B60" s="341" t="s">
        <v>62</v>
      </c>
      <c r="C60" s="342"/>
      <c r="D60" s="198"/>
      <c r="E60" s="221">
        <v>11900</v>
      </c>
      <c r="F60" s="326"/>
      <c r="G60" s="327"/>
      <c r="H60" s="343">
        <f t="shared" si="5"/>
        <v>0</v>
      </c>
      <c r="I60" s="407"/>
      <c r="J60" s="669"/>
      <c r="K60" s="666"/>
      <c r="L60" s="667"/>
      <c r="M60" s="672"/>
      <c r="U60" s="185">
        <v>11900</v>
      </c>
    </row>
    <row r="61" spans="1:21" ht="20.100000000000001" customHeight="1" thickTop="1" thickBot="1" x14ac:dyDescent="0.2">
      <c r="A61" s="247"/>
      <c r="B61" s="321" t="s">
        <v>50</v>
      </c>
      <c r="C61" s="322"/>
      <c r="D61" s="77"/>
      <c r="E61" s="78"/>
      <c r="F61" s="333"/>
      <c r="G61" s="334"/>
      <c r="H61" s="308">
        <f>SUM(H57:I60)</f>
        <v>0</v>
      </c>
      <c r="I61" s="544"/>
      <c r="J61" s="667"/>
      <c r="K61" s="670"/>
      <c r="L61" s="667"/>
      <c r="M61" s="670"/>
    </row>
    <row r="62" spans="1:21" ht="20.100000000000001" customHeight="1" x14ac:dyDescent="0.15">
      <c r="A62" s="247"/>
      <c r="B62" s="249" t="s">
        <v>14</v>
      </c>
      <c r="C62" s="250"/>
      <c r="D62" s="253" t="s">
        <v>63</v>
      </c>
      <c r="E62" s="254"/>
      <c r="F62" s="254"/>
      <c r="G62" s="254"/>
      <c r="H62" s="254"/>
      <c r="I62" s="435"/>
      <c r="J62" s="661"/>
      <c r="K62" s="671"/>
      <c r="L62" s="671"/>
      <c r="M62" s="662"/>
    </row>
    <row r="63" spans="1:21" ht="20.100000000000001" customHeight="1" thickBot="1" x14ac:dyDescent="0.2">
      <c r="A63" s="247"/>
      <c r="B63" s="251"/>
      <c r="C63" s="252"/>
      <c r="D63" s="60" t="s">
        <v>58</v>
      </c>
      <c r="E63" s="61" t="s">
        <v>53</v>
      </c>
      <c r="F63" s="276" t="s">
        <v>27</v>
      </c>
      <c r="G63" s="277"/>
      <c r="H63" s="276" t="s">
        <v>28</v>
      </c>
      <c r="I63" s="383"/>
      <c r="J63" s="663"/>
      <c r="K63" s="664"/>
      <c r="L63" s="664"/>
      <c r="M63" s="664"/>
    </row>
    <row r="64" spans="1:21" ht="20.100000000000001" customHeight="1" x14ac:dyDescent="0.15">
      <c r="A64" s="247"/>
      <c r="B64" s="331" t="s">
        <v>64</v>
      </c>
      <c r="C64" s="332" t="s">
        <v>64</v>
      </c>
      <c r="D64" s="199"/>
      <c r="E64" s="222">
        <v>1510</v>
      </c>
      <c r="F64" s="282" t="s">
        <v>65</v>
      </c>
      <c r="G64" s="283"/>
      <c r="H64" s="284">
        <f>D64*E64</f>
        <v>0</v>
      </c>
      <c r="I64" s="623"/>
      <c r="J64" s="669"/>
      <c r="K64" s="666"/>
      <c r="L64" s="667"/>
      <c r="M64" s="672"/>
      <c r="U64" s="175">
        <v>1510</v>
      </c>
    </row>
    <row r="65" spans="1:26" ht="20.100000000000001" customHeight="1" x14ac:dyDescent="0.15">
      <c r="A65" s="247"/>
      <c r="B65" s="259" t="s">
        <v>66</v>
      </c>
      <c r="C65" s="260" t="s">
        <v>66</v>
      </c>
      <c r="D65" s="189"/>
      <c r="E65" s="222">
        <v>1510</v>
      </c>
      <c r="F65" s="261" t="s">
        <v>67</v>
      </c>
      <c r="G65" s="262"/>
      <c r="H65" s="257">
        <f t="shared" ref="H65:H68" si="6">D65*E65</f>
        <v>0</v>
      </c>
      <c r="I65" s="305"/>
      <c r="J65" s="669"/>
      <c r="K65" s="666"/>
      <c r="L65" s="667"/>
      <c r="M65" s="672"/>
      <c r="U65" s="175">
        <v>1510</v>
      </c>
    </row>
    <row r="66" spans="1:26" ht="20.100000000000001" customHeight="1" x14ac:dyDescent="0.15">
      <c r="A66" s="247"/>
      <c r="B66" s="259" t="s">
        <v>68</v>
      </c>
      <c r="C66" s="260" t="s">
        <v>68</v>
      </c>
      <c r="D66" s="189"/>
      <c r="E66" s="222">
        <v>1510</v>
      </c>
      <c r="F66" s="261" t="s">
        <v>67</v>
      </c>
      <c r="G66" s="262"/>
      <c r="H66" s="257">
        <f t="shared" si="6"/>
        <v>0</v>
      </c>
      <c r="I66" s="305"/>
      <c r="J66" s="669"/>
      <c r="K66" s="666"/>
      <c r="L66" s="667"/>
      <c r="M66" s="672"/>
      <c r="U66" s="175">
        <v>1510</v>
      </c>
    </row>
    <row r="67" spans="1:26" ht="20.100000000000001" customHeight="1" x14ac:dyDescent="0.15">
      <c r="A67" s="247"/>
      <c r="B67" s="259" t="s">
        <v>69</v>
      </c>
      <c r="C67" s="260" t="s">
        <v>69</v>
      </c>
      <c r="D67" s="189"/>
      <c r="E67" s="222">
        <v>1510</v>
      </c>
      <c r="F67" s="261" t="s">
        <v>67</v>
      </c>
      <c r="G67" s="262"/>
      <c r="H67" s="257">
        <f t="shared" si="6"/>
        <v>0</v>
      </c>
      <c r="I67" s="305"/>
      <c r="J67" s="669"/>
      <c r="K67" s="666"/>
      <c r="L67" s="667"/>
      <c r="M67" s="672"/>
      <c r="U67" s="175">
        <v>1510</v>
      </c>
    </row>
    <row r="68" spans="1:26" ht="20.100000000000001" customHeight="1" thickBot="1" x14ac:dyDescent="0.2">
      <c r="A68" s="247"/>
      <c r="B68" s="259" t="s">
        <v>70</v>
      </c>
      <c r="C68" s="260" t="s">
        <v>70</v>
      </c>
      <c r="D68" s="189"/>
      <c r="E68" s="222">
        <v>1510</v>
      </c>
      <c r="F68" s="261" t="s">
        <v>67</v>
      </c>
      <c r="G68" s="262"/>
      <c r="H68" s="347">
        <f t="shared" si="6"/>
        <v>0</v>
      </c>
      <c r="I68" s="678"/>
      <c r="J68" s="669"/>
      <c r="K68" s="666"/>
      <c r="L68" s="667"/>
      <c r="M68" s="672"/>
      <c r="U68" s="175">
        <v>1510</v>
      </c>
    </row>
    <row r="69" spans="1:26" ht="20.100000000000001" customHeight="1" thickTop="1" thickBot="1" x14ac:dyDescent="0.2">
      <c r="A69" s="247"/>
      <c r="B69" s="66"/>
      <c r="C69" s="67" t="s">
        <v>50</v>
      </c>
      <c r="D69" s="79"/>
      <c r="E69" s="69"/>
      <c r="F69" s="306"/>
      <c r="G69" s="307"/>
      <c r="H69" s="308">
        <f>SUM(H64:I68)</f>
        <v>0</v>
      </c>
      <c r="I69" s="544"/>
      <c r="J69" s="667"/>
      <c r="K69" s="670"/>
      <c r="L69" s="667"/>
      <c r="M69" s="670"/>
      <c r="N69" s="57"/>
      <c r="O69" s="57"/>
      <c r="P69" s="57"/>
      <c r="Q69" s="57"/>
      <c r="R69" s="57"/>
      <c r="S69" s="57"/>
      <c r="T69" s="57"/>
      <c r="U69" s="57"/>
      <c r="V69" s="57"/>
    </row>
    <row r="70" spans="1:26" ht="20.100000000000001" customHeight="1" thickBot="1" x14ac:dyDescent="0.2">
      <c r="A70" s="247"/>
      <c r="B70" s="348" t="s">
        <v>14</v>
      </c>
      <c r="C70" s="349"/>
      <c r="D70" s="354" t="s">
        <v>223</v>
      </c>
      <c r="E70" s="355"/>
      <c r="F70" s="355"/>
      <c r="G70" s="355"/>
      <c r="H70" s="355"/>
      <c r="I70" s="679"/>
      <c r="J70" s="661"/>
      <c r="K70" s="671"/>
      <c r="L70" s="671"/>
      <c r="M70" s="662"/>
      <c r="N70" s="57"/>
      <c r="O70" s="57"/>
      <c r="P70" s="57"/>
      <c r="Q70" s="57"/>
      <c r="R70" s="57"/>
      <c r="S70" s="57"/>
      <c r="T70" s="57"/>
      <c r="U70" s="57"/>
      <c r="V70" s="57"/>
      <c r="W70" s="57"/>
    </row>
    <row r="71" spans="1:26" ht="13.5" customHeight="1" x14ac:dyDescent="0.15">
      <c r="A71" s="247"/>
      <c r="B71" s="350"/>
      <c r="C71" s="351"/>
      <c r="D71" s="356" t="s">
        <v>25</v>
      </c>
      <c r="E71" s="358" t="s">
        <v>71</v>
      </c>
      <c r="F71" s="360" t="s">
        <v>27</v>
      </c>
      <c r="G71" s="361"/>
      <c r="H71" s="360" t="s">
        <v>72</v>
      </c>
      <c r="I71" s="565"/>
      <c r="J71" s="673"/>
      <c r="K71" s="674"/>
      <c r="L71" s="674"/>
      <c r="M71" s="674"/>
      <c r="N71" s="57"/>
      <c r="O71" s="57"/>
      <c r="P71" s="57"/>
      <c r="Q71" s="57"/>
      <c r="R71" s="57"/>
      <c r="S71" s="57"/>
      <c r="T71" s="57"/>
      <c r="U71" s="346" t="s">
        <v>71</v>
      </c>
      <c r="V71" s="57"/>
      <c r="W71" s="57"/>
      <c r="X71" s="57"/>
      <c r="Y71" s="57"/>
    </row>
    <row r="72" spans="1:26" ht="12.75" customHeight="1" thickBot="1" x14ac:dyDescent="0.2">
      <c r="A72" s="247"/>
      <c r="B72" s="352"/>
      <c r="C72" s="353"/>
      <c r="D72" s="357"/>
      <c r="E72" s="359"/>
      <c r="F72" s="362"/>
      <c r="G72" s="363"/>
      <c r="H72" s="362"/>
      <c r="I72" s="486"/>
      <c r="J72" s="673"/>
      <c r="K72" s="674"/>
      <c r="L72" s="674"/>
      <c r="M72" s="674"/>
      <c r="N72" s="57"/>
      <c r="O72" s="57"/>
      <c r="P72" s="57"/>
      <c r="Q72" s="57"/>
      <c r="R72" s="57"/>
      <c r="S72" s="57"/>
      <c r="T72" s="57"/>
      <c r="U72" s="346"/>
      <c r="V72" s="57"/>
      <c r="W72" s="57"/>
      <c r="X72" s="57"/>
      <c r="Y72" s="57"/>
      <c r="Z72" s="57"/>
    </row>
    <row r="73" spans="1:26" ht="38.1" customHeight="1" x14ac:dyDescent="0.15">
      <c r="A73" s="247"/>
      <c r="B73" s="368" t="s">
        <v>73</v>
      </c>
      <c r="C73" s="368"/>
      <c r="D73" s="200"/>
      <c r="E73" s="222">
        <v>5960</v>
      </c>
      <c r="F73" s="366" t="s">
        <v>74</v>
      </c>
      <c r="G73" s="367"/>
      <c r="H73" s="369">
        <f>D73*E73</f>
        <v>0</v>
      </c>
      <c r="I73" s="680"/>
      <c r="J73" s="675"/>
      <c r="K73" s="666"/>
      <c r="L73" s="667"/>
      <c r="M73" s="672"/>
      <c r="N73" s="57"/>
      <c r="O73" s="57"/>
      <c r="P73" s="57"/>
      <c r="Q73" s="57"/>
      <c r="R73" s="57"/>
      <c r="S73" s="57"/>
      <c r="T73" s="57"/>
      <c r="U73" s="184">
        <v>5960</v>
      </c>
      <c r="V73" s="57"/>
      <c r="W73" s="57"/>
    </row>
    <row r="74" spans="1:26" ht="38.1" customHeight="1" x14ac:dyDescent="0.15">
      <c r="A74" s="247"/>
      <c r="B74" s="62"/>
      <c r="C74" s="62" t="s">
        <v>31</v>
      </c>
      <c r="D74" s="201"/>
      <c r="E74" s="222">
        <v>5960</v>
      </c>
      <c r="F74" s="366" t="s">
        <v>74</v>
      </c>
      <c r="G74" s="367"/>
      <c r="H74" s="365">
        <f t="shared" ref="H74:H79" si="7">D74*E74</f>
        <v>0</v>
      </c>
      <c r="I74" s="681"/>
      <c r="J74" s="675"/>
      <c r="K74" s="666"/>
      <c r="L74" s="667"/>
      <c r="M74" s="672"/>
      <c r="N74" s="57"/>
      <c r="O74" s="57"/>
      <c r="P74" s="57"/>
      <c r="Q74" s="57"/>
      <c r="R74" s="57"/>
      <c r="S74" s="57"/>
      <c r="T74" s="57"/>
      <c r="U74" s="184">
        <v>74600</v>
      </c>
      <c r="V74" s="57"/>
      <c r="W74" s="57"/>
    </row>
    <row r="75" spans="1:26" ht="38.1" customHeight="1" x14ac:dyDescent="0.15">
      <c r="A75" s="247"/>
      <c r="B75" s="259" t="s">
        <v>75</v>
      </c>
      <c r="C75" s="260" t="s">
        <v>76</v>
      </c>
      <c r="D75" s="201"/>
      <c r="E75" s="222">
        <v>74600</v>
      </c>
      <c r="F75" s="364" t="s">
        <v>77</v>
      </c>
      <c r="G75" s="364"/>
      <c r="H75" s="365">
        <f t="shared" si="7"/>
        <v>0</v>
      </c>
      <c r="I75" s="681"/>
      <c r="J75" s="675"/>
      <c r="K75" s="666"/>
      <c r="L75" s="667"/>
      <c r="M75" s="672"/>
      <c r="N75" s="57"/>
      <c r="O75" s="57"/>
      <c r="P75" s="57"/>
      <c r="Q75" s="57"/>
      <c r="R75" s="57"/>
      <c r="S75" s="57"/>
      <c r="T75" s="57"/>
      <c r="U75" s="184">
        <v>74600</v>
      </c>
      <c r="V75" s="57"/>
      <c r="W75" s="57"/>
    </row>
    <row r="76" spans="1:26" ht="38.1" customHeight="1" x14ac:dyDescent="0.15">
      <c r="A76" s="247"/>
      <c r="B76" s="259" t="s">
        <v>78</v>
      </c>
      <c r="C76" s="260" t="s">
        <v>79</v>
      </c>
      <c r="D76" s="201"/>
      <c r="E76" s="222">
        <v>74600</v>
      </c>
      <c r="F76" s="364" t="s">
        <v>77</v>
      </c>
      <c r="G76" s="364"/>
      <c r="H76" s="365">
        <f t="shared" si="7"/>
        <v>0</v>
      </c>
      <c r="I76" s="681"/>
      <c r="J76" s="675"/>
      <c r="K76" s="666"/>
      <c r="L76" s="667"/>
      <c r="M76" s="672"/>
      <c r="N76" s="57"/>
      <c r="O76" s="57"/>
      <c r="P76" s="57"/>
      <c r="Q76" s="57"/>
      <c r="R76" s="57"/>
      <c r="S76" s="57"/>
      <c r="T76" s="57"/>
      <c r="U76" s="184">
        <v>74600</v>
      </c>
      <c r="V76" s="57"/>
      <c r="W76" s="57"/>
    </row>
    <row r="77" spans="1:26" ht="38.1" customHeight="1" x14ac:dyDescent="0.15">
      <c r="A77" s="247"/>
      <c r="B77" s="259" t="s">
        <v>80</v>
      </c>
      <c r="C77" s="260" t="s">
        <v>81</v>
      </c>
      <c r="D77" s="201"/>
      <c r="E77" s="222">
        <v>3190</v>
      </c>
      <c r="F77" s="366" t="s">
        <v>74</v>
      </c>
      <c r="G77" s="367"/>
      <c r="H77" s="365">
        <f t="shared" si="7"/>
        <v>0</v>
      </c>
      <c r="I77" s="681"/>
      <c r="J77" s="675"/>
      <c r="K77" s="666"/>
      <c r="L77" s="667"/>
      <c r="M77" s="672"/>
      <c r="N77" s="57"/>
      <c r="O77" s="57"/>
      <c r="P77" s="57"/>
      <c r="Q77" s="57"/>
      <c r="R77" s="57"/>
      <c r="S77" s="57"/>
      <c r="T77" s="57"/>
      <c r="U77" s="184">
        <v>3190</v>
      </c>
      <c r="V77" s="57"/>
      <c r="W77" s="57"/>
    </row>
    <row r="78" spans="1:26" ht="38.1" customHeight="1" x14ac:dyDescent="0.15">
      <c r="A78" s="247"/>
      <c r="B78" s="259" t="s">
        <v>82</v>
      </c>
      <c r="C78" s="260" t="s">
        <v>83</v>
      </c>
      <c r="D78" s="201"/>
      <c r="E78" s="222">
        <v>5960</v>
      </c>
      <c r="F78" s="366" t="s">
        <v>74</v>
      </c>
      <c r="G78" s="367"/>
      <c r="H78" s="365">
        <f t="shared" si="7"/>
        <v>0</v>
      </c>
      <c r="I78" s="681"/>
      <c r="J78" s="675"/>
      <c r="K78" s="666"/>
      <c r="L78" s="667"/>
      <c r="M78" s="672"/>
      <c r="N78" s="57"/>
      <c r="O78" s="57"/>
      <c r="P78" s="57"/>
      <c r="Q78" s="57"/>
      <c r="R78" s="57"/>
      <c r="S78" s="57"/>
      <c r="T78" s="57"/>
      <c r="U78" s="184">
        <v>5960</v>
      </c>
      <c r="V78" s="57"/>
      <c r="W78" s="57"/>
    </row>
    <row r="79" spans="1:26" ht="38.1" customHeight="1" thickBot="1" x14ac:dyDescent="0.2">
      <c r="A79" s="247"/>
      <c r="B79" s="259" t="s">
        <v>84</v>
      </c>
      <c r="C79" s="260" t="s">
        <v>85</v>
      </c>
      <c r="D79" s="202"/>
      <c r="E79" s="218">
        <v>5960</v>
      </c>
      <c r="F79" s="366" t="s">
        <v>74</v>
      </c>
      <c r="G79" s="367"/>
      <c r="H79" s="376">
        <f t="shared" si="7"/>
        <v>0</v>
      </c>
      <c r="I79" s="682"/>
      <c r="J79" s="675"/>
      <c r="K79" s="666"/>
      <c r="L79" s="667"/>
      <c r="M79" s="672"/>
      <c r="N79" s="57"/>
      <c r="O79" s="57"/>
      <c r="P79" s="57"/>
      <c r="Q79" s="57"/>
      <c r="R79" s="57"/>
      <c r="S79" s="57"/>
      <c r="T79" s="57"/>
      <c r="U79" s="184">
        <v>5960</v>
      </c>
      <c r="V79" s="57"/>
      <c r="W79" s="57"/>
    </row>
    <row r="80" spans="1:26" ht="20.100000000000001" customHeight="1" thickTop="1" thickBot="1" x14ac:dyDescent="0.2">
      <c r="A80" s="247"/>
      <c r="B80" s="82"/>
      <c r="C80" s="83" t="s">
        <v>50</v>
      </c>
      <c r="D80" s="84"/>
      <c r="E80" s="85"/>
      <c r="F80" s="333"/>
      <c r="G80" s="334"/>
      <c r="H80" s="374">
        <f>SUM(H73:I79)</f>
        <v>0</v>
      </c>
      <c r="I80" s="683"/>
      <c r="J80" s="667"/>
      <c r="K80" s="670"/>
      <c r="L80" s="676"/>
      <c r="M80" s="670"/>
      <c r="N80" s="57"/>
      <c r="O80" s="57"/>
      <c r="P80" s="57"/>
      <c r="Q80" s="57"/>
      <c r="R80" s="57"/>
      <c r="S80" s="57"/>
      <c r="T80" s="57"/>
      <c r="V80" s="57"/>
      <c r="W80" s="57"/>
    </row>
    <row r="81" spans="1:26" ht="20.100000000000001" customHeight="1" thickBot="1" x14ac:dyDescent="0.2">
      <c r="A81" s="247"/>
      <c r="B81" s="348" t="s">
        <v>14</v>
      </c>
      <c r="C81" s="349"/>
      <c r="D81" s="354" t="s">
        <v>222</v>
      </c>
      <c r="E81" s="355"/>
      <c r="F81" s="355"/>
      <c r="G81" s="355"/>
      <c r="H81" s="355"/>
      <c r="I81" s="679"/>
      <c r="J81" s="661"/>
      <c r="K81" s="671"/>
      <c r="L81" s="671"/>
      <c r="M81" s="662"/>
      <c r="N81" s="57"/>
      <c r="O81" s="57"/>
      <c r="P81" s="57"/>
      <c r="Q81" s="57"/>
      <c r="R81" s="57"/>
      <c r="S81" s="57"/>
      <c r="T81" s="57"/>
      <c r="U81" s="57"/>
      <c r="V81" s="57"/>
      <c r="W81" s="57"/>
    </row>
    <row r="82" spans="1:26" ht="13.5" customHeight="1" x14ac:dyDescent="0.15">
      <c r="A82" s="247"/>
      <c r="B82" s="350"/>
      <c r="C82" s="351"/>
      <c r="D82" s="356" t="s">
        <v>25</v>
      </c>
      <c r="E82" s="358" t="s">
        <v>71</v>
      </c>
      <c r="F82" s="360" t="s">
        <v>27</v>
      </c>
      <c r="G82" s="361"/>
      <c r="H82" s="360" t="s">
        <v>72</v>
      </c>
      <c r="I82" s="565"/>
      <c r="J82" s="673"/>
      <c r="K82" s="674"/>
      <c r="L82" s="674"/>
      <c r="M82" s="674"/>
      <c r="N82" s="57"/>
      <c r="O82" s="57"/>
      <c r="P82" s="57"/>
      <c r="Q82" s="57"/>
      <c r="R82" s="57"/>
      <c r="S82" s="57"/>
      <c r="T82" s="57"/>
      <c r="U82" s="346" t="s">
        <v>71</v>
      </c>
      <c r="V82" s="57"/>
      <c r="W82" s="57"/>
      <c r="X82" s="57"/>
      <c r="Y82" s="57"/>
    </row>
    <row r="83" spans="1:26" ht="12.75" customHeight="1" thickBot="1" x14ac:dyDescent="0.2">
      <c r="A83" s="247"/>
      <c r="B83" s="352"/>
      <c r="C83" s="353"/>
      <c r="D83" s="357"/>
      <c r="E83" s="359"/>
      <c r="F83" s="362"/>
      <c r="G83" s="363"/>
      <c r="H83" s="362"/>
      <c r="I83" s="486"/>
      <c r="J83" s="673"/>
      <c r="K83" s="674"/>
      <c r="L83" s="674"/>
      <c r="M83" s="674"/>
      <c r="N83" s="57"/>
      <c r="O83" s="57"/>
      <c r="P83" s="57"/>
      <c r="Q83" s="57"/>
      <c r="R83" s="57"/>
      <c r="S83" s="57"/>
      <c r="T83" s="57"/>
      <c r="U83" s="346"/>
      <c r="V83" s="57"/>
      <c r="W83" s="57"/>
      <c r="X83" s="57"/>
      <c r="Y83" s="57"/>
      <c r="Z83" s="57"/>
    </row>
    <row r="84" spans="1:26" ht="32.25" customHeight="1" x14ac:dyDescent="0.15">
      <c r="A84" s="247"/>
      <c r="B84" s="368" t="s">
        <v>73</v>
      </c>
      <c r="C84" s="368"/>
      <c r="D84" s="200"/>
      <c r="E84" s="222">
        <v>5960</v>
      </c>
      <c r="F84" s="366" t="s">
        <v>74</v>
      </c>
      <c r="G84" s="367"/>
      <c r="H84" s="369">
        <f>D84*E84</f>
        <v>0</v>
      </c>
      <c r="I84" s="680"/>
      <c r="J84" s="675"/>
      <c r="K84" s="666"/>
      <c r="L84" s="667"/>
      <c r="M84" s="672"/>
      <c r="N84" s="57"/>
      <c r="O84" s="57"/>
      <c r="P84" s="57"/>
      <c r="Q84" s="57"/>
      <c r="R84" s="57"/>
      <c r="S84" s="57"/>
      <c r="T84" s="57"/>
      <c r="U84" s="184">
        <v>5960</v>
      </c>
      <c r="V84" s="57"/>
      <c r="W84" s="57"/>
      <c r="X84" s="57"/>
      <c r="Y84" s="57"/>
      <c r="Z84" s="57"/>
    </row>
    <row r="85" spans="1:26" ht="32.25" customHeight="1" x14ac:dyDescent="0.15">
      <c r="A85" s="247"/>
      <c r="B85" s="62"/>
      <c r="C85" s="62" t="s">
        <v>31</v>
      </c>
      <c r="D85" s="201"/>
      <c r="E85" s="222">
        <v>5960</v>
      </c>
      <c r="F85" s="366" t="s">
        <v>74</v>
      </c>
      <c r="G85" s="367"/>
      <c r="H85" s="369">
        <f t="shared" ref="H85:H89" si="8">D85*E85</f>
        <v>0</v>
      </c>
      <c r="I85" s="680"/>
      <c r="J85" s="675"/>
      <c r="K85" s="666"/>
      <c r="L85" s="667"/>
      <c r="M85" s="672"/>
      <c r="N85" s="57"/>
      <c r="O85" s="57"/>
      <c r="P85" s="57"/>
      <c r="Q85" s="57"/>
      <c r="R85" s="57"/>
      <c r="S85" s="57"/>
      <c r="T85" s="57"/>
      <c r="U85" s="184">
        <v>5960</v>
      </c>
      <c r="V85" s="57"/>
      <c r="W85" s="57"/>
      <c r="X85" s="57"/>
      <c r="Y85" s="57"/>
      <c r="Z85" s="57"/>
    </row>
    <row r="86" spans="1:26" ht="32.25" customHeight="1" x14ac:dyDescent="0.15">
      <c r="A86" s="247"/>
      <c r="B86" s="259" t="s">
        <v>75</v>
      </c>
      <c r="C86" s="260" t="s">
        <v>76</v>
      </c>
      <c r="D86" s="201"/>
      <c r="E86" s="222">
        <v>74600</v>
      </c>
      <c r="F86" s="364" t="s">
        <v>77</v>
      </c>
      <c r="G86" s="364"/>
      <c r="H86" s="369">
        <f t="shared" si="8"/>
        <v>0</v>
      </c>
      <c r="I86" s="680"/>
      <c r="J86" s="675"/>
      <c r="K86" s="666"/>
      <c r="L86" s="667"/>
      <c r="M86" s="672"/>
      <c r="N86" s="57"/>
      <c r="O86" s="57"/>
      <c r="P86" s="57"/>
      <c r="Q86" s="57"/>
      <c r="R86" s="57"/>
      <c r="S86" s="57"/>
      <c r="T86" s="57"/>
      <c r="U86" s="184">
        <v>74600</v>
      </c>
      <c r="V86" s="57"/>
      <c r="W86" s="57"/>
      <c r="X86" s="57"/>
      <c r="Y86" s="57"/>
      <c r="Z86" s="57"/>
    </row>
    <row r="87" spans="1:26" ht="32.25" customHeight="1" x14ac:dyDescent="0.15">
      <c r="A87" s="247"/>
      <c r="B87" s="259" t="s">
        <v>78</v>
      </c>
      <c r="C87" s="260" t="s">
        <v>79</v>
      </c>
      <c r="D87" s="201"/>
      <c r="E87" s="222">
        <v>74600</v>
      </c>
      <c r="F87" s="364" t="s">
        <v>77</v>
      </c>
      <c r="G87" s="364"/>
      <c r="H87" s="369">
        <f t="shared" si="8"/>
        <v>0</v>
      </c>
      <c r="I87" s="680"/>
      <c r="J87" s="675"/>
      <c r="K87" s="666"/>
      <c r="L87" s="667"/>
      <c r="M87" s="672"/>
      <c r="N87" s="57"/>
      <c r="O87" s="57"/>
      <c r="P87" s="57"/>
      <c r="Q87" s="57"/>
      <c r="R87" s="57"/>
      <c r="S87" s="57"/>
      <c r="T87" s="57"/>
      <c r="U87" s="184">
        <v>74600</v>
      </c>
      <c r="V87" s="57"/>
      <c r="W87" s="57"/>
      <c r="X87" s="57"/>
      <c r="Y87" s="57"/>
      <c r="Z87" s="57"/>
    </row>
    <row r="88" spans="1:26" ht="32.25" customHeight="1" x14ac:dyDescent="0.15">
      <c r="A88" s="247"/>
      <c r="B88" s="259" t="s">
        <v>80</v>
      </c>
      <c r="C88" s="260" t="s">
        <v>81</v>
      </c>
      <c r="D88" s="201"/>
      <c r="E88" s="222">
        <v>3190</v>
      </c>
      <c r="F88" s="366" t="s">
        <v>74</v>
      </c>
      <c r="G88" s="367"/>
      <c r="H88" s="369">
        <f t="shared" si="8"/>
        <v>0</v>
      </c>
      <c r="I88" s="680"/>
      <c r="J88" s="675"/>
      <c r="K88" s="666"/>
      <c r="L88" s="667"/>
      <c r="M88" s="672"/>
      <c r="N88" s="57"/>
      <c r="O88" s="57"/>
      <c r="P88" s="57"/>
      <c r="Q88" s="57"/>
      <c r="R88" s="57"/>
      <c r="S88" s="57"/>
      <c r="T88" s="57"/>
      <c r="U88" s="184">
        <v>5960</v>
      </c>
      <c r="V88" s="57"/>
      <c r="W88" s="57"/>
      <c r="X88" s="57"/>
      <c r="Y88" s="57"/>
      <c r="Z88" s="57"/>
    </row>
    <row r="89" spans="1:26" ht="32.25" customHeight="1" x14ac:dyDescent="0.15">
      <c r="A89" s="247"/>
      <c r="B89" s="259" t="s">
        <v>82</v>
      </c>
      <c r="C89" s="260" t="s">
        <v>83</v>
      </c>
      <c r="D89" s="201"/>
      <c r="E89" s="222">
        <v>5960</v>
      </c>
      <c r="F89" s="366" t="s">
        <v>74</v>
      </c>
      <c r="G89" s="367"/>
      <c r="H89" s="369">
        <f t="shared" si="8"/>
        <v>0</v>
      </c>
      <c r="I89" s="680"/>
      <c r="J89" s="675"/>
      <c r="K89" s="666"/>
      <c r="L89" s="667"/>
      <c r="M89" s="672"/>
      <c r="N89" s="57"/>
      <c r="O89" s="57"/>
      <c r="P89" s="57"/>
      <c r="Q89" s="57"/>
      <c r="R89" s="57"/>
      <c r="S89" s="57"/>
      <c r="T89" s="57"/>
      <c r="U89" s="184">
        <v>5960</v>
      </c>
      <c r="V89" s="57"/>
      <c r="W89" s="57"/>
      <c r="X89" s="57"/>
      <c r="Y89" s="57"/>
      <c r="Z89" s="57"/>
    </row>
    <row r="90" spans="1:26" ht="32.25" customHeight="1" thickBot="1" x14ac:dyDescent="0.2">
      <c r="A90" s="247"/>
      <c r="B90" s="259" t="s">
        <v>84</v>
      </c>
      <c r="C90" s="260" t="s">
        <v>85</v>
      </c>
      <c r="D90" s="202"/>
      <c r="E90" s="218">
        <v>5960</v>
      </c>
      <c r="F90" s="366" t="s">
        <v>74</v>
      </c>
      <c r="G90" s="367"/>
      <c r="H90" s="369">
        <f>D90*E90</f>
        <v>0</v>
      </c>
      <c r="I90" s="680"/>
      <c r="J90" s="675"/>
      <c r="K90" s="666"/>
      <c r="L90" s="667"/>
      <c r="M90" s="672"/>
      <c r="N90" s="57"/>
      <c r="O90" s="57"/>
      <c r="P90" s="57"/>
      <c r="Q90" s="57"/>
      <c r="R90" s="57"/>
      <c r="S90" s="57"/>
      <c r="T90" s="57"/>
      <c r="U90" s="184">
        <v>5960</v>
      </c>
      <c r="V90" s="57"/>
      <c r="W90" s="57"/>
      <c r="X90" s="57"/>
      <c r="Y90" s="57"/>
      <c r="Z90" s="57"/>
    </row>
    <row r="91" spans="1:26" ht="20.100000000000001" customHeight="1" thickTop="1" thickBot="1" x14ac:dyDescent="0.2">
      <c r="A91" s="247"/>
      <c r="B91" s="82"/>
      <c r="C91" s="83" t="s">
        <v>50</v>
      </c>
      <c r="D91" s="84"/>
      <c r="E91" s="85"/>
      <c r="F91" s="333"/>
      <c r="G91" s="334"/>
      <c r="H91" s="374">
        <f>SUM(H84:I90)</f>
        <v>0</v>
      </c>
      <c r="I91" s="683"/>
      <c r="J91" s="667"/>
      <c r="K91" s="670"/>
      <c r="L91" s="667"/>
      <c r="M91" s="670"/>
      <c r="N91" s="57"/>
      <c r="O91" s="57"/>
      <c r="P91" s="57"/>
      <c r="Q91" s="57"/>
      <c r="R91" s="57"/>
      <c r="S91" s="57"/>
      <c r="T91" s="57"/>
      <c r="V91" s="57"/>
      <c r="W91" s="57"/>
      <c r="X91" s="57"/>
      <c r="Y91" s="57"/>
      <c r="Z91" s="57"/>
    </row>
    <row r="92" spans="1:26" ht="28.5" customHeight="1" x14ac:dyDescent="0.15">
      <c r="A92" s="247"/>
      <c r="B92" s="249" t="s">
        <v>14</v>
      </c>
      <c r="C92" s="250"/>
      <c r="D92" s="377" t="s">
        <v>303</v>
      </c>
      <c r="E92" s="378"/>
      <c r="F92" s="378"/>
      <c r="G92" s="378"/>
      <c r="H92" s="378"/>
      <c r="I92" s="684"/>
      <c r="J92" s="661"/>
      <c r="K92" s="671"/>
      <c r="L92" s="671"/>
      <c r="M92" s="662"/>
      <c r="Q92" s="57"/>
      <c r="R92" s="57"/>
      <c r="S92" s="57"/>
      <c r="T92" s="57"/>
      <c r="U92" s="57"/>
      <c r="V92" s="57"/>
      <c r="W92" s="57"/>
      <c r="X92" s="57"/>
      <c r="Y92" s="57"/>
      <c r="Z92" s="57"/>
    </row>
    <row r="93" spans="1:26" ht="20.100000000000001" customHeight="1" thickBot="1" x14ac:dyDescent="0.2">
      <c r="A93" s="247"/>
      <c r="B93" s="251"/>
      <c r="C93" s="252"/>
      <c r="D93" s="60" t="s">
        <v>25</v>
      </c>
      <c r="E93" s="61" t="s">
        <v>26</v>
      </c>
      <c r="F93" s="276" t="s">
        <v>27</v>
      </c>
      <c r="G93" s="277"/>
      <c r="H93" s="276" t="s">
        <v>28</v>
      </c>
      <c r="I93" s="383"/>
      <c r="J93" s="677"/>
      <c r="K93" s="664"/>
      <c r="L93" s="664"/>
      <c r="M93" s="664"/>
      <c r="Q93" s="57"/>
      <c r="R93" s="57"/>
      <c r="S93" s="57"/>
      <c r="T93" s="57"/>
      <c r="U93" s="57"/>
      <c r="V93" s="57"/>
      <c r="W93" s="57"/>
      <c r="X93" s="57"/>
      <c r="Y93" s="57"/>
      <c r="Z93" s="57"/>
    </row>
    <row r="94" spans="1:26" ht="20.100000000000001" customHeight="1" x14ac:dyDescent="0.15">
      <c r="A94" s="247"/>
      <c r="B94" s="259" t="s">
        <v>29</v>
      </c>
      <c r="C94" s="259"/>
      <c r="D94" s="189"/>
      <c r="E94" s="216">
        <v>5960</v>
      </c>
      <c r="F94" s="255" t="s">
        <v>30</v>
      </c>
      <c r="G94" s="256"/>
      <c r="H94" s="257">
        <f>D94*E94</f>
        <v>0</v>
      </c>
      <c r="I94" s="305"/>
      <c r="J94" s="675"/>
      <c r="K94" s="666"/>
      <c r="L94" s="667"/>
      <c r="M94" s="672"/>
      <c r="Q94" s="57"/>
      <c r="R94" s="57"/>
      <c r="S94" s="57"/>
      <c r="T94" s="57"/>
      <c r="U94" s="175">
        <v>5960</v>
      </c>
      <c r="V94" s="57"/>
      <c r="W94" s="57"/>
      <c r="X94" s="57"/>
      <c r="Y94" s="57"/>
      <c r="Z94" s="57"/>
    </row>
    <row r="95" spans="1:26" ht="20.100000000000001" customHeight="1" x14ac:dyDescent="0.15">
      <c r="A95" s="247"/>
      <c r="B95" s="21"/>
      <c r="C95" s="62" t="s">
        <v>31</v>
      </c>
      <c r="D95" s="189"/>
      <c r="E95" s="216">
        <v>5960</v>
      </c>
      <c r="F95" s="255" t="s">
        <v>30</v>
      </c>
      <c r="G95" s="256"/>
      <c r="H95" s="257">
        <f>D95*E95</f>
        <v>0</v>
      </c>
      <c r="I95" s="305"/>
      <c r="J95" s="675"/>
      <c r="K95" s="666"/>
      <c r="L95" s="667"/>
      <c r="M95" s="672"/>
      <c r="Q95" s="57"/>
      <c r="R95" s="57"/>
      <c r="S95" s="57"/>
      <c r="T95" s="57"/>
      <c r="U95" s="175">
        <v>5960</v>
      </c>
      <c r="V95" s="57"/>
      <c r="W95" s="57"/>
      <c r="X95" s="57"/>
      <c r="Y95" s="57"/>
      <c r="Z95" s="57"/>
    </row>
    <row r="96" spans="1:26" ht="20.100000000000001" customHeight="1" x14ac:dyDescent="0.15">
      <c r="A96" s="247"/>
      <c r="B96" s="86" t="s">
        <v>32</v>
      </c>
      <c r="C96" s="87"/>
      <c r="D96" s="189"/>
      <c r="E96" s="216">
        <v>74600</v>
      </c>
      <c r="F96" s="261" t="s">
        <v>33</v>
      </c>
      <c r="G96" s="262"/>
      <c r="H96" s="257">
        <f t="shared" ref="H96:H111" si="9">D96*E96</f>
        <v>0</v>
      </c>
      <c r="I96" s="305"/>
      <c r="J96" s="675"/>
      <c r="K96" s="666"/>
      <c r="L96" s="667"/>
      <c r="M96" s="672"/>
      <c r="Q96" s="57"/>
      <c r="R96" s="57"/>
      <c r="S96" s="57"/>
      <c r="T96" s="57"/>
      <c r="U96" s="175">
        <v>74600</v>
      </c>
      <c r="V96" s="57"/>
      <c r="W96" s="57"/>
      <c r="X96" s="57"/>
      <c r="Y96" s="57"/>
      <c r="Z96" s="57"/>
    </row>
    <row r="97" spans="1:26" ht="20.100000000000001" customHeight="1" x14ac:dyDescent="0.15">
      <c r="A97" s="247"/>
      <c r="B97" s="86" t="s">
        <v>34</v>
      </c>
      <c r="C97" s="87"/>
      <c r="D97" s="189"/>
      <c r="E97" s="216">
        <v>74600</v>
      </c>
      <c r="F97" s="261" t="s">
        <v>33</v>
      </c>
      <c r="G97" s="262"/>
      <c r="H97" s="257">
        <f t="shared" si="9"/>
        <v>0</v>
      </c>
      <c r="I97" s="305"/>
      <c r="J97" s="675"/>
      <c r="K97" s="666"/>
      <c r="L97" s="667"/>
      <c r="M97" s="672"/>
      <c r="Q97" s="57"/>
      <c r="R97" s="57"/>
      <c r="S97" s="57"/>
      <c r="T97" s="57"/>
      <c r="U97" s="175">
        <v>74600</v>
      </c>
      <c r="V97" s="57"/>
      <c r="W97" s="57"/>
      <c r="X97" s="57"/>
      <c r="Y97" s="57"/>
      <c r="Z97" s="57"/>
    </row>
    <row r="98" spans="1:26" ht="20.100000000000001" customHeight="1" x14ac:dyDescent="0.15">
      <c r="A98" s="247"/>
      <c r="B98" s="86" t="s">
        <v>35</v>
      </c>
      <c r="C98" s="87"/>
      <c r="D98" s="189"/>
      <c r="E98" s="216">
        <v>3190</v>
      </c>
      <c r="F98" s="255" t="s">
        <v>30</v>
      </c>
      <c r="G98" s="256"/>
      <c r="H98" s="257">
        <f t="shared" si="9"/>
        <v>0</v>
      </c>
      <c r="I98" s="305"/>
      <c r="J98" s="675"/>
      <c r="K98" s="666"/>
      <c r="L98" s="667"/>
      <c r="M98" s="672"/>
      <c r="Q98" s="57"/>
      <c r="R98" s="57"/>
      <c r="S98" s="57"/>
      <c r="T98" s="57"/>
      <c r="U98" s="175">
        <v>3190</v>
      </c>
      <c r="V98" s="57"/>
      <c r="W98" s="57"/>
      <c r="X98" s="57"/>
      <c r="Y98" s="57"/>
      <c r="Z98" s="57"/>
    </row>
    <row r="99" spans="1:26" ht="20.100000000000001" customHeight="1" x14ac:dyDescent="0.15">
      <c r="A99" s="247"/>
      <c r="B99" s="86" t="s">
        <v>36</v>
      </c>
      <c r="C99" s="87"/>
      <c r="D99" s="189"/>
      <c r="E99" s="216">
        <v>5960</v>
      </c>
      <c r="F99" s="255" t="s">
        <v>30</v>
      </c>
      <c r="G99" s="256"/>
      <c r="H99" s="257">
        <f t="shared" si="9"/>
        <v>0</v>
      </c>
      <c r="I99" s="305"/>
      <c r="J99" s="675"/>
      <c r="K99" s="666"/>
      <c r="L99" s="667"/>
      <c r="M99" s="672"/>
      <c r="Q99" s="57"/>
      <c r="R99" s="57"/>
      <c r="S99" s="57"/>
      <c r="T99" s="57"/>
      <c r="U99" s="175">
        <v>5960</v>
      </c>
      <c r="V99" s="57"/>
      <c r="W99" s="57"/>
      <c r="X99" s="57"/>
      <c r="Y99" s="57"/>
      <c r="Z99" s="57"/>
    </row>
    <row r="100" spans="1:26" ht="20.100000000000001" customHeight="1" x14ac:dyDescent="0.15">
      <c r="A100" s="247"/>
      <c r="B100" s="86" t="s">
        <v>37</v>
      </c>
      <c r="C100" s="87"/>
      <c r="D100" s="189"/>
      <c r="E100" s="216">
        <v>2390</v>
      </c>
      <c r="F100" s="255" t="s">
        <v>30</v>
      </c>
      <c r="G100" s="256"/>
      <c r="H100" s="257">
        <f t="shared" si="9"/>
        <v>0</v>
      </c>
      <c r="I100" s="305"/>
      <c r="J100" s="675"/>
      <c r="K100" s="666"/>
      <c r="L100" s="667"/>
      <c r="M100" s="672"/>
      <c r="Q100" s="57"/>
      <c r="R100" s="57"/>
      <c r="S100" s="57"/>
      <c r="T100" s="57"/>
      <c r="U100" s="175">
        <v>2390</v>
      </c>
      <c r="V100" s="57"/>
      <c r="W100" s="57"/>
      <c r="X100" s="57"/>
      <c r="Y100" s="57"/>
      <c r="Z100" s="57"/>
    </row>
    <row r="101" spans="1:26" ht="20.100000000000001" customHeight="1" x14ac:dyDescent="0.15">
      <c r="A101" s="247"/>
      <c r="B101" s="86" t="s">
        <v>38</v>
      </c>
      <c r="C101" s="87"/>
      <c r="D101" s="189"/>
      <c r="E101" s="216">
        <v>44700</v>
      </c>
      <c r="F101" s="261" t="s">
        <v>33</v>
      </c>
      <c r="G101" s="262"/>
      <c r="H101" s="257">
        <f t="shared" si="9"/>
        <v>0</v>
      </c>
      <c r="I101" s="305"/>
      <c r="J101" s="675"/>
      <c r="K101" s="666"/>
      <c r="L101" s="667"/>
      <c r="M101" s="672"/>
      <c r="Q101" s="57"/>
      <c r="R101" s="57"/>
      <c r="S101" s="57"/>
      <c r="T101" s="57"/>
      <c r="U101" s="175">
        <v>44700</v>
      </c>
      <c r="V101" s="57"/>
      <c r="W101" s="57"/>
      <c r="X101" s="57"/>
      <c r="Y101" s="57"/>
      <c r="Z101" s="57"/>
    </row>
    <row r="102" spans="1:26" ht="20.100000000000001" customHeight="1" x14ac:dyDescent="0.15">
      <c r="A102" s="247"/>
      <c r="B102" s="86" t="s">
        <v>39</v>
      </c>
      <c r="C102" s="87"/>
      <c r="D102" s="189"/>
      <c r="E102" s="216">
        <v>44700</v>
      </c>
      <c r="F102" s="261" t="s">
        <v>33</v>
      </c>
      <c r="G102" s="262"/>
      <c r="H102" s="257">
        <f t="shared" si="9"/>
        <v>0</v>
      </c>
      <c r="I102" s="305"/>
      <c r="J102" s="675"/>
      <c r="K102" s="666"/>
      <c r="L102" s="667"/>
      <c r="M102" s="672"/>
      <c r="Q102" s="57"/>
      <c r="R102" s="57"/>
      <c r="S102" s="57"/>
      <c r="T102" s="57"/>
      <c r="U102" s="175">
        <v>44700</v>
      </c>
      <c r="V102" s="57"/>
      <c r="W102" s="57"/>
      <c r="X102" s="57"/>
      <c r="Y102" s="57"/>
      <c r="Z102" s="57"/>
    </row>
    <row r="103" spans="1:26" ht="20.100000000000001" customHeight="1" x14ac:dyDescent="0.15">
      <c r="A103" s="247"/>
      <c r="B103" s="86" t="s">
        <v>305</v>
      </c>
      <c r="C103" s="88"/>
      <c r="D103" s="189"/>
      <c r="E103" s="216">
        <v>7900</v>
      </c>
      <c r="F103" s="261" t="s">
        <v>33</v>
      </c>
      <c r="G103" s="262"/>
      <c r="H103" s="257">
        <f t="shared" si="9"/>
        <v>0</v>
      </c>
      <c r="I103" s="305"/>
      <c r="J103" s="675"/>
      <c r="K103" s="666"/>
      <c r="L103" s="667"/>
      <c r="M103" s="672"/>
      <c r="Q103" s="57"/>
      <c r="R103" s="57"/>
      <c r="S103" s="57"/>
      <c r="T103" s="57"/>
      <c r="U103" s="175">
        <v>7900</v>
      </c>
      <c r="V103" s="57"/>
      <c r="W103" s="57"/>
      <c r="X103" s="57"/>
      <c r="Y103" s="57"/>
      <c r="Z103" s="57"/>
    </row>
    <row r="104" spans="1:26" ht="20.100000000000001" customHeight="1" x14ac:dyDescent="0.15">
      <c r="A104" s="247"/>
      <c r="B104" s="86" t="s">
        <v>41</v>
      </c>
      <c r="C104" s="87"/>
      <c r="D104" s="189"/>
      <c r="E104" s="216">
        <v>44700</v>
      </c>
      <c r="F104" s="261" t="s">
        <v>33</v>
      </c>
      <c r="G104" s="262"/>
      <c r="H104" s="257">
        <f t="shared" si="9"/>
        <v>0</v>
      </c>
      <c r="I104" s="305"/>
      <c r="J104" s="675"/>
      <c r="K104" s="666"/>
      <c r="L104" s="667"/>
      <c r="M104" s="672"/>
      <c r="Q104" s="57"/>
      <c r="R104" s="57"/>
      <c r="S104" s="57"/>
      <c r="T104" s="57"/>
      <c r="U104" s="175">
        <v>44700</v>
      </c>
      <c r="V104" s="57"/>
      <c r="W104" s="57"/>
      <c r="X104" s="57"/>
      <c r="Y104" s="57"/>
      <c r="Z104" s="57"/>
    </row>
    <row r="105" spans="1:26" ht="20.100000000000001" customHeight="1" x14ac:dyDescent="0.15">
      <c r="A105" s="247"/>
      <c r="B105" s="86" t="s">
        <v>42</v>
      </c>
      <c r="C105" s="87"/>
      <c r="D105" s="189"/>
      <c r="E105" s="216">
        <v>16000</v>
      </c>
      <c r="F105" s="261" t="s">
        <v>33</v>
      </c>
      <c r="G105" s="262"/>
      <c r="H105" s="257">
        <f t="shared" si="9"/>
        <v>0</v>
      </c>
      <c r="I105" s="305"/>
      <c r="J105" s="675"/>
      <c r="K105" s="666"/>
      <c r="L105" s="667"/>
      <c r="M105" s="672"/>
      <c r="Q105" s="57"/>
      <c r="R105" s="57"/>
      <c r="S105" s="57"/>
      <c r="T105" s="57"/>
      <c r="U105" s="175">
        <v>16000</v>
      </c>
      <c r="V105" s="57"/>
      <c r="W105" s="57"/>
      <c r="X105" s="57"/>
      <c r="Y105" s="57"/>
      <c r="Z105" s="57"/>
    </row>
    <row r="106" spans="1:26" ht="20.100000000000001" customHeight="1" x14ac:dyDescent="0.15">
      <c r="A106" s="247"/>
      <c r="B106" s="86" t="s">
        <v>43</v>
      </c>
      <c r="C106" s="87"/>
      <c r="D106" s="189"/>
      <c r="E106" s="216">
        <v>11900</v>
      </c>
      <c r="F106" s="261" t="s">
        <v>33</v>
      </c>
      <c r="G106" s="262"/>
      <c r="H106" s="257">
        <f t="shared" si="9"/>
        <v>0</v>
      </c>
      <c r="I106" s="305"/>
      <c r="J106" s="675"/>
      <c r="K106" s="666"/>
      <c r="L106" s="667"/>
      <c r="M106" s="672"/>
      <c r="Q106" s="57"/>
      <c r="R106" s="57"/>
      <c r="S106" s="57"/>
      <c r="T106" s="57"/>
      <c r="U106" s="175">
        <v>11900</v>
      </c>
      <c r="V106" s="57"/>
      <c r="W106" s="57"/>
      <c r="X106" s="57"/>
      <c r="Y106" s="57"/>
      <c r="Z106" s="57"/>
    </row>
    <row r="107" spans="1:26" ht="20.100000000000001" customHeight="1" x14ac:dyDescent="0.15">
      <c r="A107" s="247"/>
      <c r="B107" s="86" t="s">
        <v>44</v>
      </c>
      <c r="C107" s="87"/>
      <c r="D107" s="189"/>
      <c r="E107" s="216">
        <v>1600</v>
      </c>
      <c r="F107" s="261" t="s">
        <v>33</v>
      </c>
      <c r="G107" s="262"/>
      <c r="H107" s="257">
        <f t="shared" si="9"/>
        <v>0</v>
      </c>
      <c r="I107" s="305"/>
      <c r="J107" s="675"/>
      <c r="K107" s="666"/>
      <c r="L107" s="667"/>
      <c r="M107" s="672"/>
      <c r="Q107" s="57"/>
      <c r="R107" s="57"/>
      <c r="S107" s="57"/>
      <c r="T107" s="57"/>
      <c r="U107" s="175">
        <v>1600</v>
      </c>
      <c r="V107" s="57"/>
      <c r="W107" s="57"/>
      <c r="X107" s="57"/>
      <c r="Y107" s="57"/>
      <c r="Z107" s="57"/>
    </row>
    <row r="108" spans="1:26" ht="20.100000000000001" customHeight="1" x14ac:dyDescent="0.15">
      <c r="A108" s="247"/>
      <c r="B108" s="86" t="s">
        <v>45</v>
      </c>
      <c r="C108" s="87"/>
      <c r="D108" s="189"/>
      <c r="E108" s="216">
        <v>47500</v>
      </c>
      <c r="F108" s="261" t="s">
        <v>33</v>
      </c>
      <c r="G108" s="262"/>
      <c r="H108" s="257">
        <f t="shared" si="9"/>
        <v>0</v>
      </c>
      <c r="I108" s="305"/>
      <c r="J108" s="675"/>
      <c r="K108" s="666"/>
      <c r="L108" s="667"/>
      <c r="M108" s="672"/>
      <c r="Q108" s="57"/>
      <c r="R108" s="57"/>
      <c r="S108" s="57"/>
      <c r="T108" s="57"/>
      <c r="U108" s="175">
        <v>47500</v>
      </c>
      <c r="V108" s="57"/>
      <c r="W108" s="57"/>
      <c r="X108" s="57"/>
      <c r="Y108" s="57"/>
      <c r="Z108" s="57"/>
    </row>
    <row r="109" spans="1:26" ht="20.100000000000001" customHeight="1" x14ac:dyDescent="0.15">
      <c r="A109" s="247"/>
      <c r="B109" s="86" t="s">
        <v>46</v>
      </c>
      <c r="C109" s="87"/>
      <c r="D109" s="189"/>
      <c r="E109" s="216">
        <v>1600</v>
      </c>
      <c r="F109" s="255" t="s">
        <v>30</v>
      </c>
      <c r="G109" s="256"/>
      <c r="H109" s="257">
        <f t="shared" si="9"/>
        <v>0</v>
      </c>
      <c r="I109" s="305"/>
      <c r="J109" s="675"/>
      <c r="K109" s="666"/>
      <c r="L109" s="667"/>
      <c r="M109" s="672"/>
      <c r="Q109" s="57"/>
      <c r="R109" s="57"/>
      <c r="S109" s="57"/>
      <c r="T109" s="57"/>
      <c r="U109" s="175">
        <v>1600</v>
      </c>
      <c r="V109" s="57"/>
      <c r="W109" s="57"/>
      <c r="X109" s="57"/>
      <c r="Y109" s="57"/>
      <c r="Z109" s="57"/>
    </row>
    <row r="110" spans="1:26" ht="20.100000000000001" customHeight="1" x14ac:dyDescent="0.15">
      <c r="A110" s="247"/>
      <c r="B110" s="86" t="s">
        <v>47</v>
      </c>
      <c r="C110" s="87"/>
      <c r="D110" s="190"/>
      <c r="E110" s="217">
        <v>16000</v>
      </c>
      <c r="F110" s="261" t="s">
        <v>33</v>
      </c>
      <c r="G110" s="262"/>
      <c r="H110" s="257">
        <f t="shared" si="9"/>
        <v>0</v>
      </c>
      <c r="I110" s="305"/>
      <c r="J110" s="675"/>
      <c r="K110" s="666"/>
      <c r="L110" s="667"/>
      <c r="M110" s="672"/>
      <c r="Q110" s="57"/>
      <c r="R110" s="57"/>
      <c r="S110" s="57"/>
      <c r="T110" s="57"/>
      <c r="U110" s="175">
        <v>16000</v>
      </c>
      <c r="V110" s="57"/>
      <c r="W110" s="57"/>
      <c r="X110" s="57"/>
      <c r="Y110" s="57"/>
      <c r="Z110" s="57"/>
    </row>
    <row r="111" spans="1:26" ht="20.100000000000001" customHeight="1" x14ac:dyDescent="0.15">
      <c r="A111" s="247"/>
      <c r="B111" s="89" t="s">
        <v>306</v>
      </c>
      <c r="C111" s="90"/>
      <c r="D111" s="190"/>
      <c r="E111" s="217">
        <v>5960</v>
      </c>
      <c r="F111" s="379" t="s">
        <v>30</v>
      </c>
      <c r="G111" s="380"/>
      <c r="H111" s="381">
        <f t="shared" si="9"/>
        <v>0</v>
      </c>
      <c r="I111" s="405"/>
      <c r="J111" s="675"/>
      <c r="K111" s="666"/>
      <c r="L111" s="667"/>
      <c r="M111" s="672"/>
      <c r="Q111" s="57"/>
      <c r="R111" s="57"/>
      <c r="S111" s="57"/>
      <c r="T111" s="57"/>
      <c r="U111" s="175">
        <v>5960</v>
      </c>
      <c r="V111" s="57"/>
      <c r="W111" s="57"/>
      <c r="X111" s="57"/>
      <c r="Y111" s="57"/>
      <c r="Z111" s="57"/>
    </row>
    <row r="112" spans="1:26" ht="20.100000000000001" customHeight="1" x14ac:dyDescent="0.15">
      <c r="A112" s="247"/>
      <c r="B112" s="91" t="s">
        <v>194</v>
      </c>
      <c r="C112" s="86"/>
      <c r="D112" s="201"/>
      <c r="E112" s="216">
        <v>5960</v>
      </c>
      <c r="F112" s="384" t="s">
        <v>86</v>
      </c>
      <c r="G112" s="364"/>
      <c r="H112" s="365">
        <f>D112*E112</f>
        <v>0</v>
      </c>
      <c r="I112" s="681"/>
      <c r="J112" s="675"/>
      <c r="K112" s="666"/>
      <c r="L112" s="667"/>
      <c r="M112" s="672"/>
      <c r="Q112" s="57"/>
      <c r="R112" s="57"/>
      <c r="S112" s="57"/>
      <c r="T112" s="57"/>
      <c r="U112" s="175">
        <v>5960</v>
      </c>
      <c r="V112" s="57"/>
      <c r="W112" s="57"/>
      <c r="X112" s="57"/>
      <c r="Y112" s="57"/>
      <c r="Z112" s="57"/>
    </row>
    <row r="113" spans="1:26" ht="20.100000000000001" customHeight="1" x14ac:dyDescent="0.15">
      <c r="A113" s="247"/>
      <c r="B113" s="92" t="s">
        <v>307</v>
      </c>
      <c r="C113" s="92"/>
      <c r="D113" s="201"/>
      <c r="E113" s="222">
        <v>74600</v>
      </c>
      <c r="F113" s="384" t="s">
        <v>86</v>
      </c>
      <c r="G113" s="364"/>
      <c r="H113" s="369">
        <f t="shared" ref="H113:H117" si="10">D113*E113</f>
        <v>0</v>
      </c>
      <c r="I113" s="680"/>
      <c r="J113" s="675"/>
      <c r="K113" s="666"/>
      <c r="L113" s="667"/>
      <c r="M113" s="672"/>
      <c r="Q113" s="57"/>
      <c r="R113" s="57"/>
      <c r="S113" s="57"/>
      <c r="T113" s="57"/>
      <c r="U113" s="175">
        <v>74600</v>
      </c>
      <c r="V113" s="57"/>
      <c r="W113" s="57"/>
      <c r="X113" s="57"/>
      <c r="Y113" s="57"/>
      <c r="Z113" s="57"/>
    </row>
    <row r="114" spans="1:26" ht="20.100000000000001" customHeight="1" x14ac:dyDescent="0.15">
      <c r="A114" s="247"/>
      <c r="B114" s="86" t="s">
        <v>308</v>
      </c>
      <c r="C114" s="87"/>
      <c r="D114" s="201"/>
      <c r="E114" s="222">
        <v>74600</v>
      </c>
      <c r="F114" s="364" t="s">
        <v>77</v>
      </c>
      <c r="G114" s="364"/>
      <c r="H114" s="369">
        <f t="shared" si="10"/>
        <v>0</v>
      </c>
      <c r="I114" s="680"/>
      <c r="J114" s="675"/>
      <c r="K114" s="666"/>
      <c r="L114" s="667"/>
      <c r="M114" s="672"/>
      <c r="Q114" s="57"/>
      <c r="R114" s="57"/>
      <c r="S114" s="57"/>
      <c r="T114" s="57"/>
      <c r="U114" s="175">
        <v>74600</v>
      </c>
      <c r="V114" s="57"/>
      <c r="W114" s="57"/>
      <c r="X114" s="57"/>
      <c r="Y114" s="57"/>
      <c r="Z114" s="57"/>
    </row>
    <row r="115" spans="1:26" ht="20.100000000000001" customHeight="1" x14ac:dyDescent="0.15">
      <c r="A115" s="247"/>
      <c r="B115" s="86" t="s">
        <v>137</v>
      </c>
      <c r="C115" s="87"/>
      <c r="D115" s="201"/>
      <c r="E115" s="222">
        <v>3190</v>
      </c>
      <c r="F115" s="364" t="s">
        <v>77</v>
      </c>
      <c r="G115" s="364"/>
      <c r="H115" s="369">
        <f t="shared" si="10"/>
        <v>0</v>
      </c>
      <c r="I115" s="680"/>
      <c r="J115" s="675"/>
      <c r="K115" s="666"/>
      <c r="L115" s="667"/>
      <c r="M115" s="672"/>
      <c r="Q115" s="57"/>
      <c r="R115" s="57"/>
      <c r="S115" s="57"/>
      <c r="T115" s="57"/>
      <c r="U115" s="175">
        <v>3190</v>
      </c>
      <c r="V115" s="57"/>
      <c r="W115" s="57"/>
      <c r="X115" s="57"/>
      <c r="Y115" s="57"/>
      <c r="Z115" s="57"/>
    </row>
    <row r="116" spans="1:26" ht="20.100000000000001" customHeight="1" x14ac:dyDescent="0.15">
      <c r="A116" s="247"/>
      <c r="B116" s="86" t="s">
        <v>309</v>
      </c>
      <c r="C116" s="87"/>
      <c r="D116" s="201"/>
      <c r="E116" s="222">
        <v>5960</v>
      </c>
      <c r="F116" s="384" t="s">
        <v>86</v>
      </c>
      <c r="G116" s="364"/>
      <c r="H116" s="369">
        <f t="shared" si="10"/>
        <v>0</v>
      </c>
      <c r="I116" s="680"/>
      <c r="J116" s="675"/>
      <c r="K116" s="666"/>
      <c r="L116" s="667"/>
      <c r="M116" s="672"/>
      <c r="Q116" s="57"/>
      <c r="R116" s="57"/>
      <c r="S116" s="57"/>
      <c r="T116" s="57"/>
      <c r="U116" s="175">
        <v>5960</v>
      </c>
      <c r="V116" s="57"/>
      <c r="W116" s="57"/>
      <c r="X116" s="57"/>
      <c r="Y116" s="57"/>
      <c r="Z116" s="57"/>
    </row>
    <row r="117" spans="1:26" ht="20.100000000000001" customHeight="1" thickBot="1" x14ac:dyDescent="0.2">
      <c r="A117" s="247"/>
      <c r="B117" s="86" t="s">
        <v>310</v>
      </c>
      <c r="C117" s="87"/>
      <c r="D117" s="201"/>
      <c r="E117" s="222">
        <v>5960</v>
      </c>
      <c r="F117" s="384" t="s">
        <v>86</v>
      </c>
      <c r="G117" s="364"/>
      <c r="H117" s="369">
        <f t="shared" si="10"/>
        <v>0</v>
      </c>
      <c r="I117" s="680"/>
      <c r="J117" s="675"/>
      <c r="K117" s="666"/>
      <c r="L117" s="667"/>
      <c r="M117" s="672"/>
      <c r="Q117" s="57"/>
      <c r="R117" s="57"/>
      <c r="S117" s="57"/>
      <c r="T117" s="57"/>
      <c r="U117" s="175">
        <v>5960</v>
      </c>
      <c r="V117" s="57"/>
      <c r="W117" s="57"/>
      <c r="X117" s="57"/>
      <c r="Y117" s="57"/>
      <c r="Z117" s="57"/>
    </row>
    <row r="118" spans="1:26" ht="20.100000000000001" customHeight="1" thickTop="1" thickBot="1" x14ac:dyDescent="0.2">
      <c r="A118" s="247"/>
      <c r="B118" s="66"/>
      <c r="C118" s="67" t="s">
        <v>50</v>
      </c>
      <c r="D118" s="68"/>
      <c r="E118" s="69"/>
      <c r="F118" s="306"/>
      <c r="G118" s="307"/>
      <c r="H118" s="308">
        <f>SUM(H94:I117)</f>
        <v>0</v>
      </c>
      <c r="I118" s="544"/>
      <c r="J118" s="667"/>
      <c r="K118" s="670"/>
      <c r="L118" s="667"/>
      <c r="M118" s="670"/>
      <c r="Q118" s="57"/>
      <c r="R118" s="57"/>
      <c r="S118" s="57"/>
      <c r="T118" s="57"/>
      <c r="U118" s="57"/>
      <c r="V118" s="57"/>
      <c r="W118" s="57"/>
      <c r="X118" s="57"/>
      <c r="Y118" s="57"/>
      <c r="Z118" s="57"/>
    </row>
    <row r="119" spans="1:26" ht="22.5" customHeight="1" x14ac:dyDescent="0.15">
      <c r="A119" s="247"/>
      <c r="B119" s="309" t="s">
        <v>56</v>
      </c>
      <c r="C119" s="310"/>
      <c r="D119" s="253" t="s">
        <v>320</v>
      </c>
      <c r="E119" s="325"/>
      <c r="F119" s="325"/>
      <c r="G119" s="325"/>
      <c r="H119" s="325"/>
      <c r="I119" s="382"/>
      <c r="J119" s="661"/>
      <c r="K119" s="671"/>
      <c r="L119" s="671"/>
      <c r="M119" s="662"/>
      <c r="Q119" s="57"/>
      <c r="R119" s="57"/>
      <c r="S119" s="57"/>
      <c r="T119" s="57"/>
      <c r="U119" s="57"/>
      <c r="V119" s="57"/>
      <c r="W119" s="57"/>
      <c r="X119" s="57"/>
      <c r="Y119" s="57"/>
      <c r="Z119" s="57"/>
    </row>
    <row r="120" spans="1:26" ht="22.5" customHeight="1" thickBot="1" x14ac:dyDescent="0.2">
      <c r="A120" s="247"/>
      <c r="B120" s="311"/>
      <c r="C120" s="312"/>
      <c r="D120" s="60" t="s">
        <v>58</v>
      </c>
      <c r="E120" s="61" t="s">
        <v>53</v>
      </c>
      <c r="F120" s="276" t="s">
        <v>27</v>
      </c>
      <c r="G120" s="277"/>
      <c r="H120" s="276" t="s">
        <v>28</v>
      </c>
      <c r="I120" s="383"/>
      <c r="J120" s="677"/>
      <c r="K120" s="664"/>
      <c r="L120" s="664"/>
      <c r="M120" s="664"/>
      <c r="Q120" s="57"/>
      <c r="R120" s="57"/>
      <c r="S120" s="57"/>
      <c r="T120" s="57"/>
      <c r="U120" s="57"/>
      <c r="V120" s="57"/>
      <c r="W120" s="57"/>
      <c r="X120" s="57"/>
      <c r="Y120" s="57"/>
      <c r="Z120" s="57"/>
    </row>
    <row r="121" spans="1:26" ht="20.100000000000001" customHeight="1" x14ac:dyDescent="0.15">
      <c r="A121" s="247"/>
      <c r="B121" s="335" t="s">
        <v>59</v>
      </c>
      <c r="C121" s="336"/>
      <c r="D121" s="234"/>
      <c r="E121" s="228">
        <v>11900</v>
      </c>
      <c r="F121" s="385" t="s">
        <v>33</v>
      </c>
      <c r="G121" s="386"/>
      <c r="H121" s="389">
        <f>D121*E121</f>
        <v>0</v>
      </c>
      <c r="I121" s="685"/>
      <c r="J121" s="675"/>
      <c r="K121" s="666"/>
      <c r="L121" s="667"/>
      <c r="M121" s="672"/>
      <c r="Q121" s="57"/>
      <c r="R121" s="57"/>
      <c r="S121" s="57"/>
      <c r="T121" s="57"/>
      <c r="U121" s="185">
        <v>11900</v>
      </c>
      <c r="V121" s="57"/>
      <c r="W121" s="57"/>
      <c r="X121" s="57"/>
      <c r="Y121" s="57"/>
      <c r="Z121" s="57"/>
    </row>
    <row r="122" spans="1:26" ht="20.100000000000001" customHeight="1" x14ac:dyDescent="0.15">
      <c r="A122" s="247"/>
      <c r="B122" s="338" t="s">
        <v>60</v>
      </c>
      <c r="C122" s="339"/>
      <c r="D122" s="190"/>
      <c r="E122" s="220">
        <v>11900</v>
      </c>
      <c r="F122" s="387"/>
      <c r="G122" s="256"/>
      <c r="H122" s="340">
        <f t="shared" ref="H122:H124" si="11">D122*E122</f>
        <v>0</v>
      </c>
      <c r="I122" s="406"/>
      <c r="J122" s="675"/>
      <c r="K122" s="666"/>
      <c r="L122" s="667"/>
      <c r="M122" s="672"/>
      <c r="Q122" s="57"/>
      <c r="R122" s="57"/>
      <c r="S122" s="57"/>
      <c r="T122" s="57"/>
      <c r="U122" s="185">
        <v>11900</v>
      </c>
      <c r="V122" s="57"/>
      <c r="W122" s="57"/>
      <c r="X122" s="57"/>
      <c r="Y122" s="57"/>
      <c r="Z122" s="57"/>
    </row>
    <row r="123" spans="1:26" ht="20.100000000000001" customHeight="1" x14ac:dyDescent="0.15">
      <c r="A123" s="247"/>
      <c r="B123" s="259" t="s">
        <v>61</v>
      </c>
      <c r="C123" s="260"/>
      <c r="D123" s="189"/>
      <c r="E123" s="220">
        <v>11900</v>
      </c>
      <c r="F123" s="387"/>
      <c r="G123" s="256"/>
      <c r="H123" s="340">
        <f t="shared" si="11"/>
        <v>0</v>
      </c>
      <c r="I123" s="406"/>
      <c r="J123" s="675"/>
      <c r="K123" s="666"/>
      <c r="L123" s="667"/>
      <c r="M123" s="672"/>
      <c r="Q123" s="57"/>
      <c r="R123" s="57"/>
      <c r="S123" s="57"/>
      <c r="T123" s="57"/>
      <c r="U123" s="185">
        <v>11900</v>
      </c>
      <c r="V123" s="57"/>
      <c r="W123" s="57"/>
      <c r="X123" s="57"/>
      <c r="Y123" s="57"/>
      <c r="Z123" s="57"/>
    </row>
    <row r="124" spans="1:26" ht="20.100000000000001" customHeight="1" thickBot="1" x14ac:dyDescent="0.2">
      <c r="A124" s="247"/>
      <c r="B124" s="341" t="s">
        <v>62</v>
      </c>
      <c r="C124" s="342"/>
      <c r="D124" s="193"/>
      <c r="E124" s="221">
        <v>11900</v>
      </c>
      <c r="F124" s="388"/>
      <c r="G124" s="327"/>
      <c r="H124" s="343">
        <f t="shared" si="11"/>
        <v>0</v>
      </c>
      <c r="I124" s="407"/>
      <c r="J124" s="675"/>
      <c r="K124" s="666"/>
      <c r="L124" s="667"/>
      <c r="M124" s="672"/>
      <c r="Q124" s="57"/>
      <c r="R124" s="57"/>
      <c r="S124" s="57"/>
      <c r="T124" s="57"/>
      <c r="U124" s="185">
        <v>11900</v>
      </c>
      <c r="V124" s="57"/>
      <c r="W124" s="57"/>
      <c r="X124" s="57"/>
      <c r="Y124" s="57"/>
      <c r="Z124" s="57"/>
    </row>
    <row r="125" spans="1:26" ht="20.100000000000001" customHeight="1" thickTop="1" thickBot="1" x14ac:dyDescent="0.2">
      <c r="A125" s="247"/>
      <c r="B125" s="321" t="s">
        <v>50</v>
      </c>
      <c r="C125" s="322"/>
      <c r="D125" s="77"/>
      <c r="E125" s="76"/>
      <c r="F125" s="333"/>
      <c r="G125" s="334"/>
      <c r="H125" s="308">
        <f>SUM(H121:I124)</f>
        <v>0</v>
      </c>
      <c r="I125" s="544"/>
      <c r="J125" s="667"/>
      <c r="K125" s="670"/>
      <c r="L125" s="667"/>
      <c r="M125" s="670"/>
      <c r="Q125" s="57"/>
      <c r="R125" s="57"/>
      <c r="S125" s="57"/>
      <c r="T125" s="57"/>
      <c r="U125" s="57"/>
      <c r="V125" s="57"/>
      <c r="W125" s="57"/>
      <c r="X125" s="57"/>
      <c r="Y125" s="57"/>
      <c r="Z125" s="57"/>
    </row>
    <row r="126" spans="1:26" ht="20.100000000000001" customHeight="1" thickBot="1" x14ac:dyDescent="0.2">
      <c r="A126" s="247"/>
      <c r="B126" s="348" t="s">
        <v>14</v>
      </c>
      <c r="C126" s="349"/>
      <c r="D126" s="354" t="s">
        <v>311</v>
      </c>
      <c r="E126" s="355"/>
      <c r="F126" s="355"/>
      <c r="G126" s="355"/>
      <c r="H126" s="355"/>
      <c r="I126" s="355"/>
      <c r="J126" s="168" t="s">
        <v>304</v>
      </c>
      <c r="K126" s="169"/>
      <c r="L126" s="170"/>
      <c r="M126" s="661"/>
      <c r="N126" s="671"/>
      <c r="O126" s="662"/>
      <c r="P126" s="662"/>
      <c r="Q126" s="57"/>
      <c r="R126" s="57"/>
      <c r="S126" s="57"/>
      <c r="T126" s="57"/>
      <c r="U126" s="57"/>
      <c r="V126" s="57"/>
      <c r="W126" s="57"/>
      <c r="X126" s="57"/>
      <c r="Y126" s="57"/>
      <c r="Z126" s="57"/>
    </row>
    <row r="127" spans="1:26" ht="20.100000000000001" customHeight="1" x14ac:dyDescent="0.15">
      <c r="A127" s="247"/>
      <c r="B127" s="350"/>
      <c r="C127" s="351"/>
      <c r="D127" s="356" t="s">
        <v>25</v>
      </c>
      <c r="E127" s="358" t="s">
        <v>71</v>
      </c>
      <c r="F127" s="360" t="s">
        <v>27</v>
      </c>
      <c r="G127" s="361"/>
      <c r="H127" s="360" t="s">
        <v>72</v>
      </c>
      <c r="I127" s="371"/>
      <c r="J127" s="392" t="s">
        <v>300</v>
      </c>
      <c r="K127" s="393" t="s">
        <v>301</v>
      </c>
      <c r="L127" s="394" t="s">
        <v>302</v>
      </c>
      <c r="M127" s="695"/>
      <c r="N127" s="674"/>
      <c r="O127" s="674"/>
      <c r="P127" s="674"/>
      <c r="Q127" s="57"/>
      <c r="R127" s="57"/>
      <c r="S127" s="57"/>
      <c r="T127" s="57"/>
      <c r="U127" s="57"/>
      <c r="V127" s="57"/>
      <c r="W127" s="57"/>
      <c r="X127" s="57"/>
      <c r="Y127" s="57"/>
      <c r="Z127" s="57"/>
    </row>
    <row r="128" spans="1:26" ht="20.100000000000001" customHeight="1" thickBot="1" x14ac:dyDescent="0.2">
      <c r="A128" s="247"/>
      <c r="B128" s="352"/>
      <c r="C128" s="353"/>
      <c r="D128" s="357"/>
      <c r="E128" s="359"/>
      <c r="F128" s="362"/>
      <c r="G128" s="363"/>
      <c r="H128" s="362"/>
      <c r="I128" s="372"/>
      <c r="J128" s="373"/>
      <c r="K128" s="344"/>
      <c r="L128" s="345"/>
      <c r="M128" s="695"/>
      <c r="N128" s="674"/>
      <c r="O128" s="674"/>
      <c r="P128" s="674"/>
      <c r="Q128" s="57"/>
      <c r="R128" s="57"/>
      <c r="S128" s="57"/>
      <c r="T128" s="57"/>
      <c r="U128" s="57"/>
      <c r="V128" s="57"/>
      <c r="W128" s="57"/>
      <c r="X128" s="57"/>
      <c r="Y128" s="57"/>
      <c r="Z128" s="57"/>
    </row>
    <row r="129" spans="1:26" ht="20.100000000000001" customHeight="1" x14ac:dyDescent="0.15">
      <c r="A129" s="247"/>
      <c r="B129" s="92" t="s">
        <v>194</v>
      </c>
      <c r="C129" s="62"/>
      <c r="D129" s="200"/>
      <c r="E129" s="222">
        <v>5960</v>
      </c>
      <c r="F129" s="366" t="s">
        <v>86</v>
      </c>
      <c r="G129" s="367"/>
      <c r="H129" s="369">
        <f>D129*E129</f>
        <v>0</v>
      </c>
      <c r="I129" s="370"/>
      <c r="J129" s="213"/>
      <c r="K129" s="158">
        <v>0.05</v>
      </c>
      <c r="L129" s="696">
        <f>J129*K129*E129</f>
        <v>0</v>
      </c>
      <c r="M129" s="675"/>
      <c r="N129" s="666"/>
      <c r="O129" s="667"/>
      <c r="P129" s="672"/>
      <c r="Q129" s="57"/>
      <c r="R129" s="57"/>
      <c r="S129" s="57"/>
      <c r="T129" s="57"/>
      <c r="U129" s="57"/>
      <c r="V129" s="57"/>
      <c r="W129" s="57"/>
      <c r="X129" s="57"/>
      <c r="Y129" s="57"/>
      <c r="Z129" s="57"/>
    </row>
    <row r="130" spans="1:26" ht="20.100000000000001" customHeight="1" x14ac:dyDescent="0.15">
      <c r="A130" s="247"/>
      <c r="B130" s="62"/>
      <c r="C130" s="62" t="s">
        <v>31</v>
      </c>
      <c r="D130" s="201"/>
      <c r="E130" s="222">
        <v>5960</v>
      </c>
      <c r="F130" s="366" t="s">
        <v>86</v>
      </c>
      <c r="G130" s="367"/>
      <c r="H130" s="369">
        <f t="shared" ref="H130:H134" si="12">D130*E130</f>
        <v>0</v>
      </c>
      <c r="I130" s="370"/>
      <c r="J130" s="191"/>
      <c r="K130" s="95">
        <v>0.05</v>
      </c>
      <c r="L130" s="165">
        <f t="shared" ref="L130:L134" si="13">J130*K130*E130</f>
        <v>0</v>
      </c>
      <c r="M130" s="675"/>
      <c r="N130" s="666"/>
      <c r="O130" s="667"/>
      <c r="P130" s="672"/>
      <c r="Q130" s="57"/>
      <c r="R130" s="57"/>
      <c r="S130" s="57"/>
      <c r="T130" s="57"/>
      <c r="U130" s="57"/>
      <c r="V130" s="57"/>
      <c r="W130" s="57"/>
      <c r="X130" s="57"/>
      <c r="Y130" s="57"/>
      <c r="Z130" s="57"/>
    </row>
    <row r="131" spans="1:26" ht="20.100000000000001" customHeight="1" x14ac:dyDescent="0.15">
      <c r="A131" s="247"/>
      <c r="B131" s="86" t="s">
        <v>66</v>
      </c>
      <c r="C131" s="96"/>
      <c r="D131" s="201"/>
      <c r="E131" s="222">
        <v>74600</v>
      </c>
      <c r="F131" s="364" t="s">
        <v>77</v>
      </c>
      <c r="G131" s="364"/>
      <c r="H131" s="369">
        <f t="shared" si="12"/>
        <v>0</v>
      </c>
      <c r="I131" s="370"/>
      <c r="J131" s="191"/>
      <c r="K131" s="95">
        <v>0.05</v>
      </c>
      <c r="L131" s="165">
        <f t="shared" si="13"/>
        <v>0</v>
      </c>
      <c r="M131" s="675"/>
      <c r="N131" s="666"/>
      <c r="O131" s="667"/>
      <c r="P131" s="672"/>
      <c r="Q131" s="57"/>
      <c r="R131" s="57"/>
      <c r="S131" s="57"/>
      <c r="T131" s="57"/>
      <c r="U131" s="57"/>
      <c r="V131" s="57"/>
      <c r="W131" s="57"/>
      <c r="X131" s="57"/>
      <c r="Y131" s="57"/>
      <c r="Z131" s="57"/>
    </row>
    <row r="132" spans="1:26" ht="20.100000000000001" customHeight="1" x14ac:dyDescent="0.15">
      <c r="A132" s="247"/>
      <c r="B132" s="86" t="s">
        <v>68</v>
      </c>
      <c r="C132" s="96"/>
      <c r="D132" s="201"/>
      <c r="E132" s="222">
        <v>74600</v>
      </c>
      <c r="F132" s="364" t="s">
        <v>77</v>
      </c>
      <c r="G132" s="364"/>
      <c r="H132" s="369">
        <f t="shared" si="12"/>
        <v>0</v>
      </c>
      <c r="I132" s="370"/>
      <c r="J132" s="191"/>
      <c r="K132" s="95">
        <v>0.05</v>
      </c>
      <c r="L132" s="165">
        <f t="shared" si="13"/>
        <v>0</v>
      </c>
      <c r="M132" s="675"/>
      <c r="N132" s="666"/>
      <c r="O132" s="667"/>
      <c r="P132" s="672"/>
      <c r="Q132" s="57"/>
      <c r="R132" s="57"/>
      <c r="S132" s="57"/>
      <c r="T132" s="57"/>
      <c r="U132" s="57"/>
      <c r="V132" s="57"/>
      <c r="W132" s="57"/>
      <c r="X132" s="57"/>
      <c r="Y132" s="57"/>
      <c r="Z132" s="57"/>
    </row>
    <row r="133" spans="1:26" ht="20.100000000000001" customHeight="1" x14ac:dyDescent="0.15">
      <c r="A133" s="247"/>
      <c r="B133" s="86" t="s">
        <v>69</v>
      </c>
      <c r="C133" s="96"/>
      <c r="D133" s="201"/>
      <c r="E133" s="222">
        <v>3190</v>
      </c>
      <c r="F133" s="366" t="s">
        <v>86</v>
      </c>
      <c r="G133" s="367"/>
      <c r="H133" s="369">
        <f t="shared" si="12"/>
        <v>0</v>
      </c>
      <c r="I133" s="370"/>
      <c r="J133" s="191"/>
      <c r="K133" s="95">
        <v>0.05</v>
      </c>
      <c r="L133" s="165">
        <f t="shared" si="13"/>
        <v>0</v>
      </c>
      <c r="M133" s="675"/>
      <c r="N133" s="666"/>
      <c r="O133" s="667"/>
      <c r="P133" s="672"/>
      <c r="Q133" s="57"/>
      <c r="R133" s="57"/>
      <c r="S133" s="57"/>
      <c r="T133" s="57"/>
      <c r="U133" s="57"/>
      <c r="V133" s="57"/>
      <c r="W133" s="57"/>
      <c r="X133" s="57"/>
      <c r="Y133" s="57"/>
      <c r="Z133" s="57"/>
    </row>
    <row r="134" spans="1:26" ht="20.100000000000001" customHeight="1" x14ac:dyDescent="0.15">
      <c r="A134" s="247"/>
      <c r="B134" s="86" t="s">
        <v>94</v>
      </c>
      <c r="C134" s="96"/>
      <c r="D134" s="201"/>
      <c r="E134" s="222">
        <v>5960</v>
      </c>
      <c r="F134" s="366" t="s">
        <v>86</v>
      </c>
      <c r="G134" s="367"/>
      <c r="H134" s="369">
        <f t="shared" si="12"/>
        <v>0</v>
      </c>
      <c r="I134" s="370"/>
      <c r="J134" s="191"/>
      <c r="K134" s="95">
        <v>0.05</v>
      </c>
      <c r="L134" s="165">
        <f t="shared" si="13"/>
        <v>0</v>
      </c>
      <c r="M134" s="675"/>
      <c r="N134" s="666"/>
      <c r="O134" s="667"/>
      <c r="P134" s="672"/>
      <c r="Q134" s="57"/>
      <c r="R134" s="57"/>
      <c r="S134" s="57"/>
      <c r="T134" s="57"/>
      <c r="U134" s="57"/>
      <c r="V134" s="57"/>
      <c r="W134" s="57"/>
      <c r="X134" s="57"/>
      <c r="Y134" s="57"/>
      <c r="Z134" s="57"/>
    </row>
    <row r="135" spans="1:26" ht="20.100000000000001" customHeight="1" thickBot="1" x14ac:dyDescent="0.2">
      <c r="A135" s="247"/>
      <c r="B135" s="97" t="s">
        <v>312</v>
      </c>
      <c r="C135" s="98"/>
      <c r="D135" s="202"/>
      <c r="E135" s="218">
        <v>5960</v>
      </c>
      <c r="F135" s="366" t="s">
        <v>86</v>
      </c>
      <c r="G135" s="367"/>
      <c r="H135" s="369">
        <f>D135*E135</f>
        <v>0</v>
      </c>
      <c r="I135" s="370"/>
      <c r="J135" s="192"/>
      <c r="K135" s="99">
        <v>0.05</v>
      </c>
      <c r="L135" s="166">
        <f>J135*K135*E135</f>
        <v>0</v>
      </c>
      <c r="M135" s="675"/>
      <c r="N135" s="666"/>
      <c r="O135" s="667"/>
      <c r="P135" s="672"/>
      <c r="Q135" s="57"/>
      <c r="R135" s="57"/>
      <c r="S135" s="57"/>
      <c r="T135" s="57"/>
      <c r="U135" s="57"/>
      <c r="V135" s="57"/>
      <c r="W135" s="57"/>
      <c r="X135" s="57"/>
      <c r="Y135" s="57"/>
      <c r="Z135" s="57"/>
    </row>
    <row r="136" spans="1:26" ht="20.100000000000001" customHeight="1" thickTop="1" thickBot="1" x14ac:dyDescent="0.2">
      <c r="A136" s="247"/>
      <c r="B136" s="82"/>
      <c r="C136" s="83" t="s">
        <v>50</v>
      </c>
      <c r="D136" s="84"/>
      <c r="E136" s="85"/>
      <c r="F136" s="333"/>
      <c r="G136" s="334"/>
      <c r="H136" s="374">
        <f>SUM(H129:I135)</f>
        <v>0</v>
      </c>
      <c r="I136" s="375"/>
      <c r="J136" s="697">
        <f>SUM(J129:J135)</f>
        <v>0</v>
      </c>
      <c r="K136" s="157"/>
      <c r="L136" s="698">
        <f>SUM(L129:L135)</f>
        <v>0</v>
      </c>
      <c r="M136" s="667"/>
      <c r="N136" s="670"/>
      <c r="O136" s="667"/>
      <c r="P136" s="670"/>
      <c r="Q136" s="57"/>
      <c r="R136" s="57"/>
      <c r="S136" s="57"/>
      <c r="T136" s="57"/>
      <c r="U136" s="57"/>
      <c r="V136" s="57"/>
      <c r="W136" s="57"/>
      <c r="X136" s="57"/>
      <c r="Y136" s="57"/>
      <c r="Z136" s="57"/>
    </row>
    <row r="137" spans="1:26" ht="20.100000000000001" customHeight="1" thickBot="1" x14ac:dyDescent="0.2">
      <c r="A137" s="247"/>
      <c r="B137" s="249" t="s">
        <v>14</v>
      </c>
      <c r="C137" s="250"/>
      <c r="D137" s="390" t="s">
        <v>321</v>
      </c>
      <c r="E137" s="391"/>
      <c r="F137" s="391"/>
      <c r="G137" s="391"/>
      <c r="H137" s="391"/>
      <c r="I137" s="445"/>
      <c r="J137" s="661"/>
      <c r="K137" s="671"/>
      <c r="L137" s="671"/>
      <c r="M137" s="662"/>
      <c r="N137" s="699"/>
      <c r="O137" s="699"/>
      <c r="P137" s="699"/>
      <c r="Q137" s="57"/>
      <c r="R137" s="57"/>
      <c r="S137" s="57"/>
      <c r="T137" s="57"/>
      <c r="U137" s="57"/>
      <c r="V137" s="57"/>
      <c r="W137" s="57"/>
      <c r="X137" s="57"/>
      <c r="Y137" s="57"/>
      <c r="Z137" s="57"/>
    </row>
    <row r="138" spans="1:26" ht="20.100000000000001" customHeight="1" thickBot="1" x14ac:dyDescent="0.2">
      <c r="A138" s="247"/>
      <c r="B138" s="251"/>
      <c r="C138" s="252"/>
      <c r="D138" s="159" t="s">
        <v>25</v>
      </c>
      <c r="E138" s="160" t="s">
        <v>26</v>
      </c>
      <c r="F138" s="362" t="s">
        <v>27</v>
      </c>
      <c r="G138" s="363"/>
      <c r="H138" s="362" t="s">
        <v>28</v>
      </c>
      <c r="I138" s="486"/>
      <c r="J138" s="677"/>
      <c r="K138" s="664"/>
      <c r="L138" s="664"/>
      <c r="M138" s="664"/>
      <c r="N138" s="699"/>
      <c r="O138" s="699"/>
      <c r="P138" s="699"/>
      <c r="Q138" s="57"/>
      <c r="R138" s="57"/>
      <c r="S138" s="57"/>
      <c r="T138" s="57"/>
      <c r="U138" s="55" t="s">
        <v>26</v>
      </c>
      <c r="V138" s="57"/>
      <c r="W138" s="57"/>
      <c r="X138" s="57"/>
      <c r="Y138" s="57"/>
      <c r="Z138" s="57"/>
    </row>
    <row r="139" spans="1:26" ht="20.100000000000001" customHeight="1" x14ac:dyDescent="0.15">
      <c r="A139" s="247"/>
      <c r="B139" s="86" t="s">
        <v>336</v>
      </c>
      <c r="C139" s="86"/>
      <c r="D139" s="189"/>
      <c r="E139" s="216">
        <v>5960</v>
      </c>
      <c r="F139" s="255" t="s">
        <v>30</v>
      </c>
      <c r="G139" s="256"/>
      <c r="H139" s="257">
        <f>D139*E139</f>
        <v>0</v>
      </c>
      <c r="I139" s="305"/>
      <c r="J139" s="675"/>
      <c r="K139" s="666"/>
      <c r="L139" s="667"/>
      <c r="M139" s="672"/>
      <c r="N139" s="699"/>
      <c r="O139" s="699"/>
      <c r="P139" s="699"/>
      <c r="Q139" s="57"/>
      <c r="R139" s="57"/>
      <c r="S139" s="57"/>
      <c r="T139" s="57"/>
      <c r="U139" s="184">
        <v>5960</v>
      </c>
      <c r="V139" s="57"/>
      <c r="W139" s="57"/>
      <c r="X139" s="57"/>
      <c r="Y139" s="57"/>
      <c r="Z139" s="57"/>
    </row>
    <row r="140" spans="1:26" ht="20.100000000000001" customHeight="1" x14ac:dyDescent="0.15">
      <c r="A140" s="247"/>
      <c r="B140" s="1"/>
      <c r="C140" s="92" t="s">
        <v>31</v>
      </c>
      <c r="D140" s="189"/>
      <c r="E140" s="216">
        <v>5960</v>
      </c>
      <c r="F140" s="255" t="s">
        <v>30</v>
      </c>
      <c r="G140" s="256"/>
      <c r="H140" s="257">
        <f t="shared" ref="H140:H156" si="14">D140*E140</f>
        <v>0</v>
      </c>
      <c r="I140" s="305"/>
      <c r="J140" s="675"/>
      <c r="K140" s="666"/>
      <c r="L140" s="667"/>
      <c r="M140" s="672"/>
      <c r="N140" s="699"/>
      <c r="O140" s="699"/>
      <c r="P140" s="699"/>
      <c r="Q140" s="57"/>
      <c r="R140" s="57"/>
      <c r="S140" s="57"/>
      <c r="T140" s="57"/>
      <c r="U140" s="184">
        <v>5960</v>
      </c>
      <c r="V140" s="57"/>
      <c r="W140" s="57"/>
      <c r="X140" s="57"/>
      <c r="Y140" s="57"/>
      <c r="Z140" s="57"/>
    </row>
    <row r="141" spans="1:26" ht="20.100000000000001" customHeight="1" x14ac:dyDescent="0.15">
      <c r="A141" s="247"/>
      <c r="B141" s="100" t="s">
        <v>32</v>
      </c>
      <c r="C141" s="87"/>
      <c r="D141" s="189"/>
      <c r="E141" s="216">
        <v>74600</v>
      </c>
      <c r="F141" s="261" t="s">
        <v>33</v>
      </c>
      <c r="G141" s="262"/>
      <c r="H141" s="257">
        <f t="shared" si="14"/>
        <v>0</v>
      </c>
      <c r="I141" s="305"/>
      <c r="J141" s="675"/>
      <c r="K141" s="666"/>
      <c r="L141" s="667"/>
      <c r="M141" s="672"/>
      <c r="N141" s="699"/>
      <c r="O141" s="699"/>
      <c r="P141" s="699"/>
      <c r="Q141" s="57"/>
      <c r="R141" s="57"/>
      <c r="S141" s="57"/>
      <c r="T141" s="57"/>
      <c r="U141" s="184">
        <v>74600</v>
      </c>
      <c r="V141" s="57"/>
      <c r="W141" s="57"/>
      <c r="X141" s="57"/>
      <c r="Y141" s="57"/>
      <c r="Z141" s="57"/>
    </row>
    <row r="142" spans="1:26" ht="20.100000000000001" customHeight="1" x14ac:dyDescent="0.15">
      <c r="A142" s="247"/>
      <c r="B142" s="86" t="s">
        <v>34</v>
      </c>
      <c r="C142" s="87"/>
      <c r="D142" s="189"/>
      <c r="E142" s="216">
        <v>74600</v>
      </c>
      <c r="F142" s="261" t="s">
        <v>33</v>
      </c>
      <c r="G142" s="262"/>
      <c r="H142" s="257">
        <f t="shared" si="14"/>
        <v>0</v>
      </c>
      <c r="I142" s="305"/>
      <c r="J142" s="675"/>
      <c r="K142" s="666"/>
      <c r="L142" s="667"/>
      <c r="M142" s="672"/>
      <c r="N142" s="699"/>
      <c r="O142" s="699"/>
      <c r="P142" s="699"/>
      <c r="Q142" s="57"/>
      <c r="R142" s="57"/>
      <c r="S142" s="57"/>
      <c r="T142" s="57"/>
      <c r="U142" s="184">
        <v>74600</v>
      </c>
      <c r="V142" s="57"/>
      <c r="W142" s="57"/>
      <c r="X142" s="57"/>
      <c r="Y142" s="57"/>
      <c r="Z142" s="57"/>
    </row>
    <row r="143" spans="1:26" ht="20.100000000000001" customHeight="1" x14ac:dyDescent="0.15">
      <c r="A143" s="247"/>
      <c r="B143" s="86" t="s">
        <v>35</v>
      </c>
      <c r="C143" s="87"/>
      <c r="D143" s="189"/>
      <c r="E143" s="220">
        <v>3190</v>
      </c>
      <c r="F143" s="255" t="s">
        <v>30</v>
      </c>
      <c r="G143" s="256"/>
      <c r="H143" s="257">
        <f t="shared" si="14"/>
        <v>0</v>
      </c>
      <c r="I143" s="305"/>
      <c r="J143" s="675"/>
      <c r="K143" s="666"/>
      <c r="L143" s="667"/>
      <c r="M143" s="672"/>
      <c r="N143" s="699"/>
      <c r="O143" s="699"/>
      <c r="P143" s="699"/>
      <c r="Q143" s="57"/>
      <c r="R143" s="57"/>
      <c r="S143" s="57"/>
      <c r="T143" s="57"/>
      <c r="U143" s="184">
        <v>3190</v>
      </c>
      <c r="V143" s="57"/>
      <c r="W143" s="57"/>
      <c r="X143" s="57"/>
      <c r="Y143" s="57"/>
      <c r="Z143" s="57"/>
    </row>
    <row r="144" spans="1:26" ht="20.100000000000001" customHeight="1" x14ac:dyDescent="0.15">
      <c r="A144" s="247"/>
      <c r="B144" s="86" t="s">
        <v>36</v>
      </c>
      <c r="C144" s="87"/>
      <c r="D144" s="189"/>
      <c r="E144" s="216">
        <v>5960</v>
      </c>
      <c r="F144" s="255" t="s">
        <v>30</v>
      </c>
      <c r="G144" s="256"/>
      <c r="H144" s="257">
        <f t="shared" si="14"/>
        <v>0</v>
      </c>
      <c r="I144" s="305"/>
      <c r="J144" s="675"/>
      <c r="K144" s="666"/>
      <c r="L144" s="667"/>
      <c r="M144" s="672"/>
      <c r="N144" s="699"/>
      <c r="O144" s="699"/>
      <c r="P144" s="699"/>
      <c r="Q144" s="57"/>
      <c r="R144" s="57"/>
      <c r="S144" s="57"/>
      <c r="T144" s="57"/>
      <c r="U144" s="184">
        <v>5960</v>
      </c>
      <c r="V144" s="57"/>
      <c r="W144" s="57"/>
      <c r="X144" s="57"/>
      <c r="Y144" s="57"/>
      <c r="Z144" s="57"/>
    </row>
    <row r="145" spans="1:26" ht="20.100000000000001" customHeight="1" x14ac:dyDescent="0.15">
      <c r="A145" s="247"/>
      <c r="B145" s="86" t="s">
        <v>37</v>
      </c>
      <c r="C145" s="87"/>
      <c r="D145" s="189"/>
      <c r="E145" s="220">
        <v>2390</v>
      </c>
      <c r="F145" s="255" t="s">
        <v>30</v>
      </c>
      <c r="G145" s="256"/>
      <c r="H145" s="257">
        <f t="shared" si="14"/>
        <v>0</v>
      </c>
      <c r="I145" s="305"/>
      <c r="J145" s="675"/>
      <c r="K145" s="666"/>
      <c r="L145" s="667"/>
      <c r="M145" s="672"/>
      <c r="N145" s="699"/>
      <c r="O145" s="699"/>
      <c r="P145" s="699"/>
      <c r="Q145" s="57"/>
      <c r="R145" s="57"/>
      <c r="S145" s="57"/>
      <c r="T145" s="57"/>
      <c r="U145" s="184">
        <v>2390</v>
      </c>
      <c r="V145" s="57"/>
      <c r="W145" s="57"/>
      <c r="X145" s="57"/>
      <c r="Y145" s="57"/>
      <c r="Z145" s="57"/>
    </row>
    <row r="146" spans="1:26" ht="20.100000000000001" customHeight="1" x14ac:dyDescent="0.15">
      <c r="A146" s="247"/>
      <c r="B146" s="86" t="s">
        <v>38</v>
      </c>
      <c r="C146" s="87"/>
      <c r="D146" s="189"/>
      <c r="E146" s="216">
        <v>44700</v>
      </c>
      <c r="F146" s="261" t="s">
        <v>33</v>
      </c>
      <c r="G146" s="262"/>
      <c r="H146" s="257">
        <f t="shared" si="14"/>
        <v>0</v>
      </c>
      <c r="I146" s="305"/>
      <c r="J146" s="675"/>
      <c r="K146" s="666"/>
      <c r="L146" s="667"/>
      <c r="M146" s="672"/>
      <c r="N146" s="699"/>
      <c r="O146" s="699"/>
      <c r="P146" s="699"/>
      <c r="Q146" s="57"/>
      <c r="R146" s="57"/>
      <c r="S146" s="57"/>
      <c r="T146" s="57"/>
      <c r="U146" s="184">
        <v>44700</v>
      </c>
      <c r="V146" s="57"/>
      <c r="W146" s="57"/>
      <c r="X146" s="57"/>
      <c r="Y146" s="57"/>
      <c r="Z146" s="57"/>
    </row>
    <row r="147" spans="1:26" ht="20.100000000000001" customHeight="1" x14ac:dyDescent="0.15">
      <c r="A147" s="247"/>
      <c r="B147" s="86" t="s">
        <v>39</v>
      </c>
      <c r="C147" s="87"/>
      <c r="D147" s="189"/>
      <c r="E147" s="216">
        <v>44700</v>
      </c>
      <c r="F147" s="261" t="s">
        <v>33</v>
      </c>
      <c r="G147" s="262"/>
      <c r="H147" s="257">
        <f t="shared" si="14"/>
        <v>0</v>
      </c>
      <c r="I147" s="305"/>
      <c r="J147" s="675"/>
      <c r="K147" s="666"/>
      <c r="L147" s="667"/>
      <c r="M147" s="672"/>
      <c r="N147" s="699"/>
      <c r="O147" s="699"/>
      <c r="P147" s="699"/>
      <c r="Q147" s="57"/>
      <c r="R147" s="57"/>
      <c r="S147" s="57"/>
      <c r="T147" s="57"/>
      <c r="U147" s="184">
        <v>44700</v>
      </c>
      <c r="V147" s="57"/>
      <c r="W147" s="57"/>
      <c r="X147" s="57"/>
      <c r="Y147" s="57"/>
      <c r="Z147" s="57"/>
    </row>
    <row r="148" spans="1:26" ht="20.100000000000001" customHeight="1" x14ac:dyDescent="0.15">
      <c r="A148" s="247"/>
      <c r="B148" s="86" t="s">
        <v>40</v>
      </c>
      <c r="C148" s="88"/>
      <c r="D148" s="189"/>
      <c r="E148" s="220">
        <v>7900</v>
      </c>
      <c r="F148" s="261" t="s">
        <v>33</v>
      </c>
      <c r="G148" s="262"/>
      <c r="H148" s="257">
        <f t="shared" si="14"/>
        <v>0</v>
      </c>
      <c r="I148" s="305"/>
      <c r="J148" s="675"/>
      <c r="K148" s="666"/>
      <c r="L148" s="667"/>
      <c r="M148" s="672"/>
      <c r="N148" s="699"/>
      <c r="O148" s="699"/>
      <c r="P148" s="699"/>
      <c r="Q148" s="57"/>
      <c r="R148" s="57"/>
      <c r="S148" s="57"/>
      <c r="T148" s="57"/>
      <c r="U148" s="184">
        <v>7900</v>
      </c>
      <c r="V148" s="57"/>
      <c r="W148" s="57"/>
      <c r="X148" s="57"/>
      <c r="Y148" s="57"/>
      <c r="Z148" s="57"/>
    </row>
    <row r="149" spans="1:26" ht="20.100000000000001" customHeight="1" x14ac:dyDescent="0.15">
      <c r="A149" s="247"/>
      <c r="B149" s="86" t="s">
        <v>41</v>
      </c>
      <c r="C149" s="87"/>
      <c r="D149" s="189"/>
      <c r="E149" s="216">
        <v>44700</v>
      </c>
      <c r="F149" s="261" t="s">
        <v>33</v>
      </c>
      <c r="G149" s="262"/>
      <c r="H149" s="257">
        <f t="shared" si="14"/>
        <v>0</v>
      </c>
      <c r="I149" s="305"/>
      <c r="J149" s="675"/>
      <c r="K149" s="666"/>
      <c r="L149" s="667"/>
      <c r="M149" s="672"/>
      <c r="N149" s="699"/>
      <c r="O149" s="699"/>
      <c r="P149" s="699"/>
      <c r="Q149" s="57"/>
      <c r="R149" s="57"/>
      <c r="S149" s="57"/>
      <c r="T149" s="57"/>
      <c r="U149" s="184">
        <v>44700</v>
      </c>
      <c r="V149" s="57"/>
      <c r="W149" s="57"/>
      <c r="X149" s="57"/>
      <c r="Y149" s="57"/>
      <c r="Z149" s="57"/>
    </row>
    <row r="150" spans="1:26" ht="20.100000000000001" customHeight="1" x14ac:dyDescent="0.15">
      <c r="A150" s="247"/>
      <c r="B150" s="86" t="s">
        <v>42</v>
      </c>
      <c r="C150" s="87"/>
      <c r="D150" s="189"/>
      <c r="E150" s="220">
        <v>16000</v>
      </c>
      <c r="F150" s="261" t="s">
        <v>33</v>
      </c>
      <c r="G150" s="262"/>
      <c r="H150" s="257">
        <f t="shared" si="14"/>
        <v>0</v>
      </c>
      <c r="I150" s="305"/>
      <c r="J150" s="675"/>
      <c r="K150" s="666"/>
      <c r="L150" s="667"/>
      <c r="M150" s="672"/>
      <c r="N150" s="699"/>
      <c r="O150" s="699"/>
      <c r="P150" s="699"/>
      <c r="Q150" s="57"/>
      <c r="R150" s="57"/>
      <c r="S150" s="57"/>
      <c r="T150" s="57"/>
      <c r="U150" s="184">
        <v>16000</v>
      </c>
      <c r="V150" s="57"/>
      <c r="W150" s="57"/>
      <c r="X150" s="57"/>
      <c r="Y150" s="57"/>
      <c r="Z150" s="57"/>
    </row>
    <row r="151" spans="1:26" ht="20.100000000000001" customHeight="1" x14ac:dyDescent="0.15">
      <c r="A151" s="247"/>
      <c r="B151" s="86" t="s">
        <v>43</v>
      </c>
      <c r="C151" s="87"/>
      <c r="D151" s="189"/>
      <c r="E151" s="220">
        <v>11900</v>
      </c>
      <c r="F151" s="261" t="s">
        <v>33</v>
      </c>
      <c r="G151" s="262"/>
      <c r="H151" s="257">
        <f t="shared" si="14"/>
        <v>0</v>
      </c>
      <c r="I151" s="305"/>
      <c r="J151" s="675"/>
      <c r="K151" s="666"/>
      <c r="L151" s="667"/>
      <c r="M151" s="672"/>
      <c r="N151" s="699"/>
      <c r="O151" s="699"/>
      <c r="P151" s="699"/>
      <c r="Q151" s="57"/>
      <c r="R151" s="57"/>
      <c r="S151" s="57"/>
      <c r="T151" s="57"/>
      <c r="U151" s="184">
        <v>11900</v>
      </c>
      <c r="V151" s="57"/>
      <c r="W151" s="57"/>
      <c r="X151" s="57"/>
      <c r="Y151" s="57"/>
      <c r="Z151" s="57"/>
    </row>
    <row r="152" spans="1:26" ht="20.100000000000001" customHeight="1" x14ac:dyDescent="0.15">
      <c r="A152" s="247"/>
      <c r="B152" s="86" t="s">
        <v>44</v>
      </c>
      <c r="C152" s="87"/>
      <c r="D152" s="189"/>
      <c r="E152" s="220">
        <v>1600</v>
      </c>
      <c r="F152" s="261" t="s">
        <v>33</v>
      </c>
      <c r="G152" s="262"/>
      <c r="H152" s="257">
        <f t="shared" si="14"/>
        <v>0</v>
      </c>
      <c r="I152" s="305"/>
      <c r="J152" s="675"/>
      <c r="K152" s="666"/>
      <c r="L152" s="667"/>
      <c r="M152" s="672"/>
      <c r="N152" s="699"/>
      <c r="O152" s="699"/>
      <c r="P152" s="699"/>
      <c r="Q152" s="57"/>
      <c r="R152" s="57"/>
      <c r="S152" s="57"/>
      <c r="T152" s="57"/>
      <c r="U152" s="184">
        <v>1600</v>
      </c>
      <c r="V152" s="57"/>
      <c r="W152" s="57"/>
      <c r="X152" s="57"/>
      <c r="Y152" s="57"/>
      <c r="Z152" s="57"/>
    </row>
    <row r="153" spans="1:26" ht="20.100000000000001" customHeight="1" x14ac:dyDescent="0.15">
      <c r="A153" s="247"/>
      <c r="B153" s="86" t="s">
        <v>45</v>
      </c>
      <c r="C153" s="87"/>
      <c r="D153" s="189"/>
      <c r="E153" s="220">
        <v>47500</v>
      </c>
      <c r="F153" s="261" t="s">
        <v>33</v>
      </c>
      <c r="G153" s="262"/>
      <c r="H153" s="257">
        <f t="shared" si="14"/>
        <v>0</v>
      </c>
      <c r="I153" s="305"/>
      <c r="J153" s="675"/>
      <c r="K153" s="666"/>
      <c r="L153" s="667"/>
      <c r="M153" s="672"/>
      <c r="N153" s="699"/>
      <c r="O153" s="699"/>
      <c r="P153" s="699"/>
      <c r="Q153" s="57"/>
      <c r="R153" s="57"/>
      <c r="S153" s="57"/>
      <c r="T153" s="57"/>
      <c r="U153" s="184">
        <v>47500</v>
      </c>
      <c r="V153" s="57"/>
      <c r="W153" s="57"/>
      <c r="X153" s="57"/>
      <c r="Y153" s="57"/>
      <c r="Z153" s="57"/>
    </row>
    <row r="154" spans="1:26" ht="20.100000000000001" customHeight="1" x14ac:dyDescent="0.15">
      <c r="A154" s="247"/>
      <c r="B154" s="86" t="s">
        <v>46</v>
      </c>
      <c r="C154" s="87"/>
      <c r="D154" s="189"/>
      <c r="E154" s="220">
        <v>1600</v>
      </c>
      <c r="F154" s="255" t="s">
        <v>30</v>
      </c>
      <c r="G154" s="256"/>
      <c r="H154" s="257">
        <f t="shared" si="14"/>
        <v>0</v>
      </c>
      <c r="I154" s="305"/>
      <c r="J154" s="675"/>
      <c r="K154" s="666"/>
      <c r="L154" s="667"/>
      <c r="M154" s="672"/>
      <c r="N154" s="699"/>
      <c r="O154" s="699"/>
      <c r="P154" s="699"/>
      <c r="Q154" s="57"/>
      <c r="R154" s="57"/>
      <c r="S154" s="57"/>
      <c r="T154" s="57"/>
      <c r="U154" s="184">
        <v>1600</v>
      </c>
      <c r="V154" s="57"/>
      <c r="W154" s="57"/>
      <c r="X154" s="57"/>
      <c r="Y154" s="57"/>
      <c r="Z154" s="57"/>
    </row>
    <row r="155" spans="1:26" ht="20.100000000000001" customHeight="1" x14ac:dyDescent="0.15">
      <c r="A155" s="247"/>
      <c r="B155" s="86" t="s">
        <v>47</v>
      </c>
      <c r="C155" s="87"/>
      <c r="D155" s="190"/>
      <c r="E155" s="227">
        <v>16000</v>
      </c>
      <c r="F155" s="261" t="s">
        <v>33</v>
      </c>
      <c r="G155" s="262"/>
      <c r="H155" s="257">
        <f t="shared" si="14"/>
        <v>0</v>
      </c>
      <c r="I155" s="305"/>
      <c r="J155" s="675"/>
      <c r="K155" s="666"/>
      <c r="L155" s="667"/>
      <c r="M155" s="672"/>
      <c r="N155" s="699"/>
      <c r="O155" s="699"/>
      <c r="P155" s="699"/>
      <c r="Q155" s="57"/>
      <c r="R155" s="57"/>
      <c r="S155" s="57"/>
      <c r="T155" s="57"/>
      <c r="U155" s="184">
        <v>16000</v>
      </c>
      <c r="V155" s="57"/>
      <c r="W155" s="57"/>
      <c r="X155" s="57"/>
      <c r="Y155" s="57"/>
      <c r="Z155" s="57"/>
    </row>
    <row r="156" spans="1:26" ht="20.100000000000001" customHeight="1" x14ac:dyDescent="0.15">
      <c r="A156" s="247"/>
      <c r="B156" s="89" t="s">
        <v>306</v>
      </c>
      <c r="C156" s="90"/>
      <c r="D156" s="190"/>
      <c r="E156" s="217">
        <v>5960</v>
      </c>
      <c r="F156" s="379" t="s">
        <v>30</v>
      </c>
      <c r="G156" s="380"/>
      <c r="H156" s="381">
        <f t="shared" si="14"/>
        <v>0</v>
      </c>
      <c r="I156" s="405"/>
      <c r="J156" s="675"/>
      <c r="K156" s="666"/>
      <c r="L156" s="667"/>
      <c r="M156" s="672"/>
      <c r="N156" s="699"/>
      <c r="O156" s="699"/>
      <c r="P156" s="699"/>
      <c r="Q156" s="57"/>
      <c r="R156" s="57"/>
      <c r="S156" s="57"/>
      <c r="T156" s="57"/>
      <c r="U156" s="184">
        <v>5960</v>
      </c>
      <c r="V156" s="57"/>
      <c r="W156" s="57"/>
      <c r="X156" s="57"/>
      <c r="Y156" s="57"/>
      <c r="Z156" s="57"/>
    </row>
    <row r="157" spans="1:26" ht="20.100000000000001" customHeight="1" x14ac:dyDescent="0.15">
      <c r="A157" s="247"/>
      <c r="B157" s="91" t="s">
        <v>194</v>
      </c>
      <c r="C157" s="86"/>
      <c r="D157" s="201"/>
      <c r="E157" s="216">
        <v>5960</v>
      </c>
      <c r="F157" s="384" t="s">
        <v>86</v>
      </c>
      <c r="G157" s="364"/>
      <c r="H157" s="365">
        <f>D157*E157</f>
        <v>0</v>
      </c>
      <c r="I157" s="681"/>
      <c r="J157" s="675"/>
      <c r="K157" s="666"/>
      <c r="L157" s="667"/>
      <c r="M157" s="672"/>
      <c r="N157" s="699"/>
      <c r="O157" s="699"/>
      <c r="P157" s="699"/>
      <c r="Q157" s="57"/>
      <c r="R157" s="57"/>
      <c r="S157" s="57"/>
      <c r="T157" s="57"/>
      <c r="U157" s="184">
        <v>5960</v>
      </c>
      <c r="V157" s="57"/>
      <c r="W157" s="57"/>
      <c r="X157" s="57"/>
      <c r="Y157" s="57"/>
      <c r="Z157" s="57"/>
    </row>
    <row r="158" spans="1:26" ht="20.100000000000001" customHeight="1" x14ac:dyDescent="0.15">
      <c r="A158" s="247"/>
      <c r="B158" s="92"/>
      <c r="C158" s="92" t="s">
        <v>31</v>
      </c>
      <c r="D158" s="201"/>
      <c r="E158" s="222">
        <v>5960</v>
      </c>
      <c r="F158" s="384" t="s">
        <v>86</v>
      </c>
      <c r="G158" s="364"/>
      <c r="H158" s="369">
        <f t="shared" ref="H158:H162" si="15">D158*E158</f>
        <v>0</v>
      </c>
      <c r="I158" s="680"/>
      <c r="J158" s="675"/>
      <c r="K158" s="666"/>
      <c r="L158" s="667"/>
      <c r="M158" s="672"/>
      <c r="N158" s="699"/>
      <c r="O158" s="699"/>
      <c r="P158" s="699"/>
      <c r="Q158" s="57"/>
      <c r="R158" s="57"/>
      <c r="S158" s="57"/>
      <c r="T158" s="57"/>
      <c r="U158" s="184">
        <v>5960</v>
      </c>
      <c r="V158" s="57"/>
      <c r="W158" s="57"/>
      <c r="X158" s="57"/>
      <c r="Y158" s="57"/>
      <c r="Z158" s="57"/>
    </row>
    <row r="159" spans="1:26" ht="20.100000000000001" customHeight="1" x14ac:dyDescent="0.15">
      <c r="A159" s="247"/>
      <c r="B159" s="86" t="s">
        <v>66</v>
      </c>
      <c r="C159" s="87"/>
      <c r="D159" s="201"/>
      <c r="E159" s="222">
        <v>74600</v>
      </c>
      <c r="F159" s="364" t="s">
        <v>77</v>
      </c>
      <c r="G159" s="364"/>
      <c r="H159" s="369">
        <f t="shared" si="15"/>
        <v>0</v>
      </c>
      <c r="I159" s="680"/>
      <c r="J159" s="675"/>
      <c r="K159" s="666"/>
      <c r="L159" s="667"/>
      <c r="M159" s="672"/>
      <c r="N159" s="699"/>
      <c r="O159" s="699"/>
      <c r="P159" s="699"/>
      <c r="Q159" s="57"/>
      <c r="R159" s="57"/>
      <c r="S159" s="57"/>
      <c r="T159" s="57"/>
      <c r="U159" s="184">
        <v>74600</v>
      </c>
      <c r="V159" s="57"/>
      <c r="W159" s="57"/>
      <c r="X159" s="57"/>
      <c r="Y159" s="57"/>
      <c r="Z159" s="57"/>
    </row>
    <row r="160" spans="1:26" ht="20.100000000000001" customHeight="1" x14ac:dyDescent="0.15">
      <c r="A160" s="247"/>
      <c r="B160" s="86" t="s">
        <v>68</v>
      </c>
      <c r="C160" s="87"/>
      <c r="D160" s="201"/>
      <c r="E160" s="222">
        <v>74600</v>
      </c>
      <c r="F160" s="364" t="s">
        <v>77</v>
      </c>
      <c r="G160" s="364"/>
      <c r="H160" s="369">
        <f t="shared" si="15"/>
        <v>0</v>
      </c>
      <c r="I160" s="680"/>
      <c r="J160" s="675"/>
      <c r="K160" s="666"/>
      <c r="L160" s="667"/>
      <c r="M160" s="672"/>
      <c r="N160" s="699"/>
      <c r="O160" s="699"/>
      <c r="P160" s="699"/>
      <c r="Q160" s="57"/>
      <c r="R160" s="57"/>
      <c r="S160" s="57"/>
      <c r="T160" s="57"/>
      <c r="U160" s="184">
        <v>74600</v>
      </c>
      <c r="V160" s="57"/>
      <c r="W160" s="57"/>
      <c r="X160" s="57"/>
      <c r="Y160" s="57"/>
      <c r="Z160" s="57"/>
    </row>
    <row r="161" spans="1:26" ht="20.100000000000001" customHeight="1" x14ac:dyDescent="0.15">
      <c r="A161" s="247"/>
      <c r="B161" s="86" t="s">
        <v>69</v>
      </c>
      <c r="C161" s="87"/>
      <c r="D161" s="201"/>
      <c r="E161" s="228">
        <v>3190</v>
      </c>
      <c r="F161" s="384" t="s">
        <v>86</v>
      </c>
      <c r="G161" s="364"/>
      <c r="H161" s="369">
        <f t="shared" si="15"/>
        <v>0</v>
      </c>
      <c r="I161" s="680"/>
      <c r="J161" s="675"/>
      <c r="K161" s="666"/>
      <c r="L161" s="667"/>
      <c r="M161" s="672"/>
      <c r="N161" s="699"/>
      <c r="O161" s="699"/>
      <c r="P161" s="699"/>
      <c r="Q161" s="57"/>
      <c r="R161" s="57"/>
      <c r="S161" s="57"/>
      <c r="T161" s="57"/>
      <c r="U161" s="184">
        <v>3190</v>
      </c>
      <c r="V161" s="57"/>
      <c r="W161" s="57"/>
      <c r="X161" s="57"/>
      <c r="Y161" s="57"/>
      <c r="Z161" s="57"/>
    </row>
    <row r="162" spans="1:26" ht="20.100000000000001" customHeight="1" x14ac:dyDescent="0.15">
      <c r="A162" s="247"/>
      <c r="B162" s="86" t="s">
        <v>94</v>
      </c>
      <c r="C162" s="87"/>
      <c r="D162" s="201"/>
      <c r="E162" s="222">
        <v>5960</v>
      </c>
      <c r="F162" s="384" t="s">
        <v>86</v>
      </c>
      <c r="G162" s="364"/>
      <c r="H162" s="369">
        <f t="shared" si="15"/>
        <v>0</v>
      </c>
      <c r="I162" s="680"/>
      <c r="J162" s="675"/>
      <c r="K162" s="666"/>
      <c r="L162" s="667"/>
      <c r="M162" s="672"/>
      <c r="N162" s="699"/>
      <c r="O162" s="699"/>
      <c r="P162" s="699"/>
      <c r="Q162" s="57"/>
      <c r="R162" s="57"/>
      <c r="S162" s="57"/>
      <c r="T162" s="57"/>
      <c r="U162" s="184">
        <v>5960</v>
      </c>
      <c r="V162" s="57"/>
      <c r="W162" s="57"/>
      <c r="X162" s="57"/>
      <c r="Y162" s="57"/>
      <c r="Z162" s="57"/>
    </row>
    <row r="163" spans="1:26" ht="20.100000000000001" customHeight="1" thickBot="1" x14ac:dyDescent="0.2">
      <c r="A163" s="247"/>
      <c r="B163" s="97" t="s">
        <v>312</v>
      </c>
      <c r="C163" s="101"/>
      <c r="D163" s="202"/>
      <c r="E163" s="218">
        <v>5960</v>
      </c>
      <c r="F163" s="395" t="s">
        <v>86</v>
      </c>
      <c r="G163" s="396"/>
      <c r="H163" s="376">
        <f>D163*E163</f>
        <v>0</v>
      </c>
      <c r="I163" s="682"/>
      <c r="J163" s="675"/>
      <c r="K163" s="666"/>
      <c r="L163" s="667"/>
      <c r="M163" s="672"/>
      <c r="N163" s="699"/>
      <c r="O163" s="699"/>
      <c r="P163" s="699"/>
      <c r="Q163" s="57"/>
      <c r="R163" s="57"/>
      <c r="S163" s="57"/>
      <c r="T163" s="57"/>
      <c r="U163" s="184">
        <v>5960</v>
      </c>
      <c r="V163" s="57"/>
      <c r="W163" s="57"/>
      <c r="X163" s="57"/>
      <c r="Y163" s="57"/>
      <c r="Z163" s="57"/>
    </row>
    <row r="164" spans="1:26" ht="20.100000000000001" customHeight="1" thickTop="1" thickBot="1" x14ac:dyDescent="0.2">
      <c r="A164" s="247"/>
      <c r="B164" s="66"/>
      <c r="C164" s="67" t="s">
        <v>50</v>
      </c>
      <c r="D164" s="68"/>
      <c r="E164" s="69"/>
      <c r="F164" s="306"/>
      <c r="G164" s="307"/>
      <c r="H164" s="308">
        <f>SUM(H139:I163)</f>
        <v>0</v>
      </c>
      <c r="I164" s="544"/>
      <c r="J164" s="667"/>
      <c r="K164" s="670"/>
      <c r="L164" s="667"/>
      <c r="M164" s="670"/>
      <c r="N164" s="699"/>
      <c r="O164" s="699"/>
      <c r="P164" s="699"/>
      <c r="Q164" s="57"/>
      <c r="R164" s="57"/>
      <c r="S164" s="57"/>
      <c r="T164" s="57"/>
      <c r="U164" s="57"/>
      <c r="V164" s="57"/>
      <c r="W164" s="57"/>
      <c r="X164" s="57"/>
      <c r="Y164" s="57"/>
      <c r="Z164" s="57"/>
    </row>
    <row r="165" spans="1:26" ht="32.25" customHeight="1" x14ac:dyDescent="0.15">
      <c r="A165" s="247"/>
      <c r="B165" s="309" t="s">
        <v>56</v>
      </c>
      <c r="C165" s="310"/>
      <c r="D165" s="253" t="s">
        <v>87</v>
      </c>
      <c r="E165" s="325"/>
      <c r="F165" s="325"/>
      <c r="G165" s="325"/>
      <c r="H165" s="325"/>
      <c r="I165" s="382"/>
      <c r="J165" s="661"/>
      <c r="K165" s="671"/>
      <c r="L165" s="671"/>
      <c r="M165" s="662"/>
      <c r="N165" s="699"/>
      <c r="O165" s="699"/>
      <c r="P165" s="699"/>
      <c r="Q165" s="57"/>
      <c r="R165" s="57"/>
      <c r="S165" s="57"/>
      <c r="T165" s="57"/>
      <c r="U165" s="57"/>
      <c r="V165" s="57"/>
      <c r="W165" s="57"/>
      <c r="X165" s="57"/>
      <c r="Y165" s="57"/>
      <c r="Z165" s="57"/>
    </row>
    <row r="166" spans="1:26" ht="27.75" customHeight="1" thickBot="1" x14ac:dyDescent="0.2">
      <c r="A166" s="247"/>
      <c r="B166" s="311"/>
      <c r="C166" s="312"/>
      <c r="D166" s="60" t="s">
        <v>58</v>
      </c>
      <c r="E166" s="61" t="s">
        <v>53</v>
      </c>
      <c r="F166" s="276" t="s">
        <v>27</v>
      </c>
      <c r="G166" s="277"/>
      <c r="H166" s="276" t="s">
        <v>28</v>
      </c>
      <c r="I166" s="383"/>
      <c r="J166" s="677"/>
      <c r="K166" s="664"/>
      <c r="L166" s="664"/>
      <c r="M166" s="664"/>
      <c r="N166" s="699"/>
      <c r="O166" s="699"/>
      <c r="P166" s="699"/>
      <c r="Q166" s="57"/>
      <c r="R166" s="57"/>
      <c r="S166" s="57"/>
      <c r="T166" s="57"/>
      <c r="U166" s="57"/>
      <c r="V166" s="57"/>
      <c r="W166" s="57"/>
      <c r="X166" s="57"/>
      <c r="Y166" s="57"/>
      <c r="Z166" s="57"/>
    </row>
    <row r="167" spans="1:26" ht="20.100000000000001" customHeight="1" x14ac:dyDescent="0.15">
      <c r="A167" s="247"/>
      <c r="B167" s="335" t="s">
        <v>59</v>
      </c>
      <c r="C167" s="336"/>
      <c r="D167" s="195"/>
      <c r="E167" s="228">
        <v>11900</v>
      </c>
      <c r="F167" s="282" t="s">
        <v>33</v>
      </c>
      <c r="G167" s="283"/>
      <c r="H167" s="337">
        <f>D167*E167</f>
        <v>0</v>
      </c>
      <c r="I167" s="412"/>
      <c r="J167" s="675"/>
      <c r="K167" s="666"/>
      <c r="L167" s="667"/>
      <c r="M167" s="672"/>
      <c r="N167" s="699"/>
      <c r="O167" s="699"/>
      <c r="P167" s="699"/>
      <c r="Q167" s="57"/>
      <c r="R167" s="57"/>
      <c r="S167" s="57"/>
      <c r="T167" s="57"/>
      <c r="U167" s="233">
        <v>11900</v>
      </c>
      <c r="V167" s="57"/>
      <c r="W167" s="57"/>
      <c r="X167" s="57"/>
      <c r="Y167" s="57"/>
      <c r="Z167" s="57"/>
    </row>
    <row r="168" spans="1:26" ht="20.100000000000001" customHeight="1" x14ac:dyDescent="0.15">
      <c r="A168" s="247"/>
      <c r="B168" s="338" t="s">
        <v>60</v>
      </c>
      <c r="C168" s="339"/>
      <c r="D168" s="196"/>
      <c r="E168" s="228">
        <v>11900</v>
      </c>
      <c r="F168" s="255"/>
      <c r="G168" s="256"/>
      <c r="H168" s="340">
        <f t="shared" ref="H168:H170" si="16">D168*E168</f>
        <v>0</v>
      </c>
      <c r="I168" s="406"/>
      <c r="J168" s="675"/>
      <c r="K168" s="666"/>
      <c r="L168" s="667"/>
      <c r="M168" s="672"/>
      <c r="N168" s="699"/>
      <c r="O168" s="699"/>
      <c r="P168" s="699"/>
      <c r="Q168" s="57"/>
      <c r="R168" s="57"/>
      <c r="S168" s="57"/>
      <c r="T168" s="57"/>
      <c r="U168" s="233">
        <v>11900</v>
      </c>
      <c r="V168" s="57"/>
      <c r="W168" s="57"/>
      <c r="X168" s="57"/>
      <c r="Y168" s="57"/>
      <c r="Z168" s="57"/>
    </row>
    <row r="169" spans="1:26" ht="20.100000000000001" customHeight="1" x14ac:dyDescent="0.15">
      <c r="A169" s="247"/>
      <c r="B169" s="259" t="s">
        <v>61</v>
      </c>
      <c r="C169" s="260"/>
      <c r="D169" s="197"/>
      <c r="E169" s="228">
        <v>11900</v>
      </c>
      <c r="F169" s="255"/>
      <c r="G169" s="256"/>
      <c r="H169" s="340">
        <f t="shared" si="16"/>
        <v>0</v>
      </c>
      <c r="I169" s="406"/>
      <c r="J169" s="675"/>
      <c r="K169" s="666"/>
      <c r="L169" s="667"/>
      <c r="M169" s="672"/>
      <c r="N169" s="699"/>
      <c r="O169" s="699"/>
      <c r="P169" s="699"/>
      <c r="Q169" s="57"/>
      <c r="R169" s="57"/>
      <c r="S169" s="57"/>
      <c r="T169" s="57"/>
      <c r="U169" s="233">
        <v>11900</v>
      </c>
      <c r="V169" s="57"/>
      <c r="W169" s="57"/>
      <c r="X169" s="57"/>
      <c r="Y169" s="57"/>
      <c r="Z169" s="57"/>
    </row>
    <row r="170" spans="1:26" ht="20.100000000000001" customHeight="1" thickBot="1" x14ac:dyDescent="0.2">
      <c r="A170" s="247"/>
      <c r="B170" s="341" t="s">
        <v>62</v>
      </c>
      <c r="C170" s="342"/>
      <c r="D170" s="198"/>
      <c r="E170" s="228">
        <v>11900</v>
      </c>
      <c r="F170" s="326"/>
      <c r="G170" s="327"/>
      <c r="H170" s="343">
        <f t="shared" si="16"/>
        <v>0</v>
      </c>
      <c r="I170" s="407"/>
      <c r="J170" s="675"/>
      <c r="K170" s="666"/>
      <c r="L170" s="667"/>
      <c r="M170" s="672"/>
      <c r="N170" s="699"/>
      <c r="O170" s="699"/>
      <c r="P170" s="699"/>
      <c r="Q170" s="57"/>
      <c r="R170" s="57"/>
      <c r="S170" s="57"/>
      <c r="T170" s="57"/>
      <c r="U170" s="233">
        <v>11900</v>
      </c>
      <c r="V170" s="57"/>
      <c r="W170" s="57"/>
      <c r="X170" s="57"/>
      <c r="Y170" s="57"/>
      <c r="Z170" s="57"/>
    </row>
    <row r="171" spans="1:26" ht="20.100000000000001" customHeight="1" thickTop="1" thickBot="1" x14ac:dyDescent="0.2">
      <c r="A171" s="247"/>
      <c r="B171" s="321" t="s">
        <v>50</v>
      </c>
      <c r="C171" s="322"/>
      <c r="D171" s="77"/>
      <c r="E171" s="78"/>
      <c r="F171" s="333"/>
      <c r="G171" s="334"/>
      <c r="H171" s="308">
        <f>SUM(H167:I170)</f>
        <v>0</v>
      </c>
      <c r="I171" s="544"/>
      <c r="J171" s="667"/>
      <c r="K171" s="670"/>
      <c r="L171" s="667"/>
      <c r="M171" s="670"/>
      <c r="N171" s="699"/>
      <c r="O171" s="699"/>
      <c r="P171" s="699"/>
      <c r="Q171" s="57"/>
      <c r="R171" s="57"/>
      <c r="S171" s="57"/>
      <c r="T171" s="57"/>
      <c r="U171" s="57"/>
      <c r="V171" s="57"/>
      <c r="W171" s="57"/>
      <c r="X171" s="57"/>
      <c r="Y171" s="57"/>
      <c r="Z171" s="57"/>
    </row>
    <row r="172" spans="1:26" ht="20.100000000000001" customHeight="1" x14ac:dyDescent="0.15">
      <c r="A172" s="247"/>
      <c r="B172" s="249" t="s">
        <v>14</v>
      </c>
      <c r="C172" s="250"/>
      <c r="D172" s="253" t="s">
        <v>322</v>
      </c>
      <c r="E172" s="254"/>
      <c r="F172" s="254"/>
      <c r="G172" s="254"/>
      <c r="H172" s="254"/>
      <c r="I172" s="435"/>
      <c r="J172" s="661"/>
      <c r="K172" s="700"/>
      <c r="L172" s="700"/>
      <c r="M172" s="661"/>
      <c r="N172" s="662"/>
      <c r="O172" s="662"/>
      <c r="P172" s="662"/>
      <c r="Q172" s="57"/>
      <c r="R172" s="57"/>
      <c r="S172" s="57"/>
      <c r="T172" s="57"/>
      <c r="U172" s="57"/>
      <c r="V172" s="57"/>
      <c r="W172" s="57"/>
      <c r="X172" s="57"/>
      <c r="Y172" s="57"/>
      <c r="Z172" s="57"/>
    </row>
    <row r="173" spans="1:26" ht="20.100000000000001" customHeight="1" thickBot="1" x14ac:dyDescent="0.2">
      <c r="A173" s="247"/>
      <c r="B173" s="251"/>
      <c r="C173" s="252"/>
      <c r="D173" s="60" t="s">
        <v>25</v>
      </c>
      <c r="E173" s="61" t="s">
        <v>26</v>
      </c>
      <c r="F173" s="276" t="s">
        <v>27</v>
      </c>
      <c r="G173" s="277"/>
      <c r="H173" s="276" t="s">
        <v>28</v>
      </c>
      <c r="I173" s="383"/>
      <c r="J173" s="663"/>
      <c r="K173" s="664"/>
      <c r="L173" s="664"/>
      <c r="M173" s="677"/>
      <c r="N173" s="664"/>
      <c r="O173" s="664"/>
      <c r="P173" s="664"/>
      <c r="Q173" s="57"/>
      <c r="R173" s="57"/>
      <c r="S173" s="57"/>
      <c r="T173" s="57"/>
      <c r="U173" s="55" t="s">
        <v>26</v>
      </c>
      <c r="V173" s="57"/>
      <c r="W173" s="57"/>
      <c r="X173" s="57"/>
      <c r="Y173" s="57"/>
      <c r="Z173" s="57"/>
    </row>
    <row r="174" spans="1:26" ht="20.100000000000001" customHeight="1" x14ac:dyDescent="0.15">
      <c r="A174" s="247"/>
      <c r="B174" s="86" t="s">
        <v>337</v>
      </c>
      <c r="C174" s="102"/>
      <c r="D174" s="189"/>
      <c r="E174" s="216">
        <v>5960</v>
      </c>
      <c r="F174" s="255" t="s">
        <v>30</v>
      </c>
      <c r="G174" s="256"/>
      <c r="H174" s="257">
        <f>D174*E174</f>
        <v>0</v>
      </c>
      <c r="I174" s="305"/>
      <c r="J174" s="669"/>
      <c r="K174" s="701"/>
      <c r="L174" s="702"/>
      <c r="M174" s="703"/>
      <c r="N174" s="666"/>
      <c r="O174" s="667"/>
      <c r="P174" s="672"/>
      <c r="Q174" s="57"/>
      <c r="R174" s="57"/>
      <c r="S174" s="57"/>
      <c r="T174" s="57"/>
      <c r="U174" s="184">
        <v>5960</v>
      </c>
      <c r="V174" s="57"/>
      <c r="W174" s="57"/>
      <c r="X174" s="57"/>
      <c r="Y174" s="57"/>
      <c r="Z174" s="57"/>
    </row>
    <row r="175" spans="1:26" ht="20.100000000000001" customHeight="1" x14ac:dyDescent="0.15">
      <c r="A175" s="247"/>
      <c r="B175" s="21"/>
      <c r="C175" s="62" t="s">
        <v>31</v>
      </c>
      <c r="D175" s="189"/>
      <c r="E175" s="216">
        <v>5960</v>
      </c>
      <c r="F175" s="255" t="s">
        <v>30</v>
      </c>
      <c r="G175" s="256"/>
      <c r="H175" s="257">
        <f t="shared" ref="H175:H191" si="17">D175*E175</f>
        <v>0</v>
      </c>
      <c r="I175" s="305"/>
      <c r="J175" s="669"/>
      <c r="K175" s="701"/>
      <c r="L175" s="702"/>
      <c r="M175" s="703"/>
      <c r="N175" s="666"/>
      <c r="O175" s="667"/>
      <c r="P175" s="672"/>
      <c r="Q175" s="57"/>
      <c r="R175" s="57"/>
      <c r="S175" s="57"/>
      <c r="T175" s="57"/>
      <c r="U175" s="184">
        <v>5960</v>
      </c>
      <c r="V175" s="57"/>
      <c r="W175" s="57"/>
      <c r="X175" s="57"/>
      <c r="Y175" s="57"/>
      <c r="Z175" s="57"/>
    </row>
    <row r="176" spans="1:26" ht="20.100000000000001" customHeight="1" x14ac:dyDescent="0.15">
      <c r="A176" s="247"/>
      <c r="B176" s="86" t="s">
        <v>314</v>
      </c>
      <c r="C176" s="96"/>
      <c r="D176" s="189"/>
      <c r="E176" s="216">
        <v>74600</v>
      </c>
      <c r="F176" s="261" t="s">
        <v>33</v>
      </c>
      <c r="G176" s="262"/>
      <c r="H176" s="257">
        <f t="shared" si="17"/>
        <v>0</v>
      </c>
      <c r="I176" s="305"/>
      <c r="J176" s="669"/>
      <c r="K176" s="701"/>
      <c r="L176" s="702"/>
      <c r="M176" s="703"/>
      <c r="N176" s="666"/>
      <c r="O176" s="667"/>
      <c r="P176" s="672"/>
      <c r="Q176" s="57"/>
      <c r="R176" s="57"/>
      <c r="S176" s="57"/>
      <c r="T176" s="57"/>
      <c r="U176" s="184">
        <v>74600</v>
      </c>
      <c r="V176" s="57"/>
      <c r="W176" s="57"/>
      <c r="X176" s="57"/>
      <c r="Y176" s="57"/>
      <c r="Z176" s="57"/>
    </row>
    <row r="177" spans="1:26" ht="20.100000000000001" customHeight="1" x14ac:dyDescent="0.15">
      <c r="A177" s="247"/>
      <c r="B177" s="86" t="s">
        <v>315</v>
      </c>
      <c r="C177" s="96"/>
      <c r="D177" s="189"/>
      <c r="E177" s="216">
        <v>74600</v>
      </c>
      <c r="F177" s="261" t="s">
        <v>33</v>
      </c>
      <c r="G177" s="262"/>
      <c r="H177" s="257">
        <f t="shared" si="17"/>
        <v>0</v>
      </c>
      <c r="I177" s="305"/>
      <c r="J177" s="669"/>
      <c r="K177" s="701"/>
      <c r="L177" s="702"/>
      <c r="M177" s="703"/>
      <c r="N177" s="666"/>
      <c r="O177" s="667"/>
      <c r="P177" s="672"/>
      <c r="Q177" s="57"/>
      <c r="R177" s="57"/>
      <c r="S177" s="57"/>
      <c r="T177" s="57"/>
      <c r="U177" s="184">
        <v>74600</v>
      </c>
      <c r="V177" s="57"/>
      <c r="W177" s="57"/>
      <c r="X177" s="57"/>
      <c r="Y177" s="57"/>
      <c r="Z177" s="57"/>
    </row>
    <row r="178" spans="1:26" ht="20.100000000000001" customHeight="1" x14ac:dyDescent="0.15">
      <c r="A178" s="247"/>
      <c r="B178" s="86" t="s">
        <v>316</v>
      </c>
      <c r="C178" s="96"/>
      <c r="D178" s="189"/>
      <c r="E178" s="216">
        <v>3190</v>
      </c>
      <c r="F178" s="255" t="s">
        <v>30</v>
      </c>
      <c r="G178" s="256"/>
      <c r="H178" s="257">
        <f t="shared" si="17"/>
        <v>0</v>
      </c>
      <c r="I178" s="305"/>
      <c r="J178" s="669"/>
      <c r="K178" s="701"/>
      <c r="L178" s="702"/>
      <c r="M178" s="703"/>
      <c r="N178" s="666"/>
      <c r="O178" s="667"/>
      <c r="P178" s="672"/>
      <c r="Q178" s="57"/>
      <c r="R178" s="57"/>
      <c r="S178" s="57"/>
      <c r="T178" s="57"/>
      <c r="U178" s="184">
        <v>3190</v>
      </c>
      <c r="V178" s="57"/>
      <c r="W178" s="57"/>
      <c r="X178" s="57"/>
      <c r="Y178" s="57"/>
      <c r="Z178" s="57"/>
    </row>
    <row r="179" spans="1:26" ht="20.100000000000001" customHeight="1" x14ac:dyDescent="0.15">
      <c r="A179" s="247"/>
      <c r="B179" s="86" t="s">
        <v>317</v>
      </c>
      <c r="C179" s="96"/>
      <c r="D179" s="189"/>
      <c r="E179" s="216">
        <v>5960</v>
      </c>
      <c r="F179" s="255" t="s">
        <v>30</v>
      </c>
      <c r="G179" s="256"/>
      <c r="H179" s="257">
        <f t="shared" si="17"/>
        <v>0</v>
      </c>
      <c r="I179" s="305"/>
      <c r="J179" s="669"/>
      <c r="K179" s="701"/>
      <c r="L179" s="702"/>
      <c r="M179" s="703"/>
      <c r="N179" s="666"/>
      <c r="O179" s="667"/>
      <c r="P179" s="672"/>
      <c r="Q179" s="57"/>
      <c r="R179" s="57"/>
      <c r="S179" s="57"/>
      <c r="T179" s="57"/>
      <c r="U179" s="184">
        <v>5960</v>
      </c>
      <c r="V179" s="57"/>
      <c r="W179" s="57"/>
      <c r="X179" s="57"/>
      <c r="Y179" s="57"/>
      <c r="Z179" s="57"/>
    </row>
    <row r="180" spans="1:26" ht="20.100000000000001" customHeight="1" x14ac:dyDescent="0.15">
      <c r="A180" s="247"/>
      <c r="B180" s="86" t="s">
        <v>37</v>
      </c>
      <c r="C180" s="96"/>
      <c r="D180" s="189"/>
      <c r="E180" s="216">
        <v>2390</v>
      </c>
      <c r="F180" s="255" t="s">
        <v>30</v>
      </c>
      <c r="G180" s="256"/>
      <c r="H180" s="257">
        <f t="shared" si="17"/>
        <v>0</v>
      </c>
      <c r="I180" s="305"/>
      <c r="J180" s="669"/>
      <c r="K180" s="701"/>
      <c r="L180" s="702"/>
      <c r="M180" s="703"/>
      <c r="N180" s="666"/>
      <c r="O180" s="667"/>
      <c r="P180" s="672"/>
      <c r="Q180" s="57"/>
      <c r="R180" s="57"/>
      <c r="S180" s="57"/>
      <c r="T180" s="57"/>
      <c r="U180" s="184">
        <v>2390</v>
      </c>
      <c r="V180" s="57"/>
      <c r="W180" s="57"/>
      <c r="X180" s="57"/>
      <c r="Y180" s="57"/>
      <c r="Z180" s="57"/>
    </row>
    <row r="181" spans="1:26" ht="20.100000000000001" customHeight="1" x14ac:dyDescent="0.15">
      <c r="A181" s="247"/>
      <c r="B181" s="86" t="s">
        <v>38</v>
      </c>
      <c r="C181" s="96"/>
      <c r="D181" s="189"/>
      <c r="E181" s="216">
        <v>44700</v>
      </c>
      <c r="F181" s="261" t="s">
        <v>33</v>
      </c>
      <c r="G181" s="262"/>
      <c r="H181" s="257">
        <f t="shared" si="17"/>
        <v>0</v>
      </c>
      <c r="I181" s="305"/>
      <c r="J181" s="669"/>
      <c r="K181" s="701"/>
      <c r="L181" s="702"/>
      <c r="M181" s="703"/>
      <c r="N181" s="666"/>
      <c r="O181" s="667"/>
      <c r="P181" s="672"/>
      <c r="Q181" s="57"/>
      <c r="R181" s="57"/>
      <c r="S181" s="57"/>
      <c r="T181" s="57"/>
      <c r="U181" s="184">
        <v>44700</v>
      </c>
      <c r="V181" s="57"/>
      <c r="W181" s="57"/>
      <c r="X181" s="57"/>
      <c r="Y181" s="57"/>
      <c r="Z181" s="57"/>
    </row>
    <row r="182" spans="1:26" ht="20.100000000000001" customHeight="1" x14ac:dyDescent="0.15">
      <c r="A182" s="247"/>
      <c r="B182" s="86" t="s">
        <v>39</v>
      </c>
      <c r="C182" s="96"/>
      <c r="D182" s="189"/>
      <c r="E182" s="216">
        <v>44700</v>
      </c>
      <c r="F182" s="261" t="s">
        <v>33</v>
      </c>
      <c r="G182" s="262"/>
      <c r="H182" s="257">
        <f t="shared" si="17"/>
        <v>0</v>
      </c>
      <c r="I182" s="305"/>
      <c r="J182" s="669"/>
      <c r="K182" s="701"/>
      <c r="L182" s="702"/>
      <c r="M182" s="703"/>
      <c r="N182" s="666"/>
      <c r="O182" s="667"/>
      <c r="P182" s="672"/>
      <c r="Q182" s="57"/>
      <c r="R182" s="57"/>
      <c r="S182" s="57"/>
      <c r="T182" s="57"/>
      <c r="U182" s="184">
        <v>44700</v>
      </c>
      <c r="V182" s="57"/>
      <c r="W182" s="57"/>
      <c r="X182" s="57"/>
      <c r="Y182" s="57"/>
      <c r="Z182" s="57"/>
    </row>
    <row r="183" spans="1:26" ht="20.100000000000001" customHeight="1" x14ac:dyDescent="0.15">
      <c r="A183" s="247"/>
      <c r="B183" s="86" t="s">
        <v>40</v>
      </c>
      <c r="C183" s="88"/>
      <c r="D183" s="189"/>
      <c r="E183" s="216">
        <v>7900</v>
      </c>
      <c r="F183" s="261" t="s">
        <v>33</v>
      </c>
      <c r="G183" s="262"/>
      <c r="H183" s="257">
        <f t="shared" si="17"/>
        <v>0</v>
      </c>
      <c r="I183" s="305"/>
      <c r="J183" s="669"/>
      <c r="K183" s="701"/>
      <c r="L183" s="702"/>
      <c r="M183" s="703"/>
      <c r="N183" s="666"/>
      <c r="O183" s="667"/>
      <c r="P183" s="672"/>
      <c r="Q183" s="57"/>
      <c r="R183" s="57"/>
      <c r="S183" s="57"/>
      <c r="T183" s="57"/>
      <c r="U183" s="184">
        <v>7900</v>
      </c>
      <c r="V183" s="57"/>
      <c r="W183" s="57"/>
      <c r="X183" s="57"/>
      <c r="Y183" s="57"/>
      <c r="Z183" s="57"/>
    </row>
    <row r="184" spans="1:26" ht="20.100000000000001" customHeight="1" x14ac:dyDescent="0.15">
      <c r="A184" s="247"/>
      <c r="B184" s="86" t="s">
        <v>41</v>
      </c>
      <c r="C184" s="96"/>
      <c r="D184" s="189"/>
      <c r="E184" s="216">
        <v>44700</v>
      </c>
      <c r="F184" s="261" t="s">
        <v>33</v>
      </c>
      <c r="G184" s="262"/>
      <c r="H184" s="257">
        <f t="shared" si="17"/>
        <v>0</v>
      </c>
      <c r="I184" s="305"/>
      <c r="J184" s="669"/>
      <c r="K184" s="701"/>
      <c r="L184" s="702"/>
      <c r="M184" s="703"/>
      <c r="N184" s="666"/>
      <c r="O184" s="667"/>
      <c r="P184" s="672"/>
      <c r="Q184" s="57"/>
      <c r="R184" s="57"/>
      <c r="S184" s="57"/>
      <c r="T184" s="57"/>
      <c r="U184" s="184">
        <v>44700</v>
      </c>
      <c r="V184" s="57"/>
      <c r="W184" s="57"/>
      <c r="X184" s="57"/>
      <c r="Y184" s="57"/>
      <c r="Z184" s="57"/>
    </row>
    <row r="185" spans="1:26" ht="20.100000000000001" customHeight="1" x14ac:dyDescent="0.15">
      <c r="A185" s="247"/>
      <c r="B185" s="86" t="s">
        <v>42</v>
      </c>
      <c r="C185" s="96"/>
      <c r="D185" s="189"/>
      <c r="E185" s="216">
        <v>16000</v>
      </c>
      <c r="F185" s="261" t="s">
        <v>33</v>
      </c>
      <c r="G185" s="262"/>
      <c r="H185" s="257">
        <f t="shared" si="17"/>
        <v>0</v>
      </c>
      <c r="I185" s="305"/>
      <c r="J185" s="669"/>
      <c r="K185" s="701"/>
      <c r="L185" s="702"/>
      <c r="M185" s="703"/>
      <c r="N185" s="666"/>
      <c r="O185" s="667"/>
      <c r="P185" s="672"/>
      <c r="Q185" s="57"/>
      <c r="R185" s="57"/>
      <c r="S185" s="57"/>
      <c r="T185" s="57"/>
      <c r="U185" s="184">
        <v>16000</v>
      </c>
      <c r="V185" s="57"/>
      <c r="W185" s="57"/>
      <c r="X185" s="57"/>
      <c r="Y185" s="57"/>
      <c r="Z185" s="57"/>
    </row>
    <row r="186" spans="1:26" ht="20.100000000000001" customHeight="1" x14ac:dyDescent="0.15">
      <c r="A186" s="247"/>
      <c r="B186" s="86" t="s">
        <v>43</v>
      </c>
      <c r="C186" s="96"/>
      <c r="D186" s="189"/>
      <c r="E186" s="216">
        <v>11900</v>
      </c>
      <c r="F186" s="261" t="s">
        <v>33</v>
      </c>
      <c r="G186" s="262"/>
      <c r="H186" s="257">
        <f t="shared" si="17"/>
        <v>0</v>
      </c>
      <c r="I186" s="305"/>
      <c r="J186" s="669"/>
      <c r="K186" s="701"/>
      <c r="L186" s="702"/>
      <c r="M186" s="703"/>
      <c r="N186" s="666"/>
      <c r="O186" s="667"/>
      <c r="P186" s="672"/>
      <c r="Q186" s="57"/>
      <c r="R186" s="57"/>
      <c r="S186" s="57"/>
      <c r="T186" s="57"/>
      <c r="U186" s="184">
        <v>11900</v>
      </c>
      <c r="V186" s="57"/>
      <c r="W186" s="57"/>
      <c r="X186" s="57"/>
      <c r="Y186" s="57"/>
      <c r="Z186" s="57"/>
    </row>
    <row r="187" spans="1:26" ht="20.100000000000001" customHeight="1" x14ac:dyDescent="0.15">
      <c r="A187" s="247"/>
      <c r="B187" s="86" t="s">
        <v>44</v>
      </c>
      <c r="C187" s="96"/>
      <c r="D187" s="189"/>
      <c r="E187" s="216">
        <v>1600</v>
      </c>
      <c r="F187" s="261" t="s">
        <v>33</v>
      </c>
      <c r="G187" s="262"/>
      <c r="H187" s="257">
        <f t="shared" si="17"/>
        <v>0</v>
      </c>
      <c r="I187" s="305"/>
      <c r="J187" s="669"/>
      <c r="K187" s="701"/>
      <c r="L187" s="702"/>
      <c r="M187" s="703"/>
      <c r="N187" s="666"/>
      <c r="O187" s="667"/>
      <c r="P187" s="672"/>
      <c r="Q187" s="57"/>
      <c r="R187" s="57"/>
      <c r="S187" s="57"/>
      <c r="T187" s="57"/>
      <c r="U187" s="184">
        <v>1600</v>
      </c>
      <c r="V187" s="57"/>
      <c r="W187" s="57"/>
      <c r="X187" s="57"/>
      <c r="Y187" s="57"/>
      <c r="Z187" s="57"/>
    </row>
    <row r="188" spans="1:26" ht="20.100000000000001" customHeight="1" x14ac:dyDescent="0.15">
      <c r="A188" s="247"/>
      <c r="B188" s="86" t="s">
        <v>45</v>
      </c>
      <c r="C188" s="96"/>
      <c r="D188" s="189"/>
      <c r="E188" s="216">
        <v>47500</v>
      </c>
      <c r="F188" s="261" t="s">
        <v>33</v>
      </c>
      <c r="G188" s="262"/>
      <c r="H188" s="257">
        <f t="shared" si="17"/>
        <v>0</v>
      </c>
      <c r="I188" s="305"/>
      <c r="J188" s="669"/>
      <c r="K188" s="701"/>
      <c r="L188" s="702"/>
      <c r="M188" s="703"/>
      <c r="N188" s="666"/>
      <c r="O188" s="667"/>
      <c r="P188" s="672"/>
      <c r="Q188" s="57"/>
      <c r="R188" s="57"/>
      <c r="S188" s="57"/>
      <c r="T188" s="57"/>
      <c r="U188" s="184">
        <v>47500</v>
      </c>
      <c r="V188" s="57"/>
      <c r="W188" s="57"/>
      <c r="X188" s="57"/>
      <c r="Y188" s="57"/>
      <c r="Z188" s="57"/>
    </row>
    <row r="189" spans="1:26" ht="20.100000000000001" customHeight="1" x14ac:dyDescent="0.15">
      <c r="A189" s="247"/>
      <c r="B189" s="86" t="s">
        <v>46</v>
      </c>
      <c r="C189" s="96"/>
      <c r="D189" s="189"/>
      <c r="E189" s="216">
        <v>1600</v>
      </c>
      <c r="F189" s="255" t="s">
        <v>30</v>
      </c>
      <c r="G189" s="256"/>
      <c r="H189" s="257">
        <f t="shared" si="17"/>
        <v>0</v>
      </c>
      <c r="I189" s="305"/>
      <c r="J189" s="669"/>
      <c r="K189" s="701"/>
      <c r="L189" s="702"/>
      <c r="M189" s="703"/>
      <c r="N189" s="666"/>
      <c r="O189" s="667"/>
      <c r="P189" s="672"/>
      <c r="Q189" s="57"/>
      <c r="R189" s="57"/>
      <c r="S189" s="57"/>
      <c r="T189" s="57"/>
      <c r="U189" s="184">
        <v>1600</v>
      </c>
      <c r="V189" s="57"/>
      <c r="W189" s="57"/>
      <c r="X189" s="57"/>
      <c r="Y189" s="57"/>
      <c r="Z189" s="57"/>
    </row>
    <row r="190" spans="1:26" ht="20.100000000000001" customHeight="1" x14ac:dyDescent="0.15">
      <c r="A190" s="247"/>
      <c r="B190" s="86" t="s">
        <v>47</v>
      </c>
      <c r="C190" s="96"/>
      <c r="D190" s="190"/>
      <c r="E190" s="217">
        <v>16000</v>
      </c>
      <c r="F190" s="261" t="s">
        <v>33</v>
      </c>
      <c r="G190" s="262"/>
      <c r="H190" s="257">
        <f t="shared" si="17"/>
        <v>0</v>
      </c>
      <c r="I190" s="305"/>
      <c r="J190" s="669"/>
      <c r="K190" s="701"/>
      <c r="L190" s="702"/>
      <c r="M190" s="703"/>
      <c r="N190" s="666"/>
      <c r="O190" s="667"/>
      <c r="P190" s="672"/>
      <c r="Q190" s="57"/>
      <c r="R190" s="57"/>
      <c r="S190" s="57"/>
      <c r="T190" s="57"/>
      <c r="U190" s="184">
        <v>16000</v>
      </c>
      <c r="V190" s="57"/>
      <c r="W190" s="57"/>
      <c r="X190" s="57"/>
      <c r="Y190" s="57"/>
      <c r="Z190" s="57"/>
    </row>
    <row r="191" spans="1:26" ht="20.100000000000001" customHeight="1" x14ac:dyDescent="0.15">
      <c r="A191" s="247"/>
      <c r="B191" s="89" t="s">
        <v>306</v>
      </c>
      <c r="C191" s="103"/>
      <c r="D191" s="190"/>
      <c r="E191" s="217">
        <v>5960</v>
      </c>
      <c r="F191" s="379" t="s">
        <v>30</v>
      </c>
      <c r="G191" s="380"/>
      <c r="H191" s="381">
        <f t="shared" si="17"/>
        <v>0</v>
      </c>
      <c r="I191" s="405"/>
      <c r="J191" s="669"/>
      <c r="K191" s="701"/>
      <c r="L191" s="702"/>
      <c r="M191" s="703"/>
      <c r="N191" s="666"/>
      <c r="O191" s="667"/>
      <c r="P191" s="672"/>
      <c r="Q191" s="57"/>
      <c r="R191" s="57"/>
      <c r="S191" s="57"/>
      <c r="T191" s="57"/>
      <c r="U191" s="184">
        <v>5960</v>
      </c>
      <c r="V191" s="57"/>
      <c r="W191" s="57"/>
      <c r="X191" s="57"/>
      <c r="Y191" s="57"/>
      <c r="Z191" s="57"/>
    </row>
    <row r="192" spans="1:26" ht="20.100000000000001" customHeight="1" x14ac:dyDescent="0.15">
      <c r="A192" s="247"/>
      <c r="B192" s="91" t="s">
        <v>73</v>
      </c>
      <c r="C192" s="102"/>
      <c r="D192" s="201"/>
      <c r="E192" s="216">
        <v>5960</v>
      </c>
      <c r="F192" s="384" t="s">
        <v>86</v>
      </c>
      <c r="G192" s="364"/>
      <c r="H192" s="365">
        <f>D192*E192</f>
        <v>0</v>
      </c>
      <c r="I192" s="681"/>
      <c r="J192" s="669"/>
      <c r="K192" s="701"/>
      <c r="L192" s="702"/>
      <c r="M192" s="703"/>
      <c r="N192" s="666"/>
      <c r="O192" s="667"/>
      <c r="P192" s="672"/>
      <c r="Q192" s="57"/>
      <c r="R192" s="57"/>
      <c r="S192" s="57"/>
      <c r="T192" s="57"/>
      <c r="U192" s="184">
        <v>5960</v>
      </c>
      <c r="V192" s="57"/>
      <c r="W192" s="57"/>
      <c r="X192" s="57"/>
      <c r="Y192" s="57"/>
      <c r="Z192" s="57"/>
    </row>
    <row r="193" spans="1:26" ht="20.100000000000001" customHeight="1" x14ac:dyDescent="0.15">
      <c r="A193" s="247"/>
      <c r="B193" s="62"/>
      <c r="C193" s="62" t="s">
        <v>31</v>
      </c>
      <c r="D193" s="201"/>
      <c r="E193" s="222">
        <v>5960</v>
      </c>
      <c r="F193" s="384" t="s">
        <v>86</v>
      </c>
      <c r="G193" s="364"/>
      <c r="H193" s="369">
        <f t="shared" ref="H193:H197" si="18">D193*E193</f>
        <v>0</v>
      </c>
      <c r="I193" s="680"/>
      <c r="J193" s="669"/>
      <c r="K193" s="701"/>
      <c r="L193" s="702"/>
      <c r="M193" s="703"/>
      <c r="N193" s="666"/>
      <c r="O193" s="667"/>
      <c r="P193" s="672"/>
      <c r="Q193" s="57"/>
      <c r="R193" s="57"/>
      <c r="S193" s="57"/>
      <c r="T193" s="57"/>
      <c r="U193" s="184">
        <v>5960</v>
      </c>
      <c r="V193" s="57"/>
      <c r="W193" s="57"/>
      <c r="X193" s="57"/>
      <c r="Y193" s="57"/>
      <c r="Z193" s="57"/>
    </row>
    <row r="194" spans="1:26" ht="20.100000000000001" customHeight="1" x14ac:dyDescent="0.15">
      <c r="A194" s="247"/>
      <c r="B194" s="86" t="s">
        <v>76</v>
      </c>
      <c r="C194" s="96"/>
      <c r="D194" s="201"/>
      <c r="E194" s="222">
        <v>74600</v>
      </c>
      <c r="F194" s="364" t="s">
        <v>77</v>
      </c>
      <c r="G194" s="364"/>
      <c r="H194" s="369">
        <f t="shared" si="18"/>
        <v>0</v>
      </c>
      <c r="I194" s="680"/>
      <c r="J194" s="669"/>
      <c r="K194" s="701"/>
      <c r="L194" s="702"/>
      <c r="M194" s="703"/>
      <c r="N194" s="666"/>
      <c r="O194" s="667"/>
      <c r="P194" s="672"/>
      <c r="Q194" s="57"/>
      <c r="R194" s="57"/>
      <c r="S194" s="57"/>
      <c r="T194" s="57"/>
      <c r="U194" s="184">
        <v>74600</v>
      </c>
      <c r="V194" s="57"/>
      <c r="W194" s="57"/>
      <c r="X194" s="57"/>
      <c r="Y194" s="57"/>
      <c r="Z194" s="57"/>
    </row>
    <row r="195" spans="1:26" ht="20.100000000000001" customHeight="1" x14ac:dyDescent="0.15">
      <c r="A195" s="247"/>
      <c r="B195" s="86" t="s">
        <v>79</v>
      </c>
      <c r="C195" s="96"/>
      <c r="D195" s="201"/>
      <c r="E195" s="222">
        <v>74600</v>
      </c>
      <c r="F195" s="364" t="s">
        <v>77</v>
      </c>
      <c r="G195" s="364"/>
      <c r="H195" s="369">
        <f t="shared" si="18"/>
        <v>0</v>
      </c>
      <c r="I195" s="680"/>
      <c r="J195" s="669"/>
      <c r="K195" s="701"/>
      <c r="L195" s="702"/>
      <c r="M195" s="703"/>
      <c r="N195" s="666"/>
      <c r="O195" s="667"/>
      <c r="P195" s="672"/>
      <c r="Q195" s="57"/>
      <c r="R195" s="57"/>
      <c r="S195" s="57"/>
      <c r="T195" s="57"/>
      <c r="U195" s="184">
        <v>74600</v>
      </c>
      <c r="V195" s="57"/>
      <c r="W195" s="57"/>
      <c r="X195" s="57"/>
      <c r="Y195" s="57"/>
      <c r="Z195" s="57"/>
    </row>
    <row r="196" spans="1:26" ht="20.100000000000001" customHeight="1" x14ac:dyDescent="0.15">
      <c r="A196" s="247"/>
      <c r="B196" s="86" t="s">
        <v>81</v>
      </c>
      <c r="C196" s="96"/>
      <c r="D196" s="201"/>
      <c r="E196" s="222">
        <v>3190</v>
      </c>
      <c r="F196" s="384" t="s">
        <v>86</v>
      </c>
      <c r="G196" s="364"/>
      <c r="H196" s="369">
        <f t="shared" si="18"/>
        <v>0</v>
      </c>
      <c r="I196" s="680"/>
      <c r="J196" s="669"/>
      <c r="K196" s="701"/>
      <c r="L196" s="702"/>
      <c r="M196" s="703"/>
      <c r="N196" s="666"/>
      <c r="O196" s="667"/>
      <c r="P196" s="672"/>
      <c r="Q196" s="57"/>
      <c r="R196" s="57"/>
      <c r="S196" s="57"/>
      <c r="T196" s="57"/>
      <c r="U196" s="184">
        <v>3190</v>
      </c>
      <c r="V196" s="57"/>
      <c r="W196" s="57"/>
      <c r="X196" s="57"/>
      <c r="Y196" s="57"/>
      <c r="Z196" s="57"/>
    </row>
    <row r="197" spans="1:26" ht="20.100000000000001" customHeight="1" x14ac:dyDescent="0.15">
      <c r="A197" s="247"/>
      <c r="B197" s="86" t="s">
        <v>83</v>
      </c>
      <c r="C197" s="96"/>
      <c r="D197" s="201"/>
      <c r="E197" s="222">
        <v>5960</v>
      </c>
      <c r="F197" s="384" t="s">
        <v>86</v>
      </c>
      <c r="G197" s="364"/>
      <c r="H197" s="369">
        <f t="shared" si="18"/>
        <v>0</v>
      </c>
      <c r="I197" s="680"/>
      <c r="J197" s="669"/>
      <c r="K197" s="701"/>
      <c r="L197" s="702"/>
      <c r="M197" s="703"/>
      <c r="N197" s="666"/>
      <c r="O197" s="667"/>
      <c r="P197" s="672"/>
      <c r="Q197" s="57"/>
      <c r="R197" s="57"/>
      <c r="S197" s="57"/>
      <c r="T197" s="57"/>
      <c r="U197" s="184">
        <v>5960</v>
      </c>
      <c r="V197" s="57"/>
      <c r="W197" s="57"/>
      <c r="X197" s="57"/>
      <c r="Y197" s="57"/>
      <c r="Z197" s="57"/>
    </row>
    <row r="198" spans="1:26" ht="20.100000000000001" customHeight="1" thickBot="1" x14ac:dyDescent="0.2">
      <c r="A198" s="247"/>
      <c r="B198" s="97" t="s">
        <v>318</v>
      </c>
      <c r="C198" s="98"/>
      <c r="D198" s="202"/>
      <c r="E198" s="218">
        <v>5960</v>
      </c>
      <c r="F198" s="395" t="s">
        <v>86</v>
      </c>
      <c r="G198" s="396"/>
      <c r="H198" s="376">
        <f>D198*E198</f>
        <v>0</v>
      </c>
      <c r="I198" s="682"/>
      <c r="J198" s="669"/>
      <c r="K198" s="701"/>
      <c r="L198" s="702"/>
      <c r="M198" s="703"/>
      <c r="N198" s="666"/>
      <c r="O198" s="667"/>
      <c r="P198" s="672"/>
      <c r="Q198" s="57"/>
      <c r="R198" s="57"/>
      <c r="S198" s="57"/>
      <c r="T198" s="57"/>
      <c r="U198" s="184">
        <v>5960</v>
      </c>
      <c r="V198" s="57"/>
      <c r="W198" s="57"/>
      <c r="X198" s="57"/>
      <c r="Y198" s="57"/>
      <c r="Z198" s="57"/>
    </row>
    <row r="199" spans="1:26" ht="20.100000000000001" customHeight="1" thickTop="1" thickBot="1" x14ac:dyDescent="0.2">
      <c r="A199" s="247"/>
      <c r="B199" s="66"/>
      <c r="C199" s="67" t="s">
        <v>50</v>
      </c>
      <c r="D199" s="686"/>
      <c r="E199" s="687"/>
      <c r="F199" s="688"/>
      <c r="G199" s="689"/>
      <c r="H199" s="410">
        <f>SUM(H174:I198)</f>
        <v>0</v>
      </c>
      <c r="I199" s="411"/>
      <c r="J199" s="667"/>
      <c r="K199" s="670"/>
      <c r="L199" s="702"/>
      <c r="M199" s="667"/>
      <c r="N199" s="670"/>
      <c r="O199" s="667"/>
      <c r="P199" s="670"/>
      <c r="Q199" s="57"/>
      <c r="R199" s="57"/>
      <c r="S199" s="57"/>
      <c r="T199" s="57"/>
      <c r="U199" s="57"/>
      <c r="V199" s="57"/>
      <c r="W199" s="57"/>
      <c r="X199" s="57"/>
      <c r="Y199" s="57"/>
      <c r="Z199" s="57"/>
    </row>
    <row r="200" spans="1:26" ht="20.100000000000001" customHeight="1" x14ac:dyDescent="0.15">
      <c r="A200" s="247"/>
      <c r="B200" s="309" t="s">
        <v>51</v>
      </c>
      <c r="C200" s="310"/>
      <c r="D200" s="313" t="s">
        <v>88</v>
      </c>
      <c r="E200" s="314"/>
      <c r="F200" s="314"/>
      <c r="G200" s="314"/>
      <c r="H200" s="314"/>
      <c r="I200" s="314"/>
      <c r="J200" s="314"/>
      <c r="K200" s="401"/>
      <c r="L200" s="93"/>
      <c r="M200" s="1"/>
      <c r="N200" s="1"/>
      <c r="O200" s="93"/>
      <c r="P200" s="57"/>
      <c r="Q200" s="57"/>
      <c r="R200" s="57"/>
      <c r="S200" s="57"/>
      <c r="T200" s="57"/>
      <c r="U200" s="57"/>
      <c r="V200" s="57"/>
      <c r="W200" s="57"/>
      <c r="X200" s="57"/>
      <c r="Y200" s="57"/>
      <c r="Z200" s="57"/>
    </row>
    <row r="201" spans="1:26" ht="20.100000000000001" customHeight="1" thickBot="1" x14ac:dyDescent="0.2">
      <c r="A201" s="247"/>
      <c r="B201" s="311"/>
      <c r="C201" s="312"/>
      <c r="D201" s="60" t="s">
        <v>25</v>
      </c>
      <c r="E201" s="171" t="s">
        <v>53</v>
      </c>
      <c r="F201" s="402" t="s">
        <v>27</v>
      </c>
      <c r="G201" s="403"/>
      <c r="H201" s="402" t="s">
        <v>54</v>
      </c>
      <c r="I201" s="403"/>
      <c r="J201" s="404" t="s">
        <v>55</v>
      </c>
      <c r="K201" s="353"/>
      <c r="L201" s="104"/>
      <c r="M201" s="105"/>
      <c r="N201" s="105"/>
      <c r="O201" s="104"/>
      <c r="P201" s="105"/>
      <c r="Q201" s="105"/>
      <c r="R201" s="93"/>
      <c r="S201" s="57"/>
      <c r="T201" s="57"/>
      <c r="U201" s="55" t="s">
        <v>53</v>
      </c>
      <c r="V201" s="57"/>
      <c r="W201" s="57"/>
      <c r="X201" s="57"/>
      <c r="Y201" s="57"/>
      <c r="Z201" s="57"/>
    </row>
    <row r="202" spans="1:26" ht="20.100000000000001" customHeight="1" x14ac:dyDescent="0.15">
      <c r="A202" s="247"/>
      <c r="B202" s="86" t="s">
        <v>313</v>
      </c>
      <c r="C202" s="102"/>
      <c r="D202" s="199"/>
      <c r="E202" s="222">
        <v>5960</v>
      </c>
      <c r="F202" s="367" t="s">
        <v>30</v>
      </c>
      <c r="G202" s="367"/>
      <c r="H202" s="397">
        <v>0.05</v>
      </c>
      <c r="I202" s="398"/>
      <c r="J202" s="399">
        <f>D202*E202*H202</f>
        <v>0</v>
      </c>
      <c r="K202" s="400"/>
      <c r="L202" s="106"/>
      <c r="M202" s="107"/>
      <c r="N202" s="105"/>
      <c r="O202" s="108"/>
      <c r="P202" s="108"/>
      <c r="Q202" s="109"/>
      <c r="R202" s="94"/>
      <c r="S202" s="57"/>
      <c r="T202" s="57"/>
      <c r="U202" s="175">
        <v>5960</v>
      </c>
      <c r="V202" s="57"/>
      <c r="W202" s="57"/>
      <c r="X202" s="57"/>
      <c r="Y202" s="57"/>
      <c r="Z202" s="57"/>
    </row>
    <row r="203" spans="1:26" ht="20.100000000000001" customHeight="1" x14ac:dyDescent="0.15">
      <c r="A203" s="247"/>
      <c r="B203" s="21"/>
      <c r="C203" s="62" t="s">
        <v>31</v>
      </c>
      <c r="D203" s="189"/>
      <c r="E203" s="216">
        <v>5960</v>
      </c>
      <c r="F203" s="255" t="s">
        <v>30</v>
      </c>
      <c r="G203" s="256"/>
      <c r="H203" s="268">
        <v>0.05</v>
      </c>
      <c r="I203" s="269"/>
      <c r="J203" s="257">
        <f t="shared" ref="J203:J226" si="19">D203*E203*H203</f>
        <v>0</v>
      </c>
      <c r="K203" s="305"/>
      <c r="L203" s="106"/>
      <c r="M203" s="107"/>
      <c r="N203" s="57"/>
      <c r="O203" s="108"/>
      <c r="P203" s="108"/>
      <c r="Q203" s="109"/>
      <c r="R203" s="94"/>
      <c r="S203" s="57"/>
      <c r="T203" s="57"/>
      <c r="U203" s="175">
        <v>5960</v>
      </c>
      <c r="V203" s="57"/>
      <c r="W203" s="57"/>
      <c r="X203" s="57"/>
      <c r="Y203" s="57"/>
      <c r="Z203" s="57"/>
    </row>
    <row r="204" spans="1:26" ht="20.100000000000001" customHeight="1" x14ac:dyDescent="0.15">
      <c r="A204" s="247"/>
      <c r="B204" s="86" t="s">
        <v>314</v>
      </c>
      <c r="C204" s="96"/>
      <c r="D204" s="193"/>
      <c r="E204" s="216">
        <v>74600</v>
      </c>
      <c r="F204" s="261" t="s">
        <v>33</v>
      </c>
      <c r="G204" s="262"/>
      <c r="H204" s="268">
        <v>0.05</v>
      </c>
      <c r="I204" s="269"/>
      <c r="J204" s="257">
        <f t="shared" si="19"/>
        <v>0</v>
      </c>
      <c r="K204" s="305"/>
      <c r="L204" s="106"/>
      <c r="M204" s="107"/>
      <c r="N204" s="57"/>
      <c r="O204" s="108"/>
      <c r="P204" s="108"/>
      <c r="Q204" s="109"/>
      <c r="R204" s="94"/>
      <c r="S204" s="57"/>
      <c r="T204" s="57"/>
      <c r="U204" s="175">
        <v>74600</v>
      </c>
      <c r="V204" s="57"/>
      <c r="W204" s="57"/>
      <c r="X204" s="57"/>
      <c r="Y204" s="57"/>
      <c r="Z204" s="57"/>
    </row>
    <row r="205" spans="1:26" ht="20.100000000000001" customHeight="1" x14ac:dyDescent="0.15">
      <c r="A205" s="247"/>
      <c r="B205" s="86" t="s">
        <v>315</v>
      </c>
      <c r="C205" s="96"/>
      <c r="D205" s="189"/>
      <c r="E205" s="216">
        <v>74600</v>
      </c>
      <c r="F205" s="261" t="s">
        <v>33</v>
      </c>
      <c r="G205" s="262"/>
      <c r="H205" s="268">
        <v>0.05</v>
      </c>
      <c r="I205" s="269"/>
      <c r="J205" s="257">
        <f t="shared" si="19"/>
        <v>0</v>
      </c>
      <c r="K205" s="305"/>
      <c r="L205" s="106"/>
      <c r="M205" s="107"/>
      <c r="N205" s="57"/>
      <c r="O205" s="108"/>
      <c r="P205" s="108"/>
      <c r="Q205" s="109"/>
      <c r="R205" s="94"/>
      <c r="S205" s="57"/>
      <c r="T205" s="57"/>
      <c r="U205" s="175">
        <v>74600</v>
      </c>
      <c r="V205" s="57"/>
      <c r="W205" s="57"/>
      <c r="X205" s="57"/>
      <c r="Y205" s="57"/>
      <c r="Z205" s="57"/>
    </row>
    <row r="206" spans="1:26" ht="20.100000000000001" customHeight="1" x14ac:dyDescent="0.15">
      <c r="A206" s="247"/>
      <c r="B206" s="86" t="s">
        <v>316</v>
      </c>
      <c r="C206" s="96"/>
      <c r="D206" s="189"/>
      <c r="E206" s="216">
        <v>3190</v>
      </c>
      <c r="F206" s="255" t="s">
        <v>30</v>
      </c>
      <c r="G206" s="256"/>
      <c r="H206" s="268">
        <v>0.05</v>
      </c>
      <c r="I206" s="269"/>
      <c r="J206" s="257">
        <f t="shared" si="19"/>
        <v>0</v>
      </c>
      <c r="K206" s="305"/>
      <c r="L206" s="106"/>
      <c r="M206" s="107"/>
      <c r="N206" s="57"/>
      <c r="O206" s="108"/>
      <c r="P206" s="108"/>
      <c r="Q206" s="109"/>
      <c r="R206" s="94"/>
      <c r="S206" s="57"/>
      <c r="T206" s="57"/>
      <c r="U206" s="175">
        <v>3190</v>
      </c>
      <c r="V206" s="57"/>
      <c r="W206" s="57"/>
      <c r="X206" s="57"/>
      <c r="Y206" s="57"/>
      <c r="Z206" s="57"/>
    </row>
    <row r="207" spans="1:26" ht="20.100000000000001" customHeight="1" x14ac:dyDescent="0.15">
      <c r="A207" s="247"/>
      <c r="B207" s="86" t="s">
        <v>317</v>
      </c>
      <c r="C207" s="96"/>
      <c r="D207" s="189"/>
      <c r="E207" s="216">
        <v>5960</v>
      </c>
      <c r="F207" s="255" t="s">
        <v>30</v>
      </c>
      <c r="G207" s="256"/>
      <c r="H207" s="268">
        <v>0.05</v>
      </c>
      <c r="I207" s="269"/>
      <c r="J207" s="257">
        <f t="shared" si="19"/>
        <v>0</v>
      </c>
      <c r="K207" s="305"/>
      <c r="L207" s="106"/>
      <c r="M207" s="107"/>
      <c r="N207" s="57"/>
      <c r="O207" s="108"/>
      <c r="P207" s="108"/>
      <c r="Q207" s="109"/>
      <c r="R207" s="94"/>
      <c r="S207" s="57"/>
      <c r="T207" s="57"/>
      <c r="U207" s="175">
        <v>5960</v>
      </c>
      <c r="V207" s="57"/>
      <c r="W207" s="57"/>
      <c r="X207" s="57"/>
      <c r="Y207" s="57"/>
      <c r="Z207" s="57"/>
    </row>
    <row r="208" spans="1:26" ht="20.100000000000001" customHeight="1" x14ac:dyDescent="0.15">
      <c r="A208" s="247"/>
      <c r="B208" s="86" t="s">
        <v>37</v>
      </c>
      <c r="C208" s="96"/>
      <c r="D208" s="189"/>
      <c r="E208" s="216">
        <v>2390</v>
      </c>
      <c r="F208" s="255" t="s">
        <v>30</v>
      </c>
      <c r="G208" s="256"/>
      <c r="H208" s="268">
        <v>0.05</v>
      </c>
      <c r="I208" s="269"/>
      <c r="J208" s="257">
        <f t="shared" si="19"/>
        <v>0</v>
      </c>
      <c r="K208" s="305"/>
      <c r="L208" s="106"/>
      <c r="M208" s="107"/>
      <c r="N208" s="57"/>
      <c r="O208" s="108"/>
      <c r="P208" s="108"/>
      <c r="Q208" s="109"/>
      <c r="R208" s="94"/>
      <c r="S208" s="57"/>
      <c r="T208" s="57"/>
      <c r="U208" s="175">
        <v>2390</v>
      </c>
      <c r="V208" s="57"/>
      <c r="W208" s="57"/>
      <c r="X208" s="57"/>
      <c r="Y208" s="57"/>
      <c r="Z208" s="57"/>
    </row>
    <row r="209" spans="1:26" ht="20.100000000000001" customHeight="1" x14ac:dyDescent="0.15">
      <c r="A209" s="247"/>
      <c r="B209" s="86" t="s">
        <v>38</v>
      </c>
      <c r="C209" s="96"/>
      <c r="D209" s="193"/>
      <c r="E209" s="216">
        <v>44700</v>
      </c>
      <c r="F209" s="261" t="s">
        <v>33</v>
      </c>
      <c r="G209" s="262"/>
      <c r="H209" s="268">
        <v>0.05</v>
      </c>
      <c r="I209" s="269"/>
      <c r="J209" s="257">
        <f t="shared" si="19"/>
        <v>0</v>
      </c>
      <c r="K209" s="305"/>
      <c r="L209" s="106"/>
      <c r="M209" s="107"/>
      <c r="N209" s="105"/>
      <c r="O209" s="108"/>
      <c r="P209" s="108"/>
      <c r="Q209" s="109"/>
      <c r="R209" s="94"/>
      <c r="S209" s="57"/>
      <c r="T209" s="57"/>
      <c r="U209" s="175">
        <v>44700</v>
      </c>
      <c r="V209" s="57"/>
      <c r="W209" s="57"/>
      <c r="X209" s="57"/>
      <c r="Y209" s="57"/>
      <c r="Z209" s="57"/>
    </row>
    <row r="210" spans="1:26" ht="20.100000000000001" customHeight="1" x14ac:dyDescent="0.15">
      <c r="A210" s="247"/>
      <c r="B210" s="86" t="s">
        <v>39</v>
      </c>
      <c r="C210" s="96"/>
      <c r="D210" s="190"/>
      <c r="E210" s="216">
        <v>44700</v>
      </c>
      <c r="F210" s="261" t="s">
        <v>33</v>
      </c>
      <c r="G210" s="262"/>
      <c r="H210" s="268">
        <v>0.05</v>
      </c>
      <c r="I210" s="269"/>
      <c r="J210" s="257">
        <f t="shared" si="19"/>
        <v>0</v>
      </c>
      <c r="K210" s="305"/>
      <c r="L210" s="106"/>
      <c r="M210" s="107"/>
      <c r="N210" s="57"/>
      <c r="O210" s="108"/>
      <c r="P210" s="108"/>
      <c r="Q210" s="109"/>
      <c r="R210" s="94"/>
      <c r="S210" s="57"/>
      <c r="T210" s="57"/>
      <c r="U210" s="175">
        <v>44700</v>
      </c>
      <c r="V210" s="57"/>
      <c r="W210" s="57"/>
      <c r="X210" s="57"/>
      <c r="Y210" s="57"/>
      <c r="Z210" s="57"/>
    </row>
    <row r="211" spans="1:26" ht="20.100000000000001" customHeight="1" x14ac:dyDescent="0.15">
      <c r="A211" s="247"/>
      <c r="B211" s="86" t="s">
        <v>40</v>
      </c>
      <c r="C211" s="88"/>
      <c r="D211" s="190"/>
      <c r="E211" s="216">
        <v>7900</v>
      </c>
      <c r="F211" s="261" t="s">
        <v>33</v>
      </c>
      <c r="G211" s="262"/>
      <c r="H211" s="268">
        <v>0.05</v>
      </c>
      <c r="I211" s="269"/>
      <c r="J211" s="257">
        <f t="shared" si="19"/>
        <v>0</v>
      </c>
      <c r="K211" s="305"/>
      <c r="L211" s="106"/>
      <c r="M211" s="107"/>
      <c r="N211" s="57"/>
      <c r="O211" s="108"/>
      <c r="P211" s="108"/>
      <c r="Q211" s="109"/>
      <c r="R211" s="94"/>
      <c r="S211" s="57"/>
      <c r="T211" s="57"/>
      <c r="U211" s="175">
        <v>7900</v>
      </c>
      <c r="V211" s="57"/>
      <c r="W211" s="57"/>
      <c r="X211" s="57"/>
      <c r="Y211" s="57"/>
      <c r="Z211" s="57"/>
    </row>
    <row r="212" spans="1:26" ht="20.100000000000001" customHeight="1" x14ac:dyDescent="0.15">
      <c r="A212" s="247"/>
      <c r="B212" s="86" t="s">
        <v>41</v>
      </c>
      <c r="C212" s="96"/>
      <c r="D212" s="189"/>
      <c r="E212" s="216">
        <v>44700</v>
      </c>
      <c r="F212" s="261" t="s">
        <v>33</v>
      </c>
      <c r="G212" s="262"/>
      <c r="H212" s="268">
        <v>0.05</v>
      </c>
      <c r="I212" s="269"/>
      <c r="J212" s="257">
        <f t="shared" si="19"/>
        <v>0</v>
      </c>
      <c r="K212" s="305"/>
      <c r="L212" s="106"/>
      <c r="M212" s="107"/>
      <c r="N212" s="57"/>
      <c r="O212" s="108"/>
      <c r="P212" s="108"/>
      <c r="Q212" s="109"/>
      <c r="R212" s="94"/>
      <c r="S212" s="57"/>
      <c r="T212" s="57"/>
      <c r="U212" s="175">
        <v>44700</v>
      </c>
      <c r="V212" s="57"/>
      <c r="W212" s="57"/>
      <c r="X212" s="57"/>
      <c r="Y212" s="57"/>
      <c r="Z212" s="57"/>
    </row>
    <row r="213" spans="1:26" ht="20.100000000000001" customHeight="1" x14ac:dyDescent="0.15">
      <c r="A213" s="247"/>
      <c r="B213" s="86" t="s">
        <v>42</v>
      </c>
      <c r="C213" s="96"/>
      <c r="D213" s="193"/>
      <c r="E213" s="216">
        <v>16000</v>
      </c>
      <c r="F213" s="261" t="s">
        <v>33</v>
      </c>
      <c r="G213" s="262"/>
      <c r="H213" s="268">
        <v>0.05</v>
      </c>
      <c r="I213" s="269"/>
      <c r="J213" s="257">
        <f t="shared" si="19"/>
        <v>0</v>
      </c>
      <c r="K213" s="305"/>
      <c r="L213" s="106"/>
      <c r="M213" s="107"/>
      <c r="N213" s="57"/>
      <c r="O213" s="108"/>
      <c r="P213" s="108"/>
      <c r="Q213" s="109"/>
      <c r="R213" s="94"/>
      <c r="S213" s="57"/>
      <c r="T213" s="57"/>
      <c r="U213" s="175">
        <v>16000</v>
      </c>
      <c r="V213" s="57"/>
      <c r="W213" s="57"/>
      <c r="X213" s="57"/>
      <c r="Y213" s="57"/>
      <c r="Z213" s="57"/>
    </row>
    <row r="214" spans="1:26" ht="20.100000000000001" customHeight="1" x14ac:dyDescent="0.15">
      <c r="A214" s="247"/>
      <c r="B214" s="86" t="s">
        <v>43</v>
      </c>
      <c r="C214" s="96"/>
      <c r="D214" s="189"/>
      <c r="E214" s="216">
        <v>11900</v>
      </c>
      <c r="F214" s="261" t="s">
        <v>33</v>
      </c>
      <c r="G214" s="262"/>
      <c r="H214" s="268">
        <v>0.05</v>
      </c>
      <c r="I214" s="269"/>
      <c r="J214" s="257">
        <f t="shared" si="19"/>
        <v>0</v>
      </c>
      <c r="K214" s="305"/>
      <c r="L214" s="106"/>
      <c r="M214" s="107"/>
      <c r="N214" s="57"/>
      <c r="O214" s="108"/>
      <c r="P214" s="108"/>
      <c r="Q214" s="109"/>
      <c r="R214" s="94"/>
      <c r="S214" s="57"/>
      <c r="T214" s="57"/>
      <c r="U214" s="175">
        <v>11900</v>
      </c>
      <c r="V214" s="57"/>
      <c r="W214" s="57"/>
      <c r="X214" s="57"/>
      <c r="Y214" s="57"/>
      <c r="Z214" s="57"/>
    </row>
    <row r="215" spans="1:26" ht="20.100000000000001" customHeight="1" x14ac:dyDescent="0.15">
      <c r="A215" s="247"/>
      <c r="B215" s="86" t="s">
        <v>44</v>
      </c>
      <c r="C215" s="96"/>
      <c r="D215" s="189"/>
      <c r="E215" s="216">
        <v>1600</v>
      </c>
      <c r="F215" s="261" t="s">
        <v>33</v>
      </c>
      <c r="G215" s="262"/>
      <c r="H215" s="268">
        <v>0.05</v>
      </c>
      <c r="I215" s="269"/>
      <c r="J215" s="257">
        <f t="shared" si="19"/>
        <v>0</v>
      </c>
      <c r="K215" s="305"/>
      <c r="L215" s="106"/>
      <c r="M215" s="107"/>
      <c r="N215" s="57"/>
      <c r="O215" s="108"/>
      <c r="P215" s="108"/>
      <c r="Q215" s="109"/>
      <c r="R215" s="94"/>
      <c r="S215" s="57"/>
      <c r="T215" s="57"/>
      <c r="U215" s="175">
        <v>1600</v>
      </c>
      <c r="V215" s="57"/>
      <c r="W215" s="57"/>
      <c r="X215" s="57"/>
      <c r="Y215" s="57"/>
      <c r="Z215" s="57"/>
    </row>
    <row r="216" spans="1:26" ht="20.100000000000001" customHeight="1" x14ac:dyDescent="0.15">
      <c r="A216" s="247"/>
      <c r="B216" s="86" t="s">
        <v>45</v>
      </c>
      <c r="C216" s="96"/>
      <c r="D216" s="193"/>
      <c r="E216" s="216">
        <v>47500</v>
      </c>
      <c r="F216" s="261" t="s">
        <v>33</v>
      </c>
      <c r="G216" s="262"/>
      <c r="H216" s="268">
        <v>0.05</v>
      </c>
      <c r="I216" s="269"/>
      <c r="J216" s="257">
        <f t="shared" si="19"/>
        <v>0</v>
      </c>
      <c r="K216" s="305"/>
      <c r="L216" s="106"/>
      <c r="M216" s="107"/>
      <c r="N216" s="105"/>
      <c r="O216" s="108"/>
      <c r="P216" s="108"/>
      <c r="Q216" s="109"/>
      <c r="R216" s="94"/>
      <c r="S216" s="57"/>
      <c r="T216" s="57"/>
      <c r="U216" s="175">
        <v>47500</v>
      </c>
      <c r="V216" s="57"/>
      <c r="W216" s="57"/>
      <c r="X216" s="57"/>
      <c r="Y216" s="57"/>
      <c r="Z216" s="57"/>
    </row>
    <row r="217" spans="1:26" ht="20.100000000000001" customHeight="1" x14ac:dyDescent="0.15">
      <c r="A217" s="247"/>
      <c r="B217" s="86" t="s">
        <v>46</v>
      </c>
      <c r="C217" s="96"/>
      <c r="D217" s="190"/>
      <c r="E217" s="216">
        <v>1600</v>
      </c>
      <c r="F217" s="255" t="s">
        <v>30</v>
      </c>
      <c r="G217" s="256"/>
      <c r="H217" s="268">
        <v>0.05</v>
      </c>
      <c r="I217" s="269"/>
      <c r="J217" s="257">
        <f t="shared" si="19"/>
        <v>0</v>
      </c>
      <c r="K217" s="305"/>
      <c r="L217" s="106"/>
      <c r="M217" s="107"/>
      <c r="N217" s="57"/>
      <c r="O217" s="108"/>
      <c r="P217" s="108"/>
      <c r="Q217" s="109"/>
      <c r="R217" s="94"/>
      <c r="S217" s="57"/>
      <c r="T217" s="57"/>
      <c r="U217" s="175">
        <v>1600</v>
      </c>
      <c r="V217" s="57"/>
      <c r="W217" s="57"/>
      <c r="X217" s="57"/>
      <c r="Y217" s="57"/>
      <c r="Z217" s="57"/>
    </row>
    <row r="218" spans="1:26" ht="20.100000000000001" customHeight="1" x14ac:dyDescent="0.15">
      <c r="A218" s="247"/>
      <c r="B218" s="86" t="s">
        <v>47</v>
      </c>
      <c r="C218" s="96"/>
      <c r="D218" s="190"/>
      <c r="E218" s="217">
        <v>16000</v>
      </c>
      <c r="F218" s="261" t="s">
        <v>33</v>
      </c>
      <c r="G218" s="262"/>
      <c r="H218" s="268">
        <v>0.05</v>
      </c>
      <c r="I218" s="269"/>
      <c r="J218" s="257">
        <f t="shared" si="19"/>
        <v>0</v>
      </c>
      <c r="K218" s="305"/>
      <c r="L218" s="106"/>
      <c r="M218" s="107"/>
      <c r="N218" s="57"/>
      <c r="O218" s="108"/>
      <c r="P218" s="108"/>
      <c r="Q218" s="109"/>
      <c r="R218" s="94"/>
      <c r="S218" s="57"/>
      <c r="T218" s="57"/>
      <c r="U218" s="175">
        <v>16000</v>
      </c>
      <c r="V218" s="57"/>
      <c r="W218" s="57"/>
      <c r="X218" s="57"/>
      <c r="Y218" s="57"/>
      <c r="Z218" s="57"/>
    </row>
    <row r="219" spans="1:26" ht="20.100000000000001" customHeight="1" x14ac:dyDescent="0.15">
      <c r="A219" s="247"/>
      <c r="B219" s="89" t="s">
        <v>306</v>
      </c>
      <c r="C219" s="103"/>
      <c r="D219" s="190"/>
      <c r="E219" s="217">
        <v>5960</v>
      </c>
      <c r="F219" s="379" t="s">
        <v>30</v>
      </c>
      <c r="G219" s="380"/>
      <c r="H219" s="268">
        <v>0.05</v>
      </c>
      <c r="I219" s="269"/>
      <c r="J219" s="381">
        <f t="shared" si="19"/>
        <v>0</v>
      </c>
      <c r="K219" s="405"/>
      <c r="L219" s="106"/>
      <c r="M219" s="107"/>
      <c r="N219" s="57"/>
      <c r="O219" s="108"/>
      <c r="P219" s="108"/>
      <c r="Q219" s="109"/>
      <c r="R219" s="94"/>
      <c r="S219" s="57"/>
      <c r="T219" s="57"/>
      <c r="U219" s="175">
        <v>5960</v>
      </c>
      <c r="V219" s="57"/>
      <c r="W219" s="57"/>
      <c r="X219" s="57"/>
      <c r="Y219" s="57"/>
      <c r="Z219" s="57"/>
    </row>
    <row r="220" spans="1:26" ht="20.100000000000001" customHeight="1" x14ac:dyDescent="0.15">
      <c r="A220" s="247"/>
      <c r="B220" s="91" t="s">
        <v>73</v>
      </c>
      <c r="C220" s="102"/>
      <c r="D220" s="201"/>
      <c r="E220" s="216">
        <v>5960</v>
      </c>
      <c r="F220" s="384" t="s">
        <v>86</v>
      </c>
      <c r="G220" s="364"/>
      <c r="H220" s="268">
        <v>0.05</v>
      </c>
      <c r="I220" s="269"/>
      <c r="J220" s="381">
        <f t="shared" si="19"/>
        <v>0</v>
      </c>
      <c r="K220" s="405"/>
      <c r="L220" s="106"/>
      <c r="M220" s="107"/>
      <c r="N220" s="57"/>
      <c r="O220" s="108"/>
      <c r="P220" s="108"/>
      <c r="Q220" s="109"/>
      <c r="R220" s="94"/>
      <c r="S220" s="57"/>
      <c r="T220" s="57"/>
      <c r="U220" s="175">
        <v>5960</v>
      </c>
      <c r="V220" s="57"/>
      <c r="W220" s="57"/>
      <c r="X220" s="57"/>
      <c r="Y220" s="57"/>
      <c r="Z220" s="57"/>
    </row>
    <row r="221" spans="1:26" ht="20.100000000000001" customHeight="1" x14ac:dyDescent="0.15">
      <c r="A221" s="247"/>
      <c r="B221" s="62"/>
      <c r="C221" s="62" t="s">
        <v>31</v>
      </c>
      <c r="D221" s="201"/>
      <c r="E221" s="216">
        <v>5960</v>
      </c>
      <c r="F221" s="384" t="s">
        <v>86</v>
      </c>
      <c r="G221" s="364"/>
      <c r="H221" s="268">
        <v>0.05</v>
      </c>
      <c r="I221" s="269"/>
      <c r="J221" s="257">
        <f t="shared" si="19"/>
        <v>0</v>
      </c>
      <c r="K221" s="305"/>
      <c r="L221" s="106"/>
      <c r="M221" s="107"/>
      <c r="N221" s="57"/>
      <c r="O221" s="108"/>
      <c r="P221" s="108"/>
      <c r="Q221" s="109"/>
      <c r="R221" s="94"/>
      <c r="S221" s="57"/>
      <c r="T221" s="57"/>
      <c r="U221" s="175">
        <v>5960</v>
      </c>
      <c r="V221" s="57"/>
      <c r="W221" s="57"/>
      <c r="X221" s="57"/>
      <c r="Y221" s="57"/>
      <c r="Z221" s="57"/>
    </row>
    <row r="222" spans="1:26" ht="20.100000000000001" customHeight="1" x14ac:dyDescent="0.15">
      <c r="A222" s="247"/>
      <c r="B222" s="86" t="s">
        <v>76</v>
      </c>
      <c r="C222" s="96"/>
      <c r="D222" s="201"/>
      <c r="E222" s="222">
        <v>74600</v>
      </c>
      <c r="F222" s="364" t="s">
        <v>77</v>
      </c>
      <c r="G222" s="364"/>
      <c r="H222" s="268">
        <v>0.05</v>
      </c>
      <c r="I222" s="269"/>
      <c r="J222" s="257">
        <f t="shared" si="19"/>
        <v>0</v>
      </c>
      <c r="K222" s="305"/>
      <c r="L222" s="106"/>
      <c r="M222" s="107"/>
      <c r="N222" s="57"/>
      <c r="O222" s="108"/>
      <c r="P222" s="108"/>
      <c r="Q222" s="109"/>
      <c r="R222" s="94"/>
      <c r="S222" s="57"/>
      <c r="T222" s="57"/>
      <c r="U222" s="175">
        <v>74600</v>
      </c>
      <c r="V222" s="57"/>
      <c r="W222" s="57"/>
      <c r="X222" s="57"/>
      <c r="Y222" s="57"/>
      <c r="Z222" s="57"/>
    </row>
    <row r="223" spans="1:26" ht="20.100000000000001" customHeight="1" x14ac:dyDescent="0.15">
      <c r="A223" s="247"/>
      <c r="B223" s="86" t="s">
        <v>79</v>
      </c>
      <c r="C223" s="96"/>
      <c r="D223" s="201"/>
      <c r="E223" s="222">
        <v>74600</v>
      </c>
      <c r="F223" s="364" t="s">
        <v>77</v>
      </c>
      <c r="G223" s="364"/>
      <c r="H223" s="268">
        <v>0.05</v>
      </c>
      <c r="I223" s="269"/>
      <c r="J223" s="257">
        <f t="shared" si="19"/>
        <v>0</v>
      </c>
      <c r="K223" s="305"/>
      <c r="L223" s="106"/>
      <c r="M223" s="107"/>
      <c r="N223" s="105"/>
      <c r="O223" s="108"/>
      <c r="P223" s="108"/>
      <c r="Q223" s="109"/>
      <c r="R223" s="94"/>
      <c r="S223" s="57"/>
      <c r="T223" s="57"/>
      <c r="U223" s="175">
        <v>74600</v>
      </c>
      <c r="V223" s="57"/>
      <c r="W223" s="57"/>
      <c r="X223" s="57"/>
      <c r="Y223" s="57"/>
      <c r="Z223" s="57"/>
    </row>
    <row r="224" spans="1:26" ht="20.100000000000001" customHeight="1" x14ac:dyDescent="0.15">
      <c r="A224" s="247"/>
      <c r="B224" s="86" t="s">
        <v>81</v>
      </c>
      <c r="C224" s="96"/>
      <c r="D224" s="201"/>
      <c r="E224" s="222">
        <v>3190</v>
      </c>
      <c r="F224" s="384" t="s">
        <v>86</v>
      </c>
      <c r="G224" s="364"/>
      <c r="H224" s="268">
        <v>0.05</v>
      </c>
      <c r="I224" s="269"/>
      <c r="J224" s="257">
        <f t="shared" si="19"/>
        <v>0</v>
      </c>
      <c r="K224" s="305"/>
      <c r="L224" s="106"/>
      <c r="M224" s="107"/>
      <c r="N224" s="57"/>
      <c r="O224" s="108"/>
      <c r="P224" s="108"/>
      <c r="Q224" s="109"/>
      <c r="R224" s="94"/>
      <c r="S224" s="57"/>
      <c r="T224" s="57"/>
      <c r="U224" s="175">
        <v>3190</v>
      </c>
      <c r="V224" s="57"/>
      <c r="W224" s="57"/>
      <c r="X224" s="57"/>
      <c r="Y224" s="57"/>
      <c r="Z224" s="57"/>
    </row>
    <row r="225" spans="1:26" ht="20.100000000000001" customHeight="1" x14ac:dyDescent="0.15">
      <c r="A225" s="247"/>
      <c r="B225" s="86" t="s">
        <v>83</v>
      </c>
      <c r="C225" s="96"/>
      <c r="D225" s="201"/>
      <c r="E225" s="222">
        <v>5960</v>
      </c>
      <c r="F225" s="384" t="s">
        <v>86</v>
      </c>
      <c r="G225" s="364"/>
      <c r="H225" s="268">
        <v>0.05</v>
      </c>
      <c r="I225" s="269"/>
      <c r="J225" s="257">
        <f t="shared" si="19"/>
        <v>0</v>
      </c>
      <c r="K225" s="305"/>
      <c r="L225" s="106"/>
      <c r="M225" s="107"/>
      <c r="N225" s="57"/>
      <c r="O225" s="108"/>
      <c r="P225" s="108"/>
      <c r="Q225" s="109"/>
      <c r="R225" s="94"/>
      <c r="S225" s="57"/>
      <c r="T225" s="57"/>
      <c r="U225" s="175">
        <v>5960</v>
      </c>
      <c r="V225" s="57"/>
      <c r="W225" s="57"/>
      <c r="X225" s="57"/>
      <c r="Y225" s="57"/>
      <c r="Z225" s="57"/>
    </row>
    <row r="226" spans="1:26" ht="22.5" customHeight="1" thickBot="1" x14ac:dyDescent="0.2">
      <c r="A226" s="247"/>
      <c r="B226" s="97" t="s">
        <v>318</v>
      </c>
      <c r="C226" s="98"/>
      <c r="D226" s="202"/>
      <c r="E226" s="218">
        <v>5960</v>
      </c>
      <c r="F226" s="395" t="s">
        <v>86</v>
      </c>
      <c r="G226" s="396"/>
      <c r="H226" s="328">
        <v>0.05</v>
      </c>
      <c r="I226" s="329"/>
      <c r="J226" s="297">
        <f t="shared" si="19"/>
        <v>0</v>
      </c>
      <c r="K226" s="330"/>
      <c r="L226" s="106"/>
      <c r="M226" s="107"/>
      <c r="N226" s="57"/>
      <c r="O226" s="108"/>
      <c r="P226" s="108"/>
      <c r="Q226" s="109"/>
      <c r="R226" s="94"/>
      <c r="S226" s="57"/>
      <c r="T226" s="57"/>
      <c r="U226" s="175">
        <v>5960</v>
      </c>
      <c r="V226" s="57"/>
      <c r="W226" s="57"/>
      <c r="X226" s="57"/>
      <c r="Y226" s="57"/>
      <c r="Z226" s="57"/>
    </row>
    <row r="227" spans="1:26" ht="20.100000000000001" customHeight="1" thickTop="1" thickBot="1" x14ac:dyDescent="0.2">
      <c r="A227" s="247"/>
      <c r="B227" s="321" t="s">
        <v>50</v>
      </c>
      <c r="C227" s="322"/>
      <c r="D227" s="75"/>
      <c r="E227" s="76"/>
      <c r="F227" s="323"/>
      <c r="G227" s="324"/>
      <c r="H227" s="323"/>
      <c r="I227" s="324"/>
      <c r="J227" s="693">
        <f>SUM(J202:K226)</f>
        <v>0</v>
      </c>
      <c r="K227" s="694"/>
      <c r="L227" s="110"/>
      <c r="M227" s="110"/>
      <c r="N227" s="57"/>
      <c r="O227" s="110"/>
      <c r="P227" s="110"/>
      <c r="Q227" s="109"/>
      <c r="R227" s="57"/>
      <c r="S227" s="57"/>
      <c r="T227" s="57"/>
      <c r="U227" s="57"/>
      <c r="V227" s="57"/>
      <c r="W227" s="57"/>
      <c r="X227" s="57"/>
      <c r="Y227" s="57"/>
      <c r="Z227" s="57"/>
    </row>
    <row r="228" spans="1:26" ht="32.25" customHeight="1" x14ac:dyDescent="0.15">
      <c r="A228" s="247"/>
      <c r="B228" s="309" t="s">
        <v>56</v>
      </c>
      <c r="C228" s="310"/>
      <c r="D228" s="253" t="s">
        <v>235</v>
      </c>
      <c r="E228" s="325"/>
      <c r="F228" s="325"/>
      <c r="G228" s="325"/>
      <c r="H228" s="325"/>
      <c r="I228" s="325"/>
      <c r="J228" s="161" t="s">
        <v>304</v>
      </c>
      <c r="K228" s="167"/>
      <c r="L228" s="707"/>
      <c r="M228" s="661"/>
      <c r="N228" s="671"/>
      <c r="O228" s="671"/>
      <c r="P228" s="662"/>
      <c r="Q228" s="57"/>
      <c r="R228" s="57"/>
      <c r="S228" s="57"/>
      <c r="T228" s="57"/>
      <c r="U228" s="57"/>
      <c r="V228" s="57"/>
      <c r="W228" s="57"/>
    </row>
    <row r="229" spans="1:26" ht="28.5" customHeight="1" thickBot="1" x14ac:dyDescent="0.2">
      <c r="A229" s="247"/>
      <c r="B229" s="311"/>
      <c r="C229" s="312"/>
      <c r="D229" s="60" t="s">
        <v>58</v>
      </c>
      <c r="E229" s="61" t="s">
        <v>53</v>
      </c>
      <c r="F229" s="276" t="s">
        <v>27</v>
      </c>
      <c r="G229" s="277"/>
      <c r="H229" s="276" t="s">
        <v>28</v>
      </c>
      <c r="I229" s="278"/>
      <c r="J229" s="162" t="s">
        <v>300</v>
      </c>
      <c r="K229" s="163" t="s">
        <v>301</v>
      </c>
      <c r="L229" s="164" t="s">
        <v>302</v>
      </c>
      <c r="M229" s="663"/>
      <c r="N229" s="664"/>
      <c r="O229" s="664"/>
      <c r="P229" s="664"/>
      <c r="Q229" s="57"/>
      <c r="R229" s="57"/>
      <c r="S229" s="57"/>
      <c r="T229" s="57"/>
      <c r="U229" s="57"/>
      <c r="V229" s="57"/>
      <c r="W229" s="57"/>
    </row>
    <row r="230" spans="1:26" ht="20.100000000000001" customHeight="1" x14ac:dyDescent="0.15">
      <c r="A230" s="247"/>
      <c r="B230" s="335" t="s">
        <v>59</v>
      </c>
      <c r="C230" s="336"/>
      <c r="D230" s="195"/>
      <c r="E230" s="219">
        <v>11900</v>
      </c>
      <c r="F230" s="282" t="s">
        <v>77</v>
      </c>
      <c r="G230" s="283"/>
      <c r="H230" s="337">
        <f>D230*E230</f>
        <v>0</v>
      </c>
      <c r="I230" s="412"/>
      <c r="J230" s="223"/>
      <c r="K230" s="158">
        <v>0.05</v>
      </c>
      <c r="L230" s="696"/>
      <c r="M230" s="669"/>
      <c r="N230" s="666"/>
      <c r="O230" s="667"/>
      <c r="P230" s="672"/>
      <c r="Q230" s="57"/>
      <c r="R230" s="57"/>
      <c r="S230" s="57"/>
      <c r="T230" s="57"/>
      <c r="U230" s="185">
        <v>11900</v>
      </c>
      <c r="V230" s="57"/>
      <c r="W230" s="57"/>
    </row>
    <row r="231" spans="1:26" ht="20.100000000000001" customHeight="1" x14ac:dyDescent="0.15">
      <c r="A231" s="247"/>
      <c r="B231" s="338" t="s">
        <v>60</v>
      </c>
      <c r="C231" s="339"/>
      <c r="D231" s="196"/>
      <c r="E231" s="220">
        <v>11900</v>
      </c>
      <c r="F231" s="255"/>
      <c r="G231" s="256"/>
      <c r="H231" s="340">
        <f t="shared" ref="H231:H233" si="20">D231*E231</f>
        <v>0</v>
      </c>
      <c r="I231" s="406"/>
      <c r="J231" s="224"/>
      <c r="K231" s="95">
        <v>0.05</v>
      </c>
      <c r="L231" s="165"/>
      <c r="M231" s="669"/>
      <c r="N231" s="666"/>
      <c r="O231" s="667"/>
      <c r="P231" s="672"/>
      <c r="Q231" s="57"/>
      <c r="R231" s="57"/>
      <c r="S231" s="57"/>
      <c r="T231" s="57"/>
      <c r="U231" s="185">
        <v>11900</v>
      </c>
      <c r="V231" s="57"/>
      <c r="W231" s="57"/>
    </row>
    <row r="232" spans="1:26" ht="20.100000000000001" customHeight="1" x14ac:dyDescent="0.15">
      <c r="A232" s="247"/>
      <c r="B232" s="259" t="s">
        <v>61</v>
      </c>
      <c r="C232" s="260"/>
      <c r="D232" s="197"/>
      <c r="E232" s="220">
        <v>11900</v>
      </c>
      <c r="F232" s="255"/>
      <c r="G232" s="256"/>
      <c r="H232" s="340">
        <f t="shared" si="20"/>
        <v>0</v>
      </c>
      <c r="I232" s="406"/>
      <c r="J232" s="224"/>
      <c r="K232" s="95">
        <v>0.05</v>
      </c>
      <c r="L232" s="165"/>
      <c r="M232" s="669"/>
      <c r="N232" s="666"/>
      <c r="O232" s="667"/>
      <c r="P232" s="672"/>
      <c r="Q232" s="57"/>
      <c r="R232" s="57"/>
      <c r="S232" s="57"/>
      <c r="T232" s="57"/>
      <c r="U232" s="185">
        <v>11900</v>
      </c>
      <c r="V232" s="57"/>
      <c r="W232" s="57"/>
    </row>
    <row r="233" spans="1:26" ht="20.100000000000001" customHeight="1" thickBot="1" x14ac:dyDescent="0.2">
      <c r="A233" s="247"/>
      <c r="B233" s="341" t="s">
        <v>62</v>
      </c>
      <c r="C233" s="342"/>
      <c r="D233" s="198"/>
      <c r="E233" s="220">
        <v>11900</v>
      </c>
      <c r="F233" s="326"/>
      <c r="G233" s="327"/>
      <c r="H233" s="343">
        <f t="shared" si="20"/>
        <v>0</v>
      </c>
      <c r="I233" s="407"/>
      <c r="J233" s="192"/>
      <c r="K233" s="99">
        <v>0.05</v>
      </c>
      <c r="L233" s="166"/>
      <c r="M233" s="669"/>
      <c r="N233" s="666"/>
      <c r="O233" s="667"/>
      <c r="P233" s="672"/>
      <c r="Q233" s="57"/>
      <c r="R233" s="57"/>
      <c r="S233" s="57"/>
      <c r="T233" s="57"/>
      <c r="U233" s="185">
        <v>11900</v>
      </c>
      <c r="V233" s="57"/>
      <c r="W233" s="57"/>
    </row>
    <row r="234" spans="1:26" ht="20.100000000000001" customHeight="1" thickTop="1" thickBot="1" x14ac:dyDescent="0.2">
      <c r="A234" s="247"/>
      <c r="B234" s="321" t="s">
        <v>50</v>
      </c>
      <c r="C234" s="322"/>
      <c r="D234" s="111"/>
      <c r="E234" s="112"/>
      <c r="F234" s="408"/>
      <c r="G234" s="409"/>
      <c r="H234" s="410">
        <f>SUM(H230:I233)</f>
        <v>0</v>
      </c>
      <c r="I234" s="411"/>
      <c r="J234" s="214">
        <f>SUM(J230:J233)</f>
        <v>0</v>
      </c>
      <c r="K234" s="80"/>
      <c r="L234" s="708">
        <f>SUM(L230:L233)</f>
        <v>0</v>
      </c>
      <c r="M234" s="667"/>
      <c r="N234" s="670"/>
      <c r="O234" s="667"/>
      <c r="P234" s="670"/>
      <c r="Q234" s="57"/>
      <c r="R234" s="57"/>
      <c r="S234" s="57"/>
      <c r="T234" s="57"/>
      <c r="U234" s="57"/>
      <c r="V234" s="57"/>
      <c r="W234" s="57"/>
    </row>
    <row r="235" spans="1:26" ht="20.100000000000001" customHeight="1" thickBot="1" x14ac:dyDescent="0.2">
      <c r="A235" s="247"/>
      <c r="B235" s="249" t="s">
        <v>14</v>
      </c>
      <c r="C235" s="250"/>
      <c r="D235" s="390" t="s">
        <v>89</v>
      </c>
      <c r="E235" s="391"/>
      <c r="F235" s="391"/>
      <c r="G235" s="391"/>
      <c r="H235" s="391"/>
      <c r="I235" s="391"/>
      <c r="J235" s="391"/>
      <c r="K235" s="391"/>
      <c r="L235" s="445"/>
      <c r="M235" s="57"/>
      <c r="N235" s="57"/>
      <c r="O235" s="57"/>
      <c r="P235" s="57"/>
      <c r="Q235" s="57"/>
      <c r="R235" s="57"/>
      <c r="S235" s="57"/>
      <c r="T235" s="57"/>
      <c r="U235" s="57"/>
      <c r="V235" s="57"/>
      <c r="W235" s="57"/>
    </row>
    <row r="236" spans="1:26" ht="42" customHeight="1" thickBot="1" x14ac:dyDescent="0.2">
      <c r="A236" s="247"/>
      <c r="B236" s="251"/>
      <c r="C236" s="252"/>
      <c r="D236" s="704" t="s">
        <v>323</v>
      </c>
      <c r="E236" s="551"/>
      <c r="F236" s="705" t="s">
        <v>53</v>
      </c>
      <c r="G236" s="550" t="s">
        <v>27</v>
      </c>
      <c r="H236" s="706"/>
      <c r="I236" s="551"/>
      <c r="J236" s="550" t="s">
        <v>28</v>
      </c>
      <c r="K236" s="706"/>
      <c r="L236" s="566"/>
      <c r="M236" s="57"/>
      <c r="N236" s="57"/>
      <c r="O236" s="57"/>
      <c r="P236" s="57"/>
      <c r="Q236" s="57"/>
      <c r="R236" s="57"/>
      <c r="S236" s="57"/>
      <c r="T236" s="57"/>
      <c r="U236" s="57"/>
      <c r="V236" s="57"/>
      <c r="W236" s="57"/>
    </row>
    <row r="237" spans="1:26" ht="20.100000000000001" customHeight="1" x14ac:dyDescent="0.15">
      <c r="A237" s="247"/>
      <c r="B237" s="368" t="s">
        <v>90</v>
      </c>
      <c r="C237" s="368"/>
      <c r="D237" s="422"/>
      <c r="E237" s="423"/>
      <c r="F237" s="114">
        <v>1120</v>
      </c>
      <c r="G237" s="282" t="s">
        <v>65</v>
      </c>
      <c r="H237" s="424"/>
      <c r="I237" s="283"/>
      <c r="J237" s="266">
        <f>D237*F237</f>
        <v>0</v>
      </c>
      <c r="K237" s="266"/>
      <c r="L237" s="267"/>
      <c r="M237" s="57"/>
      <c r="N237" s="57"/>
      <c r="O237" s="57"/>
      <c r="P237" s="57"/>
      <c r="Q237" s="57"/>
      <c r="R237" s="57"/>
      <c r="S237" s="57"/>
      <c r="T237" s="57"/>
      <c r="U237" s="175">
        <v>1120</v>
      </c>
      <c r="V237" s="57"/>
      <c r="W237" s="57"/>
    </row>
    <row r="238" spans="1:26" ht="20.100000000000001" customHeight="1" x14ac:dyDescent="0.15">
      <c r="A238" s="247"/>
      <c r="B238" s="62"/>
      <c r="C238" s="62" t="s">
        <v>31</v>
      </c>
      <c r="D238" s="413"/>
      <c r="E238" s="414"/>
      <c r="F238" s="63">
        <v>1120</v>
      </c>
      <c r="G238" s="255" t="s">
        <v>65</v>
      </c>
      <c r="H238" s="387"/>
      <c r="I238" s="256"/>
      <c r="J238" s="399">
        <f>D238*F238</f>
        <v>0</v>
      </c>
      <c r="K238" s="399"/>
      <c r="L238" s="400"/>
      <c r="M238" s="57"/>
      <c r="N238" s="57"/>
      <c r="O238" s="57"/>
      <c r="P238" s="115"/>
      <c r="Q238" s="57"/>
      <c r="R238" s="57"/>
      <c r="S238" s="57"/>
      <c r="T238" s="57"/>
      <c r="U238" s="175">
        <v>1120</v>
      </c>
      <c r="V238" s="57"/>
      <c r="W238" s="57"/>
    </row>
    <row r="239" spans="1:26" ht="20.100000000000001" customHeight="1" x14ac:dyDescent="0.15">
      <c r="A239" s="247"/>
      <c r="B239" s="259" t="s">
        <v>91</v>
      </c>
      <c r="C239" s="259" t="s">
        <v>66</v>
      </c>
      <c r="D239" s="413"/>
      <c r="E239" s="414"/>
      <c r="F239" s="63">
        <v>1120</v>
      </c>
      <c r="G239" s="255" t="s">
        <v>65</v>
      </c>
      <c r="H239" s="387"/>
      <c r="I239" s="256"/>
      <c r="J239" s="415">
        <f t="shared" ref="J239:J257" si="21">D239*F239</f>
        <v>0</v>
      </c>
      <c r="K239" s="415"/>
      <c r="L239" s="416"/>
      <c r="M239" s="57"/>
      <c r="N239" s="57"/>
      <c r="O239" s="57"/>
      <c r="P239" s="115"/>
      <c r="Q239" s="57"/>
      <c r="R239" s="57"/>
      <c r="S239" s="57"/>
      <c r="T239" s="57"/>
      <c r="U239" s="175">
        <v>1120</v>
      </c>
      <c r="V239" s="57"/>
      <c r="W239" s="57"/>
    </row>
    <row r="240" spans="1:26" ht="20.100000000000001" customHeight="1" x14ac:dyDescent="0.15">
      <c r="A240" s="247"/>
      <c r="B240" s="259" t="s">
        <v>92</v>
      </c>
      <c r="C240" s="259"/>
      <c r="D240" s="413"/>
      <c r="E240" s="414"/>
      <c r="F240" s="63">
        <v>1120</v>
      </c>
      <c r="G240" s="255" t="s">
        <v>65</v>
      </c>
      <c r="H240" s="387"/>
      <c r="I240" s="256"/>
      <c r="J240" s="415">
        <f t="shared" si="21"/>
        <v>0</v>
      </c>
      <c r="K240" s="415"/>
      <c r="L240" s="416"/>
      <c r="M240" s="57"/>
      <c r="N240" s="57"/>
      <c r="O240" s="57"/>
      <c r="P240" s="115"/>
      <c r="Q240" s="57"/>
      <c r="R240" s="57"/>
      <c r="S240" s="57"/>
      <c r="T240" s="57"/>
      <c r="U240" s="175">
        <v>1120</v>
      </c>
      <c r="V240" s="57"/>
      <c r="W240" s="57"/>
    </row>
    <row r="241" spans="1:23" ht="20.100000000000001" customHeight="1" x14ac:dyDescent="0.15">
      <c r="A241" s="247"/>
      <c r="B241" s="259" t="s">
        <v>93</v>
      </c>
      <c r="C241" s="259" t="s">
        <v>94</v>
      </c>
      <c r="D241" s="413"/>
      <c r="E241" s="414"/>
      <c r="F241" s="63">
        <v>1120</v>
      </c>
      <c r="G241" s="255" t="s">
        <v>65</v>
      </c>
      <c r="H241" s="387"/>
      <c r="I241" s="256"/>
      <c r="J241" s="415">
        <f t="shared" si="21"/>
        <v>0</v>
      </c>
      <c r="K241" s="415"/>
      <c r="L241" s="416"/>
      <c r="M241" s="57"/>
      <c r="N241" s="57"/>
      <c r="O241" s="57"/>
      <c r="P241" s="115"/>
      <c r="Q241" s="57"/>
      <c r="R241" s="57"/>
      <c r="S241" s="57"/>
      <c r="T241" s="57"/>
      <c r="U241" s="175">
        <v>1120</v>
      </c>
      <c r="V241" s="57"/>
      <c r="W241" s="57"/>
    </row>
    <row r="242" spans="1:23" ht="20.100000000000001" customHeight="1" x14ac:dyDescent="0.15">
      <c r="A242" s="247"/>
      <c r="B242" s="259" t="s">
        <v>95</v>
      </c>
      <c r="C242" s="259" t="s">
        <v>69</v>
      </c>
      <c r="D242" s="413"/>
      <c r="E242" s="414"/>
      <c r="F242" s="63">
        <v>1120</v>
      </c>
      <c r="G242" s="255" t="s">
        <v>65</v>
      </c>
      <c r="H242" s="387"/>
      <c r="I242" s="256"/>
      <c r="J242" s="415">
        <f t="shared" si="21"/>
        <v>0</v>
      </c>
      <c r="K242" s="415"/>
      <c r="L242" s="416"/>
      <c r="M242" s="57"/>
      <c r="N242" s="57"/>
      <c r="O242" s="57"/>
      <c r="P242" s="115"/>
      <c r="Q242" s="57"/>
      <c r="R242" s="57"/>
      <c r="S242" s="57"/>
      <c r="T242" s="57"/>
      <c r="U242" s="175">
        <v>1120</v>
      </c>
      <c r="V242" s="57"/>
      <c r="W242" s="57"/>
    </row>
    <row r="243" spans="1:23" ht="20.100000000000001" customHeight="1" x14ac:dyDescent="0.15">
      <c r="A243" s="247"/>
      <c r="B243" s="425" t="s">
        <v>96</v>
      </c>
      <c r="C243" s="425" t="s">
        <v>97</v>
      </c>
      <c r="D243" s="413"/>
      <c r="E243" s="414"/>
      <c r="F243" s="63">
        <v>1120</v>
      </c>
      <c r="G243" s="255" t="s">
        <v>65</v>
      </c>
      <c r="H243" s="387"/>
      <c r="I243" s="256"/>
      <c r="J243" s="415">
        <f t="shared" si="21"/>
        <v>0</v>
      </c>
      <c r="K243" s="415"/>
      <c r="L243" s="416"/>
      <c r="M243" s="57"/>
      <c r="N243" s="57"/>
      <c r="O243" s="57"/>
      <c r="P243" s="57"/>
      <c r="Q243" s="57"/>
      <c r="R243" s="57"/>
      <c r="S243" s="57"/>
      <c r="T243" s="57"/>
      <c r="U243" s="175">
        <v>1120</v>
      </c>
      <c r="V243" s="57"/>
      <c r="W243" s="57"/>
    </row>
    <row r="244" spans="1:23" ht="20.100000000000001" customHeight="1" x14ac:dyDescent="0.15">
      <c r="A244" s="247"/>
      <c r="B244" s="425" t="s">
        <v>98</v>
      </c>
      <c r="C244" s="425" t="s">
        <v>99</v>
      </c>
      <c r="D244" s="413"/>
      <c r="E244" s="414"/>
      <c r="F244" s="63">
        <v>5610</v>
      </c>
      <c r="G244" s="261" t="s">
        <v>100</v>
      </c>
      <c r="H244" s="426"/>
      <c r="I244" s="262"/>
      <c r="J244" s="415">
        <f t="shared" si="21"/>
        <v>0</v>
      </c>
      <c r="K244" s="415"/>
      <c r="L244" s="416"/>
      <c r="M244" s="57"/>
      <c r="N244" s="57"/>
      <c r="O244" s="57"/>
      <c r="P244" s="57"/>
      <c r="Q244" s="57"/>
      <c r="R244" s="57"/>
      <c r="S244" s="57"/>
      <c r="T244" s="57"/>
      <c r="U244" s="175">
        <v>5610</v>
      </c>
      <c r="V244" s="57"/>
      <c r="W244" s="57"/>
    </row>
    <row r="245" spans="1:23" ht="20.100000000000001" customHeight="1" x14ac:dyDescent="0.15">
      <c r="A245" s="247"/>
      <c r="B245" s="368" t="s">
        <v>101</v>
      </c>
      <c r="C245" s="368"/>
      <c r="D245" s="413"/>
      <c r="E245" s="414"/>
      <c r="F245" s="63">
        <v>1120</v>
      </c>
      <c r="G245" s="255" t="s">
        <v>65</v>
      </c>
      <c r="H245" s="387"/>
      <c r="I245" s="256"/>
      <c r="J245" s="415">
        <f t="shared" si="21"/>
        <v>0</v>
      </c>
      <c r="K245" s="415"/>
      <c r="L245" s="416"/>
      <c r="M245" s="57"/>
      <c r="N245" s="57"/>
      <c r="O245" s="57"/>
      <c r="P245" s="57"/>
      <c r="Q245" s="57"/>
      <c r="R245" s="57"/>
      <c r="S245" s="57"/>
      <c r="T245" s="57"/>
      <c r="U245" s="175">
        <v>1120</v>
      </c>
      <c r="V245" s="57"/>
      <c r="W245" s="57"/>
    </row>
    <row r="246" spans="1:23" ht="20.100000000000001" customHeight="1" x14ac:dyDescent="0.15">
      <c r="A246" s="247"/>
      <c r="B246" s="62"/>
      <c r="C246" s="62" t="s">
        <v>31</v>
      </c>
      <c r="D246" s="413"/>
      <c r="E246" s="414"/>
      <c r="F246" s="63">
        <v>1120</v>
      </c>
      <c r="G246" s="255" t="s">
        <v>65</v>
      </c>
      <c r="H246" s="387"/>
      <c r="I246" s="256"/>
      <c r="J246" s="415">
        <f t="shared" si="21"/>
        <v>0</v>
      </c>
      <c r="K246" s="415"/>
      <c r="L246" s="416"/>
      <c r="M246" s="57"/>
      <c r="N246" s="57"/>
      <c r="O246" s="57"/>
      <c r="P246" s="57"/>
      <c r="Q246" s="57"/>
      <c r="R246" s="57"/>
      <c r="S246" s="57"/>
      <c r="T246" s="57"/>
      <c r="U246" s="175">
        <v>1120</v>
      </c>
      <c r="V246" s="57"/>
      <c r="W246" s="57"/>
    </row>
    <row r="247" spans="1:23" ht="20.100000000000001" customHeight="1" x14ac:dyDescent="0.15">
      <c r="A247" s="247"/>
      <c r="B247" s="259" t="s">
        <v>102</v>
      </c>
      <c r="C247" s="259" t="s">
        <v>32</v>
      </c>
      <c r="D247" s="413"/>
      <c r="E247" s="414"/>
      <c r="F247" s="63">
        <v>1120</v>
      </c>
      <c r="G247" s="255" t="s">
        <v>65</v>
      </c>
      <c r="H247" s="387"/>
      <c r="I247" s="256"/>
      <c r="J247" s="415">
        <f t="shared" si="21"/>
        <v>0</v>
      </c>
      <c r="K247" s="415"/>
      <c r="L247" s="416"/>
      <c r="M247" s="57"/>
      <c r="N247" s="57"/>
      <c r="O247" s="57"/>
      <c r="P247" s="57"/>
      <c r="Q247" s="57"/>
      <c r="R247" s="57"/>
      <c r="S247" s="57"/>
      <c r="T247" s="57"/>
      <c r="U247" s="175">
        <v>1120</v>
      </c>
      <c r="V247" s="57"/>
      <c r="W247" s="57"/>
    </row>
    <row r="248" spans="1:23" ht="20.100000000000001" customHeight="1" x14ac:dyDescent="0.15">
      <c r="A248" s="247"/>
      <c r="B248" s="259" t="s">
        <v>103</v>
      </c>
      <c r="C248" s="259" t="s">
        <v>34</v>
      </c>
      <c r="D248" s="413"/>
      <c r="E248" s="414"/>
      <c r="F248" s="63">
        <v>1120</v>
      </c>
      <c r="G248" s="255" t="s">
        <v>65</v>
      </c>
      <c r="H248" s="387"/>
      <c r="I248" s="256"/>
      <c r="J248" s="415">
        <f t="shared" si="21"/>
        <v>0</v>
      </c>
      <c r="K248" s="415"/>
      <c r="L248" s="416"/>
      <c r="M248" s="57"/>
      <c r="N248" s="57"/>
      <c r="O248" s="57"/>
      <c r="P248" s="57"/>
      <c r="Q248" s="57"/>
      <c r="R248" s="57"/>
      <c r="S248" s="57"/>
      <c r="T248" s="57"/>
      <c r="U248" s="175">
        <v>1120</v>
      </c>
      <c r="V248" s="57"/>
      <c r="W248" s="57"/>
    </row>
    <row r="249" spans="1:23" ht="20.100000000000001" customHeight="1" x14ac:dyDescent="0.15">
      <c r="A249" s="247"/>
      <c r="B249" s="259" t="s">
        <v>104</v>
      </c>
      <c r="C249" s="259" t="s">
        <v>36</v>
      </c>
      <c r="D249" s="413"/>
      <c r="E249" s="414"/>
      <c r="F249" s="63">
        <v>1120</v>
      </c>
      <c r="G249" s="255" t="s">
        <v>65</v>
      </c>
      <c r="H249" s="387"/>
      <c r="I249" s="256"/>
      <c r="J249" s="415">
        <f t="shared" si="21"/>
        <v>0</v>
      </c>
      <c r="K249" s="415"/>
      <c r="L249" s="416"/>
      <c r="M249" s="57"/>
      <c r="N249" s="57"/>
      <c r="O249" s="57"/>
      <c r="P249" s="57"/>
      <c r="Q249" s="57"/>
      <c r="R249" s="57"/>
      <c r="S249" s="57"/>
      <c r="T249" s="57"/>
      <c r="U249" s="175">
        <v>1120</v>
      </c>
      <c r="V249" s="57"/>
      <c r="W249" s="57"/>
    </row>
    <row r="250" spans="1:23" ht="20.100000000000001" customHeight="1" x14ac:dyDescent="0.15">
      <c r="A250" s="247"/>
      <c r="B250" s="290" t="s">
        <v>38</v>
      </c>
      <c r="C250" s="290" t="s">
        <v>38</v>
      </c>
      <c r="D250" s="413"/>
      <c r="E250" s="414"/>
      <c r="F250" s="63">
        <v>1120</v>
      </c>
      <c r="G250" s="255" t="s">
        <v>65</v>
      </c>
      <c r="H250" s="387"/>
      <c r="I250" s="256"/>
      <c r="J250" s="415">
        <f t="shared" si="21"/>
        <v>0</v>
      </c>
      <c r="K250" s="415"/>
      <c r="L250" s="416"/>
      <c r="M250" s="57"/>
      <c r="N250" s="57"/>
      <c r="O250" s="57"/>
      <c r="P250" s="57"/>
      <c r="Q250" s="57"/>
      <c r="R250" s="57"/>
      <c r="S250" s="57"/>
      <c r="T250" s="57"/>
      <c r="U250" s="175">
        <v>1120</v>
      </c>
      <c r="V250" s="57"/>
      <c r="W250" s="57"/>
    </row>
    <row r="251" spans="1:23" ht="20.100000000000001" customHeight="1" x14ac:dyDescent="0.15">
      <c r="A251" s="247"/>
      <c r="B251" s="259" t="s">
        <v>105</v>
      </c>
      <c r="C251" s="259" t="s">
        <v>39</v>
      </c>
      <c r="D251" s="413"/>
      <c r="E251" s="414"/>
      <c r="F251" s="63">
        <v>1120</v>
      </c>
      <c r="G251" s="261" t="s">
        <v>106</v>
      </c>
      <c r="H251" s="426"/>
      <c r="I251" s="262"/>
      <c r="J251" s="415">
        <f t="shared" si="21"/>
        <v>0</v>
      </c>
      <c r="K251" s="415"/>
      <c r="L251" s="416"/>
      <c r="M251" s="57"/>
      <c r="N251" s="57"/>
      <c r="O251" s="57"/>
      <c r="P251" s="57"/>
      <c r="Q251" s="57"/>
      <c r="R251" s="57"/>
      <c r="S251" s="57"/>
      <c r="T251" s="57"/>
      <c r="U251" s="175">
        <v>1120</v>
      </c>
      <c r="V251" s="57"/>
      <c r="W251" s="57"/>
    </row>
    <row r="252" spans="1:23" ht="20.100000000000001" customHeight="1" x14ac:dyDescent="0.15">
      <c r="A252" s="247"/>
      <c r="B252" s="259" t="s">
        <v>107</v>
      </c>
      <c r="C252" s="259" t="s">
        <v>41</v>
      </c>
      <c r="D252" s="413"/>
      <c r="E252" s="414"/>
      <c r="F252" s="63">
        <v>1120</v>
      </c>
      <c r="G252" s="261" t="s">
        <v>106</v>
      </c>
      <c r="H252" s="426"/>
      <c r="I252" s="262"/>
      <c r="J252" s="415">
        <f t="shared" si="21"/>
        <v>0</v>
      </c>
      <c r="K252" s="415"/>
      <c r="L252" s="416"/>
      <c r="M252" s="57"/>
      <c r="N252" s="57"/>
      <c r="O252" s="57"/>
      <c r="P252" s="57"/>
      <c r="Q252" s="57"/>
      <c r="R252" s="57"/>
      <c r="S252" s="57"/>
      <c r="T252" s="57"/>
      <c r="U252" s="175">
        <v>1120</v>
      </c>
      <c r="V252" s="57"/>
      <c r="W252" s="57"/>
    </row>
    <row r="253" spans="1:23" ht="20.100000000000001" customHeight="1" x14ac:dyDescent="0.15">
      <c r="A253" s="247"/>
      <c r="B253" s="425" t="s">
        <v>108</v>
      </c>
      <c r="C253" s="425" t="s">
        <v>49</v>
      </c>
      <c r="D253" s="413"/>
      <c r="E253" s="414"/>
      <c r="F253" s="63">
        <v>1120</v>
      </c>
      <c r="G253" s="255" t="s">
        <v>65</v>
      </c>
      <c r="H253" s="387"/>
      <c r="I253" s="256"/>
      <c r="J253" s="415">
        <f t="shared" si="21"/>
        <v>0</v>
      </c>
      <c r="K253" s="415"/>
      <c r="L253" s="416"/>
      <c r="M253" s="57"/>
      <c r="N253" s="57"/>
      <c r="O253" s="57"/>
      <c r="P253" s="57"/>
      <c r="Q253" s="57"/>
      <c r="R253" s="57"/>
      <c r="S253" s="57"/>
      <c r="T253" s="57"/>
      <c r="U253" s="175">
        <v>1120</v>
      </c>
      <c r="V253" s="57"/>
      <c r="W253" s="57"/>
    </row>
    <row r="254" spans="1:23" ht="20.100000000000001" customHeight="1" x14ac:dyDescent="0.15">
      <c r="A254" s="247"/>
      <c r="B254" s="259" t="s">
        <v>109</v>
      </c>
      <c r="C254" s="259" t="s">
        <v>40</v>
      </c>
      <c r="D254" s="413"/>
      <c r="E254" s="414"/>
      <c r="F254" s="63">
        <v>18800</v>
      </c>
      <c r="G254" s="261" t="s">
        <v>100</v>
      </c>
      <c r="H254" s="426"/>
      <c r="I254" s="262"/>
      <c r="J254" s="415">
        <f t="shared" si="21"/>
        <v>0</v>
      </c>
      <c r="K254" s="415"/>
      <c r="L254" s="416"/>
      <c r="M254" s="57"/>
      <c r="N254" s="57"/>
      <c r="O254" s="57"/>
      <c r="P254" s="57"/>
      <c r="Q254" s="57"/>
      <c r="R254" s="57"/>
      <c r="S254" s="57"/>
      <c r="T254" s="57"/>
      <c r="U254" s="175">
        <v>18800</v>
      </c>
      <c r="V254" s="57"/>
      <c r="W254" s="57"/>
    </row>
    <row r="255" spans="1:23" ht="20.100000000000001" customHeight="1" x14ac:dyDescent="0.15">
      <c r="A255" s="247"/>
      <c r="B255" s="259" t="s">
        <v>110</v>
      </c>
      <c r="C255" s="259" t="s">
        <v>37</v>
      </c>
      <c r="D255" s="413"/>
      <c r="E255" s="414"/>
      <c r="F255" s="63">
        <v>561</v>
      </c>
      <c r="G255" s="255" t="s">
        <v>65</v>
      </c>
      <c r="H255" s="387"/>
      <c r="I255" s="256"/>
      <c r="J255" s="415">
        <f t="shared" si="21"/>
        <v>0</v>
      </c>
      <c r="K255" s="415"/>
      <c r="L255" s="416"/>
      <c r="M255" s="57"/>
      <c r="N255" s="57"/>
      <c r="O255" s="57"/>
      <c r="P255" s="57"/>
      <c r="Q255" s="57"/>
      <c r="R255" s="57"/>
      <c r="S255" s="57"/>
      <c r="T255" s="57"/>
      <c r="U255" s="175">
        <v>561</v>
      </c>
      <c r="V255" s="57"/>
      <c r="W255" s="57"/>
    </row>
    <row r="256" spans="1:23" ht="20.100000000000001" customHeight="1" x14ac:dyDescent="0.15">
      <c r="A256" s="247"/>
      <c r="B256" s="259" t="s">
        <v>111</v>
      </c>
      <c r="C256" s="259" t="s">
        <v>35</v>
      </c>
      <c r="D256" s="413"/>
      <c r="E256" s="414"/>
      <c r="F256" s="63">
        <v>561</v>
      </c>
      <c r="G256" s="255" t="s">
        <v>65</v>
      </c>
      <c r="H256" s="387"/>
      <c r="I256" s="256"/>
      <c r="J256" s="415">
        <f t="shared" si="21"/>
        <v>0</v>
      </c>
      <c r="K256" s="415"/>
      <c r="L256" s="416"/>
      <c r="M256" s="57"/>
      <c r="N256" s="57"/>
      <c r="O256" s="57"/>
      <c r="P256" s="57"/>
      <c r="Q256" s="57"/>
      <c r="R256" s="57"/>
      <c r="S256" s="57"/>
      <c r="T256" s="57"/>
      <c r="U256" s="175">
        <v>561</v>
      </c>
      <c r="V256" s="57"/>
      <c r="W256" s="57"/>
    </row>
    <row r="257" spans="1:23" ht="20.100000000000001" customHeight="1" thickBot="1" x14ac:dyDescent="0.2">
      <c r="A257" s="247"/>
      <c r="B257" s="259" t="s">
        <v>112</v>
      </c>
      <c r="C257" s="259" t="s">
        <v>47</v>
      </c>
      <c r="D257" s="436"/>
      <c r="E257" s="437"/>
      <c r="F257" s="74">
        <v>5610</v>
      </c>
      <c r="G257" s="438" t="s">
        <v>100</v>
      </c>
      <c r="H257" s="439"/>
      <c r="I257" s="440"/>
      <c r="J257" s="441">
        <f t="shared" si="21"/>
        <v>0</v>
      </c>
      <c r="K257" s="441"/>
      <c r="L257" s="442"/>
      <c r="M257" s="57"/>
      <c r="N257" s="57"/>
      <c r="O257" s="57"/>
      <c r="P257" s="57"/>
      <c r="Q257" s="57"/>
      <c r="R257" s="57"/>
      <c r="S257" s="57"/>
      <c r="T257" s="57"/>
      <c r="U257" s="175">
        <v>5610</v>
      </c>
      <c r="V257" s="57"/>
      <c r="W257" s="57"/>
    </row>
    <row r="258" spans="1:23" ht="20.100000000000001" customHeight="1" thickTop="1" thickBot="1" x14ac:dyDescent="0.2">
      <c r="A258" s="247"/>
      <c r="B258" s="66"/>
      <c r="C258" s="67" t="s">
        <v>50</v>
      </c>
      <c r="D258" s="427"/>
      <c r="E258" s="428"/>
      <c r="F258" s="85"/>
      <c r="G258" s="429"/>
      <c r="H258" s="430"/>
      <c r="I258" s="431"/>
      <c r="J258" s="432">
        <f>SUM(J237:L257)</f>
        <v>0</v>
      </c>
      <c r="K258" s="433"/>
      <c r="L258" s="434"/>
      <c r="M258" s="57"/>
      <c r="N258" s="57"/>
      <c r="O258" s="57"/>
      <c r="P258" s="57"/>
      <c r="Q258" s="57"/>
      <c r="R258" s="57"/>
      <c r="S258" s="57"/>
      <c r="T258" s="57"/>
      <c r="U258" s="57"/>
      <c r="V258" s="57"/>
      <c r="W258" s="57"/>
    </row>
    <row r="259" spans="1:23" ht="20.100000000000001" customHeight="1" x14ac:dyDescent="0.15">
      <c r="A259" s="247"/>
      <c r="B259" s="249" t="s">
        <v>14</v>
      </c>
      <c r="C259" s="250"/>
      <c r="D259" s="253" t="s">
        <v>324</v>
      </c>
      <c r="E259" s="254"/>
      <c r="F259" s="254"/>
      <c r="G259" s="254"/>
      <c r="H259" s="254"/>
      <c r="I259" s="254"/>
      <c r="J259" s="254"/>
      <c r="K259" s="254"/>
      <c r="L259" s="435"/>
      <c r="M259" s="57"/>
      <c r="N259" s="57"/>
      <c r="O259" s="57"/>
      <c r="P259" s="57"/>
      <c r="Q259" s="57"/>
      <c r="R259" s="57"/>
      <c r="S259" s="57"/>
      <c r="T259" s="57"/>
      <c r="U259" s="57"/>
      <c r="V259" s="57"/>
      <c r="W259" s="57"/>
    </row>
    <row r="260" spans="1:23" ht="42" customHeight="1" thickBot="1" x14ac:dyDescent="0.2">
      <c r="A260" s="247"/>
      <c r="B260" s="251"/>
      <c r="C260" s="252"/>
      <c r="D260" s="417" t="s">
        <v>25</v>
      </c>
      <c r="E260" s="418"/>
      <c r="F260" s="113" t="s">
        <v>53</v>
      </c>
      <c r="G260" s="419" t="s">
        <v>27</v>
      </c>
      <c r="H260" s="420"/>
      <c r="I260" s="418"/>
      <c r="J260" s="419" t="s">
        <v>28</v>
      </c>
      <c r="K260" s="420"/>
      <c r="L260" s="421"/>
      <c r="M260" s="57"/>
      <c r="N260" s="57"/>
      <c r="O260" s="57"/>
      <c r="P260" s="57"/>
      <c r="Q260" s="57"/>
      <c r="R260" s="57"/>
      <c r="S260" s="57"/>
      <c r="T260" s="57"/>
      <c r="U260" s="57"/>
      <c r="V260" s="57"/>
      <c r="W260" s="57"/>
    </row>
    <row r="261" spans="1:23" ht="20.100000000000001" customHeight="1" x14ac:dyDescent="0.15">
      <c r="A261" s="247"/>
      <c r="B261" s="368" t="s">
        <v>90</v>
      </c>
      <c r="C261" s="368"/>
      <c r="D261" s="422"/>
      <c r="E261" s="423"/>
      <c r="F261" s="114">
        <v>561</v>
      </c>
      <c r="G261" s="282" t="s">
        <v>65</v>
      </c>
      <c r="H261" s="424"/>
      <c r="I261" s="283"/>
      <c r="J261" s="266">
        <f>D261*F261</f>
        <v>0</v>
      </c>
      <c r="K261" s="266"/>
      <c r="L261" s="267"/>
      <c r="M261" s="57"/>
      <c r="N261" s="57"/>
      <c r="O261" s="57"/>
      <c r="P261" s="57"/>
      <c r="Q261" s="57"/>
      <c r="R261" s="57"/>
      <c r="S261" s="57"/>
      <c r="T261" s="57"/>
      <c r="U261" s="175">
        <v>561</v>
      </c>
      <c r="V261" s="57"/>
      <c r="W261" s="57"/>
    </row>
    <row r="262" spans="1:23" ht="20.100000000000001" customHeight="1" x14ac:dyDescent="0.15">
      <c r="A262" s="247"/>
      <c r="B262" s="62"/>
      <c r="C262" s="62" t="s">
        <v>31</v>
      </c>
      <c r="D262" s="413"/>
      <c r="E262" s="414"/>
      <c r="F262" s="63">
        <v>561</v>
      </c>
      <c r="G262" s="255" t="s">
        <v>65</v>
      </c>
      <c r="H262" s="387"/>
      <c r="I262" s="256"/>
      <c r="J262" s="257">
        <f t="shared" ref="J262:J280" si="22">D262*F262</f>
        <v>0</v>
      </c>
      <c r="K262" s="258"/>
      <c r="L262" s="305"/>
      <c r="M262" s="57"/>
      <c r="N262" s="57"/>
      <c r="O262" s="57"/>
      <c r="P262" s="57"/>
      <c r="Q262" s="57"/>
      <c r="R262" s="57"/>
      <c r="S262" s="57"/>
      <c r="T262" s="57"/>
      <c r="U262" s="175">
        <v>561</v>
      </c>
      <c r="V262" s="57"/>
      <c r="W262" s="57"/>
    </row>
    <row r="263" spans="1:23" ht="20.100000000000001" customHeight="1" x14ac:dyDescent="0.15">
      <c r="A263" s="247"/>
      <c r="B263" s="259" t="s">
        <v>91</v>
      </c>
      <c r="C263" s="259" t="s">
        <v>66</v>
      </c>
      <c r="D263" s="413"/>
      <c r="E263" s="414"/>
      <c r="F263" s="63">
        <v>561</v>
      </c>
      <c r="G263" s="255" t="s">
        <v>65</v>
      </c>
      <c r="H263" s="387"/>
      <c r="I263" s="256"/>
      <c r="J263" s="257">
        <f t="shared" si="22"/>
        <v>0</v>
      </c>
      <c r="K263" s="258"/>
      <c r="L263" s="305"/>
      <c r="M263" s="57"/>
      <c r="N263" s="57"/>
      <c r="O263" s="57"/>
      <c r="P263" s="57"/>
      <c r="Q263" s="57"/>
      <c r="R263" s="57"/>
      <c r="S263" s="57"/>
      <c r="T263" s="57"/>
      <c r="U263" s="175">
        <v>561</v>
      </c>
      <c r="V263" s="57"/>
      <c r="W263" s="57"/>
    </row>
    <row r="264" spans="1:23" ht="20.100000000000001" customHeight="1" x14ac:dyDescent="0.15">
      <c r="A264" s="247"/>
      <c r="B264" s="259" t="s">
        <v>92</v>
      </c>
      <c r="C264" s="259" t="s">
        <v>68</v>
      </c>
      <c r="D264" s="413"/>
      <c r="E264" s="414"/>
      <c r="F264" s="63">
        <v>561</v>
      </c>
      <c r="G264" s="255" t="s">
        <v>65</v>
      </c>
      <c r="H264" s="387"/>
      <c r="I264" s="256"/>
      <c r="J264" s="257">
        <f t="shared" si="22"/>
        <v>0</v>
      </c>
      <c r="K264" s="258"/>
      <c r="L264" s="305"/>
      <c r="M264" s="57"/>
      <c r="N264" s="57"/>
      <c r="O264" s="57"/>
      <c r="P264" s="57"/>
      <c r="Q264" s="57"/>
      <c r="R264" s="57"/>
      <c r="S264" s="57"/>
      <c r="T264" s="57"/>
      <c r="U264" s="175">
        <v>561</v>
      </c>
      <c r="V264" s="57"/>
      <c r="W264" s="57"/>
    </row>
    <row r="265" spans="1:23" ht="20.100000000000001" customHeight="1" x14ac:dyDescent="0.15">
      <c r="A265" s="247"/>
      <c r="B265" s="259" t="s">
        <v>93</v>
      </c>
      <c r="C265" s="259" t="s">
        <v>94</v>
      </c>
      <c r="D265" s="413"/>
      <c r="E265" s="414"/>
      <c r="F265" s="63">
        <v>561</v>
      </c>
      <c r="G265" s="255" t="s">
        <v>65</v>
      </c>
      <c r="H265" s="387"/>
      <c r="I265" s="256"/>
      <c r="J265" s="257">
        <f t="shared" si="22"/>
        <v>0</v>
      </c>
      <c r="K265" s="258"/>
      <c r="L265" s="305"/>
      <c r="M265" s="57"/>
      <c r="N265" s="57"/>
      <c r="O265" s="57"/>
      <c r="P265" s="57"/>
      <c r="Q265" s="57"/>
      <c r="R265" s="57"/>
      <c r="S265" s="57"/>
      <c r="T265" s="57"/>
      <c r="U265" s="175">
        <v>561</v>
      </c>
      <c r="V265" s="57"/>
      <c r="W265" s="57"/>
    </row>
    <row r="266" spans="1:23" ht="20.100000000000001" customHeight="1" x14ac:dyDescent="0.15">
      <c r="A266" s="247"/>
      <c r="B266" s="259" t="s">
        <v>95</v>
      </c>
      <c r="C266" s="259" t="s">
        <v>69</v>
      </c>
      <c r="D266" s="413"/>
      <c r="E266" s="414"/>
      <c r="F266" s="63">
        <v>561</v>
      </c>
      <c r="G266" s="255" t="s">
        <v>65</v>
      </c>
      <c r="H266" s="387"/>
      <c r="I266" s="256"/>
      <c r="J266" s="257">
        <f t="shared" si="22"/>
        <v>0</v>
      </c>
      <c r="K266" s="258"/>
      <c r="L266" s="305"/>
      <c r="M266" s="57"/>
      <c r="N266" s="57"/>
      <c r="O266" s="57"/>
      <c r="P266" s="57"/>
      <c r="Q266" s="57"/>
      <c r="R266" s="57"/>
      <c r="S266" s="57"/>
      <c r="T266" s="57"/>
      <c r="U266" s="175">
        <v>561</v>
      </c>
      <c r="V266" s="57"/>
      <c r="W266" s="57"/>
    </row>
    <row r="267" spans="1:23" ht="20.100000000000001" customHeight="1" x14ac:dyDescent="0.15">
      <c r="A267" s="247"/>
      <c r="B267" s="425" t="s">
        <v>96</v>
      </c>
      <c r="C267" s="425" t="s">
        <v>97</v>
      </c>
      <c r="D267" s="413"/>
      <c r="E267" s="414"/>
      <c r="F267" s="63">
        <v>561</v>
      </c>
      <c r="G267" s="255" t="s">
        <v>65</v>
      </c>
      <c r="H267" s="387"/>
      <c r="I267" s="256"/>
      <c r="J267" s="257">
        <f t="shared" si="22"/>
        <v>0</v>
      </c>
      <c r="K267" s="258"/>
      <c r="L267" s="305"/>
      <c r="M267" s="57"/>
      <c r="N267" s="57"/>
      <c r="O267" s="57"/>
      <c r="P267" s="57"/>
      <c r="Q267" s="57"/>
      <c r="R267" s="57"/>
      <c r="S267" s="57"/>
      <c r="T267" s="57"/>
      <c r="U267" s="175">
        <v>561</v>
      </c>
      <c r="V267" s="57"/>
      <c r="W267" s="57"/>
    </row>
    <row r="268" spans="1:23" ht="20.100000000000001" customHeight="1" x14ac:dyDescent="0.15">
      <c r="A268" s="247"/>
      <c r="B268" s="368" t="s">
        <v>113</v>
      </c>
      <c r="C268" s="368"/>
      <c r="D268" s="413"/>
      <c r="E268" s="414"/>
      <c r="F268" s="63">
        <v>561</v>
      </c>
      <c r="G268" s="255" t="s">
        <v>65</v>
      </c>
      <c r="H268" s="387"/>
      <c r="I268" s="256"/>
      <c r="J268" s="257">
        <f t="shared" si="22"/>
        <v>0</v>
      </c>
      <c r="K268" s="258"/>
      <c r="L268" s="305"/>
      <c r="M268" s="57"/>
      <c r="N268" s="57"/>
      <c r="O268" s="57"/>
      <c r="P268" s="57"/>
      <c r="Q268" s="57"/>
      <c r="R268" s="57"/>
      <c r="S268" s="57"/>
      <c r="T268" s="57"/>
      <c r="U268" s="175">
        <v>561</v>
      </c>
      <c r="V268" s="57"/>
      <c r="W268" s="57"/>
    </row>
    <row r="269" spans="1:23" ht="20.100000000000001" customHeight="1" x14ac:dyDescent="0.15">
      <c r="A269" s="247"/>
      <c r="B269" s="62"/>
      <c r="C269" s="62" t="s">
        <v>31</v>
      </c>
      <c r="D269" s="413"/>
      <c r="E269" s="414"/>
      <c r="F269" s="63">
        <v>561</v>
      </c>
      <c r="G269" s="255" t="s">
        <v>65</v>
      </c>
      <c r="H269" s="387"/>
      <c r="I269" s="256"/>
      <c r="J269" s="257">
        <f t="shared" si="22"/>
        <v>0</v>
      </c>
      <c r="K269" s="258"/>
      <c r="L269" s="305"/>
      <c r="M269" s="57"/>
      <c r="N269" s="57"/>
      <c r="O269" s="57"/>
      <c r="P269" s="57"/>
      <c r="Q269" s="57"/>
      <c r="R269" s="57"/>
      <c r="S269" s="57"/>
      <c r="T269" s="57"/>
      <c r="U269" s="175">
        <v>561</v>
      </c>
      <c r="V269" s="57"/>
      <c r="W269" s="57"/>
    </row>
    <row r="270" spans="1:23" ht="20.100000000000001" customHeight="1" x14ac:dyDescent="0.15">
      <c r="A270" s="247"/>
      <c r="B270" s="259" t="s">
        <v>114</v>
      </c>
      <c r="C270" s="259" t="s">
        <v>32</v>
      </c>
      <c r="D270" s="413"/>
      <c r="E270" s="414"/>
      <c r="F270" s="63">
        <v>561</v>
      </c>
      <c r="G270" s="255" t="s">
        <v>65</v>
      </c>
      <c r="H270" s="387"/>
      <c r="I270" s="256"/>
      <c r="J270" s="257">
        <f t="shared" si="22"/>
        <v>0</v>
      </c>
      <c r="K270" s="258"/>
      <c r="L270" s="305"/>
      <c r="M270" s="57"/>
      <c r="N270" s="57"/>
      <c r="O270" s="57"/>
      <c r="P270" s="57"/>
      <c r="Q270" s="57"/>
      <c r="R270" s="57"/>
      <c r="S270" s="57"/>
      <c r="T270" s="57"/>
      <c r="U270" s="175">
        <v>561</v>
      </c>
      <c r="V270" s="57"/>
      <c r="W270" s="57"/>
    </row>
    <row r="271" spans="1:23" ht="20.100000000000001" customHeight="1" x14ac:dyDescent="0.15">
      <c r="A271" s="247"/>
      <c r="B271" s="259" t="s">
        <v>115</v>
      </c>
      <c r="C271" s="259" t="s">
        <v>34</v>
      </c>
      <c r="D271" s="413"/>
      <c r="E271" s="414"/>
      <c r="F271" s="63">
        <v>561</v>
      </c>
      <c r="G271" s="255" t="s">
        <v>65</v>
      </c>
      <c r="H271" s="387"/>
      <c r="I271" s="256"/>
      <c r="J271" s="257">
        <f t="shared" si="22"/>
        <v>0</v>
      </c>
      <c r="K271" s="258"/>
      <c r="L271" s="305"/>
      <c r="M271" s="57"/>
      <c r="N271" s="57"/>
      <c r="O271" s="57"/>
      <c r="P271" s="57"/>
      <c r="Q271" s="57"/>
      <c r="R271" s="57"/>
      <c r="S271" s="57"/>
      <c r="T271" s="57"/>
      <c r="U271" s="175">
        <v>561</v>
      </c>
      <c r="V271" s="57"/>
      <c r="W271" s="57"/>
    </row>
    <row r="272" spans="1:23" ht="20.100000000000001" customHeight="1" x14ac:dyDescent="0.15">
      <c r="A272" s="247"/>
      <c r="B272" s="259" t="s">
        <v>116</v>
      </c>
      <c r="C272" s="259" t="s">
        <v>36</v>
      </c>
      <c r="D272" s="413"/>
      <c r="E272" s="414"/>
      <c r="F272" s="63">
        <v>561</v>
      </c>
      <c r="G272" s="255" t="s">
        <v>65</v>
      </c>
      <c r="H272" s="387"/>
      <c r="I272" s="256"/>
      <c r="J272" s="257">
        <f t="shared" si="22"/>
        <v>0</v>
      </c>
      <c r="K272" s="258"/>
      <c r="L272" s="305"/>
      <c r="M272" s="57"/>
      <c r="N272" s="57"/>
      <c r="O272" s="57"/>
      <c r="P272" s="57"/>
      <c r="Q272" s="57"/>
      <c r="R272" s="57"/>
      <c r="S272" s="57"/>
      <c r="T272" s="57"/>
      <c r="U272" s="175">
        <v>561</v>
      </c>
      <c r="V272" s="57"/>
      <c r="W272" s="57"/>
    </row>
    <row r="273" spans="1:23" ht="20.100000000000001" customHeight="1" x14ac:dyDescent="0.15">
      <c r="A273" s="247"/>
      <c r="B273" s="259" t="s">
        <v>117</v>
      </c>
      <c r="C273" s="259" t="s">
        <v>38</v>
      </c>
      <c r="D273" s="413"/>
      <c r="E273" s="414"/>
      <c r="F273" s="63">
        <v>561</v>
      </c>
      <c r="G273" s="255" t="s">
        <v>65</v>
      </c>
      <c r="H273" s="387"/>
      <c r="I273" s="256"/>
      <c r="J273" s="257">
        <f t="shared" si="22"/>
        <v>0</v>
      </c>
      <c r="K273" s="258"/>
      <c r="L273" s="305"/>
      <c r="M273" s="57"/>
      <c r="N273" s="57"/>
      <c r="O273" s="57"/>
      <c r="P273" s="57"/>
      <c r="Q273" s="57"/>
      <c r="R273" s="57"/>
      <c r="S273" s="57"/>
      <c r="T273" s="57"/>
      <c r="U273" s="175">
        <v>561</v>
      </c>
      <c r="V273" s="57"/>
      <c r="W273" s="57"/>
    </row>
    <row r="274" spans="1:23" ht="20.100000000000001" customHeight="1" x14ac:dyDescent="0.15">
      <c r="A274" s="247"/>
      <c r="B274" s="259" t="s">
        <v>118</v>
      </c>
      <c r="C274" s="259" t="s">
        <v>39</v>
      </c>
      <c r="D274" s="413"/>
      <c r="E274" s="414"/>
      <c r="F274" s="63">
        <v>561</v>
      </c>
      <c r="G274" s="261" t="s">
        <v>106</v>
      </c>
      <c r="H274" s="426"/>
      <c r="I274" s="262"/>
      <c r="J274" s="257">
        <f t="shared" si="22"/>
        <v>0</v>
      </c>
      <c r="K274" s="258"/>
      <c r="L274" s="305"/>
      <c r="M274" s="57"/>
      <c r="N274" s="57"/>
      <c r="O274" s="57"/>
      <c r="P274" s="57"/>
      <c r="Q274" s="57"/>
      <c r="R274" s="57"/>
      <c r="S274" s="57"/>
      <c r="T274" s="57"/>
      <c r="U274" s="175">
        <v>561</v>
      </c>
      <c r="V274" s="57"/>
      <c r="W274" s="57"/>
    </row>
    <row r="275" spans="1:23" ht="20.100000000000001" customHeight="1" x14ac:dyDescent="0.15">
      <c r="A275" s="247"/>
      <c r="B275" s="290" t="s">
        <v>119</v>
      </c>
      <c r="C275" s="290" t="s">
        <v>41</v>
      </c>
      <c r="D275" s="413"/>
      <c r="E275" s="414"/>
      <c r="F275" s="63">
        <v>561</v>
      </c>
      <c r="G275" s="261" t="s">
        <v>106</v>
      </c>
      <c r="H275" s="426"/>
      <c r="I275" s="262"/>
      <c r="J275" s="257">
        <f t="shared" si="22"/>
        <v>0</v>
      </c>
      <c r="K275" s="258"/>
      <c r="L275" s="305"/>
      <c r="M275" s="57"/>
      <c r="N275" s="57"/>
      <c r="O275" s="57"/>
      <c r="P275" s="57"/>
      <c r="Q275" s="57"/>
      <c r="R275" s="57"/>
      <c r="S275" s="57"/>
      <c r="T275" s="57"/>
      <c r="U275" s="175">
        <v>561</v>
      </c>
      <c r="V275" s="57"/>
      <c r="W275" s="57"/>
    </row>
    <row r="276" spans="1:23" ht="20.100000000000001" customHeight="1" x14ac:dyDescent="0.15">
      <c r="A276" s="247"/>
      <c r="B276" s="425" t="s">
        <v>120</v>
      </c>
      <c r="C276" s="425" t="s">
        <v>49</v>
      </c>
      <c r="D276" s="413"/>
      <c r="E276" s="414"/>
      <c r="F276" s="63">
        <v>561</v>
      </c>
      <c r="G276" s="255" t="s">
        <v>65</v>
      </c>
      <c r="H276" s="387"/>
      <c r="I276" s="256"/>
      <c r="J276" s="257">
        <f t="shared" si="22"/>
        <v>0</v>
      </c>
      <c r="K276" s="258"/>
      <c r="L276" s="305"/>
      <c r="M276" s="57"/>
      <c r="N276" s="57"/>
      <c r="O276" s="57"/>
      <c r="P276" s="57"/>
      <c r="Q276" s="57"/>
      <c r="R276" s="57"/>
      <c r="S276" s="57"/>
      <c r="T276" s="57"/>
      <c r="U276" s="175">
        <v>561</v>
      </c>
      <c r="V276" s="57"/>
      <c r="W276" s="57"/>
    </row>
    <row r="277" spans="1:23" ht="20.100000000000001" customHeight="1" x14ac:dyDescent="0.15">
      <c r="A277" s="247"/>
      <c r="B277" s="259" t="s">
        <v>40</v>
      </c>
      <c r="C277" s="259" t="s">
        <v>40</v>
      </c>
      <c r="D277" s="413"/>
      <c r="E277" s="414"/>
      <c r="F277" s="63">
        <v>9310</v>
      </c>
      <c r="G277" s="261" t="s">
        <v>33</v>
      </c>
      <c r="H277" s="426"/>
      <c r="I277" s="262"/>
      <c r="J277" s="257">
        <f t="shared" si="22"/>
        <v>0</v>
      </c>
      <c r="K277" s="258"/>
      <c r="L277" s="305"/>
      <c r="M277" s="57"/>
      <c r="N277" s="57"/>
      <c r="O277" s="57"/>
      <c r="P277" s="57"/>
      <c r="Q277" s="57"/>
      <c r="R277" s="57"/>
      <c r="S277" s="57"/>
      <c r="T277" s="57"/>
      <c r="U277" s="175">
        <v>9310</v>
      </c>
      <c r="V277" s="57"/>
      <c r="W277" s="57"/>
    </row>
    <row r="278" spans="1:23" ht="20.100000000000001" customHeight="1" x14ac:dyDescent="0.15">
      <c r="A278" s="247"/>
      <c r="B278" s="259" t="s">
        <v>37</v>
      </c>
      <c r="C278" s="259" t="s">
        <v>37</v>
      </c>
      <c r="D278" s="413"/>
      <c r="E278" s="414"/>
      <c r="F278" s="63">
        <v>281</v>
      </c>
      <c r="G278" s="255" t="s">
        <v>65</v>
      </c>
      <c r="H278" s="387"/>
      <c r="I278" s="256"/>
      <c r="J278" s="257">
        <f t="shared" si="22"/>
        <v>0</v>
      </c>
      <c r="K278" s="258"/>
      <c r="L278" s="305"/>
      <c r="M278" s="57"/>
      <c r="N278" s="57"/>
      <c r="O278" s="57"/>
      <c r="P278" s="57"/>
      <c r="Q278" s="57"/>
      <c r="R278" s="57"/>
      <c r="S278" s="57"/>
      <c r="T278" s="57"/>
      <c r="U278" s="175">
        <v>281</v>
      </c>
      <c r="V278" s="57"/>
      <c r="W278" s="57"/>
    </row>
    <row r="279" spans="1:23" ht="20.100000000000001" customHeight="1" x14ac:dyDescent="0.15">
      <c r="A279" s="247"/>
      <c r="B279" s="259" t="s">
        <v>35</v>
      </c>
      <c r="C279" s="259" t="s">
        <v>35</v>
      </c>
      <c r="D279" s="413"/>
      <c r="E279" s="414"/>
      <c r="F279" s="116">
        <v>281</v>
      </c>
      <c r="G279" s="255" t="s">
        <v>65</v>
      </c>
      <c r="H279" s="387"/>
      <c r="I279" s="256"/>
      <c r="J279" s="257">
        <f t="shared" si="22"/>
        <v>0</v>
      </c>
      <c r="K279" s="258"/>
      <c r="L279" s="305"/>
      <c r="M279" s="57"/>
      <c r="N279" s="57"/>
      <c r="O279" s="57"/>
      <c r="P279" s="57"/>
      <c r="Q279" s="57"/>
      <c r="R279" s="57"/>
      <c r="S279" s="57"/>
      <c r="T279" s="57"/>
      <c r="U279" s="173">
        <v>281</v>
      </c>
      <c r="V279" s="57"/>
      <c r="W279" s="57"/>
    </row>
    <row r="280" spans="1:23" ht="20.100000000000001" customHeight="1" thickBot="1" x14ac:dyDescent="0.2">
      <c r="A280" s="247"/>
      <c r="B280" s="453" t="s">
        <v>47</v>
      </c>
      <c r="C280" s="453" t="s">
        <v>47</v>
      </c>
      <c r="D280" s="436"/>
      <c r="E280" s="437"/>
      <c r="F280" s="74">
        <v>2810</v>
      </c>
      <c r="G280" s="438" t="s">
        <v>33</v>
      </c>
      <c r="H280" s="439"/>
      <c r="I280" s="440"/>
      <c r="J280" s="297">
        <f t="shared" si="22"/>
        <v>0</v>
      </c>
      <c r="K280" s="298"/>
      <c r="L280" s="330"/>
      <c r="M280" s="57"/>
      <c r="N280" s="57"/>
      <c r="O280" s="57"/>
      <c r="P280" s="57"/>
      <c r="Q280" s="57"/>
      <c r="R280" s="57"/>
      <c r="S280" s="57"/>
      <c r="T280" s="57"/>
      <c r="U280" s="175">
        <v>2810</v>
      </c>
      <c r="V280" s="57"/>
      <c r="W280" s="57"/>
    </row>
    <row r="281" spans="1:23" ht="20.100000000000001" customHeight="1" thickTop="1" thickBot="1" x14ac:dyDescent="0.2">
      <c r="A281" s="247"/>
      <c r="B281" s="66"/>
      <c r="C281" s="67" t="s">
        <v>50</v>
      </c>
      <c r="D281" s="443"/>
      <c r="E281" s="444"/>
      <c r="F281" s="85"/>
      <c r="G281" s="429"/>
      <c r="H281" s="430"/>
      <c r="I281" s="431"/>
      <c r="J281" s="432">
        <f>SUM(J261:L280)</f>
        <v>0</v>
      </c>
      <c r="K281" s="433"/>
      <c r="L281" s="434"/>
      <c r="M281" s="57"/>
      <c r="N281" s="57"/>
      <c r="O281" s="57"/>
      <c r="P281" s="57"/>
      <c r="Q281" s="57"/>
      <c r="R281" s="57"/>
      <c r="S281" s="57"/>
      <c r="T281" s="57"/>
      <c r="U281" s="57"/>
      <c r="V281" s="57"/>
      <c r="W281" s="57"/>
    </row>
    <row r="282" spans="1:23" ht="24.95" customHeight="1" thickBot="1" x14ac:dyDescent="0.2">
      <c r="A282" s="247"/>
      <c r="B282" s="117"/>
      <c r="C282" s="117"/>
      <c r="D282" s="390" t="s">
        <v>121</v>
      </c>
      <c r="E282" s="391"/>
      <c r="F282" s="391"/>
      <c r="G282" s="391"/>
      <c r="H282" s="391"/>
      <c r="I282" s="445"/>
      <c r="W282" s="57"/>
    </row>
    <row r="283" spans="1:23" ht="20.100000000000001" customHeight="1" x14ac:dyDescent="0.15">
      <c r="A283" s="247"/>
      <c r="B283" s="446"/>
      <c r="C283" s="118" t="s">
        <v>122</v>
      </c>
      <c r="D283" s="119" t="s">
        <v>123</v>
      </c>
      <c r="E283" s="113" t="s">
        <v>53</v>
      </c>
      <c r="F283" s="448" t="s">
        <v>27</v>
      </c>
      <c r="G283" s="449"/>
      <c r="H283" s="448" t="s">
        <v>28</v>
      </c>
      <c r="I283" s="450"/>
    </row>
    <row r="284" spans="1:23" ht="20.100000000000001" customHeight="1" thickBot="1" x14ac:dyDescent="0.2">
      <c r="A284" s="247"/>
      <c r="B284" s="447"/>
      <c r="C284" s="120" t="s">
        <v>124</v>
      </c>
      <c r="D284" s="197"/>
      <c r="E284" s="225">
        <v>134</v>
      </c>
      <c r="F284" s="255" t="s">
        <v>125</v>
      </c>
      <c r="G284" s="256"/>
      <c r="H284" s="451">
        <f>D284*E284</f>
        <v>0</v>
      </c>
      <c r="I284" s="452"/>
      <c r="U284" s="172">
        <v>134</v>
      </c>
    </row>
    <row r="285" spans="1:23" ht="20.100000000000001" customHeight="1" thickTop="1" thickBot="1" x14ac:dyDescent="0.2">
      <c r="A285" s="247"/>
      <c r="B285" s="121"/>
      <c r="C285" s="122" t="s">
        <v>50</v>
      </c>
      <c r="D285" s="123"/>
      <c r="E285" s="112"/>
      <c r="F285" s="408"/>
      <c r="G285" s="409"/>
      <c r="H285" s="472">
        <f>SUM(H284:I284)</f>
        <v>0</v>
      </c>
      <c r="I285" s="473"/>
    </row>
    <row r="286" spans="1:23" ht="24.95" customHeight="1" thickBot="1" x14ac:dyDescent="0.2">
      <c r="A286" s="247"/>
      <c r="B286" s="474" t="s">
        <v>14</v>
      </c>
      <c r="C286" s="475"/>
      <c r="D286" s="253" t="s">
        <v>126</v>
      </c>
      <c r="E286" s="254"/>
      <c r="F286" s="254"/>
      <c r="G286" s="254"/>
      <c r="H286" s="254"/>
      <c r="I286" s="254"/>
      <c r="J286" s="254"/>
      <c r="K286" s="478" t="s">
        <v>127</v>
      </c>
      <c r="L286" s="479"/>
      <c r="M286" s="479"/>
      <c r="N286" s="479"/>
      <c r="O286" s="479"/>
      <c r="P286" s="480"/>
      <c r="Q286" s="124"/>
      <c r="R286" s="125"/>
    </row>
    <row r="287" spans="1:23" ht="20.100000000000001" customHeight="1" thickBot="1" x14ac:dyDescent="0.2">
      <c r="A287" s="247"/>
      <c r="B287" s="476"/>
      <c r="C287" s="477"/>
      <c r="D287" s="71" t="s">
        <v>128</v>
      </c>
      <c r="E287" s="61" t="s">
        <v>129</v>
      </c>
      <c r="F287" s="481" t="s">
        <v>130</v>
      </c>
      <c r="G287" s="482"/>
      <c r="H287" s="23" t="s">
        <v>131</v>
      </c>
      <c r="I287" s="419" t="s">
        <v>28</v>
      </c>
      <c r="J287" s="421"/>
      <c r="K287" s="483" t="s">
        <v>14</v>
      </c>
      <c r="L287" s="484"/>
      <c r="M287" s="485"/>
      <c r="N287" s="362" t="s">
        <v>132</v>
      </c>
      <c r="O287" s="372"/>
      <c r="P287" s="486"/>
      <c r="Q287" s="55"/>
    </row>
    <row r="288" spans="1:23" ht="20.100000000000001" customHeight="1" x14ac:dyDescent="0.15">
      <c r="A288" s="247"/>
      <c r="B288" s="453" t="s">
        <v>133</v>
      </c>
      <c r="C288" s="453"/>
      <c r="D288" s="203"/>
      <c r="E288" s="454" t="s">
        <v>134</v>
      </c>
      <c r="F288" s="457"/>
      <c r="G288" s="457"/>
      <c r="H288" s="126">
        <v>0.5</v>
      </c>
      <c r="I288" s="458">
        <f>F288*H288*D288</f>
        <v>0</v>
      </c>
      <c r="J288" s="459"/>
      <c r="K288" s="460" t="s">
        <v>133</v>
      </c>
      <c r="L288" s="331" t="s">
        <v>135</v>
      </c>
      <c r="M288" s="461" t="s">
        <v>135</v>
      </c>
      <c r="N288" s="462"/>
      <c r="O288" s="463"/>
      <c r="P288" s="464"/>
      <c r="Q288" s="127"/>
    </row>
    <row r="289" spans="1:17" ht="20.100000000000001" customHeight="1" x14ac:dyDescent="0.15">
      <c r="A289" s="247"/>
      <c r="C289" s="62" t="s">
        <v>31</v>
      </c>
      <c r="D289" s="204"/>
      <c r="E289" s="455"/>
      <c r="F289" s="465"/>
      <c r="G289" s="465"/>
      <c r="H289" s="128">
        <v>0.5</v>
      </c>
      <c r="I289" s="466">
        <f t="shared" ref="I289:I306" si="23">F289*H289*D289</f>
        <v>0</v>
      </c>
      <c r="J289" s="467"/>
      <c r="K289" s="368" t="s">
        <v>136</v>
      </c>
      <c r="L289" s="368" t="s">
        <v>135</v>
      </c>
      <c r="M289" s="468" t="s">
        <v>135</v>
      </c>
      <c r="N289" s="469"/>
      <c r="O289" s="470"/>
      <c r="P289" s="471"/>
      <c r="Q289" s="127"/>
    </row>
    <row r="290" spans="1:17" ht="20.100000000000001" customHeight="1" x14ac:dyDescent="0.15">
      <c r="A290" s="247"/>
      <c r="B290" s="453" t="s">
        <v>91</v>
      </c>
      <c r="C290" s="453"/>
      <c r="D290" s="204"/>
      <c r="E290" s="455"/>
      <c r="F290" s="465"/>
      <c r="G290" s="465"/>
      <c r="H290" s="128">
        <v>0.5</v>
      </c>
      <c r="I290" s="466">
        <f t="shared" si="23"/>
        <v>0</v>
      </c>
      <c r="J290" s="467"/>
      <c r="K290" s="453" t="s">
        <v>91</v>
      </c>
      <c r="L290" s="453"/>
      <c r="M290" s="487"/>
      <c r="N290" s="469"/>
      <c r="O290" s="470"/>
      <c r="P290" s="471"/>
      <c r="Q290" s="127"/>
    </row>
    <row r="291" spans="1:17" ht="20.100000000000001" customHeight="1" x14ac:dyDescent="0.15">
      <c r="A291" s="247"/>
      <c r="B291" s="453" t="s">
        <v>92</v>
      </c>
      <c r="C291" s="453"/>
      <c r="D291" s="204"/>
      <c r="E291" s="455"/>
      <c r="F291" s="465"/>
      <c r="G291" s="465"/>
      <c r="H291" s="128">
        <v>0.5</v>
      </c>
      <c r="I291" s="466">
        <f t="shared" si="23"/>
        <v>0</v>
      </c>
      <c r="J291" s="467"/>
      <c r="K291" s="453" t="s">
        <v>92</v>
      </c>
      <c r="L291" s="453" t="s">
        <v>68</v>
      </c>
      <c r="M291" s="487" t="s">
        <v>68</v>
      </c>
      <c r="N291" s="469"/>
      <c r="O291" s="470"/>
      <c r="P291" s="471"/>
      <c r="Q291" s="127"/>
    </row>
    <row r="292" spans="1:17" ht="20.100000000000001" customHeight="1" x14ac:dyDescent="0.15">
      <c r="A292" s="247"/>
      <c r="B292" s="453" t="s">
        <v>93</v>
      </c>
      <c r="C292" s="453"/>
      <c r="D292" s="204"/>
      <c r="E292" s="455"/>
      <c r="F292" s="465"/>
      <c r="G292" s="465"/>
      <c r="H292" s="128">
        <v>0.5</v>
      </c>
      <c r="I292" s="466">
        <f t="shared" si="23"/>
        <v>0</v>
      </c>
      <c r="J292" s="467"/>
      <c r="K292" s="453" t="s">
        <v>93</v>
      </c>
      <c r="L292" s="453" t="s">
        <v>94</v>
      </c>
      <c r="M292" s="487" t="s">
        <v>94</v>
      </c>
      <c r="N292" s="469"/>
      <c r="O292" s="470"/>
      <c r="P292" s="471"/>
      <c r="Q292" s="127"/>
    </row>
    <row r="293" spans="1:17" ht="20.100000000000001" customHeight="1" x14ac:dyDescent="0.15">
      <c r="A293" s="247"/>
      <c r="B293" s="453" t="s">
        <v>137</v>
      </c>
      <c r="C293" s="453" t="s">
        <v>94</v>
      </c>
      <c r="D293" s="204"/>
      <c r="E293" s="455"/>
      <c r="F293" s="465"/>
      <c r="G293" s="465"/>
      <c r="H293" s="128">
        <v>0.5</v>
      </c>
      <c r="I293" s="466">
        <f t="shared" si="23"/>
        <v>0</v>
      </c>
      <c r="J293" s="467"/>
      <c r="K293" s="453" t="s">
        <v>137</v>
      </c>
      <c r="L293" s="453" t="s">
        <v>69</v>
      </c>
      <c r="M293" s="487" t="s">
        <v>69</v>
      </c>
      <c r="N293" s="469"/>
      <c r="O293" s="470"/>
      <c r="P293" s="471"/>
      <c r="Q293" s="127"/>
    </row>
    <row r="294" spans="1:17" ht="27" customHeight="1" x14ac:dyDescent="0.15">
      <c r="A294" s="247"/>
      <c r="B294" s="488" t="s">
        <v>96</v>
      </c>
      <c r="C294" s="488"/>
      <c r="D294" s="204"/>
      <c r="E294" s="455"/>
      <c r="F294" s="465"/>
      <c r="G294" s="465"/>
      <c r="H294" s="128">
        <v>0.5</v>
      </c>
      <c r="I294" s="466">
        <f t="shared" si="23"/>
        <v>0</v>
      </c>
      <c r="J294" s="467"/>
      <c r="K294" s="488" t="s">
        <v>138</v>
      </c>
      <c r="L294" s="488" t="s">
        <v>97</v>
      </c>
      <c r="M294" s="489" t="s">
        <v>97</v>
      </c>
      <c r="N294" s="469"/>
      <c r="O294" s="470"/>
      <c r="P294" s="471"/>
      <c r="Q294" s="127"/>
    </row>
    <row r="295" spans="1:17" ht="20.100000000000001" customHeight="1" x14ac:dyDescent="0.15">
      <c r="A295" s="247"/>
      <c r="B295" s="453" t="s">
        <v>139</v>
      </c>
      <c r="C295" s="453"/>
      <c r="D295" s="204"/>
      <c r="E295" s="455"/>
      <c r="F295" s="465"/>
      <c r="G295" s="465"/>
      <c r="H295" s="128">
        <v>0.5</v>
      </c>
      <c r="I295" s="466">
        <f t="shared" si="23"/>
        <v>0</v>
      </c>
      <c r="J295" s="467"/>
      <c r="K295" s="453" t="s">
        <v>139</v>
      </c>
      <c r="L295" s="453" t="s">
        <v>140</v>
      </c>
      <c r="M295" s="487" t="s">
        <v>140</v>
      </c>
      <c r="N295" s="469"/>
      <c r="O295" s="470"/>
      <c r="P295" s="471"/>
      <c r="Q295" s="127"/>
    </row>
    <row r="296" spans="1:17" ht="20.100000000000001" customHeight="1" x14ac:dyDescent="0.15">
      <c r="A296" s="247"/>
      <c r="C296" s="62" t="s">
        <v>31</v>
      </c>
      <c r="D296" s="204"/>
      <c r="E296" s="455"/>
      <c r="F296" s="465"/>
      <c r="G296" s="465"/>
      <c r="H296" s="128">
        <v>0.5</v>
      </c>
      <c r="I296" s="466">
        <f t="shared" si="23"/>
        <v>0</v>
      </c>
      <c r="J296" s="467"/>
      <c r="K296" s="453" t="s">
        <v>136</v>
      </c>
      <c r="L296" s="453" t="s">
        <v>140</v>
      </c>
      <c r="M296" s="487" t="s">
        <v>140</v>
      </c>
      <c r="N296" s="469"/>
      <c r="O296" s="470"/>
      <c r="P296" s="471"/>
      <c r="Q296" s="127"/>
    </row>
    <row r="297" spans="1:17" ht="20.100000000000001" customHeight="1" x14ac:dyDescent="0.15">
      <c r="A297" s="247"/>
      <c r="B297" s="453" t="s">
        <v>114</v>
      </c>
      <c r="C297" s="453"/>
      <c r="D297" s="204"/>
      <c r="E297" s="455"/>
      <c r="F297" s="465"/>
      <c r="G297" s="465"/>
      <c r="H297" s="128">
        <v>0.5</v>
      </c>
      <c r="I297" s="466">
        <f t="shared" si="23"/>
        <v>0</v>
      </c>
      <c r="J297" s="467"/>
      <c r="K297" s="453" t="s">
        <v>114</v>
      </c>
      <c r="L297" s="453"/>
      <c r="M297" s="487"/>
      <c r="N297" s="469"/>
      <c r="O297" s="470"/>
      <c r="P297" s="471"/>
      <c r="Q297" s="127"/>
    </row>
    <row r="298" spans="1:17" ht="20.100000000000001" customHeight="1" x14ac:dyDescent="0.15">
      <c r="A298" s="247"/>
      <c r="B298" s="453" t="s">
        <v>115</v>
      </c>
      <c r="C298" s="453"/>
      <c r="D298" s="204"/>
      <c r="E298" s="455"/>
      <c r="F298" s="465"/>
      <c r="G298" s="465"/>
      <c r="H298" s="128">
        <v>0.5</v>
      </c>
      <c r="I298" s="466">
        <f t="shared" si="23"/>
        <v>0</v>
      </c>
      <c r="J298" s="467"/>
      <c r="K298" s="453" t="s">
        <v>115</v>
      </c>
      <c r="L298" s="453" t="s">
        <v>34</v>
      </c>
      <c r="M298" s="487" t="s">
        <v>34</v>
      </c>
      <c r="N298" s="469"/>
      <c r="O298" s="470"/>
      <c r="P298" s="471"/>
      <c r="Q298" s="127"/>
    </row>
    <row r="299" spans="1:17" ht="20.100000000000001" customHeight="1" x14ac:dyDescent="0.15">
      <c r="A299" s="247"/>
      <c r="B299" s="453" t="s">
        <v>116</v>
      </c>
      <c r="C299" s="453"/>
      <c r="D299" s="204"/>
      <c r="E299" s="455"/>
      <c r="F299" s="465"/>
      <c r="G299" s="465"/>
      <c r="H299" s="128">
        <v>0.5</v>
      </c>
      <c r="I299" s="466">
        <f t="shared" si="23"/>
        <v>0</v>
      </c>
      <c r="J299" s="467"/>
      <c r="K299" s="488" t="s">
        <v>116</v>
      </c>
      <c r="L299" s="488" t="s">
        <v>36</v>
      </c>
      <c r="M299" s="489" t="s">
        <v>36</v>
      </c>
      <c r="N299" s="469"/>
      <c r="O299" s="470"/>
      <c r="P299" s="471"/>
      <c r="Q299" s="127"/>
    </row>
    <row r="300" spans="1:17" ht="20.100000000000001" customHeight="1" x14ac:dyDescent="0.15">
      <c r="A300" s="247"/>
      <c r="B300" s="453" t="s">
        <v>141</v>
      </c>
      <c r="C300" s="453"/>
      <c r="D300" s="204"/>
      <c r="E300" s="455"/>
      <c r="F300" s="465"/>
      <c r="G300" s="465"/>
      <c r="H300" s="128">
        <v>0.5</v>
      </c>
      <c r="I300" s="466">
        <f t="shared" si="23"/>
        <v>0</v>
      </c>
      <c r="J300" s="467"/>
      <c r="K300" s="453" t="s">
        <v>117</v>
      </c>
      <c r="L300" s="453" t="s">
        <v>38</v>
      </c>
      <c r="M300" s="487" t="s">
        <v>38</v>
      </c>
      <c r="N300" s="469"/>
      <c r="O300" s="470"/>
      <c r="P300" s="471"/>
      <c r="Q300" s="127"/>
    </row>
    <row r="301" spans="1:17" ht="20.100000000000001" customHeight="1" x14ac:dyDescent="0.15">
      <c r="A301" s="247"/>
      <c r="B301" s="453" t="s">
        <v>142</v>
      </c>
      <c r="C301" s="453"/>
      <c r="D301" s="204"/>
      <c r="E301" s="455"/>
      <c r="F301" s="465"/>
      <c r="G301" s="465"/>
      <c r="H301" s="128">
        <v>0.5</v>
      </c>
      <c r="I301" s="466">
        <f t="shared" si="23"/>
        <v>0</v>
      </c>
      <c r="J301" s="467"/>
      <c r="K301" s="453" t="s">
        <v>118</v>
      </c>
      <c r="L301" s="453" t="s">
        <v>39</v>
      </c>
      <c r="M301" s="487" t="s">
        <v>39</v>
      </c>
      <c r="N301" s="469"/>
      <c r="O301" s="470"/>
      <c r="P301" s="471"/>
      <c r="Q301" s="127"/>
    </row>
    <row r="302" spans="1:17" ht="20.100000000000001" customHeight="1" x14ac:dyDescent="0.15">
      <c r="A302" s="247"/>
      <c r="B302" s="453" t="s">
        <v>143</v>
      </c>
      <c r="C302" s="453"/>
      <c r="D302" s="204"/>
      <c r="E302" s="455"/>
      <c r="F302" s="465"/>
      <c r="G302" s="465"/>
      <c r="H302" s="128">
        <v>0.5</v>
      </c>
      <c r="I302" s="466">
        <f t="shared" si="23"/>
        <v>0</v>
      </c>
      <c r="J302" s="467"/>
      <c r="K302" s="453" t="s">
        <v>119</v>
      </c>
      <c r="L302" s="453" t="s">
        <v>41</v>
      </c>
      <c r="M302" s="487" t="s">
        <v>41</v>
      </c>
      <c r="N302" s="469"/>
      <c r="O302" s="470"/>
      <c r="P302" s="471"/>
      <c r="Q302" s="127"/>
    </row>
    <row r="303" spans="1:17" ht="20.100000000000001" customHeight="1" x14ac:dyDescent="0.15">
      <c r="A303" s="247"/>
      <c r="B303" s="453" t="s">
        <v>144</v>
      </c>
      <c r="C303" s="453" t="s">
        <v>39</v>
      </c>
      <c r="D303" s="204"/>
      <c r="E303" s="455"/>
      <c r="F303" s="465"/>
      <c r="G303" s="465"/>
      <c r="H303" s="128">
        <v>0.5</v>
      </c>
      <c r="I303" s="466">
        <f t="shared" si="23"/>
        <v>0</v>
      </c>
      <c r="J303" s="467"/>
      <c r="K303" s="453" t="s">
        <v>144</v>
      </c>
      <c r="L303" s="453" t="s">
        <v>37</v>
      </c>
      <c r="M303" s="487" t="s">
        <v>37</v>
      </c>
      <c r="N303" s="469"/>
      <c r="O303" s="470"/>
      <c r="P303" s="471"/>
      <c r="Q303" s="127"/>
    </row>
    <row r="304" spans="1:17" ht="20.100000000000001" customHeight="1" x14ac:dyDescent="0.15">
      <c r="A304" s="247"/>
      <c r="B304" s="453" t="s">
        <v>145</v>
      </c>
      <c r="C304" s="453" t="s">
        <v>41</v>
      </c>
      <c r="D304" s="204"/>
      <c r="E304" s="455"/>
      <c r="F304" s="465"/>
      <c r="G304" s="465"/>
      <c r="H304" s="128">
        <v>0.5</v>
      </c>
      <c r="I304" s="466">
        <f t="shared" si="23"/>
        <v>0</v>
      </c>
      <c r="J304" s="467"/>
      <c r="K304" s="453" t="s">
        <v>145</v>
      </c>
      <c r="L304" s="453" t="s">
        <v>35</v>
      </c>
      <c r="M304" s="487" t="s">
        <v>35</v>
      </c>
      <c r="N304" s="469"/>
      <c r="O304" s="470"/>
      <c r="P304" s="471"/>
      <c r="Q304" s="127"/>
    </row>
    <row r="305" spans="1:22" ht="27.75" customHeight="1" x14ac:dyDescent="0.15">
      <c r="A305" s="247"/>
      <c r="B305" s="453" t="s">
        <v>146</v>
      </c>
      <c r="C305" s="453"/>
      <c r="D305" s="204"/>
      <c r="E305" s="455"/>
      <c r="F305" s="465"/>
      <c r="G305" s="465"/>
      <c r="H305" s="128">
        <v>0.5</v>
      </c>
      <c r="I305" s="466">
        <f t="shared" si="23"/>
        <v>0</v>
      </c>
      <c r="J305" s="467"/>
      <c r="K305" s="453" t="s">
        <v>146</v>
      </c>
      <c r="L305" s="453" t="s">
        <v>47</v>
      </c>
      <c r="M305" s="487" t="s">
        <v>47</v>
      </c>
      <c r="N305" s="469"/>
      <c r="O305" s="470"/>
      <c r="P305" s="471"/>
      <c r="Q305" s="127"/>
    </row>
    <row r="306" spans="1:22" ht="27.75" customHeight="1" thickBot="1" x14ac:dyDescent="0.2">
      <c r="A306" s="247"/>
      <c r="B306" s="488" t="s">
        <v>120</v>
      </c>
      <c r="C306" s="488"/>
      <c r="D306" s="205"/>
      <c r="E306" s="456"/>
      <c r="F306" s="498"/>
      <c r="G306" s="498"/>
      <c r="H306" s="129">
        <v>0.5</v>
      </c>
      <c r="I306" s="499">
        <f t="shared" si="23"/>
        <v>0</v>
      </c>
      <c r="J306" s="500"/>
      <c r="K306" s="488" t="s">
        <v>120</v>
      </c>
      <c r="L306" s="488" t="s">
        <v>49</v>
      </c>
      <c r="M306" s="489" t="s">
        <v>49</v>
      </c>
      <c r="N306" s="469"/>
      <c r="O306" s="470"/>
      <c r="P306" s="471"/>
      <c r="Q306" s="127"/>
    </row>
    <row r="307" spans="1:22" ht="20.100000000000001" customHeight="1" thickTop="1" thickBot="1" x14ac:dyDescent="0.2">
      <c r="A307" s="247"/>
      <c r="B307" s="501" t="s">
        <v>50</v>
      </c>
      <c r="C307" s="322"/>
      <c r="D307" s="130"/>
      <c r="E307" s="131"/>
      <c r="F307" s="131"/>
      <c r="G307" s="131"/>
      <c r="H307" s="132"/>
      <c r="I307" s="502">
        <f>SUM(I288:J306)</f>
        <v>0</v>
      </c>
      <c r="J307" s="503"/>
      <c r="K307" s="490" t="s">
        <v>147</v>
      </c>
      <c r="L307" s="453"/>
      <c r="M307" s="487"/>
      <c r="N307" s="469"/>
      <c r="O307" s="470"/>
      <c r="P307" s="471"/>
      <c r="Q307" s="127"/>
    </row>
    <row r="308" spans="1:22" ht="20.100000000000001" customHeight="1" x14ac:dyDescent="0.15">
      <c r="A308" s="247"/>
      <c r="C308" s="133"/>
      <c r="D308" s="133"/>
      <c r="E308" s="133"/>
      <c r="F308" s="133"/>
      <c r="G308" s="133"/>
      <c r="H308" s="133"/>
      <c r="I308" s="133"/>
      <c r="J308" s="134"/>
      <c r="K308" s="490" t="s">
        <v>148</v>
      </c>
      <c r="L308" s="453"/>
      <c r="M308" s="487"/>
      <c r="N308" s="469"/>
      <c r="O308" s="470"/>
      <c r="P308" s="471"/>
      <c r="Q308" s="127"/>
    </row>
    <row r="309" spans="1:22" ht="20.100000000000001" customHeight="1" x14ac:dyDescent="0.15">
      <c r="A309" s="247"/>
      <c r="C309" s="135"/>
      <c r="D309" s="135"/>
      <c r="E309" s="135"/>
      <c r="F309" s="135"/>
      <c r="G309" s="135"/>
      <c r="H309" s="135"/>
      <c r="I309" s="135"/>
      <c r="J309" s="136"/>
      <c r="K309" s="490" t="s">
        <v>149</v>
      </c>
      <c r="L309" s="453"/>
      <c r="M309" s="487"/>
      <c r="N309" s="469"/>
      <c r="O309" s="470"/>
      <c r="P309" s="471"/>
      <c r="Q309" s="127"/>
    </row>
    <row r="310" spans="1:22" ht="20.100000000000001" customHeight="1" x14ac:dyDescent="0.15">
      <c r="A310" s="247"/>
      <c r="K310" s="490" t="s">
        <v>150</v>
      </c>
      <c r="L310" s="453"/>
      <c r="M310" s="487"/>
      <c r="N310" s="469"/>
      <c r="O310" s="470"/>
      <c r="P310" s="471"/>
      <c r="Q310" s="127"/>
    </row>
    <row r="311" spans="1:22" ht="20.100000000000001" customHeight="1" x14ac:dyDescent="0.15">
      <c r="A311" s="247"/>
      <c r="K311" s="490" t="s">
        <v>151</v>
      </c>
      <c r="L311" s="453"/>
      <c r="M311" s="487"/>
      <c r="N311" s="469"/>
      <c r="O311" s="470"/>
      <c r="P311" s="471"/>
      <c r="Q311" s="127"/>
    </row>
    <row r="312" spans="1:22" ht="20.100000000000001" customHeight="1" thickBot="1" x14ac:dyDescent="0.2">
      <c r="A312" s="247"/>
      <c r="K312" s="490" t="s">
        <v>152</v>
      </c>
      <c r="L312" s="453"/>
      <c r="M312" s="487"/>
      <c r="N312" s="491"/>
      <c r="O312" s="492"/>
      <c r="P312" s="493"/>
      <c r="Q312" s="127"/>
    </row>
    <row r="313" spans="1:22" ht="20.100000000000001" customHeight="1" thickTop="1" thickBot="1" x14ac:dyDescent="0.2">
      <c r="A313" s="247"/>
      <c r="K313" s="494" t="s">
        <v>153</v>
      </c>
      <c r="L313" s="495"/>
      <c r="M313" s="496"/>
      <c r="N313" s="410">
        <f>SUM(N288:P312)</f>
        <v>0</v>
      </c>
      <c r="O313" s="497"/>
      <c r="P313" s="411"/>
      <c r="Q313" s="137"/>
    </row>
    <row r="314" spans="1:22" ht="24.95" customHeight="1" thickBot="1" x14ac:dyDescent="0.2">
      <c r="A314" s="247"/>
      <c r="B314" s="605" t="s">
        <v>154</v>
      </c>
      <c r="C314" s="512"/>
      <c r="D314" s="512"/>
      <c r="E314" s="512"/>
      <c r="F314" s="512"/>
      <c r="G314" s="512"/>
      <c r="H314" s="512"/>
      <c r="I314" s="512"/>
      <c r="J314" s="512"/>
      <c r="K314" s="512"/>
      <c r="L314" s="552"/>
      <c r="M314" s="661"/>
      <c r="N314" s="709"/>
      <c r="O314" s="709"/>
      <c r="P314" s="709"/>
    </row>
    <row r="315" spans="1:22" ht="20.100000000000001" customHeight="1" x14ac:dyDescent="0.15">
      <c r="A315" s="247"/>
      <c r="B315" s="711"/>
      <c r="C315" s="118" t="s">
        <v>155</v>
      </c>
      <c r="D315" s="513" t="s">
        <v>156</v>
      </c>
      <c r="E315" s="514"/>
      <c r="F315" s="515" t="s">
        <v>132</v>
      </c>
      <c r="G315" s="515"/>
      <c r="H315" s="516" t="s">
        <v>53</v>
      </c>
      <c r="I315" s="515"/>
      <c r="J315" s="517" t="s">
        <v>157</v>
      </c>
      <c r="K315" s="518"/>
      <c r="L315" s="712" t="s">
        <v>158</v>
      </c>
      <c r="M315" s="663"/>
      <c r="N315" s="664"/>
      <c r="O315" s="664"/>
      <c r="P315" s="664"/>
    </row>
    <row r="316" spans="1:22" ht="20.100000000000001" customHeight="1" x14ac:dyDescent="0.15">
      <c r="A316" s="247"/>
      <c r="B316" s="711"/>
      <c r="C316" s="519" t="s">
        <v>159</v>
      </c>
      <c r="D316" s="521" t="s">
        <v>160</v>
      </c>
      <c r="E316" s="522"/>
      <c r="F316" s="523"/>
      <c r="G316" s="523"/>
      <c r="H316" s="524">
        <v>1600</v>
      </c>
      <c r="I316" s="525"/>
      <c r="J316" s="261" t="s">
        <v>86</v>
      </c>
      <c r="K316" s="262"/>
      <c r="L316" s="713">
        <f>F316*H316</f>
        <v>0</v>
      </c>
      <c r="M316" s="669"/>
      <c r="N316" s="666"/>
      <c r="O316" s="710"/>
      <c r="P316" s="672"/>
      <c r="U316" s="172">
        <v>1600</v>
      </c>
      <c r="V316" s="172"/>
    </row>
    <row r="317" spans="1:22" ht="20.100000000000001" customHeight="1" thickBot="1" x14ac:dyDescent="0.2">
      <c r="A317" s="247"/>
      <c r="B317" s="711"/>
      <c r="C317" s="520"/>
      <c r="D317" s="504" t="s">
        <v>161</v>
      </c>
      <c r="E317" s="505"/>
      <c r="F317" s="506"/>
      <c r="G317" s="506"/>
      <c r="H317" s="507">
        <v>3190</v>
      </c>
      <c r="I317" s="508"/>
      <c r="J317" s="438" t="s">
        <v>86</v>
      </c>
      <c r="K317" s="440"/>
      <c r="L317" s="713">
        <f>F317*H317</f>
        <v>0</v>
      </c>
      <c r="M317" s="669"/>
      <c r="N317" s="666"/>
      <c r="O317" s="710"/>
      <c r="P317" s="672"/>
      <c r="U317" s="172">
        <v>3190</v>
      </c>
      <c r="V317" s="172"/>
    </row>
    <row r="318" spans="1:22" ht="20.100000000000001" customHeight="1" thickTop="1" thickBot="1" x14ac:dyDescent="0.2">
      <c r="A318" s="247"/>
      <c r="B318" s="711"/>
      <c r="C318" s="520"/>
      <c r="D318" s="509" t="s">
        <v>162</v>
      </c>
      <c r="E318" s="510"/>
      <c r="F318" s="510"/>
      <c r="G318" s="510"/>
      <c r="H318" s="510"/>
      <c r="I318" s="510"/>
      <c r="J318" s="510"/>
      <c r="K318" s="511"/>
      <c r="L318" s="714">
        <f>SUM(L316:L317)</f>
        <v>0</v>
      </c>
      <c r="M318" s="667"/>
      <c r="N318" s="670"/>
      <c r="O318" s="710"/>
      <c r="P318" s="670"/>
    </row>
    <row r="319" spans="1:22" ht="20.100000000000001" customHeight="1" x14ac:dyDescent="0.15">
      <c r="A319" s="247"/>
      <c r="B319" s="711"/>
      <c r="C319" s="527" t="s">
        <v>163</v>
      </c>
      <c r="D319" s="529" t="s">
        <v>164</v>
      </c>
      <c r="E319" s="358"/>
      <c r="F319" s="515" t="s">
        <v>132</v>
      </c>
      <c r="G319" s="515"/>
      <c r="H319" s="516" t="s">
        <v>53</v>
      </c>
      <c r="I319" s="515"/>
      <c r="J319" s="517" t="s">
        <v>157</v>
      </c>
      <c r="K319" s="518"/>
      <c r="L319" s="715" t="s">
        <v>158</v>
      </c>
      <c r="M319" s="663"/>
      <c r="N319" s="664"/>
      <c r="O319" s="664"/>
      <c r="P319" s="664"/>
    </row>
    <row r="320" spans="1:22" ht="20.100000000000001" customHeight="1" x14ac:dyDescent="0.15">
      <c r="A320" s="247"/>
      <c r="B320" s="711"/>
      <c r="C320" s="520"/>
      <c r="D320" s="490" t="s">
        <v>133</v>
      </c>
      <c r="E320" s="487"/>
      <c r="F320" s="526"/>
      <c r="G320" s="523"/>
      <c r="H320" s="524">
        <v>976</v>
      </c>
      <c r="I320" s="525"/>
      <c r="J320" s="261" t="s">
        <v>86</v>
      </c>
      <c r="K320" s="262"/>
      <c r="L320" s="713">
        <f>F320*H320</f>
        <v>0</v>
      </c>
      <c r="M320" s="669"/>
      <c r="N320" s="666"/>
      <c r="O320" s="710"/>
      <c r="P320" s="672"/>
      <c r="U320" s="172">
        <v>976</v>
      </c>
      <c r="V320" s="172"/>
    </row>
    <row r="321" spans="1:22" ht="20.100000000000001" customHeight="1" x14ac:dyDescent="0.15">
      <c r="A321" s="247"/>
      <c r="B321" s="711"/>
      <c r="C321" s="520"/>
      <c r="D321" s="530" t="s">
        <v>31</v>
      </c>
      <c r="E321" s="531"/>
      <c r="F321" s="526"/>
      <c r="G321" s="523"/>
      <c r="H321" s="524">
        <v>976</v>
      </c>
      <c r="I321" s="525"/>
      <c r="J321" s="261" t="s">
        <v>86</v>
      </c>
      <c r="K321" s="262"/>
      <c r="L321" s="713">
        <f t="shared" ref="L321:L323" si="24">F321*H321</f>
        <v>0</v>
      </c>
      <c r="M321" s="669"/>
      <c r="N321" s="666"/>
      <c r="O321" s="710"/>
      <c r="P321" s="672"/>
      <c r="U321" s="172">
        <v>976</v>
      </c>
      <c r="V321" s="172"/>
    </row>
    <row r="322" spans="1:22" ht="20.100000000000001" customHeight="1" x14ac:dyDescent="0.15">
      <c r="A322" s="247"/>
      <c r="B322" s="711"/>
      <c r="C322" s="520"/>
      <c r="D322" s="490" t="s">
        <v>139</v>
      </c>
      <c r="E322" s="487"/>
      <c r="F322" s="526"/>
      <c r="G322" s="523"/>
      <c r="H322" s="524">
        <v>976</v>
      </c>
      <c r="I322" s="525"/>
      <c r="J322" s="261" t="s">
        <v>86</v>
      </c>
      <c r="K322" s="262"/>
      <c r="L322" s="713">
        <f t="shared" si="24"/>
        <v>0</v>
      </c>
      <c r="M322" s="669"/>
      <c r="N322" s="666"/>
      <c r="O322" s="710"/>
      <c r="P322" s="672"/>
      <c r="U322" s="172">
        <v>976</v>
      </c>
      <c r="V322" s="172"/>
    </row>
    <row r="323" spans="1:22" ht="20.100000000000001" customHeight="1" thickBot="1" x14ac:dyDescent="0.2">
      <c r="A323" s="247"/>
      <c r="B323" s="711"/>
      <c r="C323" s="520"/>
      <c r="D323" s="534" t="s">
        <v>31</v>
      </c>
      <c r="E323" s="535"/>
      <c r="F323" s="536"/>
      <c r="G323" s="506"/>
      <c r="H323" s="507">
        <v>976</v>
      </c>
      <c r="I323" s="508"/>
      <c r="J323" s="438" t="s">
        <v>165</v>
      </c>
      <c r="K323" s="440"/>
      <c r="L323" s="713">
        <f t="shared" si="24"/>
        <v>0</v>
      </c>
      <c r="M323" s="669"/>
      <c r="N323" s="666"/>
      <c r="O323" s="710"/>
      <c r="P323" s="672"/>
      <c r="U323" s="172">
        <v>976</v>
      </c>
      <c r="V323" s="172"/>
    </row>
    <row r="324" spans="1:22" ht="20.100000000000001" customHeight="1" thickTop="1" thickBot="1" x14ac:dyDescent="0.2">
      <c r="A324" s="247"/>
      <c r="B324" s="711"/>
      <c r="C324" s="528"/>
      <c r="D324" s="509" t="s">
        <v>166</v>
      </c>
      <c r="E324" s="510"/>
      <c r="F324" s="510"/>
      <c r="G324" s="510"/>
      <c r="H324" s="510"/>
      <c r="I324" s="510"/>
      <c r="J324" s="510"/>
      <c r="K324" s="511"/>
      <c r="L324" s="714">
        <f>SUM(L320:L323)</f>
        <v>0</v>
      </c>
      <c r="M324" s="667"/>
      <c r="N324" s="670"/>
      <c r="O324" s="710"/>
      <c r="P324" s="670"/>
    </row>
    <row r="325" spans="1:22" ht="20.100000000000001" customHeight="1" x14ac:dyDescent="0.15">
      <c r="A325" s="247"/>
      <c r="B325" s="711"/>
      <c r="C325" s="527" t="s">
        <v>167</v>
      </c>
      <c r="D325" s="529" t="s">
        <v>164</v>
      </c>
      <c r="E325" s="358"/>
      <c r="F325" s="515" t="s">
        <v>132</v>
      </c>
      <c r="G325" s="515"/>
      <c r="H325" s="516" t="s">
        <v>53</v>
      </c>
      <c r="I325" s="515"/>
      <c r="J325" s="517" t="s">
        <v>157</v>
      </c>
      <c r="K325" s="518"/>
      <c r="L325" s="712" t="s">
        <v>158</v>
      </c>
      <c r="M325" s="663"/>
      <c r="N325" s="664"/>
      <c r="O325" s="664"/>
      <c r="P325" s="664"/>
    </row>
    <row r="326" spans="1:22" ht="20.100000000000001" customHeight="1" x14ac:dyDescent="0.15">
      <c r="A326" s="247"/>
      <c r="B326" s="711"/>
      <c r="C326" s="520"/>
      <c r="D326" s="490" t="s">
        <v>133</v>
      </c>
      <c r="E326" s="487"/>
      <c r="F326" s="526"/>
      <c r="G326" s="523"/>
      <c r="H326" s="524">
        <v>4670</v>
      </c>
      <c r="I326" s="525"/>
      <c r="J326" s="261" t="s">
        <v>33</v>
      </c>
      <c r="K326" s="262"/>
      <c r="L326" s="713">
        <f>F326*H326</f>
        <v>0</v>
      </c>
      <c r="M326" s="669"/>
      <c r="N326" s="666"/>
      <c r="O326" s="710"/>
      <c r="P326" s="672"/>
      <c r="U326" s="186">
        <v>4670</v>
      </c>
    </row>
    <row r="327" spans="1:22" ht="20.100000000000001" customHeight="1" x14ac:dyDescent="0.15">
      <c r="A327" s="247"/>
      <c r="B327" s="711"/>
      <c r="C327" s="520"/>
      <c r="D327" s="532" t="s">
        <v>15</v>
      </c>
      <c r="E327" s="533"/>
      <c r="F327" s="526"/>
      <c r="G327" s="523"/>
      <c r="H327" s="524">
        <v>4670</v>
      </c>
      <c r="I327" s="525"/>
      <c r="J327" s="261" t="s">
        <v>33</v>
      </c>
      <c r="K327" s="262"/>
      <c r="L327" s="713">
        <f t="shared" ref="L327:L340" si="25">F327*H327</f>
        <v>0</v>
      </c>
      <c r="M327" s="669"/>
      <c r="N327" s="666"/>
      <c r="O327" s="710"/>
      <c r="P327" s="672"/>
      <c r="U327" s="186">
        <v>4670</v>
      </c>
    </row>
    <row r="328" spans="1:22" ht="20.100000000000001" customHeight="1" x14ac:dyDescent="0.15">
      <c r="A328" s="247"/>
      <c r="B328" s="711"/>
      <c r="C328" s="520"/>
      <c r="D328" s="532" t="s">
        <v>16</v>
      </c>
      <c r="E328" s="533"/>
      <c r="F328" s="526"/>
      <c r="G328" s="523"/>
      <c r="H328" s="524">
        <v>4670</v>
      </c>
      <c r="I328" s="525"/>
      <c r="J328" s="261" t="s">
        <v>33</v>
      </c>
      <c r="K328" s="262"/>
      <c r="L328" s="713">
        <f t="shared" si="25"/>
        <v>0</v>
      </c>
      <c r="M328" s="669"/>
      <c r="N328" s="666"/>
      <c r="O328" s="710"/>
      <c r="P328" s="672"/>
      <c r="U328" s="186">
        <v>4670</v>
      </c>
    </row>
    <row r="329" spans="1:22" ht="20.100000000000001" customHeight="1" x14ac:dyDescent="0.15">
      <c r="A329" s="247"/>
      <c r="B329" s="711"/>
      <c r="C329" s="520"/>
      <c r="D329" s="532" t="s">
        <v>168</v>
      </c>
      <c r="E329" s="533"/>
      <c r="F329" s="526"/>
      <c r="G329" s="523"/>
      <c r="H329" s="524">
        <v>4670</v>
      </c>
      <c r="I329" s="525"/>
      <c r="J329" s="261" t="s">
        <v>33</v>
      </c>
      <c r="K329" s="262"/>
      <c r="L329" s="713">
        <f t="shared" si="25"/>
        <v>0</v>
      </c>
      <c r="M329" s="669"/>
      <c r="N329" s="666"/>
      <c r="O329" s="710"/>
      <c r="P329" s="672"/>
      <c r="U329" s="186">
        <v>4670</v>
      </c>
    </row>
    <row r="330" spans="1:22" ht="20.100000000000001" customHeight="1" x14ac:dyDescent="0.15">
      <c r="A330" s="247"/>
      <c r="B330" s="711"/>
      <c r="C330" s="520"/>
      <c r="D330" s="532" t="s">
        <v>169</v>
      </c>
      <c r="E330" s="533"/>
      <c r="F330" s="526"/>
      <c r="G330" s="523"/>
      <c r="H330" s="524">
        <v>4670</v>
      </c>
      <c r="I330" s="525"/>
      <c r="J330" s="261" t="s">
        <v>33</v>
      </c>
      <c r="K330" s="262"/>
      <c r="L330" s="713">
        <f t="shared" si="25"/>
        <v>0</v>
      </c>
      <c r="M330" s="669"/>
      <c r="N330" s="666"/>
      <c r="O330" s="710"/>
      <c r="P330" s="672"/>
      <c r="U330" s="186">
        <v>4670</v>
      </c>
    </row>
    <row r="331" spans="1:22" ht="33.75" customHeight="1" x14ac:dyDescent="0.15">
      <c r="A331" s="247"/>
      <c r="B331" s="711"/>
      <c r="C331" s="520"/>
      <c r="D331" s="537" t="s">
        <v>96</v>
      </c>
      <c r="E331" s="489"/>
      <c r="F331" s="526"/>
      <c r="G331" s="523"/>
      <c r="H331" s="524">
        <v>4670</v>
      </c>
      <c r="I331" s="525"/>
      <c r="J331" s="261" t="s">
        <v>33</v>
      </c>
      <c r="K331" s="262"/>
      <c r="L331" s="713">
        <f t="shared" si="25"/>
        <v>0</v>
      </c>
      <c r="M331" s="669"/>
      <c r="N331" s="666"/>
      <c r="O331" s="710"/>
      <c r="P331" s="672"/>
      <c r="U331" s="186">
        <v>4670</v>
      </c>
    </row>
    <row r="332" spans="1:22" ht="20.100000000000001" customHeight="1" x14ac:dyDescent="0.15">
      <c r="A332" s="247"/>
      <c r="B332" s="711"/>
      <c r="C332" s="520"/>
      <c r="D332" s="490" t="s">
        <v>139</v>
      </c>
      <c r="E332" s="487"/>
      <c r="F332" s="526"/>
      <c r="G332" s="523"/>
      <c r="H332" s="524">
        <v>4670</v>
      </c>
      <c r="I332" s="525"/>
      <c r="J332" s="261" t="s">
        <v>33</v>
      </c>
      <c r="K332" s="262"/>
      <c r="L332" s="713">
        <f t="shared" si="25"/>
        <v>0</v>
      </c>
      <c r="M332" s="669"/>
      <c r="N332" s="666"/>
      <c r="O332" s="710"/>
      <c r="P332" s="672"/>
      <c r="U332" s="186">
        <v>4670</v>
      </c>
    </row>
    <row r="333" spans="1:22" ht="20.100000000000001" customHeight="1" x14ac:dyDescent="0.15">
      <c r="A333" s="247"/>
      <c r="B333" s="711"/>
      <c r="C333" s="520"/>
      <c r="D333" s="532" t="s">
        <v>170</v>
      </c>
      <c r="E333" s="533"/>
      <c r="F333" s="526"/>
      <c r="G333" s="523"/>
      <c r="H333" s="524">
        <v>4670</v>
      </c>
      <c r="I333" s="525"/>
      <c r="J333" s="261" t="s">
        <v>33</v>
      </c>
      <c r="K333" s="262"/>
      <c r="L333" s="713">
        <f t="shared" si="25"/>
        <v>0</v>
      </c>
      <c r="M333" s="669"/>
      <c r="N333" s="666"/>
      <c r="O333" s="710"/>
      <c r="P333" s="672"/>
      <c r="U333" s="186">
        <v>4670</v>
      </c>
    </row>
    <row r="334" spans="1:22" ht="20.100000000000001" customHeight="1" x14ac:dyDescent="0.15">
      <c r="A334" s="247"/>
      <c r="B334" s="711"/>
      <c r="C334" s="520"/>
      <c r="D334" s="532" t="s">
        <v>17</v>
      </c>
      <c r="E334" s="533"/>
      <c r="F334" s="526"/>
      <c r="G334" s="523"/>
      <c r="H334" s="524">
        <v>4670</v>
      </c>
      <c r="I334" s="525"/>
      <c r="J334" s="261" t="s">
        <v>33</v>
      </c>
      <c r="K334" s="262"/>
      <c r="L334" s="713">
        <f t="shared" si="25"/>
        <v>0</v>
      </c>
      <c r="M334" s="669"/>
      <c r="N334" s="666"/>
      <c r="O334" s="710"/>
      <c r="P334" s="672"/>
      <c r="U334" s="186">
        <v>4670</v>
      </c>
    </row>
    <row r="335" spans="1:22" ht="20.100000000000001" customHeight="1" x14ac:dyDescent="0.15">
      <c r="A335" s="247"/>
      <c r="B335" s="711"/>
      <c r="C335" s="520"/>
      <c r="D335" s="532" t="s">
        <v>171</v>
      </c>
      <c r="E335" s="533"/>
      <c r="F335" s="526"/>
      <c r="G335" s="523"/>
      <c r="H335" s="524">
        <v>4670</v>
      </c>
      <c r="I335" s="525"/>
      <c r="J335" s="261" t="s">
        <v>33</v>
      </c>
      <c r="K335" s="262"/>
      <c r="L335" s="713">
        <f t="shared" si="25"/>
        <v>0</v>
      </c>
      <c r="M335" s="669"/>
      <c r="N335" s="666"/>
      <c r="O335" s="710"/>
      <c r="P335" s="672"/>
      <c r="U335" s="186">
        <v>4670</v>
      </c>
    </row>
    <row r="336" spans="1:22" ht="20.100000000000001" customHeight="1" x14ac:dyDescent="0.15">
      <c r="A336" s="247"/>
      <c r="B336" s="711"/>
      <c r="C336" s="520"/>
      <c r="D336" s="532" t="s">
        <v>172</v>
      </c>
      <c r="E336" s="533"/>
      <c r="F336" s="526"/>
      <c r="G336" s="523"/>
      <c r="H336" s="524">
        <v>4670</v>
      </c>
      <c r="I336" s="525"/>
      <c r="J336" s="261" t="s">
        <v>33</v>
      </c>
      <c r="K336" s="262"/>
      <c r="L336" s="713">
        <f t="shared" si="25"/>
        <v>0</v>
      </c>
      <c r="M336" s="669"/>
      <c r="N336" s="666"/>
      <c r="O336" s="710"/>
      <c r="P336" s="672"/>
      <c r="U336" s="186">
        <v>4670</v>
      </c>
    </row>
    <row r="337" spans="1:25" ht="20.100000000000001" customHeight="1" x14ac:dyDescent="0.15">
      <c r="A337" s="247"/>
      <c r="B337" s="711"/>
      <c r="C337" s="520"/>
      <c r="D337" s="532" t="s">
        <v>173</v>
      </c>
      <c r="E337" s="533"/>
      <c r="F337" s="526"/>
      <c r="G337" s="523"/>
      <c r="H337" s="524">
        <v>4670</v>
      </c>
      <c r="I337" s="525"/>
      <c r="J337" s="261" t="s">
        <v>33</v>
      </c>
      <c r="K337" s="262"/>
      <c r="L337" s="713">
        <f t="shared" si="25"/>
        <v>0</v>
      </c>
      <c r="M337" s="669"/>
      <c r="N337" s="666"/>
      <c r="O337" s="710"/>
      <c r="P337" s="672"/>
      <c r="U337" s="186">
        <v>4670</v>
      </c>
    </row>
    <row r="338" spans="1:25" ht="20.100000000000001" customHeight="1" x14ac:dyDescent="0.15">
      <c r="A338" s="247"/>
      <c r="B338" s="711"/>
      <c r="C338" s="520"/>
      <c r="D338" s="532" t="s">
        <v>19</v>
      </c>
      <c r="E338" s="533"/>
      <c r="F338" s="526"/>
      <c r="G338" s="523"/>
      <c r="H338" s="524">
        <v>4670</v>
      </c>
      <c r="I338" s="525"/>
      <c r="J338" s="419" t="s">
        <v>33</v>
      </c>
      <c r="K338" s="418"/>
      <c r="L338" s="713">
        <f t="shared" si="25"/>
        <v>0</v>
      </c>
      <c r="M338" s="669"/>
      <c r="N338" s="666"/>
      <c r="O338" s="710"/>
      <c r="P338" s="672"/>
      <c r="U338" s="186">
        <v>4670</v>
      </c>
    </row>
    <row r="339" spans="1:25" ht="20.100000000000001" customHeight="1" x14ac:dyDescent="0.15">
      <c r="A339" s="247"/>
      <c r="B339" s="711"/>
      <c r="C339" s="520"/>
      <c r="D339" s="532" t="s">
        <v>174</v>
      </c>
      <c r="E339" s="533"/>
      <c r="F339" s="526"/>
      <c r="G339" s="523"/>
      <c r="H339" s="524">
        <v>4670</v>
      </c>
      <c r="I339" s="525"/>
      <c r="J339" s="261" t="s">
        <v>33</v>
      </c>
      <c r="K339" s="262"/>
      <c r="L339" s="236">
        <f t="shared" si="25"/>
        <v>0</v>
      </c>
      <c r="M339" s="669"/>
      <c r="N339" s="666"/>
      <c r="O339" s="710"/>
      <c r="P339" s="672"/>
      <c r="U339" s="186">
        <v>4670</v>
      </c>
    </row>
    <row r="340" spans="1:25" ht="33" customHeight="1" thickBot="1" x14ac:dyDescent="0.2">
      <c r="A340" s="247"/>
      <c r="B340" s="711"/>
      <c r="C340" s="520"/>
      <c r="D340" s="538" t="s">
        <v>175</v>
      </c>
      <c r="E340" s="539"/>
      <c r="F340" s="526"/>
      <c r="G340" s="523"/>
      <c r="H340" s="507">
        <v>4670</v>
      </c>
      <c r="I340" s="508"/>
      <c r="J340" s="540" t="s">
        <v>33</v>
      </c>
      <c r="K340" s="541"/>
      <c r="L340" s="713">
        <f t="shared" si="25"/>
        <v>0</v>
      </c>
      <c r="M340" s="669"/>
      <c r="N340" s="666"/>
      <c r="O340" s="710"/>
      <c r="P340" s="672"/>
      <c r="U340" s="186">
        <v>4670</v>
      </c>
    </row>
    <row r="341" spans="1:25" ht="20.100000000000001" customHeight="1" thickTop="1" thickBot="1" x14ac:dyDescent="0.2">
      <c r="A341" s="247"/>
      <c r="B341" s="711"/>
      <c r="C341" s="528"/>
      <c r="D341" s="509" t="s">
        <v>176</v>
      </c>
      <c r="E341" s="510"/>
      <c r="F341" s="510"/>
      <c r="G341" s="510"/>
      <c r="H341" s="510"/>
      <c r="I341" s="510"/>
      <c r="J341" s="510"/>
      <c r="K341" s="511"/>
      <c r="L341" s="714">
        <f>SUM(L326:L340)</f>
        <v>0</v>
      </c>
      <c r="M341" s="667"/>
      <c r="N341" s="670"/>
      <c r="O341" s="710"/>
      <c r="P341" s="670"/>
    </row>
    <row r="342" spans="1:25" ht="24" customHeight="1" x14ac:dyDescent="0.15">
      <c r="A342" s="247"/>
      <c r="B342" s="711"/>
      <c r="C342" s="553" t="s">
        <v>177</v>
      </c>
      <c r="D342" s="529" t="s">
        <v>164</v>
      </c>
      <c r="E342" s="358"/>
      <c r="F342" s="515" t="s">
        <v>132</v>
      </c>
      <c r="G342" s="515"/>
      <c r="H342" s="516" t="s">
        <v>53</v>
      </c>
      <c r="I342" s="515"/>
      <c r="J342" s="517" t="s">
        <v>157</v>
      </c>
      <c r="K342" s="518"/>
      <c r="L342" s="715" t="s">
        <v>158</v>
      </c>
      <c r="M342" s="663"/>
      <c r="N342" s="664"/>
      <c r="O342" s="664"/>
      <c r="P342" s="664"/>
      <c r="U342" s="172"/>
      <c r="V342" s="172"/>
    </row>
    <row r="343" spans="1:25" ht="20.100000000000001" customHeight="1" x14ac:dyDescent="0.15">
      <c r="A343" s="247"/>
      <c r="B343" s="711"/>
      <c r="C343" s="554"/>
      <c r="D343" s="490" t="s">
        <v>178</v>
      </c>
      <c r="E343" s="487"/>
      <c r="F343" s="526"/>
      <c r="G343" s="523"/>
      <c r="H343" s="524">
        <v>1390</v>
      </c>
      <c r="I343" s="525"/>
      <c r="J343" s="261" t="s">
        <v>179</v>
      </c>
      <c r="K343" s="262"/>
      <c r="L343" s="713">
        <f>F343*H343</f>
        <v>0</v>
      </c>
      <c r="M343" s="669"/>
      <c r="N343" s="666"/>
      <c r="O343" s="710"/>
      <c r="P343" s="672"/>
      <c r="U343" s="172">
        <v>1390</v>
      </c>
      <c r="V343" s="172"/>
    </row>
    <row r="344" spans="1:25" ht="20.100000000000001" customHeight="1" x14ac:dyDescent="0.15">
      <c r="A344" s="247"/>
      <c r="B344" s="711"/>
      <c r="C344" s="554"/>
      <c r="D344" s="490" t="s">
        <v>180</v>
      </c>
      <c r="E344" s="487"/>
      <c r="F344" s="526"/>
      <c r="G344" s="523"/>
      <c r="H344" s="524">
        <v>1390</v>
      </c>
      <c r="I344" s="525"/>
      <c r="J344" s="261" t="s">
        <v>179</v>
      </c>
      <c r="K344" s="262"/>
      <c r="L344" s="713">
        <f t="shared" ref="L344:L346" si="26">F344*H344</f>
        <v>0</v>
      </c>
      <c r="M344" s="669"/>
      <c r="N344" s="666"/>
      <c r="O344" s="710"/>
      <c r="P344" s="672"/>
      <c r="U344" s="172">
        <v>1390</v>
      </c>
      <c r="V344" s="172"/>
    </row>
    <row r="345" spans="1:25" ht="20.100000000000001" customHeight="1" x14ac:dyDescent="0.15">
      <c r="A345" s="247"/>
      <c r="B345" s="711"/>
      <c r="C345" s="554"/>
      <c r="D345" s="490" t="s">
        <v>60</v>
      </c>
      <c r="E345" s="487"/>
      <c r="F345" s="526"/>
      <c r="G345" s="523"/>
      <c r="H345" s="524">
        <v>1390</v>
      </c>
      <c r="I345" s="525"/>
      <c r="J345" s="261" t="s">
        <v>179</v>
      </c>
      <c r="K345" s="262"/>
      <c r="L345" s="713">
        <f t="shared" si="26"/>
        <v>0</v>
      </c>
      <c r="M345" s="669"/>
      <c r="N345" s="666"/>
      <c r="O345" s="710"/>
      <c r="P345" s="672"/>
      <c r="U345" s="172">
        <v>1390</v>
      </c>
      <c r="V345" s="172"/>
    </row>
    <row r="346" spans="1:25" ht="20.100000000000001" customHeight="1" thickBot="1" x14ac:dyDescent="0.2">
      <c r="A346" s="247"/>
      <c r="B346" s="711"/>
      <c r="C346" s="554"/>
      <c r="D346" s="490" t="s">
        <v>61</v>
      </c>
      <c r="E346" s="487"/>
      <c r="F346" s="536"/>
      <c r="G346" s="506"/>
      <c r="H346" s="507">
        <v>1390</v>
      </c>
      <c r="I346" s="508"/>
      <c r="J346" s="438" t="s">
        <v>179</v>
      </c>
      <c r="K346" s="440"/>
      <c r="L346" s="713">
        <f t="shared" si="26"/>
        <v>0</v>
      </c>
      <c r="M346" s="669"/>
      <c r="N346" s="666"/>
      <c r="O346" s="710"/>
      <c r="P346" s="672"/>
      <c r="U346" s="172">
        <v>1390</v>
      </c>
    </row>
    <row r="347" spans="1:25" ht="20.100000000000001" customHeight="1" thickTop="1" thickBot="1" x14ac:dyDescent="0.2">
      <c r="A347" s="247"/>
      <c r="B347" s="716"/>
      <c r="C347" s="555"/>
      <c r="D347" s="509" t="s">
        <v>181</v>
      </c>
      <c r="E347" s="510"/>
      <c r="F347" s="510"/>
      <c r="G347" s="510"/>
      <c r="H347" s="510"/>
      <c r="I347" s="510"/>
      <c r="J347" s="510"/>
      <c r="K347" s="511"/>
      <c r="L347" s="714">
        <f>SUM(L343:L346)</f>
        <v>0</v>
      </c>
      <c r="M347" s="667"/>
      <c r="N347" s="670"/>
      <c r="O347" s="710"/>
      <c r="P347" s="670"/>
    </row>
    <row r="348" spans="1:25" ht="24.95" customHeight="1" thickBot="1" x14ac:dyDescent="0.2">
      <c r="A348" s="247"/>
      <c r="B348" s="512" t="s">
        <v>182</v>
      </c>
      <c r="C348" s="512"/>
      <c r="D348" s="512"/>
      <c r="E348" s="512"/>
      <c r="F348" s="512"/>
      <c r="G348" s="512"/>
      <c r="H348" s="512"/>
      <c r="I348" s="552"/>
    </row>
    <row r="349" spans="1:25" ht="24.75" customHeight="1" x14ac:dyDescent="0.15">
      <c r="A349" s="247"/>
      <c r="B349" s="446"/>
      <c r="C349" s="118" t="s">
        <v>122</v>
      </c>
      <c r="D349" s="119" t="s">
        <v>25</v>
      </c>
      <c r="E349" s="138" t="s">
        <v>183</v>
      </c>
      <c r="F349" s="448" t="s">
        <v>27</v>
      </c>
      <c r="G349" s="449"/>
      <c r="H349" s="448" t="s">
        <v>28</v>
      </c>
      <c r="I349" s="450"/>
    </row>
    <row r="350" spans="1:25" ht="20.100000000000001" customHeight="1" x14ac:dyDescent="0.15">
      <c r="A350" s="247"/>
      <c r="B350" s="447"/>
      <c r="C350" s="120" t="s">
        <v>184</v>
      </c>
      <c r="D350" s="206"/>
      <c r="E350" s="225">
        <v>7470</v>
      </c>
      <c r="F350" s="255" t="s">
        <v>185</v>
      </c>
      <c r="G350" s="256"/>
      <c r="H350" s="340">
        <f>D350*E350</f>
        <v>0</v>
      </c>
      <c r="I350" s="406"/>
      <c r="U350" s="172">
        <v>7470</v>
      </c>
    </row>
    <row r="351" spans="1:25" ht="20.100000000000001" customHeight="1" x14ac:dyDescent="0.15">
      <c r="A351" s="247"/>
      <c r="B351" s="447"/>
      <c r="C351" s="139" t="s">
        <v>186</v>
      </c>
      <c r="D351" s="197"/>
      <c r="E351" s="225">
        <v>6110</v>
      </c>
      <c r="F351" s="255" t="s">
        <v>185</v>
      </c>
      <c r="G351" s="256"/>
      <c r="H351" s="340">
        <f t="shared" ref="H351:H352" si="27">D351*E351</f>
        <v>0</v>
      </c>
      <c r="I351" s="406"/>
      <c r="U351" s="172">
        <v>6110</v>
      </c>
    </row>
    <row r="352" spans="1:25" ht="20.100000000000001" customHeight="1" thickBot="1" x14ac:dyDescent="0.2">
      <c r="A352" s="247"/>
      <c r="B352" s="447"/>
      <c r="C352" s="140" t="s">
        <v>187</v>
      </c>
      <c r="D352" s="206"/>
      <c r="E352" s="225">
        <v>5970</v>
      </c>
      <c r="F352" s="326" t="s">
        <v>188</v>
      </c>
      <c r="G352" s="327"/>
      <c r="H352" s="542">
        <f t="shared" si="27"/>
        <v>0</v>
      </c>
      <c r="I352" s="543"/>
      <c r="U352" s="172">
        <v>5970</v>
      </c>
      <c r="X352" s="57"/>
      <c r="Y352" s="57"/>
    </row>
    <row r="353" spans="1:25" ht="20.100000000000001" customHeight="1" thickTop="1" thickBot="1" x14ac:dyDescent="0.2">
      <c r="A353" s="247"/>
      <c r="B353" s="141"/>
      <c r="C353" s="122" t="s">
        <v>50</v>
      </c>
      <c r="D353" s="142"/>
      <c r="E353" s="78"/>
      <c r="F353" s="333"/>
      <c r="G353" s="334"/>
      <c r="H353" s="308">
        <f>SUM(H350:I352)</f>
        <v>0</v>
      </c>
      <c r="I353" s="544"/>
      <c r="X353" s="57"/>
      <c r="Y353" s="57"/>
    </row>
    <row r="354" spans="1:25" ht="20.100000000000001" customHeight="1" thickBot="1" x14ac:dyDescent="0.2">
      <c r="A354" s="247"/>
      <c r="B354" s="143"/>
      <c r="C354" s="545" t="s">
        <v>189</v>
      </c>
      <c r="D354" s="545"/>
      <c r="E354" s="545"/>
      <c r="F354" s="545"/>
      <c r="G354" s="545"/>
      <c r="H354" s="545"/>
      <c r="I354" s="546"/>
      <c r="X354" s="57"/>
      <c r="Y354" s="57"/>
    </row>
    <row r="355" spans="1:25" ht="20.100000000000001" customHeight="1" x14ac:dyDescent="0.15">
      <c r="A355" s="247"/>
      <c r="B355" s="348" t="s">
        <v>14</v>
      </c>
      <c r="C355" s="349"/>
      <c r="D355" s="253" t="s">
        <v>190</v>
      </c>
      <c r="E355" s="254"/>
      <c r="F355" s="254"/>
      <c r="G355" s="254"/>
      <c r="H355" s="254"/>
      <c r="I355" s="435"/>
      <c r="X355" s="57"/>
      <c r="Y355" s="57"/>
    </row>
    <row r="356" spans="1:25" ht="20.100000000000001" customHeight="1" x14ac:dyDescent="0.15">
      <c r="A356" s="247"/>
      <c r="B356" s="350"/>
      <c r="C356" s="351"/>
      <c r="D356" s="547" t="s">
        <v>191</v>
      </c>
      <c r="E356" s="384" t="s">
        <v>192</v>
      </c>
      <c r="F356" s="419" t="s">
        <v>193</v>
      </c>
      <c r="G356" s="418"/>
      <c r="H356" s="419" t="s">
        <v>72</v>
      </c>
      <c r="I356" s="418"/>
      <c r="J356" s="81"/>
      <c r="K356" s="57"/>
      <c r="L356" s="57"/>
      <c r="M356" s="57"/>
      <c r="N356" s="57"/>
      <c r="O356" s="57"/>
      <c r="P356" s="57"/>
      <c r="Q356" s="57"/>
      <c r="R356" s="57"/>
      <c r="S356" s="57"/>
      <c r="T356" s="57"/>
      <c r="U356" s="57"/>
      <c r="V356" s="57"/>
      <c r="X356" s="57"/>
      <c r="Y356" s="57"/>
    </row>
    <row r="357" spans="1:25" ht="20.100000000000001" customHeight="1" thickBot="1" x14ac:dyDescent="0.2">
      <c r="A357" s="247"/>
      <c r="B357" s="352"/>
      <c r="C357" s="353"/>
      <c r="D357" s="548"/>
      <c r="E357" s="549"/>
      <c r="F357" s="550"/>
      <c r="G357" s="551"/>
      <c r="H357" s="550"/>
      <c r="I357" s="551"/>
      <c r="J357" s="81"/>
      <c r="K357" s="57"/>
      <c r="L357" s="57"/>
      <c r="M357" s="57"/>
      <c r="N357" s="57"/>
      <c r="O357" s="57"/>
      <c r="P357" s="57"/>
      <c r="Q357" s="57"/>
      <c r="R357" s="57"/>
      <c r="S357" s="57"/>
      <c r="T357" s="57"/>
      <c r="U357" s="57"/>
      <c r="V357" s="57"/>
      <c r="W357" s="57"/>
    </row>
    <row r="358" spans="1:25" ht="20.100000000000001" customHeight="1" x14ac:dyDescent="0.15">
      <c r="A358" s="247"/>
      <c r="B358" s="331" t="s">
        <v>194</v>
      </c>
      <c r="C358" s="331"/>
      <c r="D358" s="207"/>
      <c r="E358" s="208"/>
      <c r="F358" s="560">
        <v>5760</v>
      </c>
      <c r="G358" s="560"/>
      <c r="H358" s="561">
        <f>(E358*F358)*1/3</f>
        <v>0</v>
      </c>
      <c r="I358" s="562"/>
      <c r="J358" s="57"/>
      <c r="K358" s="57"/>
      <c r="L358" s="57"/>
      <c r="M358" s="57"/>
      <c r="N358" s="57"/>
      <c r="O358" s="57"/>
      <c r="P358" s="57"/>
      <c r="Q358" s="57"/>
      <c r="R358" s="57"/>
      <c r="S358" s="57"/>
      <c r="T358" s="57"/>
      <c r="U358" s="183">
        <v>5760</v>
      </c>
      <c r="V358" s="183"/>
      <c r="W358" s="57"/>
    </row>
    <row r="359" spans="1:25" ht="20.100000000000001" customHeight="1" x14ac:dyDescent="0.15">
      <c r="A359" s="247"/>
      <c r="B359" s="259" t="s">
        <v>75</v>
      </c>
      <c r="C359" s="259"/>
      <c r="D359" s="201"/>
      <c r="E359" s="209"/>
      <c r="F359" s="559">
        <v>5760</v>
      </c>
      <c r="G359" s="559"/>
      <c r="H359" s="557">
        <f>(E359*F359)*1/3</f>
        <v>0</v>
      </c>
      <c r="I359" s="558"/>
      <c r="J359" s="57"/>
      <c r="K359" s="57"/>
      <c r="L359" s="57"/>
      <c r="M359" s="57"/>
      <c r="N359" s="57"/>
      <c r="O359" s="57"/>
      <c r="P359" s="57"/>
      <c r="Q359" s="57"/>
      <c r="R359" s="57"/>
      <c r="S359" s="57"/>
      <c r="T359" s="57"/>
      <c r="U359" s="183">
        <v>5760</v>
      </c>
      <c r="V359" s="183"/>
      <c r="W359" s="57"/>
    </row>
    <row r="360" spans="1:25" ht="20.100000000000001" customHeight="1" x14ac:dyDescent="0.15">
      <c r="A360" s="247"/>
      <c r="B360" s="259" t="s">
        <v>195</v>
      </c>
      <c r="C360" s="259"/>
      <c r="D360" s="201"/>
      <c r="E360" s="209"/>
      <c r="F360" s="556">
        <v>5760</v>
      </c>
      <c r="G360" s="556"/>
      <c r="H360" s="557">
        <f>(E360*F360)*1/3</f>
        <v>0</v>
      </c>
      <c r="I360" s="558"/>
      <c r="J360" s="57"/>
      <c r="K360" s="57"/>
      <c r="L360" s="57"/>
      <c r="M360" s="57"/>
      <c r="N360" s="57"/>
      <c r="O360" s="57"/>
      <c r="P360" s="57"/>
      <c r="Q360" s="57"/>
      <c r="R360" s="57"/>
      <c r="S360" s="57"/>
      <c r="T360" s="57"/>
      <c r="U360" s="183">
        <v>5760</v>
      </c>
      <c r="V360" s="183"/>
      <c r="W360" s="57"/>
    </row>
    <row r="361" spans="1:25" ht="20.100000000000001" customHeight="1" x14ac:dyDescent="0.15">
      <c r="A361" s="247"/>
      <c r="B361" s="259" t="s">
        <v>80</v>
      </c>
      <c r="C361" s="259"/>
      <c r="D361" s="201"/>
      <c r="E361" s="209"/>
      <c r="F361" s="559">
        <v>5760</v>
      </c>
      <c r="G361" s="559"/>
      <c r="H361" s="557">
        <f t="shared" ref="H361:H369" si="28">(E361*F361)*1/3</f>
        <v>0</v>
      </c>
      <c r="I361" s="558"/>
      <c r="J361" s="57"/>
      <c r="K361" s="57"/>
      <c r="L361" s="57"/>
      <c r="M361" s="57"/>
      <c r="N361" s="57"/>
      <c r="O361" s="57"/>
      <c r="P361" s="57"/>
      <c r="Q361" s="57"/>
      <c r="R361" s="57"/>
      <c r="S361" s="57"/>
      <c r="T361" s="57"/>
      <c r="U361" s="183">
        <v>5760</v>
      </c>
      <c r="V361" s="183"/>
      <c r="W361" s="57"/>
    </row>
    <row r="362" spans="1:25" ht="20.100000000000001" customHeight="1" x14ac:dyDescent="0.15">
      <c r="A362" s="247"/>
      <c r="B362" s="259" t="s">
        <v>196</v>
      </c>
      <c r="C362" s="259"/>
      <c r="D362" s="201"/>
      <c r="E362" s="209"/>
      <c r="F362" s="556">
        <v>5760</v>
      </c>
      <c r="G362" s="556"/>
      <c r="H362" s="557">
        <f t="shared" si="28"/>
        <v>0</v>
      </c>
      <c r="I362" s="558"/>
      <c r="J362" s="57"/>
      <c r="K362" s="57"/>
      <c r="L362" s="57"/>
      <c r="M362" s="57"/>
      <c r="N362" s="57"/>
      <c r="O362" s="57"/>
      <c r="P362" s="57"/>
      <c r="Q362" s="57"/>
      <c r="R362" s="57"/>
      <c r="S362" s="57"/>
      <c r="T362" s="57"/>
      <c r="U362" s="183">
        <v>5760</v>
      </c>
      <c r="V362" s="183"/>
      <c r="W362" s="57"/>
    </row>
    <row r="363" spans="1:25" ht="20.100000000000001" customHeight="1" x14ac:dyDescent="0.15">
      <c r="A363" s="247"/>
      <c r="B363" s="259" t="s">
        <v>20</v>
      </c>
      <c r="C363" s="259"/>
      <c r="D363" s="201"/>
      <c r="E363" s="209"/>
      <c r="F363" s="559">
        <v>5760</v>
      </c>
      <c r="G363" s="559"/>
      <c r="H363" s="557">
        <f t="shared" si="28"/>
        <v>0</v>
      </c>
      <c r="I363" s="558"/>
      <c r="J363" s="57"/>
      <c r="K363" s="57"/>
      <c r="L363" s="57"/>
      <c r="M363" s="57"/>
      <c r="N363" s="57"/>
      <c r="O363" s="57"/>
      <c r="P363" s="57"/>
      <c r="Q363" s="57"/>
      <c r="R363" s="57"/>
      <c r="S363" s="57"/>
      <c r="T363" s="57"/>
      <c r="U363" s="183">
        <v>5760</v>
      </c>
      <c r="V363" s="183"/>
      <c r="W363" s="57"/>
    </row>
    <row r="364" spans="1:25" ht="20.100000000000001" customHeight="1" x14ac:dyDescent="0.15">
      <c r="A364" s="247"/>
      <c r="B364" s="259" t="s">
        <v>19</v>
      </c>
      <c r="C364" s="259"/>
      <c r="D364" s="201"/>
      <c r="E364" s="209"/>
      <c r="F364" s="556">
        <v>5760</v>
      </c>
      <c r="G364" s="556"/>
      <c r="H364" s="557">
        <f t="shared" si="28"/>
        <v>0</v>
      </c>
      <c r="I364" s="558"/>
      <c r="J364" s="57"/>
      <c r="K364" s="57"/>
      <c r="L364" s="57"/>
      <c r="M364" s="57"/>
      <c r="N364" s="57"/>
      <c r="O364" s="57"/>
      <c r="P364" s="57"/>
      <c r="Q364" s="57"/>
      <c r="R364" s="57"/>
      <c r="S364" s="57"/>
      <c r="T364" s="57"/>
      <c r="U364" s="183">
        <v>5760</v>
      </c>
      <c r="V364" s="183"/>
      <c r="W364" s="57"/>
    </row>
    <row r="365" spans="1:25" ht="20.100000000000001" customHeight="1" x14ac:dyDescent="0.15">
      <c r="A365" s="247"/>
      <c r="B365" s="259" t="s">
        <v>174</v>
      </c>
      <c r="C365" s="259"/>
      <c r="D365" s="201"/>
      <c r="E365" s="209"/>
      <c r="F365" s="559">
        <v>5760</v>
      </c>
      <c r="G365" s="559"/>
      <c r="H365" s="557">
        <f t="shared" si="28"/>
        <v>0</v>
      </c>
      <c r="I365" s="558"/>
      <c r="J365" s="57"/>
      <c r="K365" s="57"/>
      <c r="L365" s="57"/>
      <c r="M365" s="57"/>
      <c r="N365" s="57"/>
      <c r="O365" s="57"/>
      <c r="P365" s="57"/>
      <c r="Q365" s="57"/>
      <c r="R365" s="57"/>
      <c r="S365" s="57"/>
      <c r="T365" s="57"/>
      <c r="U365" s="183">
        <v>5760</v>
      </c>
      <c r="V365" s="183"/>
      <c r="W365" s="57"/>
    </row>
    <row r="366" spans="1:25" ht="20.100000000000001" customHeight="1" x14ac:dyDescent="0.15">
      <c r="A366" s="247"/>
      <c r="B366" s="259" t="s">
        <v>197</v>
      </c>
      <c r="C366" s="259"/>
      <c r="D366" s="201"/>
      <c r="E366" s="209"/>
      <c r="F366" s="556">
        <v>5760</v>
      </c>
      <c r="G366" s="556"/>
      <c r="H366" s="557">
        <f t="shared" si="28"/>
        <v>0</v>
      </c>
      <c r="I366" s="558"/>
      <c r="J366" s="57"/>
      <c r="K366" s="57"/>
      <c r="L366" s="57"/>
      <c r="M366" s="57"/>
      <c r="N366" s="57"/>
      <c r="O366" s="57"/>
      <c r="P366" s="57"/>
      <c r="Q366" s="57"/>
      <c r="R366" s="57"/>
      <c r="S366" s="57"/>
      <c r="T366" s="57"/>
      <c r="U366" s="183">
        <v>5760</v>
      </c>
      <c r="V366" s="183"/>
      <c r="W366" s="57"/>
    </row>
    <row r="367" spans="1:25" ht="20.100000000000001" customHeight="1" x14ac:dyDescent="0.15">
      <c r="A367" s="247"/>
      <c r="B367" s="259" t="s">
        <v>198</v>
      </c>
      <c r="C367" s="259"/>
      <c r="D367" s="201"/>
      <c r="E367" s="209"/>
      <c r="F367" s="559">
        <v>5760</v>
      </c>
      <c r="G367" s="559"/>
      <c r="H367" s="557">
        <f t="shared" si="28"/>
        <v>0</v>
      </c>
      <c r="I367" s="558"/>
      <c r="J367" s="57"/>
      <c r="K367" s="57"/>
      <c r="L367" s="57"/>
      <c r="M367" s="57"/>
      <c r="N367" s="57"/>
      <c r="O367" s="57"/>
      <c r="P367" s="57"/>
      <c r="Q367" s="57"/>
      <c r="R367" s="57"/>
      <c r="S367" s="57"/>
      <c r="T367" s="57"/>
      <c r="U367" s="183">
        <v>5760</v>
      </c>
      <c r="V367" s="183"/>
      <c r="W367" s="57"/>
    </row>
    <row r="368" spans="1:25" ht="20.100000000000001" customHeight="1" x14ac:dyDescent="0.15">
      <c r="A368" s="247"/>
      <c r="B368" s="453" t="s">
        <v>199</v>
      </c>
      <c r="C368" s="453"/>
      <c r="D368" s="201"/>
      <c r="E368" s="209"/>
      <c r="F368" s="556">
        <v>5760</v>
      </c>
      <c r="G368" s="556"/>
      <c r="H368" s="557">
        <f t="shared" si="28"/>
        <v>0</v>
      </c>
      <c r="I368" s="558"/>
      <c r="J368" s="57"/>
      <c r="K368" s="57"/>
      <c r="L368" s="57"/>
      <c r="M368" s="57"/>
      <c r="N368" s="57"/>
      <c r="O368" s="57"/>
      <c r="P368" s="57"/>
      <c r="Q368" s="57"/>
      <c r="R368" s="57"/>
      <c r="S368" s="57"/>
      <c r="T368" s="57"/>
      <c r="U368" s="183">
        <v>5760</v>
      </c>
      <c r="V368" s="183"/>
      <c r="W368" s="57"/>
    </row>
    <row r="369" spans="1:23" ht="20.100000000000001" customHeight="1" thickBot="1" x14ac:dyDescent="0.2">
      <c r="A369" s="247"/>
      <c r="B369" s="453" t="s">
        <v>21</v>
      </c>
      <c r="C369" s="453"/>
      <c r="D369" s="202"/>
      <c r="E369" s="210"/>
      <c r="F369" s="559">
        <v>5760</v>
      </c>
      <c r="G369" s="559"/>
      <c r="H369" s="557">
        <f t="shared" si="28"/>
        <v>0</v>
      </c>
      <c r="I369" s="558"/>
      <c r="J369" s="57"/>
      <c r="K369" s="57"/>
      <c r="L369" s="57"/>
      <c r="M369" s="57"/>
      <c r="N369" s="57"/>
      <c r="O369" s="57"/>
      <c r="P369" s="57"/>
      <c r="Q369" s="57"/>
      <c r="R369" s="57"/>
      <c r="S369" s="57"/>
      <c r="T369" s="57"/>
      <c r="U369" s="183">
        <v>5760</v>
      </c>
      <c r="V369" s="183"/>
      <c r="W369" s="57"/>
    </row>
    <row r="370" spans="1:23" ht="20.100000000000001" customHeight="1" thickTop="1" thickBot="1" x14ac:dyDescent="0.2">
      <c r="A370" s="247"/>
      <c r="B370" s="82"/>
      <c r="C370" s="83" t="s">
        <v>50</v>
      </c>
      <c r="D370" s="147"/>
      <c r="E370" s="148"/>
      <c r="F370" s="580"/>
      <c r="G370" s="581"/>
      <c r="H370" s="582">
        <f>SUM(H358:I369)</f>
        <v>0</v>
      </c>
      <c r="I370" s="583"/>
      <c r="J370" s="81"/>
      <c r="K370" s="57"/>
      <c r="L370" s="57"/>
      <c r="M370" s="57"/>
      <c r="N370" s="57"/>
      <c r="O370" s="57"/>
      <c r="P370" s="57"/>
      <c r="Q370" s="57"/>
      <c r="R370" s="57"/>
      <c r="S370" s="57"/>
      <c r="T370" s="57"/>
      <c r="U370" s="57"/>
      <c r="V370" s="57"/>
      <c r="W370" s="57"/>
    </row>
    <row r="371" spans="1:23" ht="20.100000000000001" customHeight="1" thickBot="1" x14ac:dyDescent="0.2">
      <c r="A371" s="247"/>
      <c r="B371" s="348" t="s">
        <v>14</v>
      </c>
      <c r="C371" s="349"/>
      <c r="D371" s="390" t="s">
        <v>200</v>
      </c>
      <c r="E371" s="391"/>
      <c r="F371" s="391"/>
      <c r="G371" s="391"/>
      <c r="H371" s="391"/>
      <c r="I371" s="391"/>
      <c r="J371" s="391"/>
      <c r="K371" s="391"/>
      <c r="L371" s="391"/>
      <c r="M371" s="391"/>
      <c r="N371" s="391"/>
      <c r="O371" s="391"/>
      <c r="P371" s="391"/>
      <c r="Q371" s="391"/>
      <c r="R371" s="391"/>
      <c r="S371" s="445"/>
      <c r="T371" s="57"/>
      <c r="U371" s="57"/>
      <c r="V371" s="57"/>
      <c r="W371" s="57"/>
    </row>
    <row r="372" spans="1:23" ht="20.100000000000001" customHeight="1" x14ac:dyDescent="0.15">
      <c r="A372" s="247"/>
      <c r="B372" s="350"/>
      <c r="C372" s="351"/>
      <c r="D372" s="513" t="s">
        <v>325</v>
      </c>
      <c r="E372" s="518" t="s">
        <v>193</v>
      </c>
      <c r="F372" s="360" t="s">
        <v>72</v>
      </c>
      <c r="G372" s="371"/>
      <c r="H372" s="356" t="s">
        <v>326</v>
      </c>
      <c r="I372" s="371"/>
      <c r="J372" s="360" t="s">
        <v>193</v>
      </c>
      <c r="K372" s="361"/>
      <c r="L372" s="565" t="s">
        <v>72</v>
      </c>
      <c r="M372" s="513" t="s">
        <v>327</v>
      </c>
      <c r="N372" s="518"/>
      <c r="O372" s="514"/>
      <c r="P372" s="514" t="s">
        <v>193</v>
      </c>
      <c r="Q372" s="371" t="s">
        <v>72</v>
      </c>
      <c r="R372" s="371"/>
      <c r="S372" s="565"/>
      <c r="T372" s="57"/>
      <c r="U372" s="57"/>
      <c r="V372" s="57"/>
      <c r="W372" s="57"/>
    </row>
    <row r="373" spans="1:23" ht="20.100000000000001" customHeight="1" thickBot="1" x14ac:dyDescent="0.2">
      <c r="A373" s="247"/>
      <c r="B373" s="352"/>
      <c r="C373" s="353"/>
      <c r="D373" s="563"/>
      <c r="E373" s="277"/>
      <c r="F373" s="362"/>
      <c r="G373" s="372"/>
      <c r="H373" s="357"/>
      <c r="I373" s="372"/>
      <c r="J373" s="550"/>
      <c r="K373" s="551"/>
      <c r="L373" s="566"/>
      <c r="M373" s="563"/>
      <c r="N373" s="277"/>
      <c r="O373" s="564"/>
      <c r="P373" s="549"/>
      <c r="Q373" s="346"/>
      <c r="R373" s="346"/>
      <c r="S373" s="566"/>
      <c r="T373" s="57"/>
      <c r="U373" s="57"/>
      <c r="V373" s="57"/>
      <c r="W373" s="57"/>
    </row>
    <row r="374" spans="1:23" ht="20.100000000000001" customHeight="1" x14ac:dyDescent="0.15">
      <c r="A374" s="247"/>
      <c r="B374" s="453" t="s">
        <v>194</v>
      </c>
      <c r="C374" s="567"/>
      <c r="D374" s="200"/>
      <c r="E374" s="229">
        <v>1340</v>
      </c>
      <c r="F374" s="568">
        <f>(D374*E374)*1/3</f>
        <v>0</v>
      </c>
      <c r="G374" s="569"/>
      <c r="H374" s="570"/>
      <c r="I374" s="571"/>
      <c r="J374" s="572">
        <v>7990</v>
      </c>
      <c r="K374" s="573"/>
      <c r="L374" s="24">
        <f>(H374*J374)*1/3</f>
        <v>0</v>
      </c>
      <c r="M374" s="574"/>
      <c r="N374" s="575"/>
      <c r="O374" s="576"/>
      <c r="P374" s="230">
        <v>4670</v>
      </c>
      <c r="Q374" s="577">
        <f>(M374*P374)*1/3</f>
        <v>0</v>
      </c>
      <c r="R374" s="578"/>
      <c r="S374" s="579"/>
      <c r="T374" s="57"/>
      <c r="U374" s="172">
        <v>1340</v>
      </c>
      <c r="V374" s="187">
        <v>7990</v>
      </c>
      <c r="W374" s="174">
        <v>4670</v>
      </c>
    </row>
    <row r="375" spans="1:23" ht="20.100000000000001" customHeight="1" x14ac:dyDescent="0.15">
      <c r="A375" s="247"/>
      <c r="B375" s="259" t="s">
        <v>75</v>
      </c>
      <c r="C375" s="259"/>
      <c r="D375" s="201"/>
      <c r="E375" s="229">
        <v>1340</v>
      </c>
      <c r="F375" s="568">
        <f t="shared" ref="F375:F385" si="29">(D375*E375)*1/3</f>
        <v>0</v>
      </c>
      <c r="G375" s="569"/>
      <c r="H375" s="584"/>
      <c r="I375" s="585"/>
      <c r="J375" s="586">
        <v>7990</v>
      </c>
      <c r="K375" s="587"/>
      <c r="L375" s="25">
        <f>(H375*J375)*1/3</f>
        <v>0</v>
      </c>
      <c r="M375" s="588"/>
      <c r="N375" s="589"/>
      <c r="O375" s="590"/>
      <c r="P375" s="231">
        <v>4670</v>
      </c>
      <c r="Q375" s="591">
        <f>(M375*P375)*1/3</f>
        <v>0</v>
      </c>
      <c r="R375" s="592"/>
      <c r="S375" s="593"/>
      <c r="T375" s="57"/>
      <c r="U375" s="172">
        <v>1340</v>
      </c>
      <c r="V375" s="187">
        <v>7990</v>
      </c>
      <c r="W375" s="174">
        <v>4670</v>
      </c>
    </row>
    <row r="376" spans="1:23" ht="20.100000000000001" customHeight="1" x14ac:dyDescent="0.15">
      <c r="A376" s="247"/>
      <c r="B376" s="259" t="s">
        <v>195</v>
      </c>
      <c r="C376" s="260"/>
      <c r="D376" s="201"/>
      <c r="E376" s="229">
        <v>1340</v>
      </c>
      <c r="F376" s="568">
        <f>(D376*E376)*1/3</f>
        <v>0</v>
      </c>
      <c r="G376" s="569"/>
      <c r="H376" s="584"/>
      <c r="I376" s="585"/>
      <c r="J376" s="586">
        <v>7990</v>
      </c>
      <c r="K376" s="587"/>
      <c r="L376" s="25">
        <f t="shared" ref="L376:L385" si="30">(H376*J376)*1/3</f>
        <v>0</v>
      </c>
      <c r="M376" s="588"/>
      <c r="N376" s="589"/>
      <c r="O376" s="590"/>
      <c r="P376" s="231">
        <v>4670</v>
      </c>
      <c r="Q376" s="591">
        <f t="shared" ref="Q376:Q385" si="31">(M376*P376)*1/3</f>
        <v>0</v>
      </c>
      <c r="R376" s="592"/>
      <c r="S376" s="593"/>
      <c r="T376" s="57"/>
      <c r="U376" s="172">
        <v>1340</v>
      </c>
      <c r="V376" s="187">
        <v>7990</v>
      </c>
      <c r="W376" s="174">
        <v>4670</v>
      </c>
    </row>
    <row r="377" spans="1:23" ht="20.100000000000001" customHeight="1" x14ac:dyDescent="0.15">
      <c r="A377" s="247"/>
      <c r="B377" s="259" t="s">
        <v>80</v>
      </c>
      <c r="C377" s="259"/>
      <c r="D377" s="201"/>
      <c r="E377" s="229">
        <v>1340</v>
      </c>
      <c r="F377" s="568">
        <f t="shared" si="29"/>
        <v>0</v>
      </c>
      <c r="G377" s="569"/>
      <c r="H377" s="584"/>
      <c r="I377" s="585"/>
      <c r="J377" s="586">
        <v>7990</v>
      </c>
      <c r="K377" s="587"/>
      <c r="L377" s="25">
        <f t="shared" si="30"/>
        <v>0</v>
      </c>
      <c r="M377" s="588"/>
      <c r="N377" s="589"/>
      <c r="O377" s="590"/>
      <c r="P377" s="231">
        <v>4670</v>
      </c>
      <c r="Q377" s="591">
        <f t="shared" si="31"/>
        <v>0</v>
      </c>
      <c r="R377" s="592"/>
      <c r="S377" s="593"/>
      <c r="T377" s="57"/>
      <c r="U377" s="172">
        <v>1340</v>
      </c>
      <c r="V377" s="174">
        <v>7990</v>
      </c>
      <c r="W377" s="174">
        <v>4670</v>
      </c>
    </row>
    <row r="378" spans="1:23" ht="20.100000000000001" customHeight="1" x14ac:dyDescent="0.15">
      <c r="A378" s="247"/>
      <c r="B378" s="259" t="s">
        <v>196</v>
      </c>
      <c r="C378" s="259"/>
      <c r="D378" s="201"/>
      <c r="E378" s="229">
        <v>1340</v>
      </c>
      <c r="F378" s="568">
        <f t="shared" si="29"/>
        <v>0</v>
      </c>
      <c r="G378" s="569"/>
      <c r="H378" s="584"/>
      <c r="I378" s="585"/>
      <c r="J378" s="586">
        <v>7990</v>
      </c>
      <c r="K378" s="587"/>
      <c r="L378" s="25">
        <f t="shared" si="30"/>
        <v>0</v>
      </c>
      <c r="M378" s="588"/>
      <c r="N378" s="589"/>
      <c r="O378" s="590"/>
      <c r="P378" s="231">
        <v>4670</v>
      </c>
      <c r="Q378" s="591">
        <f t="shared" si="31"/>
        <v>0</v>
      </c>
      <c r="R378" s="592"/>
      <c r="S378" s="593"/>
      <c r="T378" s="57"/>
      <c r="U378" s="172">
        <v>1340</v>
      </c>
      <c r="V378" s="174">
        <v>7990</v>
      </c>
      <c r="W378" s="174">
        <v>4670</v>
      </c>
    </row>
    <row r="379" spans="1:23" ht="20.100000000000001" customHeight="1" x14ac:dyDescent="0.15">
      <c r="A379" s="247"/>
      <c r="B379" s="259" t="s">
        <v>20</v>
      </c>
      <c r="C379" s="259"/>
      <c r="D379" s="201"/>
      <c r="E379" s="229">
        <v>1340</v>
      </c>
      <c r="F379" s="568">
        <f t="shared" si="29"/>
        <v>0</v>
      </c>
      <c r="G379" s="569"/>
      <c r="H379" s="584"/>
      <c r="I379" s="585"/>
      <c r="J379" s="586">
        <v>7990</v>
      </c>
      <c r="K379" s="587"/>
      <c r="L379" s="25">
        <f t="shared" si="30"/>
        <v>0</v>
      </c>
      <c r="M379" s="588"/>
      <c r="N379" s="589"/>
      <c r="O379" s="590"/>
      <c r="P379" s="231">
        <v>4670</v>
      </c>
      <c r="Q379" s="591">
        <f t="shared" si="31"/>
        <v>0</v>
      </c>
      <c r="R379" s="592"/>
      <c r="S379" s="593"/>
      <c r="T379" s="57"/>
      <c r="U379" s="172">
        <v>1340</v>
      </c>
      <c r="V379" s="174">
        <v>7990</v>
      </c>
      <c r="W379" s="174">
        <v>4670</v>
      </c>
    </row>
    <row r="380" spans="1:23" ht="20.100000000000001" customHeight="1" x14ac:dyDescent="0.15">
      <c r="A380" s="247"/>
      <c r="B380" s="259" t="s">
        <v>19</v>
      </c>
      <c r="C380" s="259"/>
      <c r="D380" s="201"/>
      <c r="E380" s="229">
        <v>1340</v>
      </c>
      <c r="F380" s="568">
        <f>(D380*E380)*1/3</f>
        <v>0</v>
      </c>
      <c r="G380" s="569"/>
      <c r="H380" s="584"/>
      <c r="I380" s="585"/>
      <c r="J380" s="586">
        <v>7990</v>
      </c>
      <c r="K380" s="587"/>
      <c r="L380" s="25">
        <f>(H380*J380)*1/3</f>
        <v>0</v>
      </c>
      <c r="M380" s="588"/>
      <c r="N380" s="589"/>
      <c r="O380" s="590"/>
      <c r="P380" s="231">
        <v>4670</v>
      </c>
      <c r="Q380" s="591">
        <f t="shared" si="31"/>
        <v>0</v>
      </c>
      <c r="R380" s="592"/>
      <c r="S380" s="593"/>
      <c r="T380" s="57"/>
      <c r="U380" s="172">
        <v>1340</v>
      </c>
      <c r="V380" s="174">
        <v>7990</v>
      </c>
      <c r="W380" s="174">
        <v>4670</v>
      </c>
    </row>
    <row r="381" spans="1:23" ht="20.100000000000001" customHeight="1" x14ac:dyDescent="0.15">
      <c r="A381" s="247"/>
      <c r="B381" s="259" t="s">
        <v>174</v>
      </c>
      <c r="C381" s="259"/>
      <c r="D381" s="201"/>
      <c r="E381" s="229">
        <v>1340</v>
      </c>
      <c r="F381" s="568">
        <f t="shared" si="29"/>
        <v>0</v>
      </c>
      <c r="G381" s="569"/>
      <c r="H381" s="584"/>
      <c r="I381" s="585"/>
      <c r="J381" s="586">
        <v>7990</v>
      </c>
      <c r="K381" s="587"/>
      <c r="L381" s="25">
        <f t="shared" si="30"/>
        <v>0</v>
      </c>
      <c r="M381" s="588"/>
      <c r="N381" s="589"/>
      <c r="O381" s="590"/>
      <c r="P381" s="231">
        <v>4670</v>
      </c>
      <c r="Q381" s="591">
        <f>(M381*P381)*1/3</f>
        <v>0</v>
      </c>
      <c r="R381" s="592"/>
      <c r="S381" s="593"/>
      <c r="T381" s="57"/>
      <c r="U381" s="172">
        <v>1340</v>
      </c>
      <c r="V381" s="174">
        <v>7990</v>
      </c>
      <c r="W381" s="174">
        <v>4670</v>
      </c>
    </row>
    <row r="382" spans="1:23" ht="20.100000000000001" customHeight="1" x14ac:dyDescent="0.15">
      <c r="A382" s="247"/>
      <c r="B382" s="259" t="s">
        <v>197</v>
      </c>
      <c r="C382" s="259"/>
      <c r="D382" s="200"/>
      <c r="E382" s="229">
        <v>1340</v>
      </c>
      <c r="F382" s="568">
        <f t="shared" si="29"/>
        <v>0</v>
      </c>
      <c r="G382" s="569"/>
      <c r="H382" s="584"/>
      <c r="I382" s="585"/>
      <c r="J382" s="586">
        <v>7990</v>
      </c>
      <c r="K382" s="587"/>
      <c r="L382" s="25">
        <f>(H382*J382)*1/3</f>
        <v>0</v>
      </c>
      <c r="M382" s="588"/>
      <c r="N382" s="589"/>
      <c r="O382" s="590"/>
      <c r="P382" s="231">
        <v>4670</v>
      </c>
      <c r="Q382" s="591">
        <f t="shared" si="31"/>
        <v>0</v>
      </c>
      <c r="R382" s="592"/>
      <c r="S382" s="593"/>
      <c r="T382" s="57"/>
      <c r="U382" s="172">
        <v>1340</v>
      </c>
      <c r="V382" s="174">
        <v>7990</v>
      </c>
      <c r="W382" s="174">
        <v>4670</v>
      </c>
    </row>
    <row r="383" spans="1:23" ht="20.100000000000001" customHeight="1" x14ac:dyDescent="0.15">
      <c r="A383" s="247"/>
      <c r="B383" s="259" t="s">
        <v>198</v>
      </c>
      <c r="C383" s="260"/>
      <c r="D383" s="201"/>
      <c r="E383" s="229">
        <v>1340</v>
      </c>
      <c r="F383" s="568">
        <f t="shared" si="29"/>
        <v>0</v>
      </c>
      <c r="G383" s="569"/>
      <c r="H383" s="584"/>
      <c r="I383" s="585"/>
      <c r="J383" s="586">
        <v>7990</v>
      </c>
      <c r="K383" s="587"/>
      <c r="L383" s="25">
        <f t="shared" si="30"/>
        <v>0</v>
      </c>
      <c r="M383" s="588"/>
      <c r="N383" s="589"/>
      <c r="O383" s="590"/>
      <c r="P383" s="231">
        <v>4670</v>
      </c>
      <c r="Q383" s="591">
        <f t="shared" si="31"/>
        <v>0</v>
      </c>
      <c r="R383" s="592"/>
      <c r="S383" s="593"/>
      <c r="T383" s="57"/>
      <c r="U383" s="172">
        <v>1340</v>
      </c>
      <c r="V383" s="174">
        <v>7990</v>
      </c>
      <c r="W383" s="174">
        <v>4670</v>
      </c>
    </row>
    <row r="384" spans="1:23" ht="20.100000000000001" customHeight="1" x14ac:dyDescent="0.15">
      <c r="A384" s="247"/>
      <c r="B384" s="453" t="s">
        <v>199</v>
      </c>
      <c r="C384" s="567"/>
      <c r="D384" s="201"/>
      <c r="E384" s="229">
        <v>1340</v>
      </c>
      <c r="F384" s="568">
        <f>(D384*E384)*1/3</f>
        <v>0</v>
      </c>
      <c r="G384" s="569"/>
      <c r="H384" s="584"/>
      <c r="I384" s="585"/>
      <c r="J384" s="586">
        <v>7990</v>
      </c>
      <c r="K384" s="587"/>
      <c r="L384" s="25">
        <f t="shared" si="30"/>
        <v>0</v>
      </c>
      <c r="M384" s="588"/>
      <c r="N384" s="589"/>
      <c r="O384" s="590"/>
      <c r="P384" s="231">
        <v>4670</v>
      </c>
      <c r="Q384" s="591">
        <f>(M384*P384)*1/3</f>
        <v>0</v>
      </c>
      <c r="R384" s="592"/>
      <c r="S384" s="593"/>
      <c r="T384" s="57"/>
      <c r="U384" s="172">
        <v>1340</v>
      </c>
      <c r="V384" s="174">
        <v>7990</v>
      </c>
      <c r="W384" s="174">
        <v>4670</v>
      </c>
    </row>
    <row r="385" spans="1:23" ht="20.100000000000001" customHeight="1" thickBot="1" x14ac:dyDescent="0.2">
      <c r="A385" s="247"/>
      <c r="B385" s="453" t="s">
        <v>21</v>
      </c>
      <c r="C385" s="567"/>
      <c r="D385" s="202"/>
      <c r="E385" s="226">
        <v>1340</v>
      </c>
      <c r="F385" s="609">
        <f t="shared" si="29"/>
        <v>0</v>
      </c>
      <c r="G385" s="610"/>
      <c r="H385" s="611"/>
      <c r="I385" s="612"/>
      <c r="J385" s="613">
        <v>7990</v>
      </c>
      <c r="K385" s="614"/>
      <c r="L385" s="26">
        <f t="shared" si="30"/>
        <v>0</v>
      </c>
      <c r="M385" s="615"/>
      <c r="N385" s="616"/>
      <c r="O385" s="617"/>
      <c r="P385" s="232">
        <v>4670</v>
      </c>
      <c r="Q385" s="618">
        <f t="shared" si="31"/>
        <v>0</v>
      </c>
      <c r="R385" s="619"/>
      <c r="S385" s="620"/>
      <c r="T385" s="57"/>
      <c r="U385" s="172">
        <v>1340</v>
      </c>
      <c r="V385" s="174">
        <v>7990</v>
      </c>
      <c r="W385" s="174">
        <v>4670</v>
      </c>
    </row>
    <row r="386" spans="1:23" ht="20.100000000000001" customHeight="1" thickTop="1" thickBot="1" x14ac:dyDescent="0.2">
      <c r="A386" s="247"/>
      <c r="B386" s="82"/>
      <c r="C386" s="83" t="s">
        <v>50</v>
      </c>
      <c r="D386" s="84"/>
      <c r="E386" s="85"/>
      <c r="F386" s="594">
        <f>SUM(F374:G385)</f>
        <v>0</v>
      </c>
      <c r="G386" s="595"/>
      <c r="H386" s="596"/>
      <c r="I386" s="597"/>
      <c r="J386" s="598"/>
      <c r="K386" s="599"/>
      <c r="L386" s="212">
        <f>SUM(L374:L385)</f>
        <v>0</v>
      </c>
      <c r="M386" s="600"/>
      <c r="N386" s="601"/>
      <c r="O386" s="601"/>
      <c r="P386" s="144"/>
      <c r="Q386" s="602">
        <f>SUM(Q374:S385)</f>
        <v>0</v>
      </c>
      <c r="R386" s="603"/>
      <c r="S386" s="604"/>
      <c r="T386" s="57"/>
      <c r="U386" s="57"/>
      <c r="V386" s="57"/>
      <c r="W386" s="57"/>
    </row>
    <row r="387" spans="1:23" ht="20.100000000000001" customHeight="1" thickBot="1" x14ac:dyDescent="0.2">
      <c r="A387" s="247"/>
      <c r="B387" s="348" t="s">
        <v>14</v>
      </c>
      <c r="C387" s="349"/>
      <c r="D387" s="605" t="s">
        <v>201</v>
      </c>
      <c r="E387" s="512"/>
      <c r="F387" s="512"/>
      <c r="G387" s="512"/>
      <c r="H387" s="606"/>
      <c r="I387" s="607"/>
      <c r="J387" s="145"/>
      <c r="K387" s="57"/>
      <c r="L387" s="57"/>
      <c r="M387" s="146"/>
      <c r="N387" s="146"/>
      <c r="O387" s="146"/>
      <c r="P387" s="146"/>
      <c r="Q387" s="146"/>
      <c r="R387" s="146"/>
      <c r="S387" s="146"/>
      <c r="T387" s="57"/>
      <c r="U387" s="57"/>
      <c r="V387" s="57"/>
      <c r="W387" s="57"/>
    </row>
    <row r="388" spans="1:23" ht="20.100000000000001" customHeight="1" x14ac:dyDescent="0.15">
      <c r="A388" s="247"/>
      <c r="B388" s="350"/>
      <c r="C388" s="351"/>
      <c r="D388" s="529" t="s">
        <v>202</v>
      </c>
      <c r="E388" s="361" t="s">
        <v>203</v>
      </c>
      <c r="F388" s="360" t="s">
        <v>27</v>
      </c>
      <c r="G388" s="361"/>
      <c r="H388" s="360" t="s">
        <v>72</v>
      </c>
      <c r="I388" s="565"/>
      <c r="J388" s="81"/>
      <c r="K388" s="57"/>
      <c r="L388" s="57"/>
      <c r="M388" s="57"/>
      <c r="N388" s="57"/>
      <c r="O388" s="57"/>
      <c r="P388" s="57"/>
      <c r="Q388" s="57"/>
      <c r="R388" s="57"/>
      <c r="S388" s="57"/>
      <c r="T388" s="57"/>
      <c r="U388" s="57"/>
      <c r="V388" s="57"/>
      <c r="W388" s="57"/>
    </row>
    <row r="389" spans="1:23" ht="20.100000000000001" customHeight="1" thickBot="1" x14ac:dyDescent="0.2">
      <c r="A389" s="247"/>
      <c r="B389" s="352"/>
      <c r="C389" s="353"/>
      <c r="D389" s="608"/>
      <c r="E389" s="363"/>
      <c r="F389" s="362"/>
      <c r="G389" s="363"/>
      <c r="H389" s="362"/>
      <c r="I389" s="486"/>
      <c r="J389" s="81"/>
      <c r="K389" s="57"/>
      <c r="L389" s="57"/>
      <c r="M389" s="57"/>
      <c r="N389" s="57"/>
      <c r="O389" s="57"/>
      <c r="P389" s="57"/>
      <c r="Q389" s="57"/>
      <c r="R389" s="57"/>
      <c r="S389" s="57"/>
      <c r="T389" s="57"/>
      <c r="U389" s="57"/>
      <c r="V389" s="57"/>
      <c r="W389" s="57"/>
    </row>
    <row r="390" spans="1:23" ht="20.100000000000001" customHeight="1" x14ac:dyDescent="0.15">
      <c r="A390" s="247"/>
      <c r="B390" s="621" t="s">
        <v>194</v>
      </c>
      <c r="C390" s="622"/>
      <c r="D390" s="200"/>
      <c r="E390" s="222">
        <v>1320</v>
      </c>
      <c r="F390" s="367" t="s">
        <v>65</v>
      </c>
      <c r="G390" s="367"/>
      <c r="H390" s="284">
        <f>(D390*E390)*1/3</f>
        <v>0</v>
      </c>
      <c r="I390" s="623"/>
      <c r="J390" s="81"/>
      <c r="K390" s="57"/>
      <c r="L390" s="57"/>
      <c r="M390" s="57"/>
      <c r="N390" s="57"/>
      <c r="O390" s="57"/>
      <c r="P390" s="57"/>
      <c r="Q390" s="57"/>
      <c r="R390" s="57"/>
      <c r="S390" s="57"/>
      <c r="T390" s="57"/>
      <c r="U390" s="175">
        <v>1320</v>
      </c>
      <c r="V390" s="57"/>
      <c r="W390" s="57"/>
    </row>
    <row r="391" spans="1:23" ht="20.100000000000001" customHeight="1" x14ac:dyDescent="0.15">
      <c r="A391" s="247"/>
      <c r="B391" s="259" t="s">
        <v>75</v>
      </c>
      <c r="C391" s="259"/>
      <c r="D391" s="201"/>
      <c r="E391" s="222">
        <v>1320</v>
      </c>
      <c r="F391" s="364" t="s">
        <v>65</v>
      </c>
      <c r="G391" s="364"/>
      <c r="H391" s="257">
        <f>(D391*E391)*1/3</f>
        <v>0</v>
      </c>
      <c r="I391" s="305"/>
      <c r="J391" s="81"/>
      <c r="K391" s="57"/>
      <c r="L391" s="57"/>
      <c r="M391" s="57"/>
      <c r="N391" s="57"/>
      <c r="O391" s="57"/>
      <c r="P391" s="57"/>
      <c r="Q391" s="57"/>
      <c r="R391" s="57"/>
      <c r="S391" s="57"/>
      <c r="T391" s="57"/>
      <c r="U391" s="175">
        <v>1320</v>
      </c>
      <c r="V391" s="57"/>
      <c r="W391" s="57"/>
    </row>
    <row r="392" spans="1:23" ht="20.100000000000001" customHeight="1" x14ac:dyDescent="0.15">
      <c r="A392" s="247"/>
      <c r="B392" s="259" t="s">
        <v>195</v>
      </c>
      <c r="C392" s="260"/>
      <c r="D392" s="201"/>
      <c r="E392" s="222">
        <v>1320</v>
      </c>
      <c r="F392" s="364" t="s">
        <v>65</v>
      </c>
      <c r="G392" s="364"/>
      <c r="H392" s="257">
        <f>(D392*E392)*1/3</f>
        <v>0</v>
      </c>
      <c r="I392" s="305"/>
      <c r="J392" s="81"/>
      <c r="K392" s="57"/>
      <c r="L392" s="57"/>
      <c r="M392" s="57"/>
      <c r="N392" s="57"/>
      <c r="O392" s="57"/>
      <c r="P392" s="57"/>
      <c r="Q392" s="57"/>
      <c r="R392" s="57"/>
      <c r="S392" s="57"/>
      <c r="T392" s="57"/>
      <c r="U392" s="175">
        <v>1320</v>
      </c>
      <c r="V392" s="57"/>
      <c r="W392" s="57"/>
    </row>
    <row r="393" spans="1:23" ht="20.100000000000001" customHeight="1" x14ac:dyDescent="0.15">
      <c r="A393" s="247"/>
      <c r="B393" s="259" t="s">
        <v>80</v>
      </c>
      <c r="C393" s="259"/>
      <c r="D393" s="201"/>
      <c r="E393" s="222">
        <v>1320</v>
      </c>
      <c r="F393" s="364" t="s">
        <v>65</v>
      </c>
      <c r="G393" s="364"/>
      <c r="H393" s="257">
        <f t="shared" ref="H393:H399" si="32">(D393*E393)*1/3</f>
        <v>0</v>
      </c>
      <c r="I393" s="305"/>
      <c r="J393" s="81"/>
      <c r="K393" s="57"/>
      <c r="L393" s="57"/>
      <c r="M393" s="57"/>
      <c r="N393" s="57"/>
      <c r="O393" s="57"/>
      <c r="P393" s="57"/>
      <c r="Q393" s="57"/>
      <c r="R393" s="57"/>
      <c r="S393" s="57"/>
      <c r="T393" s="57"/>
      <c r="U393" s="175">
        <v>1320</v>
      </c>
      <c r="V393" s="57"/>
      <c r="W393" s="57"/>
    </row>
    <row r="394" spans="1:23" ht="20.100000000000001" customHeight="1" x14ac:dyDescent="0.15">
      <c r="A394" s="247"/>
      <c r="B394" s="259" t="s">
        <v>196</v>
      </c>
      <c r="C394" s="259"/>
      <c r="D394" s="201"/>
      <c r="E394" s="222">
        <v>1320</v>
      </c>
      <c r="F394" s="364" t="s">
        <v>65</v>
      </c>
      <c r="G394" s="364"/>
      <c r="H394" s="257">
        <f t="shared" si="32"/>
        <v>0</v>
      </c>
      <c r="I394" s="305"/>
      <c r="J394" s="81"/>
      <c r="K394" s="57"/>
      <c r="L394" s="57"/>
      <c r="M394" s="57"/>
      <c r="N394" s="57"/>
      <c r="O394" s="57"/>
      <c r="P394" s="57"/>
      <c r="Q394" s="57"/>
      <c r="R394" s="57"/>
      <c r="S394" s="57"/>
      <c r="T394" s="57"/>
      <c r="U394" s="175">
        <v>1320</v>
      </c>
      <c r="V394" s="57"/>
      <c r="W394" s="57"/>
    </row>
    <row r="395" spans="1:23" ht="20.100000000000001" customHeight="1" x14ac:dyDescent="0.15">
      <c r="A395" s="247"/>
      <c r="B395" s="259" t="s">
        <v>20</v>
      </c>
      <c r="C395" s="259"/>
      <c r="D395" s="201"/>
      <c r="E395" s="222">
        <v>1320</v>
      </c>
      <c r="F395" s="364" t="s">
        <v>65</v>
      </c>
      <c r="G395" s="364"/>
      <c r="H395" s="257">
        <f t="shared" si="32"/>
        <v>0</v>
      </c>
      <c r="I395" s="305"/>
      <c r="J395" s="81"/>
      <c r="K395" s="57"/>
      <c r="L395" s="57"/>
      <c r="M395" s="57"/>
      <c r="N395" s="57"/>
      <c r="O395" s="57"/>
      <c r="P395" s="57"/>
      <c r="Q395" s="57"/>
      <c r="R395" s="57"/>
      <c r="S395" s="57"/>
      <c r="T395" s="57"/>
      <c r="U395" s="175">
        <v>1320</v>
      </c>
      <c r="V395" s="57"/>
      <c r="W395" s="57"/>
    </row>
    <row r="396" spans="1:23" ht="20.100000000000001" customHeight="1" x14ac:dyDescent="0.15">
      <c r="A396" s="247"/>
      <c r="B396" s="259" t="s">
        <v>19</v>
      </c>
      <c r="C396" s="259"/>
      <c r="D396" s="201"/>
      <c r="E396" s="222">
        <v>1320</v>
      </c>
      <c r="F396" s="364" t="s">
        <v>65</v>
      </c>
      <c r="G396" s="364"/>
      <c r="H396" s="257">
        <f t="shared" si="32"/>
        <v>0</v>
      </c>
      <c r="I396" s="305"/>
      <c r="J396" s="81"/>
      <c r="K396" s="57"/>
      <c r="L396" s="57"/>
      <c r="M396" s="57"/>
      <c r="N396" s="57"/>
      <c r="O396" s="57"/>
      <c r="P396" s="57"/>
      <c r="Q396" s="57"/>
      <c r="R396" s="57"/>
      <c r="S396" s="57"/>
      <c r="T396" s="57"/>
      <c r="U396" s="175">
        <v>1320</v>
      </c>
      <c r="V396" s="57"/>
      <c r="W396" s="57"/>
    </row>
    <row r="397" spans="1:23" ht="20.100000000000001" customHeight="1" x14ac:dyDescent="0.15">
      <c r="A397" s="247"/>
      <c r="B397" s="259" t="s">
        <v>174</v>
      </c>
      <c r="C397" s="259"/>
      <c r="D397" s="201"/>
      <c r="E397" s="222">
        <v>1320</v>
      </c>
      <c r="F397" s="364" t="s">
        <v>65</v>
      </c>
      <c r="G397" s="364"/>
      <c r="H397" s="257">
        <f t="shared" si="32"/>
        <v>0</v>
      </c>
      <c r="I397" s="305"/>
      <c r="J397" s="81"/>
      <c r="K397" s="57"/>
      <c r="L397" s="57"/>
      <c r="M397" s="57"/>
      <c r="N397" s="57"/>
      <c r="O397" s="57"/>
      <c r="P397" s="57"/>
      <c r="Q397" s="57"/>
      <c r="R397" s="57"/>
      <c r="S397" s="57"/>
      <c r="T397" s="57"/>
      <c r="U397" s="175">
        <v>1320</v>
      </c>
      <c r="V397" s="57"/>
      <c r="W397" s="57"/>
    </row>
    <row r="398" spans="1:23" ht="20.100000000000001" customHeight="1" x14ac:dyDescent="0.15">
      <c r="A398" s="247"/>
      <c r="B398" s="259" t="s">
        <v>197</v>
      </c>
      <c r="C398" s="259"/>
      <c r="D398" s="201"/>
      <c r="E398" s="222">
        <v>1320</v>
      </c>
      <c r="F398" s="364" t="s">
        <v>65</v>
      </c>
      <c r="G398" s="364"/>
      <c r="H398" s="257">
        <f t="shared" si="32"/>
        <v>0</v>
      </c>
      <c r="I398" s="305"/>
      <c r="J398" s="81"/>
      <c r="K398" s="57"/>
      <c r="L398" s="57"/>
      <c r="M398" s="57"/>
      <c r="N398" s="57"/>
      <c r="O398" s="57"/>
      <c r="P398" s="57"/>
      <c r="Q398" s="57"/>
      <c r="R398" s="57"/>
      <c r="S398" s="57"/>
      <c r="T398" s="57"/>
      <c r="U398" s="175">
        <v>1320</v>
      </c>
      <c r="V398" s="57"/>
      <c r="W398" s="57"/>
    </row>
    <row r="399" spans="1:23" ht="20.100000000000001" customHeight="1" x14ac:dyDescent="0.15">
      <c r="A399" s="247"/>
      <c r="B399" s="453" t="s">
        <v>199</v>
      </c>
      <c r="C399" s="567"/>
      <c r="D399" s="201"/>
      <c r="E399" s="222">
        <v>1320</v>
      </c>
      <c r="F399" s="364" t="s">
        <v>65</v>
      </c>
      <c r="G399" s="364"/>
      <c r="H399" s="257">
        <f t="shared" si="32"/>
        <v>0</v>
      </c>
      <c r="I399" s="305"/>
      <c r="J399" s="81"/>
      <c r="K399" s="57"/>
      <c r="L399" s="57"/>
      <c r="M399" s="57"/>
      <c r="N399" s="57"/>
      <c r="O399" s="57"/>
      <c r="P399" s="57"/>
      <c r="Q399" s="57"/>
      <c r="R399" s="57"/>
      <c r="S399" s="57"/>
      <c r="T399" s="57"/>
      <c r="U399" s="175">
        <v>1320</v>
      </c>
      <c r="V399" s="57"/>
      <c r="W399" s="57"/>
    </row>
    <row r="400" spans="1:23" ht="20.100000000000001" customHeight="1" thickBot="1" x14ac:dyDescent="0.2">
      <c r="A400" s="247"/>
      <c r="B400" s="453" t="s">
        <v>21</v>
      </c>
      <c r="C400" s="567"/>
      <c r="D400" s="202"/>
      <c r="E400" s="218">
        <v>1320</v>
      </c>
      <c r="F400" s="367" t="s">
        <v>65</v>
      </c>
      <c r="G400" s="367"/>
      <c r="H400" s="297">
        <f>(D400*E400)*1/3</f>
        <v>0</v>
      </c>
      <c r="I400" s="330"/>
      <c r="J400" s="81"/>
      <c r="K400" s="57"/>
      <c r="L400" s="57"/>
      <c r="M400" s="57"/>
      <c r="N400" s="57"/>
      <c r="O400" s="57"/>
      <c r="P400" s="57"/>
      <c r="Q400" s="57"/>
      <c r="R400" s="57"/>
      <c r="S400" s="57"/>
      <c r="T400" s="57"/>
      <c r="U400" s="175">
        <v>1320</v>
      </c>
      <c r="V400" s="57"/>
      <c r="W400" s="57"/>
    </row>
    <row r="401" spans="1:31" ht="20.100000000000001" customHeight="1" thickTop="1" thickBot="1" x14ac:dyDescent="0.2">
      <c r="A401" s="247"/>
      <c r="B401" s="143"/>
      <c r="C401" s="121" t="s">
        <v>50</v>
      </c>
      <c r="D401" s="147"/>
      <c r="E401" s="148"/>
      <c r="F401" s="408"/>
      <c r="G401" s="409"/>
      <c r="H401" s="624">
        <f>SUM(H390:I400)</f>
        <v>0</v>
      </c>
      <c r="I401" s="625"/>
      <c r="J401" s="81"/>
      <c r="K401" s="57"/>
      <c r="L401" s="57"/>
      <c r="M401" s="57"/>
      <c r="N401" s="57"/>
      <c r="O401" s="57"/>
      <c r="P401" s="57"/>
      <c r="Q401" s="57"/>
      <c r="R401" s="57"/>
      <c r="S401" s="57"/>
      <c r="T401" s="57"/>
      <c r="U401" s="57"/>
      <c r="V401" s="57"/>
      <c r="W401" s="57"/>
    </row>
    <row r="402" spans="1:31" ht="20.100000000000001" customHeight="1" thickBot="1" x14ac:dyDescent="0.2">
      <c r="A402" s="247"/>
      <c r="B402" s="309" t="s">
        <v>204</v>
      </c>
      <c r="C402" s="310"/>
      <c r="D402" s="390" t="s">
        <v>205</v>
      </c>
      <c r="E402" s="391"/>
      <c r="F402" s="391"/>
      <c r="G402" s="391"/>
      <c r="H402" s="391"/>
      <c r="I402" s="445"/>
      <c r="J402" s="57"/>
      <c r="K402" s="57"/>
      <c r="L402" s="57"/>
      <c r="M402" s="57"/>
      <c r="N402" s="57"/>
      <c r="O402" s="57"/>
      <c r="P402" s="57"/>
      <c r="Q402" s="57"/>
      <c r="R402" s="57"/>
      <c r="S402" s="57"/>
      <c r="T402" s="57"/>
      <c r="U402" s="57"/>
      <c r="V402" s="57"/>
      <c r="W402" s="57"/>
    </row>
    <row r="403" spans="1:31" ht="27" customHeight="1" thickBot="1" x14ac:dyDescent="0.2">
      <c r="A403" s="247"/>
      <c r="B403" s="311"/>
      <c r="C403" s="312"/>
      <c r="D403" s="149" t="s">
        <v>58</v>
      </c>
      <c r="E403" s="626" t="s">
        <v>129</v>
      </c>
      <c r="F403" s="627"/>
      <c r="G403" s="628"/>
      <c r="H403" s="629" t="s">
        <v>28</v>
      </c>
      <c r="I403" s="630"/>
      <c r="J403" s="57"/>
      <c r="K403" s="57"/>
      <c r="L403" s="57"/>
      <c r="M403" s="57"/>
      <c r="N403" s="57"/>
      <c r="O403" s="57"/>
      <c r="P403" s="57"/>
      <c r="Q403" s="57"/>
      <c r="R403" s="57"/>
      <c r="S403" s="57"/>
      <c r="T403" s="57"/>
      <c r="U403" s="57"/>
      <c r="V403" s="57"/>
      <c r="W403" s="57"/>
    </row>
    <row r="404" spans="1:31" ht="20.100000000000001" customHeight="1" x14ac:dyDescent="0.15">
      <c r="A404" s="247"/>
      <c r="B404" s="636" t="s">
        <v>206</v>
      </c>
      <c r="C404" s="637"/>
      <c r="D404" s="211"/>
      <c r="E404" s="638" t="s">
        <v>207</v>
      </c>
      <c r="F404" s="638"/>
      <c r="G404" s="638"/>
      <c r="H404" s="641"/>
      <c r="I404" s="642"/>
      <c r="J404" s="57"/>
      <c r="K404" s="57"/>
      <c r="L404" s="57"/>
      <c r="M404" s="57"/>
      <c r="N404" s="57"/>
      <c r="O404" s="57"/>
      <c r="P404" s="57"/>
      <c r="Q404" s="57"/>
      <c r="R404" s="57"/>
      <c r="S404" s="57"/>
      <c r="T404" s="57"/>
      <c r="U404" s="57"/>
      <c r="V404" s="57"/>
      <c r="W404" s="57"/>
    </row>
    <row r="405" spans="1:31" ht="20.100000000000001" customHeight="1" x14ac:dyDescent="0.15">
      <c r="A405" s="247"/>
      <c r="B405" s="634" t="s">
        <v>208</v>
      </c>
      <c r="C405" s="635"/>
      <c r="D405" s="197"/>
      <c r="E405" s="639"/>
      <c r="F405" s="639"/>
      <c r="G405" s="639"/>
      <c r="H405" s="631"/>
      <c r="I405" s="632"/>
      <c r="J405" s="57"/>
      <c r="K405" s="57"/>
      <c r="L405" s="57"/>
      <c r="M405" s="57"/>
      <c r="N405" s="57"/>
      <c r="O405" s="57"/>
      <c r="P405" s="57"/>
      <c r="Q405" s="57"/>
      <c r="R405" s="57"/>
      <c r="S405" s="57"/>
      <c r="T405" s="57"/>
      <c r="U405" s="57"/>
      <c r="V405" s="57"/>
      <c r="W405" s="57"/>
    </row>
    <row r="406" spans="1:31" ht="20.100000000000001" customHeight="1" x14ac:dyDescent="0.15">
      <c r="A406" s="247"/>
      <c r="B406" s="634" t="s">
        <v>209</v>
      </c>
      <c r="C406" s="635"/>
      <c r="D406" s="196"/>
      <c r="E406" s="640"/>
      <c r="F406" s="640"/>
      <c r="G406" s="640"/>
      <c r="H406" s="631"/>
      <c r="I406" s="632"/>
      <c r="J406" s="57"/>
      <c r="K406" s="57"/>
      <c r="L406" s="57"/>
      <c r="M406" s="57"/>
      <c r="N406" s="57"/>
      <c r="O406" s="57"/>
      <c r="P406" s="57"/>
      <c r="Q406" s="57"/>
      <c r="R406" s="57"/>
      <c r="S406" s="57"/>
      <c r="T406" s="57"/>
      <c r="U406" s="57"/>
      <c r="V406" s="57"/>
      <c r="W406" s="57"/>
    </row>
    <row r="407" spans="1:31" ht="20.100000000000001" customHeight="1" x14ac:dyDescent="0.15">
      <c r="A407" s="247"/>
      <c r="B407" s="634" t="s">
        <v>210</v>
      </c>
      <c r="C407" s="643"/>
      <c r="D407" s="196"/>
      <c r="E407" s="640"/>
      <c r="F407" s="640"/>
      <c r="G407" s="640"/>
      <c r="H407" s="631"/>
      <c r="I407" s="632"/>
      <c r="J407" s="57"/>
      <c r="K407" s="57"/>
      <c r="L407" s="57"/>
      <c r="M407" s="57"/>
      <c r="N407" s="57"/>
      <c r="O407" s="57"/>
      <c r="P407" s="57"/>
      <c r="Q407" s="57"/>
      <c r="R407" s="57"/>
      <c r="S407" s="57"/>
      <c r="T407" s="57"/>
      <c r="U407" s="57"/>
      <c r="V407" s="57"/>
      <c r="W407" s="57"/>
    </row>
    <row r="408" spans="1:31" ht="20.100000000000001" customHeight="1" x14ac:dyDescent="0.15">
      <c r="A408" s="247"/>
      <c r="B408" s="644" t="s">
        <v>211</v>
      </c>
      <c r="C408" s="645"/>
      <c r="D408" s="197"/>
      <c r="E408" s="640"/>
      <c r="F408" s="640"/>
      <c r="G408" s="640"/>
      <c r="H408" s="631"/>
      <c r="I408" s="632"/>
      <c r="J408" s="57"/>
      <c r="K408" s="57"/>
      <c r="L408" s="57"/>
      <c r="M408" s="57"/>
      <c r="N408" s="57"/>
      <c r="O408" s="57"/>
      <c r="P408" s="57"/>
      <c r="Q408" s="57"/>
      <c r="R408" s="57"/>
      <c r="S408" s="57"/>
      <c r="T408" s="57"/>
      <c r="U408" s="57"/>
      <c r="V408" s="57"/>
      <c r="W408" s="57"/>
    </row>
    <row r="409" spans="1:31" ht="20.100000000000001" customHeight="1" x14ac:dyDescent="0.15">
      <c r="A409" s="247"/>
      <c r="B409" s="633" t="s">
        <v>212</v>
      </c>
      <c r="C409" s="622"/>
      <c r="D409" s="206"/>
      <c r="E409" s="640"/>
      <c r="F409" s="640"/>
      <c r="G409" s="640"/>
      <c r="H409" s="631"/>
      <c r="I409" s="632"/>
      <c r="J409" s="57"/>
      <c r="K409" s="57"/>
      <c r="L409" s="57"/>
      <c r="M409" s="57"/>
      <c r="N409" s="57"/>
      <c r="O409" s="57"/>
      <c r="P409" s="57"/>
      <c r="Q409" s="57"/>
      <c r="R409" s="57"/>
      <c r="S409" s="57"/>
      <c r="T409" s="57"/>
      <c r="U409" s="57"/>
      <c r="V409" s="57"/>
      <c r="W409" s="57"/>
    </row>
    <row r="410" spans="1:31" ht="20.100000000000001" customHeight="1" x14ac:dyDescent="0.15">
      <c r="A410" s="247"/>
      <c r="B410" s="634" t="s">
        <v>213</v>
      </c>
      <c r="C410" s="635"/>
      <c r="D410" s="197"/>
      <c r="E410" s="640"/>
      <c r="F410" s="640"/>
      <c r="G410" s="640"/>
      <c r="H410" s="631"/>
      <c r="I410" s="632"/>
      <c r="J410" s="57"/>
      <c r="K410" s="57"/>
      <c r="L410" s="57"/>
      <c r="M410" s="57"/>
      <c r="N410" s="57"/>
      <c r="O410" s="57"/>
      <c r="P410" s="57"/>
      <c r="Q410" s="57"/>
      <c r="R410" s="57"/>
      <c r="S410" s="57"/>
      <c r="T410" s="57"/>
      <c r="U410" s="57"/>
      <c r="V410" s="57"/>
      <c r="W410" s="57"/>
    </row>
    <row r="411" spans="1:31" ht="20.100000000000001" customHeight="1" x14ac:dyDescent="0.15">
      <c r="A411" s="247"/>
      <c r="B411" s="634" t="s">
        <v>214</v>
      </c>
      <c r="C411" s="635"/>
      <c r="D411" s="196"/>
      <c r="E411" s="640"/>
      <c r="F411" s="640"/>
      <c r="G411" s="640"/>
      <c r="H411" s="631"/>
      <c r="I411" s="632"/>
      <c r="J411" s="57"/>
      <c r="K411" s="57"/>
      <c r="L411" s="57"/>
      <c r="M411" s="57"/>
      <c r="N411" s="57"/>
      <c r="O411" s="57"/>
      <c r="P411" s="57"/>
      <c r="Q411" s="57"/>
      <c r="R411" s="57"/>
      <c r="S411" s="57"/>
      <c r="T411" s="57"/>
      <c r="U411" s="57"/>
      <c r="V411" s="57"/>
      <c r="W411" s="57"/>
      <c r="X411" s="150"/>
      <c r="Y411" s="151"/>
      <c r="Z411" s="150"/>
      <c r="AA411" s="150"/>
      <c r="AB411" s="150"/>
      <c r="AC411" s="150"/>
      <c r="AD411" s="150"/>
      <c r="AE411" s="150"/>
    </row>
    <row r="412" spans="1:31" ht="20.100000000000001" customHeight="1" x14ac:dyDescent="0.15">
      <c r="A412" s="247"/>
      <c r="B412" s="634" t="s">
        <v>215</v>
      </c>
      <c r="C412" s="643"/>
      <c r="D412" s="196"/>
      <c r="E412" s="640"/>
      <c r="F412" s="640"/>
      <c r="G412" s="640"/>
      <c r="H412" s="631"/>
      <c r="I412" s="632"/>
      <c r="J412" s="57"/>
      <c r="K412" s="57"/>
      <c r="L412" s="152"/>
      <c r="M412" s="57"/>
      <c r="N412" s="57"/>
      <c r="O412" s="57"/>
      <c r="P412" s="57"/>
      <c r="Q412" s="57"/>
      <c r="R412" s="57"/>
      <c r="S412" s="57"/>
      <c r="T412" s="57"/>
      <c r="U412" s="57"/>
      <c r="V412" s="57"/>
      <c r="W412" s="57"/>
    </row>
    <row r="413" spans="1:31" ht="20.100000000000001" customHeight="1" x14ac:dyDescent="0.15">
      <c r="A413" s="247"/>
      <c r="B413" s="634" t="s">
        <v>20</v>
      </c>
      <c r="C413" s="643"/>
      <c r="D413" s="196"/>
      <c r="E413" s="640"/>
      <c r="F413" s="640"/>
      <c r="G413" s="640"/>
      <c r="H413" s="631"/>
      <c r="I413" s="632"/>
      <c r="J413" s="57"/>
      <c r="K413" s="57"/>
      <c r="L413" s="57"/>
      <c r="M413" s="57"/>
      <c r="N413" s="57"/>
      <c r="O413" s="57"/>
      <c r="P413" s="57"/>
      <c r="Q413" s="57"/>
      <c r="R413" s="57"/>
      <c r="S413" s="57"/>
      <c r="T413" s="57"/>
      <c r="U413" s="57"/>
      <c r="V413" s="57"/>
      <c r="W413" s="57"/>
    </row>
    <row r="414" spans="1:31" ht="20.100000000000001" customHeight="1" x14ac:dyDescent="0.15">
      <c r="A414" s="247"/>
      <c r="B414" s="634" t="s">
        <v>19</v>
      </c>
      <c r="C414" s="643"/>
      <c r="D414" s="196"/>
      <c r="E414" s="640"/>
      <c r="F414" s="640"/>
      <c r="G414" s="640"/>
      <c r="H414" s="631"/>
      <c r="I414" s="632"/>
      <c r="J414" s="57"/>
      <c r="K414" s="57"/>
      <c r="L414" s="57"/>
      <c r="M414" s="57"/>
      <c r="N414" s="57"/>
      <c r="O414" s="57"/>
      <c r="P414" s="57"/>
      <c r="Q414" s="57"/>
      <c r="R414" s="57"/>
      <c r="S414" s="57"/>
      <c r="T414" s="57"/>
      <c r="U414" s="57"/>
      <c r="V414" s="57"/>
      <c r="W414" s="57"/>
    </row>
    <row r="415" spans="1:31" ht="20.100000000000001" customHeight="1" x14ac:dyDescent="0.15">
      <c r="A415" s="247"/>
      <c r="B415" s="656" t="s">
        <v>18</v>
      </c>
      <c r="C415" s="657"/>
      <c r="D415" s="196"/>
      <c r="E415" s="640"/>
      <c r="F415" s="640"/>
      <c r="G415" s="640"/>
      <c r="H415" s="631"/>
      <c r="I415" s="632"/>
      <c r="J415" s="57"/>
      <c r="K415" s="57"/>
      <c r="L415" s="57"/>
      <c r="M415" s="57"/>
      <c r="N415" s="57"/>
      <c r="O415" s="57"/>
      <c r="P415" s="57"/>
      <c r="Q415" s="57"/>
      <c r="R415" s="57"/>
      <c r="S415" s="57"/>
      <c r="T415" s="57"/>
      <c r="U415" s="57"/>
      <c r="V415" s="57"/>
      <c r="W415" s="57"/>
    </row>
    <row r="416" spans="1:31" ht="20.100000000000001" customHeight="1" x14ac:dyDescent="0.15">
      <c r="A416" s="247"/>
      <c r="B416" s="634" t="s">
        <v>174</v>
      </c>
      <c r="C416" s="643"/>
      <c r="D416" s="196"/>
      <c r="E416" s="640"/>
      <c r="F416" s="640"/>
      <c r="G416" s="640"/>
      <c r="H416" s="631"/>
      <c r="I416" s="632"/>
      <c r="J416" s="57"/>
      <c r="K416" s="57"/>
      <c r="L416" s="57"/>
      <c r="M416" s="57"/>
      <c r="N416" s="57"/>
      <c r="O416" s="57"/>
      <c r="P416" s="57"/>
      <c r="Q416" s="57"/>
      <c r="R416" s="57"/>
      <c r="S416" s="57"/>
      <c r="T416" s="57"/>
      <c r="U416" s="57"/>
      <c r="V416" s="57"/>
      <c r="W416" s="57"/>
    </row>
    <row r="417" spans="1:33" ht="20.100000000000001" customHeight="1" thickBot="1" x14ac:dyDescent="0.2">
      <c r="A417" s="247"/>
      <c r="B417" s="644" t="s">
        <v>216</v>
      </c>
      <c r="C417" s="645"/>
      <c r="D417" s="196"/>
      <c r="E417" s="640"/>
      <c r="F417" s="640"/>
      <c r="G417" s="640"/>
      <c r="H417" s="658"/>
      <c r="I417" s="659"/>
      <c r="J417" s="57"/>
      <c r="K417" s="57"/>
      <c r="L417" s="57"/>
      <c r="M417" s="57"/>
      <c r="N417" s="57"/>
      <c r="O417" s="57"/>
      <c r="P417" s="57"/>
      <c r="Q417" s="57"/>
      <c r="R417" s="57"/>
      <c r="S417" s="57"/>
      <c r="T417" s="57"/>
      <c r="U417" s="57"/>
      <c r="V417" s="57"/>
      <c r="W417" s="57"/>
    </row>
    <row r="418" spans="1:33" ht="20.100000000000001" customHeight="1" thickTop="1" thickBot="1" x14ac:dyDescent="0.2">
      <c r="A418" s="247"/>
      <c r="B418" s="153"/>
      <c r="C418" s="67" t="s">
        <v>50</v>
      </c>
      <c r="D418" s="79"/>
      <c r="E418" s="306"/>
      <c r="F418" s="646"/>
      <c r="G418" s="307"/>
      <c r="H418" s="647">
        <f>SUM(H404:I417)</f>
        <v>0</v>
      </c>
      <c r="I418" s="648"/>
      <c r="J418" s="57"/>
      <c r="K418" s="57"/>
      <c r="L418" s="57"/>
      <c r="M418" s="57"/>
      <c r="N418" s="57"/>
      <c r="O418" s="57"/>
      <c r="P418" s="57"/>
      <c r="Q418" s="57"/>
      <c r="R418" s="57"/>
      <c r="S418" s="57"/>
      <c r="T418" s="57"/>
      <c r="U418" s="57"/>
      <c r="V418" s="57"/>
      <c r="W418" s="57"/>
    </row>
    <row r="419" spans="1:33" s="150" customFormat="1" ht="24.95" customHeight="1" thickBot="1" x14ac:dyDescent="0.2">
      <c r="A419" s="247"/>
      <c r="B419" s="649" t="s">
        <v>339</v>
      </c>
      <c r="C419" s="649"/>
      <c r="D419" s="27"/>
      <c r="E419" s="27"/>
      <c r="F419" s="27"/>
      <c r="G419" s="27"/>
      <c r="H419" s="27"/>
      <c r="I419" s="27"/>
      <c r="J419" s="650">
        <f>SUM(H33,J54,H61,H69,H80,H91,,H118,H125,,H136,H164,H171,H199,J227,H234,J258,J281,H285,I307,L318,L324,L341,L347,H353,H370,F386,L386,Q386,H401,H418)+SUM(L33,L61,L69,L80,L91,L118,L125,L136,O136,L164,L171,L199,O199,L234,O234,O318,O324,O341,O347)</f>
        <v>0</v>
      </c>
      <c r="K419" s="651"/>
      <c r="L419" s="651"/>
      <c r="M419" s="651"/>
      <c r="N419" s="651"/>
      <c r="O419" s="651"/>
      <c r="P419" s="651"/>
      <c r="Q419" s="652" t="s">
        <v>217</v>
      </c>
      <c r="R419" s="652"/>
      <c r="S419" s="652"/>
      <c r="T419" s="653"/>
      <c r="U419" s="181"/>
      <c r="V419" s="181"/>
      <c r="W419" s="57"/>
      <c r="X419" s="30"/>
      <c r="Y419" s="30"/>
      <c r="Z419" s="30"/>
      <c r="AA419" s="30"/>
      <c r="AB419" s="30"/>
      <c r="AC419" s="30"/>
      <c r="AD419" s="30"/>
      <c r="AE419" s="30"/>
      <c r="AF419" s="30"/>
      <c r="AG419" s="30"/>
    </row>
    <row r="420" spans="1:33" ht="80.25" customHeight="1" thickBot="1" x14ac:dyDescent="0.2">
      <c r="A420" s="248"/>
      <c r="B420" s="654" t="s">
        <v>335</v>
      </c>
      <c r="C420" s="654"/>
      <c r="D420" s="654"/>
      <c r="E420" s="654"/>
      <c r="F420" s="654"/>
      <c r="G420" s="654"/>
      <c r="H420" s="654"/>
      <c r="I420" s="654"/>
      <c r="J420" s="654"/>
      <c r="K420" s="654"/>
      <c r="L420" s="654"/>
      <c r="M420" s="654"/>
      <c r="N420" s="654"/>
      <c r="O420" s="654"/>
      <c r="P420" s="654"/>
      <c r="Q420" s="654"/>
      <c r="R420" s="654"/>
      <c r="S420" s="654"/>
      <c r="T420" s="655"/>
      <c r="U420" s="182"/>
      <c r="V420" s="182"/>
      <c r="W420" s="181"/>
      <c r="AF420" s="150"/>
      <c r="AG420" s="150"/>
    </row>
    <row r="421" spans="1:33" ht="22.5" customHeight="1" x14ac:dyDescent="0.15">
      <c r="A421" s="154"/>
      <c r="B421" s="660" t="s">
        <v>218</v>
      </c>
      <c r="C421" s="660"/>
      <c r="D421" s="660"/>
      <c r="E421" s="660"/>
      <c r="F421" s="660"/>
      <c r="G421" s="660"/>
      <c r="H421" s="660"/>
      <c r="I421" s="660"/>
      <c r="J421" s="660"/>
      <c r="K421" s="660"/>
      <c r="L421" s="660"/>
      <c r="M421" s="660"/>
      <c r="N421" s="660"/>
      <c r="O421" s="660"/>
      <c r="P421" s="660"/>
      <c r="Q421" s="660"/>
      <c r="R421" s="660"/>
      <c r="S421" s="660"/>
      <c r="T421" s="660"/>
      <c r="U421" s="155"/>
      <c r="V421" s="155"/>
      <c r="W421" s="182"/>
    </row>
    <row r="422" spans="1:33" ht="24" customHeight="1" x14ac:dyDescent="0.15">
      <c r="A422" s="154"/>
      <c r="B422" s="155"/>
      <c r="C422" s="155"/>
      <c r="D422" s="155"/>
      <c r="E422" s="155"/>
      <c r="F422" s="155"/>
      <c r="G422" s="155"/>
      <c r="H422" s="155"/>
      <c r="I422" s="155"/>
      <c r="J422" s="155"/>
      <c r="K422" s="155"/>
      <c r="L422" s="155"/>
      <c r="M422" s="155"/>
      <c r="N422" s="155"/>
      <c r="O422" s="155"/>
      <c r="P422" s="155"/>
      <c r="Q422" s="155"/>
      <c r="R422" s="155"/>
      <c r="S422" s="155"/>
      <c r="T422" s="155"/>
      <c r="U422" s="155"/>
      <c r="V422" s="155"/>
      <c r="W422" s="155"/>
    </row>
  </sheetData>
  <mergeCells count="1253">
    <mergeCell ref="B421:T421"/>
    <mergeCell ref="E418:G418"/>
    <mergeCell ref="H418:I418"/>
    <mergeCell ref="B419:C419"/>
    <mergeCell ref="J419:P419"/>
    <mergeCell ref="Q419:T419"/>
    <mergeCell ref="B420:T420"/>
    <mergeCell ref="B415:C415"/>
    <mergeCell ref="H415:I415"/>
    <mergeCell ref="B416:C416"/>
    <mergeCell ref="H416:I416"/>
    <mergeCell ref="B417:C417"/>
    <mergeCell ref="H417:I417"/>
    <mergeCell ref="B412:C412"/>
    <mergeCell ref="H412:I412"/>
    <mergeCell ref="B413:C413"/>
    <mergeCell ref="H413:I413"/>
    <mergeCell ref="B414:C414"/>
    <mergeCell ref="H414:I414"/>
    <mergeCell ref="H408:I408"/>
    <mergeCell ref="B409:C409"/>
    <mergeCell ref="H409:I409"/>
    <mergeCell ref="B410:C410"/>
    <mergeCell ref="H410:I410"/>
    <mergeCell ref="B411:C411"/>
    <mergeCell ref="H411:I411"/>
    <mergeCell ref="B404:C404"/>
    <mergeCell ref="E404:G417"/>
    <mergeCell ref="H404:I404"/>
    <mergeCell ref="B405:C405"/>
    <mergeCell ref="H405:I405"/>
    <mergeCell ref="B406:C406"/>
    <mergeCell ref="H406:I406"/>
    <mergeCell ref="B407:C407"/>
    <mergeCell ref="H407:I407"/>
    <mergeCell ref="B408:C408"/>
    <mergeCell ref="B400:C400"/>
    <mergeCell ref="F400:G400"/>
    <mergeCell ref="H400:I400"/>
    <mergeCell ref="F401:G401"/>
    <mergeCell ref="H401:I401"/>
    <mergeCell ref="B402:C403"/>
    <mergeCell ref="D402:I402"/>
    <mergeCell ref="E403:G403"/>
    <mergeCell ref="H403:I403"/>
    <mergeCell ref="B398:C398"/>
    <mergeCell ref="F398:G398"/>
    <mergeCell ref="H398:I398"/>
    <mergeCell ref="B399:C399"/>
    <mergeCell ref="F399:G399"/>
    <mergeCell ref="H399:I399"/>
    <mergeCell ref="B396:C396"/>
    <mergeCell ref="F396:G396"/>
    <mergeCell ref="H396:I396"/>
    <mergeCell ref="B397:C397"/>
    <mergeCell ref="F397:G397"/>
    <mergeCell ref="H397:I397"/>
    <mergeCell ref="B394:C394"/>
    <mergeCell ref="F394:G394"/>
    <mergeCell ref="H394:I394"/>
    <mergeCell ref="B395:C395"/>
    <mergeCell ref="F395:G395"/>
    <mergeCell ref="H395:I395"/>
    <mergeCell ref="B392:C392"/>
    <mergeCell ref="F392:G392"/>
    <mergeCell ref="H392:I392"/>
    <mergeCell ref="B393:C393"/>
    <mergeCell ref="F393:G393"/>
    <mergeCell ref="H393:I393"/>
    <mergeCell ref="H388:I389"/>
    <mergeCell ref="B390:C390"/>
    <mergeCell ref="F390:G390"/>
    <mergeCell ref="H390:I390"/>
    <mergeCell ref="B391:C391"/>
    <mergeCell ref="F391:G391"/>
    <mergeCell ref="H391:I391"/>
    <mergeCell ref="F386:G386"/>
    <mergeCell ref="H386:I386"/>
    <mergeCell ref="J386:K386"/>
    <mergeCell ref="M386:O386"/>
    <mergeCell ref="Q386:S386"/>
    <mergeCell ref="B387:C389"/>
    <mergeCell ref="D387:I387"/>
    <mergeCell ref="D388:D389"/>
    <mergeCell ref="E388:E389"/>
    <mergeCell ref="F388:G389"/>
    <mergeCell ref="B385:C385"/>
    <mergeCell ref="F385:G385"/>
    <mergeCell ref="H385:I385"/>
    <mergeCell ref="J385:K385"/>
    <mergeCell ref="M385:O385"/>
    <mergeCell ref="Q385:S385"/>
    <mergeCell ref="B384:C384"/>
    <mergeCell ref="F384:G384"/>
    <mergeCell ref="H384:I384"/>
    <mergeCell ref="J384:K384"/>
    <mergeCell ref="M384:O384"/>
    <mergeCell ref="Q384:S384"/>
    <mergeCell ref="B383:C383"/>
    <mergeCell ref="F383:G383"/>
    <mergeCell ref="H383:I383"/>
    <mergeCell ref="J383:K383"/>
    <mergeCell ref="M383:O383"/>
    <mergeCell ref="Q383:S383"/>
    <mergeCell ref="B382:C382"/>
    <mergeCell ref="F382:G382"/>
    <mergeCell ref="H382:I382"/>
    <mergeCell ref="J382:K382"/>
    <mergeCell ref="M382:O382"/>
    <mergeCell ref="Q382:S382"/>
    <mergeCell ref="B381:C381"/>
    <mergeCell ref="F381:G381"/>
    <mergeCell ref="H381:I381"/>
    <mergeCell ref="J381:K381"/>
    <mergeCell ref="M381:O381"/>
    <mergeCell ref="Q381:S381"/>
    <mergeCell ref="B380:C380"/>
    <mergeCell ref="F380:G380"/>
    <mergeCell ref="H380:I380"/>
    <mergeCell ref="J380:K380"/>
    <mergeCell ref="M380:O380"/>
    <mergeCell ref="Q380:S380"/>
    <mergeCell ref="B379:C379"/>
    <mergeCell ref="F379:G379"/>
    <mergeCell ref="H379:I379"/>
    <mergeCell ref="J379:K379"/>
    <mergeCell ref="M379:O379"/>
    <mergeCell ref="Q379:S379"/>
    <mergeCell ref="B378:C378"/>
    <mergeCell ref="F378:G378"/>
    <mergeCell ref="H378:I378"/>
    <mergeCell ref="J378:K378"/>
    <mergeCell ref="M378:O378"/>
    <mergeCell ref="Q378:S378"/>
    <mergeCell ref="B377:C377"/>
    <mergeCell ref="F377:G377"/>
    <mergeCell ref="H377:I377"/>
    <mergeCell ref="J377:K377"/>
    <mergeCell ref="M377:O377"/>
    <mergeCell ref="Q377:S377"/>
    <mergeCell ref="B376:C376"/>
    <mergeCell ref="F376:G376"/>
    <mergeCell ref="H376:I376"/>
    <mergeCell ref="J376:K376"/>
    <mergeCell ref="M376:O376"/>
    <mergeCell ref="Q376:S376"/>
    <mergeCell ref="B375:C375"/>
    <mergeCell ref="F375:G375"/>
    <mergeCell ref="H375:I375"/>
    <mergeCell ref="J375:K375"/>
    <mergeCell ref="M375:O375"/>
    <mergeCell ref="Q375:S375"/>
    <mergeCell ref="M372:O373"/>
    <mergeCell ref="P372:P373"/>
    <mergeCell ref="Q372:S373"/>
    <mergeCell ref="B374:C374"/>
    <mergeCell ref="F374:G374"/>
    <mergeCell ref="H374:I374"/>
    <mergeCell ref="J374:K374"/>
    <mergeCell ref="M374:O374"/>
    <mergeCell ref="Q374:S374"/>
    <mergeCell ref="F370:G370"/>
    <mergeCell ref="H370:I370"/>
    <mergeCell ref="B371:C373"/>
    <mergeCell ref="D371:S371"/>
    <mergeCell ref="D372:D373"/>
    <mergeCell ref="E372:E373"/>
    <mergeCell ref="F372:G373"/>
    <mergeCell ref="H372:I373"/>
    <mergeCell ref="J372:K373"/>
    <mergeCell ref="L372:L373"/>
    <mergeCell ref="B368:C368"/>
    <mergeCell ref="F368:G368"/>
    <mergeCell ref="H368:I368"/>
    <mergeCell ref="B369:C369"/>
    <mergeCell ref="F369:G369"/>
    <mergeCell ref="H369:I369"/>
    <mergeCell ref="B366:C366"/>
    <mergeCell ref="F366:G366"/>
    <mergeCell ref="H366:I366"/>
    <mergeCell ref="B367:C367"/>
    <mergeCell ref="F367:G367"/>
    <mergeCell ref="H367:I367"/>
    <mergeCell ref="B364:C364"/>
    <mergeCell ref="F364:G364"/>
    <mergeCell ref="H364:I364"/>
    <mergeCell ref="B365:C365"/>
    <mergeCell ref="F365:G365"/>
    <mergeCell ref="H365:I365"/>
    <mergeCell ref="B362:C362"/>
    <mergeCell ref="F362:G362"/>
    <mergeCell ref="H362:I362"/>
    <mergeCell ref="B363:C363"/>
    <mergeCell ref="F363:G363"/>
    <mergeCell ref="H363:I363"/>
    <mergeCell ref="B360:C360"/>
    <mergeCell ref="F360:G360"/>
    <mergeCell ref="H360:I360"/>
    <mergeCell ref="B361:C361"/>
    <mergeCell ref="F361:G361"/>
    <mergeCell ref="H361:I361"/>
    <mergeCell ref="B358:C358"/>
    <mergeCell ref="F358:G358"/>
    <mergeCell ref="H358:I358"/>
    <mergeCell ref="B359:C359"/>
    <mergeCell ref="F359:G359"/>
    <mergeCell ref="H359:I359"/>
    <mergeCell ref="H352:I352"/>
    <mergeCell ref="F353:G353"/>
    <mergeCell ref="H353:I353"/>
    <mergeCell ref="C354:I354"/>
    <mergeCell ref="B355:C357"/>
    <mergeCell ref="D355:I355"/>
    <mergeCell ref="D356:D357"/>
    <mergeCell ref="E356:E357"/>
    <mergeCell ref="F356:G357"/>
    <mergeCell ref="H356:I357"/>
    <mergeCell ref="D347:K347"/>
    <mergeCell ref="B348:I348"/>
    <mergeCell ref="B349:B352"/>
    <mergeCell ref="F349:G349"/>
    <mergeCell ref="H349:I349"/>
    <mergeCell ref="F350:G350"/>
    <mergeCell ref="H350:I350"/>
    <mergeCell ref="F351:G351"/>
    <mergeCell ref="H351:I351"/>
    <mergeCell ref="F352:G352"/>
    <mergeCell ref="C342:C347"/>
    <mergeCell ref="D335:E335"/>
    <mergeCell ref="F335:G335"/>
    <mergeCell ref="H335:I335"/>
    <mergeCell ref="J335:K335"/>
    <mergeCell ref="D345:E345"/>
    <mergeCell ref="F345:G345"/>
    <mergeCell ref="H345:I345"/>
    <mergeCell ref="J345:K345"/>
    <mergeCell ref="D346:E346"/>
    <mergeCell ref="F346:G346"/>
    <mergeCell ref="H346:I346"/>
    <mergeCell ref="J346:K346"/>
    <mergeCell ref="D343:E343"/>
    <mergeCell ref="F343:G343"/>
    <mergeCell ref="H343:I343"/>
    <mergeCell ref="J343:K343"/>
    <mergeCell ref="D344:E344"/>
    <mergeCell ref="F344:G344"/>
    <mergeCell ref="H344:I344"/>
    <mergeCell ref="J344:K344"/>
    <mergeCell ref="D340:E340"/>
    <mergeCell ref="F340:G340"/>
    <mergeCell ref="H340:I340"/>
    <mergeCell ref="J340:K340"/>
    <mergeCell ref="D341:K341"/>
    <mergeCell ref="D342:E342"/>
    <mergeCell ref="F342:G342"/>
    <mergeCell ref="H342:I342"/>
    <mergeCell ref="J342:K342"/>
    <mergeCell ref="D331:E331"/>
    <mergeCell ref="F331:G331"/>
    <mergeCell ref="H331:I331"/>
    <mergeCell ref="J331:K331"/>
    <mergeCell ref="D328:E328"/>
    <mergeCell ref="F328:G328"/>
    <mergeCell ref="H328:I328"/>
    <mergeCell ref="J328:K328"/>
    <mergeCell ref="D329:E329"/>
    <mergeCell ref="F329:G329"/>
    <mergeCell ref="H329:I329"/>
    <mergeCell ref="J329:K329"/>
    <mergeCell ref="D338:E338"/>
    <mergeCell ref="F338:G338"/>
    <mergeCell ref="H338:I338"/>
    <mergeCell ref="J338:K338"/>
    <mergeCell ref="D339:E339"/>
    <mergeCell ref="F339:G339"/>
    <mergeCell ref="H339:I339"/>
    <mergeCell ref="J339:K339"/>
    <mergeCell ref="D336:E336"/>
    <mergeCell ref="F336:G336"/>
    <mergeCell ref="H336:I336"/>
    <mergeCell ref="J336:K336"/>
    <mergeCell ref="D337:E337"/>
    <mergeCell ref="F337:G337"/>
    <mergeCell ref="H337:I337"/>
    <mergeCell ref="J337:K337"/>
    <mergeCell ref="D334:E334"/>
    <mergeCell ref="F334:G334"/>
    <mergeCell ref="H334:I334"/>
    <mergeCell ref="J334:K334"/>
    <mergeCell ref="J320:K320"/>
    <mergeCell ref="D321:E321"/>
    <mergeCell ref="D326:E326"/>
    <mergeCell ref="F326:G326"/>
    <mergeCell ref="H326:I326"/>
    <mergeCell ref="J326:K326"/>
    <mergeCell ref="D327:E327"/>
    <mergeCell ref="F327:G327"/>
    <mergeCell ref="H327:I327"/>
    <mergeCell ref="J327:K327"/>
    <mergeCell ref="D323:E323"/>
    <mergeCell ref="F323:G323"/>
    <mergeCell ref="H323:I323"/>
    <mergeCell ref="J323:K323"/>
    <mergeCell ref="D324:K324"/>
    <mergeCell ref="C325:C341"/>
    <mergeCell ref="D325:E325"/>
    <mergeCell ref="F325:G325"/>
    <mergeCell ref="H325:I325"/>
    <mergeCell ref="J325:K325"/>
    <mergeCell ref="D332:E332"/>
    <mergeCell ref="F332:G332"/>
    <mergeCell ref="H332:I332"/>
    <mergeCell ref="J332:K332"/>
    <mergeCell ref="D333:E333"/>
    <mergeCell ref="F333:G333"/>
    <mergeCell ref="H333:I333"/>
    <mergeCell ref="J333:K333"/>
    <mergeCell ref="D330:E330"/>
    <mergeCell ref="F330:G330"/>
    <mergeCell ref="H330:I330"/>
    <mergeCell ref="J330:K330"/>
    <mergeCell ref="J316:K316"/>
    <mergeCell ref="D317:E317"/>
    <mergeCell ref="F317:G317"/>
    <mergeCell ref="H317:I317"/>
    <mergeCell ref="J317:K317"/>
    <mergeCell ref="D318:K318"/>
    <mergeCell ref="B314:L314"/>
    <mergeCell ref="B315:B347"/>
    <mergeCell ref="D315:E315"/>
    <mergeCell ref="F315:G315"/>
    <mergeCell ref="H315:I315"/>
    <mergeCell ref="J315:K315"/>
    <mergeCell ref="C316:C318"/>
    <mergeCell ref="D316:E316"/>
    <mergeCell ref="F316:G316"/>
    <mergeCell ref="H316:I316"/>
    <mergeCell ref="K311:M311"/>
    <mergeCell ref="F321:G321"/>
    <mergeCell ref="H321:I321"/>
    <mergeCell ref="J321:K321"/>
    <mergeCell ref="D322:E322"/>
    <mergeCell ref="F322:G322"/>
    <mergeCell ref="H322:I322"/>
    <mergeCell ref="J322:K322"/>
    <mergeCell ref="C319:C324"/>
    <mergeCell ref="D319:E319"/>
    <mergeCell ref="F319:G319"/>
    <mergeCell ref="H319:I319"/>
    <mergeCell ref="J319:K319"/>
    <mergeCell ref="D320:E320"/>
    <mergeCell ref="F320:G320"/>
    <mergeCell ref="H320:I320"/>
    <mergeCell ref="N311:P311"/>
    <mergeCell ref="K312:M312"/>
    <mergeCell ref="N312:P312"/>
    <mergeCell ref="K313:M313"/>
    <mergeCell ref="N313:P313"/>
    <mergeCell ref="K308:M308"/>
    <mergeCell ref="N308:P308"/>
    <mergeCell ref="K309:M309"/>
    <mergeCell ref="N309:P309"/>
    <mergeCell ref="K310:M310"/>
    <mergeCell ref="N310:P310"/>
    <mergeCell ref="B306:C306"/>
    <mergeCell ref="F306:G306"/>
    <mergeCell ref="I306:J306"/>
    <mergeCell ref="K306:M306"/>
    <mergeCell ref="N306:P306"/>
    <mergeCell ref="B307:C307"/>
    <mergeCell ref="I307:J307"/>
    <mergeCell ref="K307:M307"/>
    <mergeCell ref="N307:P307"/>
    <mergeCell ref="B304:C304"/>
    <mergeCell ref="F304:G304"/>
    <mergeCell ref="I304:J304"/>
    <mergeCell ref="K304:M304"/>
    <mergeCell ref="N304:P304"/>
    <mergeCell ref="B305:C305"/>
    <mergeCell ref="F305:G305"/>
    <mergeCell ref="I305:J305"/>
    <mergeCell ref="K305:M305"/>
    <mergeCell ref="N305:P305"/>
    <mergeCell ref="B302:C302"/>
    <mergeCell ref="F302:G302"/>
    <mergeCell ref="I302:J302"/>
    <mergeCell ref="K302:M302"/>
    <mergeCell ref="N302:P302"/>
    <mergeCell ref="B303:C303"/>
    <mergeCell ref="F303:G303"/>
    <mergeCell ref="I303:J303"/>
    <mergeCell ref="K303:M303"/>
    <mergeCell ref="N303:P303"/>
    <mergeCell ref="B300:C300"/>
    <mergeCell ref="F300:G300"/>
    <mergeCell ref="I300:J300"/>
    <mergeCell ref="K300:M300"/>
    <mergeCell ref="N300:P300"/>
    <mergeCell ref="B301:C301"/>
    <mergeCell ref="F301:G301"/>
    <mergeCell ref="I301:J301"/>
    <mergeCell ref="K301:M301"/>
    <mergeCell ref="N301:P301"/>
    <mergeCell ref="B298:C298"/>
    <mergeCell ref="F298:G298"/>
    <mergeCell ref="I298:J298"/>
    <mergeCell ref="K298:M298"/>
    <mergeCell ref="N298:P298"/>
    <mergeCell ref="B299:C299"/>
    <mergeCell ref="F299:G299"/>
    <mergeCell ref="I299:J299"/>
    <mergeCell ref="K299:M299"/>
    <mergeCell ref="N299:P299"/>
    <mergeCell ref="K290:M290"/>
    <mergeCell ref="N290:P290"/>
    <mergeCell ref="B291:C291"/>
    <mergeCell ref="F291:G291"/>
    <mergeCell ref="I291:J291"/>
    <mergeCell ref="K291:M291"/>
    <mergeCell ref="N291:P291"/>
    <mergeCell ref="F296:G296"/>
    <mergeCell ref="I296:J296"/>
    <mergeCell ref="K296:M296"/>
    <mergeCell ref="N296:P296"/>
    <mergeCell ref="B297:C297"/>
    <mergeCell ref="F297:G297"/>
    <mergeCell ref="I297:J297"/>
    <mergeCell ref="K297:M297"/>
    <mergeCell ref="N297:P297"/>
    <mergeCell ref="B294:C294"/>
    <mergeCell ref="F294:G294"/>
    <mergeCell ref="I294:J294"/>
    <mergeCell ref="K294:M294"/>
    <mergeCell ref="N294:P294"/>
    <mergeCell ref="B295:C295"/>
    <mergeCell ref="F295:G295"/>
    <mergeCell ref="I295:J295"/>
    <mergeCell ref="K295:M295"/>
    <mergeCell ref="N295:P295"/>
    <mergeCell ref="B288:C288"/>
    <mergeCell ref="E288:E306"/>
    <mergeCell ref="F288:G288"/>
    <mergeCell ref="I288:J288"/>
    <mergeCell ref="K288:M288"/>
    <mergeCell ref="N288:P288"/>
    <mergeCell ref="F289:G289"/>
    <mergeCell ref="I289:J289"/>
    <mergeCell ref="K289:M289"/>
    <mergeCell ref="N289:P289"/>
    <mergeCell ref="F285:G285"/>
    <mergeCell ref="H285:I285"/>
    <mergeCell ref="B286:C287"/>
    <mergeCell ref="D286:J286"/>
    <mergeCell ref="K286:P286"/>
    <mergeCell ref="F287:G287"/>
    <mergeCell ref="I287:J287"/>
    <mergeCell ref="K287:M287"/>
    <mergeCell ref="N287:P287"/>
    <mergeCell ref="B292:C292"/>
    <mergeCell ref="F292:G292"/>
    <mergeCell ref="I292:J292"/>
    <mergeCell ref="K292:M292"/>
    <mergeCell ref="N292:P292"/>
    <mergeCell ref="B293:C293"/>
    <mergeCell ref="F293:G293"/>
    <mergeCell ref="I293:J293"/>
    <mergeCell ref="K293:M293"/>
    <mergeCell ref="N293:P293"/>
    <mergeCell ref="B290:C290"/>
    <mergeCell ref="F290:G290"/>
    <mergeCell ref="I290:J290"/>
    <mergeCell ref="D281:E281"/>
    <mergeCell ref="G281:I281"/>
    <mergeCell ref="J281:L281"/>
    <mergeCell ref="D282:I282"/>
    <mergeCell ref="B283:B284"/>
    <mergeCell ref="F283:G283"/>
    <mergeCell ref="H283:I283"/>
    <mergeCell ref="F284:G284"/>
    <mergeCell ref="H284:I284"/>
    <mergeCell ref="B279:C279"/>
    <mergeCell ref="D279:E279"/>
    <mergeCell ref="G279:I279"/>
    <mergeCell ref="J279:L279"/>
    <mergeCell ref="B280:C280"/>
    <mergeCell ref="D280:E280"/>
    <mergeCell ref="G280:I280"/>
    <mergeCell ref="J280:L280"/>
    <mergeCell ref="B277:C277"/>
    <mergeCell ref="D277:E277"/>
    <mergeCell ref="G277:I277"/>
    <mergeCell ref="J277:L277"/>
    <mergeCell ref="B278:C278"/>
    <mergeCell ref="D278:E278"/>
    <mergeCell ref="G278:I278"/>
    <mergeCell ref="J278:L278"/>
    <mergeCell ref="B275:C275"/>
    <mergeCell ref="D275:E275"/>
    <mergeCell ref="G275:I275"/>
    <mergeCell ref="J275:L275"/>
    <mergeCell ref="B276:C276"/>
    <mergeCell ref="D276:E276"/>
    <mergeCell ref="G276:I276"/>
    <mergeCell ref="J276:L276"/>
    <mergeCell ref="B273:C273"/>
    <mergeCell ref="D273:E273"/>
    <mergeCell ref="G273:I273"/>
    <mergeCell ref="J273:L273"/>
    <mergeCell ref="B274:C274"/>
    <mergeCell ref="D274:E274"/>
    <mergeCell ref="G274:I274"/>
    <mergeCell ref="J274:L274"/>
    <mergeCell ref="B271:C271"/>
    <mergeCell ref="D271:E271"/>
    <mergeCell ref="G271:I271"/>
    <mergeCell ref="J271:L271"/>
    <mergeCell ref="B272:C272"/>
    <mergeCell ref="D272:E272"/>
    <mergeCell ref="G272:I272"/>
    <mergeCell ref="J272:L272"/>
    <mergeCell ref="D269:E269"/>
    <mergeCell ref="G269:I269"/>
    <mergeCell ref="J269:L269"/>
    <mergeCell ref="B270:C270"/>
    <mergeCell ref="D270:E270"/>
    <mergeCell ref="G270:I270"/>
    <mergeCell ref="J270:L270"/>
    <mergeCell ref="B267:C267"/>
    <mergeCell ref="D267:E267"/>
    <mergeCell ref="G267:I267"/>
    <mergeCell ref="J267:L267"/>
    <mergeCell ref="B268:C268"/>
    <mergeCell ref="D268:E268"/>
    <mergeCell ref="G268:I268"/>
    <mergeCell ref="J268:L268"/>
    <mergeCell ref="B265:C265"/>
    <mergeCell ref="D265:E265"/>
    <mergeCell ref="G265:I265"/>
    <mergeCell ref="J265:L265"/>
    <mergeCell ref="B266:C266"/>
    <mergeCell ref="D266:E266"/>
    <mergeCell ref="G266:I266"/>
    <mergeCell ref="J266:L266"/>
    <mergeCell ref="B263:C263"/>
    <mergeCell ref="D263:E263"/>
    <mergeCell ref="G263:I263"/>
    <mergeCell ref="J263:L263"/>
    <mergeCell ref="B264:C264"/>
    <mergeCell ref="D264:E264"/>
    <mergeCell ref="G264:I264"/>
    <mergeCell ref="J264:L264"/>
    <mergeCell ref="B261:C261"/>
    <mergeCell ref="D261:E261"/>
    <mergeCell ref="G261:I261"/>
    <mergeCell ref="J261:L261"/>
    <mergeCell ref="D262:E262"/>
    <mergeCell ref="G262:I262"/>
    <mergeCell ref="J262:L262"/>
    <mergeCell ref="D258:E258"/>
    <mergeCell ref="G258:I258"/>
    <mergeCell ref="J258:L258"/>
    <mergeCell ref="B259:C260"/>
    <mergeCell ref="D259:L259"/>
    <mergeCell ref="D260:E260"/>
    <mergeCell ref="G260:I260"/>
    <mergeCell ref="J260:L260"/>
    <mergeCell ref="B256:C256"/>
    <mergeCell ref="D256:E256"/>
    <mergeCell ref="G256:I256"/>
    <mergeCell ref="J256:L256"/>
    <mergeCell ref="B257:C257"/>
    <mergeCell ref="D257:E257"/>
    <mergeCell ref="G257:I257"/>
    <mergeCell ref="J257:L257"/>
    <mergeCell ref="B254:C254"/>
    <mergeCell ref="D254:E254"/>
    <mergeCell ref="G254:I254"/>
    <mergeCell ref="J254:L254"/>
    <mergeCell ref="B255:C255"/>
    <mergeCell ref="D255:E255"/>
    <mergeCell ref="G255:I255"/>
    <mergeCell ref="J255:L255"/>
    <mergeCell ref="B252:C252"/>
    <mergeCell ref="D252:E252"/>
    <mergeCell ref="G252:I252"/>
    <mergeCell ref="J252:L252"/>
    <mergeCell ref="B253:C253"/>
    <mergeCell ref="D253:E253"/>
    <mergeCell ref="G253:I253"/>
    <mergeCell ref="J253:L253"/>
    <mergeCell ref="B250:C250"/>
    <mergeCell ref="D250:E250"/>
    <mergeCell ref="G250:I250"/>
    <mergeCell ref="J250:L250"/>
    <mergeCell ref="B251:C251"/>
    <mergeCell ref="D251:E251"/>
    <mergeCell ref="G251:I251"/>
    <mergeCell ref="J251:L251"/>
    <mergeCell ref="B248:C248"/>
    <mergeCell ref="D248:E248"/>
    <mergeCell ref="G248:I248"/>
    <mergeCell ref="J248:L248"/>
    <mergeCell ref="B249:C249"/>
    <mergeCell ref="D249:E249"/>
    <mergeCell ref="G249:I249"/>
    <mergeCell ref="J249:L249"/>
    <mergeCell ref="D246:E246"/>
    <mergeCell ref="G246:I246"/>
    <mergeCell ref="J246:L246"/>
    <mergeCell ref="B247:C247"/>
    <mergeCell ref="D247:E247"/>
    <mergeCell ref="G247:I247"/>
    <mergeCell ref="J247:L247"/>
    <mergeCell ref="B244:C244"/>
    <mergeCell ref="D244:E244"/>
    <mergeCell ref="G244:I244"/>
    <mergeCell ref="J244:L244"/>
    <mergeCell ref="B245:C245"/>
    <mergeCell ref="D245:E245"/>
    <mergeCell ref="G245:I245"/>
    <mergeCell ref="J245:L245"/>
    <mergeCell ref="B242:C242"/>
    <mergeCell ref="D242:E242"/>
    <mergeCell ref="G242:I242"/>
    <mergeCell ref="J242:L242"/>
    <mergeCell ref="B243:C243"/>
    <mergeCell ref="D243:E243"/>
    <mergeCell ref="G243:I243"/>
    <mergeCell ref="J243:L243"/>
    <mergeCell ref="B240:C240"/>
    <mergeCell ref="D240:E240"/>
    <mergeCell ref="G240:I240"/>
    <mergeCell ref="J240:L240"/>
    <mergeCell ref="B241:C241"/>
    <mergeCell ref="D241:E241"/>
    <mergeCell ref="G241:I241"/>
    <mergeCell ref="J241:L241"/>
    <mergeCell ref="D238:E238"/>
    <mergeCell ref="G238:I238"/>
    <mergeCell ref="J238:L238"/>
    <mergeCell ref="B239:C239"/>
    <mergeCell ref="D239:E239"/>
    <mergeCell ref="G239:I239"/>
    <mergeCell ref="J239:L239"/>
    <mergeCell ref="B235:C236"/>
    <mergeCell ref="D235:L235"/>
    <mergeCell ref="D236:E236"/>
    <mergeCell ref="G236:I236"/>
    <mergeCell ref="J236:L236"/>
    <mergeCell ref="B237:C237"/>
    <mergeCell ref="D237:E237"/>
    <mergeCell ref="G237:I237"/>
    <mergeCell ref="J237:L237"/>
    <mergeCell ref="H232:I232"/>
    <mergeCell ref="B233:C233"/>
    <mergeCell ref="H233:I233"/>
    <mergeCell ref="B234:C234"/>
    <mergeCell ref="F234:G234"/>
    <mergeCell ref="H234:I234"/>
    <mergeCell ref="B228:C229"/>
    <mergeCell ref="D228:I228"/>
    <mergeCell ref="F229:G229"/>
    <mergeCell ref="H229:I229"/>
    <mergeCell ref="B230:C230"/>
    <mergeCell ref="F230:G233"/>
    <mergeCell ref="H230:I230"/>
    <mergeCell ref="B231:C231"/>
    <mergeCell ref="H231:I231"/>
    <mergeCell ref="B232:C232"/>
    <mergeCell ref="F226:G226"/>
    <mergeCell ref="H226:I226"/>
    <mergeCell ref="J226:K226"/>
    <mergeCell ref="B227:C227"/>
    <mergeCell ref="F227:G227"/>
    <mergeCell ref="H227:I227"/>
    <mergeCell ref="J227:K227"/>
    <mergeCell ref="F224:G224"/>
    <mergeCell ref="H224:I224"/>
    <mergeCell ref="J224:K224"/>
    <mergeCell ref="F225:G225"/>
    <mergeCell ref="H225:I225"/>
    <mergeCell ref="J225:K225"/>
    <mergeCell ref="F222:G222"/>
    <mergeCell ref="H222:I222"/>
    <mergeCell ref="J222:K222"/>
    <mergeCell ref="F223:G223"/>
    <mergeCell ref="H223:I223"/>
    <mergeCell ref="J223:K223"/>
    <mergeCell ref="F220:G220"/>
    <mergeCell ref="H220:I220"/>
    <mergeCell ref="J220:K220"/>
    <mergeCell ref="F221:G221"/>
    <mergeCell ref="H221:I221"/>
    <mergeCell ref="J221:K221"/>
    <mergeCell ref="F218:G218"/>
    <mergeCell ref="H218:I218"/>
    <mergeCell ref="J218:K218"/>
    <mergeCell ref="F219:G219"/>
    <mergeCell ref="H219:I219"/>
    <mergeCell ref="J219:K219"/>
    <mergeCell ref="F216:G216"/>
    <mergeCell ref="H216:I216"/>
    <mergeCell ref="J216:K216"/>
    <mergeCell ref="F217:G217"/>
    <mergeCell ref="H217:I217"/>
    <mergeCell ref="J217:K217"/>
    <mergeCell ref="F214:G214"/>
    <mergeCell ref="H214:I214"/>
    <mergeCell ref="J214:K214"/>
    <mergeCell ref="F215:G215"/>
    <mergeCell ref="H215:I215"/>
    <mergeCell ref="J215:K215"/>
    <mergeCell ref="F212:G212"/>
    <mergeCell ref="H212:I212"/>
    <mergeCell ref="J212:K212"/>
    <mergeCell ref="F213:G213"/>
    <mergeCell ref="H213:I213"/>
    <mergeCell ref="J213:K213"/>
    <mergeCell ref="F210:G210"/>
    <mergeCell ref="H210:I210"/>
    <mergeCell ref="J210:K210"/>
    <mergeCell ref="F211:G211"/>
    <mergeCell ref="H211:I211"/>
    <mergeCell ref="J211:K211"/>
    <mergeCell ref="F208:G208"/>
    <mergeCell ref="H208:I208"/>
    <mergeCell ref="J208:K208"/>
    <mergeCell ref="F209:G209"/>
    <mergeCell ref="H209:I209"/>
    <mergeCell ref="J209:K209"/>
    <mergeCell ref="F206:G206"/>
    <mergeCell ref="H206:I206"/>
    <mergeCell ref="J206:K206"/>
    <mergeCell ref="F207:G207"/>
    <mergeCell ref="H207:I207"/>
    <mergeCell ref="J207:K207"/>
    <mergeCell ref="F204:G204"/>
    <mergeCell ref="H204:I204"/>
    <mergeCell ref="J204:K204"/>
    <mergeCell ref="F205:G205"/>
    <mergeCell ref="H205:I205"/>
    <mergeCell ref="J205:K205"/>
    <mergeCell ref="F202:G202"/>
    <mergeCell ref="H202:I202"/>
    <mergeCell ref="J202:K202"/>
    <mergeCell ref="F203:G203"/>
    <mergeCell ref="H203:I203"/>
    <mergeCell ref="J203:K203"/>
    <mergeCell ref="F198:G198"/>
    <mergeCell ref="H198:I198"/>
    <mergeCell ref="F199:G199"/>
    <mergeCell ref="H199:I199"/>
    <mergeCell ref="B200:C201"/>
    <mergeCell ref="D200:K200"/>
    <mergeCell ref="F201:G201"/>
    <mergeCell ref="H201:I201"/>
    <mergeCell ref="J201:K201"/>
    <mergeCell ref="F195:G195"/>
    <mergeCell ref="H195:I195"/>
    <mergeCell ref="F196:G196"/>
    <mergeCell ref="H196:I196"/>
    <mergeCell ref="F197:G197"/>
    <mergeCell ref="H197:I197"/>
    <mergeCell ref="F192:G192"/>
    <mergeCell ref="H192:I192"/>
    <mergeCell ref="F193:G193"/>
    <mergeCell ref="H193:I193"/>
    <mergeCell ref="F194:G194"/>
    <mergeCell ref="H194:I194"/>
    <mergeCell ref="F189:G189"/>
    <mergeCell ref="H189:I189"/>
    <mergeCell ref="F190:G190"/>
    <mergeCell ref="H190:I190"/>
    <mergeCell ref="F191:G191"/>
    <mergeCell ref="H191:I191"/>
    <mergeCell ref="F186:G186"/>
    <mergeCell ref="H186:I186"/>
    <mergeCell ref="F187:G187"/>
    <mergeCell ref="H187:I187"/>
    <mergeCell ref="F188:G188"/>
    <mergeCell ref="H188:I188"/>
    <mergeCell ref="F183:G183"/>
    <mergeCell ref="H183:I183"/>
    <mergeCell ref="F184:G184"/>
    <mergeCell ref="H184:I184"/>
    <mergeCell ref="F185:G185"/>
    <mergeCell ref="H185:I185"/>
    <mergeCell ref="F180:G180"/>
    <mergeCell ref="H180:I180"/>
    <mergeCell ref="F181:G181"/>
    <mergeCell ref="H181:I181"/>
    <mergeCell ref="F182:G182"/>
    <mergeCell ref="H182:I182"/>
    <mergeCell ref="F177:G177"/>
    <mergeCell ref="H177:I177"/>
    <mergeCell ref="F178:G178"/>
    <mergeCell ref="H178:I178"/>
    <mergeCell ref="F179:G179"/>
    <mergeCell ref="H179:I179"/>
    <mergeCell ref="F174:G174"/>
    <mergeCell ref="H174:I174"/>
    <mergeCell ref="F175:G175"/>
    <mergeCell ref="H175:I175"/>
    <mergeCell ref="F176:G176"/>
    <mergeCell ref="H176:I176"/>
    <mergeCell ref="B171:C171"/>
    <mergeCell ref="F171:G171"/>
    <mergeCell ref="H171:I171"/>
    <mergeCell ref="B172:C173"/>
    <mergeCell ref="D172:I172"/>
    <mergeCell ref="F173:G173"/>
    <mergeCell ref="H173:I173"/>
    <mergeCell ref="B167:C167"/>
    <mergeCell ref="F167:G170"/>
    <mergeCell ref="H167:I167"/>
    <mergeCell ref="B168:C168"/>
    <mergeCell ref="H168:I168"/>
    <mergeCell ref="B169:C169"/>
    <mergeCell ref="H169:I169"/>
    <mergeCell ref="B170:C170"/>
    <mergeCell ref="H170:I170"/>
    <mergeCell ref="F163:G163"/>
    <mergeCell ref="H163:I163"/>
    <mergeCell ref="F164:G164"/>
    <mergeCell ref="H164:I164"/>
    <mergeCell ref="B165:C166"/>
    <mergeCell ref="D165:I165"/>
    <mergeCell ref="F166:G166"/>
    <mergeCell ref="H166:I166"/>
    <mergeCell ref="F160:G160"/>
    <mergeCell ref="H160:I160"/>
    <mergeCell ref="F161:G161"/>
    <mergeCell ref="H161:I161"/>
    <mergeCell ref="F162:G162"/>
    <mergeCell ref="H162:I162"/>
    <mergeCell ref="F157:G157"/>
    <mergeCell ref="H157:I157"/>
    <mergeCell ref="F158:G158"/>
    <mergeCell ref="H158:I158"/>
    <mergeCell ref="F159:G159"/>
    <mergeCell ref="H159:I159"/>
    <mergeCell ref="F154:G154"/>
    <mergeCell ref="H154:I154"/>
    <mergeCell ref="F155:G155"/>
    <mergeCell ref="H155:I155"/>
    <mergeCell ref="F156:G156"/>
    <mergeCell ref="H156:I156"/>
    <mergeCell ref="F151:G151"/>
    <mergeCell ref="H151:I151"/>
    <mergeCell ref="F152:G152"/>
    <mergeCell ref="H152:I152"/>
    <mergeCell ref="F153:G153"/>
    <mergeCell ref="H153:I153"/>
    <mergeCell ref="F148:G148"/>
    <mergeCell ref="H148:I148"/>
    <mergeCell ref="F149:G149"/>
    <mergeCell ref="H149:I149"/>
    <mergeCell ref="F150:G150"/>
    <mergeCell ref="H150:I150"/>
    <mergeCell ref="F145:G145"/>
    <mergeCell ref="H145:I145"/>
    <mergeCell ref="F146:G146"/>
    <mergeCell ref="H146:I146"/>
    <mergeCell ref="F147:G147"/>
    <mergeCell ref="H147:I147"/>
    <mergeCell ref="F142:G142"/>
    <mergeCell ref="H142:I142"/>
    <mergeCell ref="F143:G143"/>
    <mergeCell ref="H143:I143"/>
    <mergeCell ref="F144:G144"/>
    <mergeCell ref="H144:I144"/>
    <mergeCell ref="F139:G139"/>
    <mergeCell ref="H139:I139"/>
    <mergeCell ref="F140:G140"/>
    <mergeCell ref="H140:I140"/>
    <mergeCell ref="F141:G141"/>
    <mergeCell ref="H141:I141"/>
    <mergeCell ref="F135:G135"/>
    <mergeCell ref="H135:I135"/>
    <mergeCell ref="F136:G136"/>
    <mergeCell ref="H136:I136"/>
    <mergeCell ref="B137:C138"/>
    <mergeCell ref="D137:I137"/>
    <mergeCell ref="F138:G138"/>
    <mergeCell ref="H138:I138"/>
    <mergeCell ref="F132:G132"/>
    <mergeCell ref="H132:I132"/>
    <mergeCell ref="F133:G133"/>
    <mergeCell ref="H133:I133"/>
    <mergeCell ref="F134:G134"/>
    <mergeCell ref="H134:I134"/>
    <mergeCell ref="P127:P128"/>
    <mergeCell ref="F129:G129"/>
    <mergeCell ref="H129:I129"/>
    <mergeCell ref="F130:G130"/>
    <mergeCell ref="H130:I130"/>
    <mergeCell ref="F131:G131"/>
    <mergeCell ref="H131:I131"/>
    <mergeCell ref="J127:J128"/>
    <mergeCell ref="K127:K128"/>
    <mergeCell ref="L127:L128"/>
    <mergeCell ref="M127:M128"/>
    <mergeCell ref="N127:N128"/>
    <mergeCell ref="O127:O128"/>
    <mergeCell ref="B125:C125"/>
    <mergeCell ref="F125:G125"/>
    <mergeCell ref="H125:I125"/>
    <mergeCell ref="B126:C128"/>
    <mergeCell ref="D126:I126"/>
    <mergeCell ref="D127:D128"/>
    <mergeCell ref="E127:E128"/>
    <mergeCell ref="F127:G128"/>
    <mergeCell ref="H127:I128"/>
    <mergeCell ref="B121:C121"/>
    <mergeCell ref="F121:G124"/>
    <mergeCell ref="H121:I121"/>
    <mergeCell ref="B122:C122"/>
    <mergeCell ref="H122:I122"/>
    <mergeCell ref="B123:C123"/>
    <mergeCell ref="H123:I123"/>
    <mergeCell ref="B124:C124"/>
    <mergeCell ref="H124:I124"/>
    <mergeCell ref="F118:G118"/>
    <mergeCell ref="H118:I118"/>
    <mergeCell ref="B119:C120"/>
    <mergeCell ref="D119:I119"/>
    <mergeCell ref="F120:G120"/>
    <mergeCell ref="H120:I120"/>
    <mergeCell ref="F115:G115"/>
    <mergeCell ref="H115:I115"/>
    <mergeCell ref="F116:G116"/>
    <mergeCell ref="H116:I116"/>
    <mergeCell ref="F117:G117"/>
    <mergeCell ref="H117:I117"/>
    <mergeCell ref="F112:G112"/>
    <mergeCell ref="H112:I112"/>
    <mergeCell ref="F113:G113"/>
    <mergeCell ref="H113:I113"/>
    <mergeCell ref="F114:G114"/>
    <mergeCell ref="H114:I114"/>
    <mergeCell ref="F109:G109"/>
    <mergeCell ref="H109:I109"/>
    <mergeCell ref="F110:G110"/>
    <mergeCell ref="H110:I110"/>
    <mergeCell ref="F111:G111"/>
    <mergeCell ref="H111:I111"/>
    <mergeCell ref="F106:G106"/>
    <mergeCell ref="H106:I106"/>
    <mergeCell ref="F107:G107"/>
    <mergeCell ref="H107:I107"/>
    <mergeCell ref="F108:G108"/>
    <mergeCell ref="H108:I108"/>
    <mergeCell ref="F103:G103"/>
    <mergeCell ref="H103:I103"/>
    <mergeCell ref="F104:G104"/>
    <mergeCell ref="H104:I104"/>
    <mergeCell ref="F105:G105"/>
    <mergeCell ref="H105:I105"/>
    <mergeCell ref="F100:G100"/>
    <mergeCell ref="H100:I100"/>
    <mergeCell ref="F101:G101"/>
    <mergeCell ref="H101:I101"/>
    <mergeCell ref="F102:G102"/>
    <mergeCell ref="H102:I102"/>
    <mergeCell ref="F97:G97"/>
    <mergeCell ref="H97:I97"/>
    <mergeCell ref="F98:G98"/>
    <mergeCell ref="H98:I98"/>
    <mergeCell ref="F99:G99"/>
    <mergeCell ref="H99:I99"/>
    <mergeCell ref="B94:C94"/>
    <mergeCell ref="F94:G94"/>
    <mergeCell ref="H94:I94"/>
    <mergeCell ref="F95:G95"/>
    <mergeCell ref="H95:I95"/>
    <mergeCell ref="F96:G96"/>
    <mergeCell ref="H96:I96"/>
    <mergeCell ref="B90:C90"/>
    <mergeCell ref="F90:G90"/>
    <mergeCell ref="H90:I90"/>
    <mergeCell ref="F91:G91"/>
    <mergeCell ref="H91:I91"/>
    <mergeCell ref="B92:C93"/>
    <mergeCell ref="D92:I92"/>
    <mergeCell ref="F93:G93"/>
    <mergeCell ref="H93:I93"/>
    <mergeCell ref="B88:C88"/>
    <mergeCell ref="F88:G88"/>
    <mergeCell ref="H88:I88"/>
    <mergeCell ref="B89:C89"/>
    <mergeCell ref="F89:G89"/>
    <mergeCell ref="H89:I89"/>
    <mergeCell ref="F85:G85"/>
    <mergeCell ref="H85:I85"/>
    <mergeCell ref="B86:C86"/>
    <mergeCell ref="F86:G86"/>
    <mergeCell ref="H86:I86"/>
    <mergeCell ref="B87:C87"/>
    <mergeCell ref="F87:G87"/>
    <mergeCell ref="H87:I87"/>
    <mergeCell ref="J82:J83"/>
    <mergeCell ref="K82:K83"/>
    <mergeCell ref="L82:L83"/>
    <mergeCell ref="M82:M83"/>
    <mergeCell ref="U82:U83"/>
    <mergeCell ref="B84:C84"/>
    <mergeCell ref="F84:G84"/>
    <mergeCell ref="H84:I84"/>
    <mergeCell ref="F80:G80"/>
    <mergeCell ref="H80:I80"/>
    <mergeCell ref="B81:C83"/>
    <mergeCell ref="D81:I81"/>
    <mergeCell ref="D82:D83"/>
    <mergeCell ref="E82:E83"/>
    <mergeCell ref="F82:G83"/>
    <mergeCell ref="H82:I83"/>
    <mergeCell ref="B78:C78"/>
    <mergeCell ref="F78:G78"/>
    <mergeCell ref="H78:I78"/>
    <mergeCell ref="B79:C79"/>
    <mergeCell ref="F79:G79"/>
    <mergeCell ref="H79:I79"/>
    <mergeCell ref="B76:C76"/>
    <mergeCell ref="F76:G76"/>
    <mergeCell ref="H76:I76"/>
    <mergeCell ref="B77:C77"/>
    <mergeCell ref="F77:G77"/>
    <mergeCell ref="H77:I77"/>
    <mergeCell ref="B73:C73"/>
    <mergeCell ref="F73:G73"/>
    <mergeCell ref="H73:I73"/>
    <mergeCell ref="F74:G74"/>
    <mergeCell ref="H74:I74"/>
    <mergeCell ref="B75:C75"/>
    <mergeCell ref="F75:G75"/>
    <mergeCell ref="H75:I75"/>
    <mergeCell ref="H71:I72"/>
    <mergeCell ref="J71:J72"/>
    <mergeCell ref="K71:K72"/>
    <mergeCell ref="L71:L72"/>
    <mergeCell ref="M71:M72"/>
    <mergeCell ref="U71:U72"/>
    <mergeCell ref="B68:C68"/>
    <mergeCell ref="F68:G68"/>
    <mergeCell ref="H68:I68"/>
    <mergeCell ref="F69:G69"/>
    <mergeCell ref="H69:I69"/>
    <mergeCell ref="B70:C72"/>
    <mergeCell ref="D70:I70"/>
    <mergeCell ref="D71:D72"/>
    <mergeCell ref="E71:E72"/>
    <mergeCell ref="F71:G72"/>
    <mergeCell ref="B66:C66"/>
    <mergeCell ref="F66:G66"/>
    <mergeCell ref="H66:I66"/>
    <mergeCell ref="B67:C67"/>
    <mergeCell ref="F67:G67"/>
    <mergeCell ref="H67:I67"/>
    <mergeCell ref="B64:C64"/>
    <mergeCell ref="F64:G64"/>
    <mergeCell ref="H64:I64"/>
    <mergeCell ref="B65:C65"/>
    <mergeCell ref="F65:G65"/>
    <mergeCell ref="H65:I65"/>
    <mergeCell ref="B61:C61"/>
    <mergeCell ref="F61:G61"/>
    <mergeCell ref="H61:I61"/>
    <mergeCell ref="B62:C63"/>
    <mergeCell ref="D62:I62"/>
    <mergeCell ref="F63:G63"/>
    <mergeCell ref="H63:I63"/>
    <mergeCell ref="B57:C57"/>
    <mergeCell ref="F57:G60"/>
    <mergeCell ref="H57:I57"/>
    <mergeCell ref="B58:C58"/>
    <mergeCell ref="H58:I58"/>
    <mergeCell ref="B59:C59"/>
    <mergeCell ref="H59:I59"/>
    <mergeCell ref="B60:C60"/>
    <mergeCell ref="H60:I60"/>
    <mergeCell ref="B54:C54"/>
    <mergeCell ref="F54:G54"/>
    <mergeCell ref="H54:I54"/>
    <mergeCell ref="J54:K54"/>
    <mergeCell ref="B55:C56"/>
    <mergeCell ref="D55:I55"/>
    <mergeCell ref="F56:G56"/>
    <mergeCell ref="H56:I56"/>
    <mergeCell ref="B52:C52"/>
    <mergeCell ref="F52:G52"/>
    <mergeCell ref="H52:I52"/>
    <mergeCell ref="J52:K52"/>
    <mergeCell ref="B53:C53"/>
    <mergeCell ref="F53:G53"/>
    <mergeCell ref="H53:I53"/>
    <mergeCell ref="J53:K53"/>
    <mergeCell ref="B50:C50"/>
    <mergeCell ref="F50:G50"/>
    <mergeCell ref="H50:I50"/>
    <mergeCell ref="J50:K50"/>
    <mergeCell ref="B51:C51"/>
    <mergeCell ref="F51:G51"/>
    <mergeCell ref="H51:I51"/>
    <mergeCell ref="J51:K51"/>
    <mergeCell ref="B48:C48"/>
    <mergeCell ref="F48:G48"/>
    <mergeCell ref="H48:I48"/>
    <mergeCell ref="J48:K48"/>
    <mergeCell ref="B49:C49"/>
    <mergeCell ref="F49:G49"/>
    <mergeCell ref="H49:I49"/>
    <mergeCell ref="J49:K49"/>
    <mergeCell ref="B46:C46"/>
    <mergeCell ref="F46:G46"/>
    <mergeCell ref="H46:I46"/>
    <mergeCell ref="J46:K46"/>
    <mergeCell ref="B47:C47"/>
    <mergeCell ref="F47:G47"/>
    <mergeCell ref="H47:I47"/>
    <mergeCell ref="J47:K47"/>
    <mergeCell ref="B44:C44"/>
    <mergeCell ref="F44:G44"/>
    <mergeCell ref="H44:I44"/>
    <mergeCell ref="J44:K44"/>
    <mergeCell ref="B45:C45"/>
    <mergeCell ref="F45:G45"/>
    <mergeCell ref="H45:I45"/>
    <mergeCell ref="J45:K45"/>
    <mergeCell ref="H35:I35"/>
    <mergeCell ref="J35:K35"/>
    <mergeCell ref="B31:C31"/>
    <mergeCell ref="F31:G31"/>
    <mergeCell ref="H31:I31"/>
    <mergeCell ref="B42:C42"/>
    <mergeCell ref="F42:G42"/>
    <mergeCell ref="H42:I42"/>
    <mergeCell ref="J42:K42"/>
    <mergeCell ref="B43:C43"/>
    <mergeCell ref="F43:G43"/>
    <mergeCell ref="H43:I43"/>
    <mergeCell ref="J43:K43"/>
    <mergeCell ref="B40:C40"/>
    <mergeCell ref="F40:G40"/>
    <mergeCell ref="H40:I40"/>
    <mergeCell ref="J40:K40"/>
    <mergeCell ref="B41:C41"/>
    <mergeCell ref="F41:G41"/>
    <mergeCell ref="H41:I41"/>
    <mergeCell ref="J41:K41"/>
    <mergeCell ref="B38:C38"/>
    <mergeCell ref="F38:G38"/>
    <mergeCell ref="H38:I38"/>
    <mergeCell ref="J38:K38"/>
    <mergeCell ref="B39:C39"/>
    <mergeCell ref="F39:G39"/>
    <mergeCell ref="H39:I39"/>
    <mergeCell ref="J39:K39"/>
    <mergeCell ref="X31:AE31"/>
    <mergeCell ref="B32:C32"/>
    <mergeCell ref="F32:G32"/>
    <mergeCell ref="H32:I32"/>
    <mergeCell ref="X32:AE32"/>
    <mergeCell ref="B29:C29"/>
    <mergeCell ref="F29:G29"/>
    <mergeCell ref="H29:I29"/>
    <mergeCell ref="Y29:AE29"/>
    <mergeCell ref="B30:C30"/>
    <mergeCell ref="F30:G30"/>
    <mergeCell ref="H30:I30"/>
    <mergeCell ref="X30:AE30"/>
    <mergeCell ref="B27:C27"/>
    <mergeCell ref="F27:G27"/>
    <mergeCell ref="H27:I27"/>
    <mergeCell ref="X27:AE27"/>
    <mergeCell ref="B28:C28"/>
    <mergeCell ref="F28:G28"/>
    <mergeCell ref="H28:I28"/>
    <mergeCell ref="X28:AE28"/>
    <mergeCell ref="X25:AE25"/>
    <mergeCell ref="B26:C26"/>
    <mergeCell ref="F26:G26"/>
    <mergeCell ref="H26:I26"/>
    <mergeCell ref="Y26:AE26"/>
    <mergeCell ref="B23:C23"/>
    <mergeCell ref="F23:G23"/>
    <mergeCell ref="H23:I23"/>
    <mergeCell ref="Y23:AE23"/>
    <mergeCell ref="B24:C24"/>
    <mergeCell ref="F24:G24"/>
    <mergeCell ref="H24:I24"/>
    <mergeCell ref="Y24:AE24"/>
    <mergeCell ref="B21:C21"/>
    <mergeCell ref="F21:G21"/>
    <mergeCell ref="H21:I21"/>
    <mergeCell ref="Y21:AE21"/>
    <mergeCell ref="B22:C22"/>
    <mergeCell ref="F22:G22"/>
    <mergeCell ref="H22:I22"/>
    <mergeCell ref="Y22:AE22"/>
    <mergeCell ref="Y19:AE19"/>
    <mergeCell ref="B20:C20"/>
    <mergeCell ref="F20:G20"/>
    <mergeCell ref="H20:I20"/>
    <mergeCell ref="Y20:AE20"/>
    <mergeCell ref="Y16:AE16"/>
    <mergeCell ref="B17:C17"/>
    <mergeCell ref="F17:G17"/>
    <mergeCell ref="H17:I17"/>
    <mergeCell ref="Y17:AE17"/>
    <mergeCell ref="B18:C18"/>
    <mergeCell ref="F18:G18"/>
    <mergeCell ref="H18:I18"/>
    <mergeCell ref="Y18:AE18"/>
    <mergeCell ref="X13:AE13"/>
    <mergeCell ref="F14:G14"/>
    <mergeCell ref="H14:I14"/>
    <mergeCell ref="Y14:AE14"/>
    <mergeCell ref="B15:C15"/>
    <mergeCell ref="F15:G15"/>
    <mergeCell ref="H15:I15"/>
    <mergeCell ref="Y15:AE15"/>
    <mergeCell ref="D9:O9"/>
    <mergeCell ref="A1:C1"/>
    <mergeCell ref="L1:T1"/>
    <mergeCell ref="A2:T2"/>
    <mergeCell ref="D4:O4"/>
    <mergeCell ref="D6:O6"/>
    <mergeCell ref="D8:O8"/>
    <mergeCell ref="D12:S12"/>
    <mergeCell ref="A13:A420"/>
    <mergeCell ref="B13:C14"/>
    <mergeCell ref="D13:I13"/>
    <mergeCell ref="F16:G16"/>
    <mergeCell ref="H16:I16"/>
    <mergeCell ref="B19:C19"/>
    <mergeCell ref="F19:G19"/>
    <mergeCell ref="H19:I19"/>
    <mergeCell ref="B25:C25"/>
    <mergeCell ref="F25:G25"/>
    <mergeCell ref="H25:I25"/>
    <mergeCell ref="B36:C36"/>
    <mergeCell ref="F36:G36"/>
    <mergeCell ref="H36:I36"/>
    <mergeCell ref="J36:K36"/>
    <mergeCell ref="F37:G37"/>
    <mergeCell ref="H37:I37"/>
    <mergeCell ref="J37:K37"/>
    <mergeCell ref="F33:G33"/>
    <mergeCell ref="H33:I33"/>
    <mergeCell ref="B34:C35"/>
    <mergeCell ref="D34:K34"/>
    <mergeCell ref="L34:R34"/>
    <mergeCell ref="F35:G35"/>
  </mergeCells>
  <phoneticPr fontId="1"/>
  <conditionalFormatting sqref="E15:E32">
    <cfRule type="expression" dxfId="30" priority="34">
      <formula>E15&gt;U15</formula>
    </cfRule>
  </conditionalFormatting>
  <conditionalFormatting sqref="E36:E53">
    <cfRule type="expression" dxfId="29" priority="29">
      <formula>E36&gt;U36</formula>
    </cfRule>
  </conditionalFormatting>
  <conditionalFormatting sqref="E57">
    <cfRule type="expression" dxfId="28" priority="4">
      <formula>$E$57&gt;$U$57</formula>
    </cfRule>
  </conditionalFormatting>
  <conditionalFormatting sqref="E58">
    <cfRule type="expression" dxfId="27" priority="3">
      <formula>$E$58&gt;$U$58</formula>
    </cfRule>
  </conditionalFormatting>
  <conditionalFormatting sqref="E59">
    <cfRule type="expression" dxfId="26" priority="2">
      <formula>$E$59&gt;$U$59</formula>
    </cfRule>
  </conditionalFormatting>
  <conditionalFormatting sqref="E60">
    <cfRule type="expression" dxfId="25" priority="1">
      <formula>$E$60&gt;$U$60</formula>
    </cfRule>
  </conditionalFormatting>
  <conditionalFormatting sqref="E73:E79">
    <cfRule type="expression" dxfId="24" priority="33">
      <formula>E73&gt;U73</formula>
    </cfRule>
  </conditionalFormatting>
  <conditionalFormatting sqref="E84:E90">
    <cfRule type="expression" dxfId="23" priority="32">
      <formula>E84&gt;U84</formula>
    </cfRule>
  </conditionalFormatting>
  <conditionalFormatting sqref="E121:E124">
    <cfRule type="expression" dxfId="22" priority="13">
      <formula>$E$121&gt;$U$121</formula>
    </cfRule>
  </conditionalFormatting>
  <conditionalFormatting sqref="E139:E163">
    <cfRule type="expression" dxfId="21" priority="31">
      <formula>E139&gt;U139</formula>
    </cfRule>
  </conditionalFormatting>
  <conditionalFormatting sqref="E167:E170">
    <cfRule type="expression" dxfId="20" priority="8">
      <formula>$E$167&gt;$U$167</formula>
    </cfRule>
  </conditionalFormatting>
  <conditionalFormatting sqref="E168 E170">
    <cfRule type="expression" dxfId="19" priority="7">
      <formula>$E$168&gt;$U$168</formula>
    </cfRule>
  </conditionalFormatting>
  <conditionalFormatting sqref="E169">
    <cfRule type="expression" dxfId="18" priority="6">
      <formula>$E$169&gt;$U$169</formula>
    </cfRule>
  </conditionalFormatting>
  <conditionalFormatting sqref="E170">
    <cfRule type="expression" dxfId="17" priority="5">
      <formula>$E$170&gt;$U$170</formula>
    </cfRule>
  </conditionalFormatting>
  <conditionalFormatting sqref="E174:E198">
    <cfRule type="expression" dxfId="16" priority="30">
      <formula>E174&gt;U174</formula>
    </cfRule>
  </conditionalFormatting>
  <conditionalFormatting sqref="E202:E226">
    <cfRule type="expression" dxfId="15" priority="28">
      <formula>E202&gt;U202</formula>
    </cfRule>
  </conditionalFormatting>
  <conditionalFormatting sqref="E231:E233">
    <cfRule type="expression" dxfId="14" priority="27">
      <formula>E231&gt;U231</formula>
    </cfRule>
  </conditionalFormatting>
  <conditionalFormatting sqref="E284">
    <cfRule type="expression" dxfId="13" priority="24">
      <formula>E284&gt;U284</formula>
    </cfRule>
  </conditionalFormatting>
  <conditionalFormatting sqref="E350:E352">
    <cfRule type="expression" dxfId="12" priority="19">
      <formula>E350&gt;U350</formula>
    </cfRule>
  </conditionalFormatting>
  <conditionalFormatting sqref="E374:E385">
    <cfRule type="expression" dxfId="11" priority="17">
      <formula>E374&gt;U374</formula>
    </cfRule>
  </conditionalFormatting>
  <conditionalFormatting sqref="E390:E400">
    <cfRule type="expression" dxfId="10" priority="14">
      <formula>E390&gt;U390</formula>
    </cfRule>
  </conditionalFormatting>
  <conditionalFormatting sqref="F237:F257">
    <cfRule type="expression" dxfId="9" priority="26">
      <formula>F237&gt;U237</formula>
    </cfRule>
  </conditionalFormatting>
  <conditionalFormatting sqref="F261:F280">
    <cfRule type="expression" dxfId="8" priority="25">
      <formula>F261&gt;U261</formula>
    </cfRule>
  </conditionalFormatting>
  <conditionalFormatting sqref="F358:G369">
    <cfRule type="expression" dxfId="7" priority="18">
      <formula>F358&gt;U358</formula>
    </cfRule>
  </conditionalFormatting>
  <conditionalFormatting sqref="H316:I317">
    <cfRule type="expression" dxfId="6" priority="23">
      <formula>H316&gt;U316</formula>
    </cfRule>
  </conditionalFormatting>
  <conditionalFormatting sqref="H320:I323">
    <cfRule type="expression" dxfId="5" priority="22">
      <formula>H320&gt;U320</formula>
    </cfRule>
  </conditionalFormatting>
  <conditionalFormatting sqref="H326:I340">
    <cfRule type="expression" dxfId="4" priority="21">
      <formula>H326&gt;U326</formula>
    </cfRule>
  </conditionalFormatting>
  <conditionalFormatting sqref="H343:I346">
    <cfRule type="expression" dxfId="3" priority="20">
      <formula>H343&gt;U343</formula>
    </cfRule>
  </conditionalFormatting>
  <conditionalFormatting sqref="J374:K385">
    <cfRule type="expression" dxfId="2" priority="16">
      <formula>J374&gt;V374</formula>
    </cfRule>
  </conditionalFormatting>
  <conditionalFormatting sqref="P374:P385">
    <cfRule type="expression" dxfId="1" priority="15">
      <formula>P374&gt;W374</formula>
    </cfRule>
  </conditionalFormatting>
  <conditionalFormatting sqref="U167:U170">
    <cfRule type="expression" dxfId="0" priority="11">
      <formula>$E$121&gt;$U$121</formula>
    </cfRule>
  </conditionalFormatting>
  <dataValidations count="2">
    <dataValidation type="list" allowBlank="1" showInputMessage="1" showErrorMessage="1" sqref="P316:P317 M57:M60 P230:P233 M64:M68 P174:P198 M167:M170 M139:M163 P129:P135 M121:M124 M94:M117 M84:M90 M73:M79 M15:M32 P320:P323 P343:P346 P326:P340" xr:uid="{1920643E-CDF1-43A3-9C95-B0ABB62B660A}">
      <formula1>#REF!</formula1>
    </dataValidation>
    <dataValidation type="list" allowBlank="1" showInputMessage="1" showErrorMessage="1" sqref="R202:R226" xr:uid="{7D5B7F80-AF7B-4D42-9603-E908B276DEED}">
      <formula1>$X$36:$X$40</formula1>
    </dataValidation>
  </dataValidations>
  <printOptions horizontalCentered="1"/>
  <pageMargins left="0.25" right="0.25" top="0.75" bottom="0.75" header="0.3" footer="0.3"/>
  <pageSetup paperSize="9" scale="51" fitToHeight="0" orientation="portrait" r:id="rId1"/>
  <rowBreaks count="6" manualBreakCount="6">
    <brk id="33" max="19" man="1"/>
    <brk id="91" max="19" man="1"/>
    <brk id="164" max="19" man="1"/>
    <brk id="227" max="19" man="1"/>
    <brk id="285" max="19" man="1"/>
    <brk id="347"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Data</vt:lpstr>
      <vt:lpstr>事業所名</vt:lpstr>
      <vt:lpstr>事業所名!Print_Area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山本　眞実</cp:lastModifiedBy>
  <cp:revision>0</cp:revision>
  <cp:lastPrinted>2026-03-26T12:41:43Z</cp:lastPrinted>
  <dcterms:created xsi:type="dcterms:W3CDTF">2014-08-27T12:54:28Z</dcterms:created>
  <dcterms:modified xsi:type="dcterms:W3CDTF">2026-06-29T07:44:19Z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