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k94162\e\10_リバーフレンド事業（Ｒ４以降）\"/>
    </mc:Choice>
  </mc:AlternateContent>
  <xr:revisionPtr revIDLastSave="0" documentId="13_ncr:1_{1D48076B-355F-42E7-9102-F57BC7393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１号(活動申込書) " sheetId="3" r:id="rId1"/>
    <sheet name="様式第１号(活動申込書)  (2河川用)" sheetId="5" r:id="rId2"/>
    <sheet name="様式第１号(活動申込書)  (3河川用) " sheetId="6" r:id="rId3"/>
    <sheet name="入力シート" sheetId="4" r:id="rId4"/>
    <sheet name="様式第１号(活動申込書)" sheetId="1" state="hidden" r:id="rId5"/>
  </sheets>
  <definedNames>
    <definedName name="_xlnm.Print_Area" localSheetId="0">'様式第１号(活動申込書) '!$A$1:$AZ$37</definedName>
    <definedName name="_xlnm.Print_Area" localSheetId="1">'様式第１号(活動申込書)  (2河川用)'!$A$1:$AZ$42</definedName>
    <definedName name="_xlnm.Print_Area" localSheetId="2">'様式第１号(活動申込書)  (3河川用) '!$A$1:$AZ$45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6" l="1"/>
  <c r="K7" i="3"/>
  <c r="P17" i="6"/>
  <c r="AK16" i="6"/>
  <c r="P16" i="6"/>
  <c r="L15" i="6"/>
  <c r="M14" i="6"/>
  <c r="L13" i="6"/>
  <c r="K12" i="6"/>
  <c r="L11" i="6"/>
  <c r="L10" i="6"/>
  <c r="M9" i="6"/>
  <c r="K8" i="6"/>
  <c r="K7" i="6"/>
  <c r="P17" i="5"/>
  <c r="AK16" i="5"/>
  <c r="P16" i="5"/>
  <c r="L15" i="5"/>
  <c r="M14" i="5"/>
  <c r="L13" i="5"/>
  <c r="K12" i="5"/>
  <c r="L11" i="5"/>
  <c r="L10" i="5"/>
  <c r="M9" i="5"/>
  <c r="K8" i="5"/>
  <c r="K7" i="5"/>
  <c r="AT32" i="6"/>
  <c r="AT30" i="6"/>
  <c r="AT31" i="6"/>
  <c r="AT29" i="6"/>
  <c r="AT26" i="6"/>
  <c r="AT27" i="6"/>
  <c r="AH32" i="6" s="1"/>
  <c r="AT25" i="6"/>
  <c r="AH23" i="6" l="1"/>
  <c r="AH22" i="6"/>
  <c r="AH21" i="6"/>
  <c r="W22" i="6"/>
  <c r="W21" i="6"/>
  <c r="S20" i="6"/>
  <c r="L18" i="6"/>
  <c r="V4" i="4" l="1"/>
  <c r="X4" i="4" s="1"/>
  <c r="V5" i="4"/>
  <c r="X5" i="4" s="1"/>
  <c r="V6" i="4"/>
  <c r="X6" i="4" s="1"/>
  <c r="V7" i="4"/>
  <c r="X7" i="4" s="1"/>
  <c r="V16" i="4"/>
  <c r="X16" i="4" s="1"/>
  <c r="V17" i="4"/>
  <c r="X17" i="4" s="1"/>
  <c r="V18" i="4"/>
  <c r="X18" i="4" s="1"/>
  <c r="V19" i="4"/>
  <c r="X19" i="4" s="1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3" i="4"/>
  <c r="AT22" i="6" s="1"/>
  <c r="R4" i="4"/>
  <c r="R5" i="4"/>
  <c r="R6" i="4"/>
  <c r="R7" i="4"/>
  <c r="R8" i="4"/>
  <c r="V8" i="4" s="1"/>
  <c r="X8" i="4" s="1"/>
  <c r="R9" i="4"/>
  <c r="V9" i="4" s="1"/>
  <c r="X9" i="4" s="1"/>
  <c r="R10" i="4"/>
  <c r="V10" i="4" s="1"/>
  <c r="X10" i="4" s="1"/>
  <c r="R11" i="4"/>
  <c r="V11" i="4" s="1"/>
  <c r="X11" i="4" s="1"/>
  <c r="R12" i="4"/>
  <c r="V12" i="4" s="1"/>
  <c r="X12" i="4" s="1"/>
  <c r="R13" i="4"/>
  <c r="V13" i="4" s="1"/>
  <c r="X13" i="4" s="1"/>
  <c r="R14" i="4"/>
  <c r="V14" i="4" s="1"/>
  <c r="X14" i="4" s="1"/>
  <c r="R15" i="4"/>
  <c r="V15" i="4" s="1"/>
  <c r="X15" i="4" s="1"/>
  <c r="R16" i="4"/>
  <c r="R17" i="4"/>
  <c r="R18" i="4"/>
  <c r="R19" i="4"/>
  <c r="R20" i="4"/>
  <c r="V20" i="4" s="1"/>
  <c r="X20" i="4" s="1"/>
  <c r="R21" i="4"/>
  <c r="V21" i="4" s="1"/>
  <c r="X21" i="4" s="1"/>
  <c r="R22" i="4"/>
  <c r="V22" i="4" s="1"/>
  <c r="X22" i="4" s="1"/>
  <c r="R3" i="4"/>
  <c r="AT21" i="6" s="1"/>
  <c r="I4" i="4"/>
  <c r="J4" i="4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I13" i="4"/>
  <c r="J13" i="4"/>
  <c r="I14" i="4"/>
  <c r="J14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J21" i="4"/>
  <c r="I22" i="4"/>
  <c r="J22" i="4"/>
  <c r="J3" i="4"/>
  <c r="I3" i="4"/>
  <c r="C7" i="4"/>
  <c r="C6" i="4"/>
  <c r="H5" i="4"/>
  <c r="H20" i="4"/>
  <c r="H17" i="4"/>
  <c r="H12" i="4"/>
  <c r="C15" i="4"/>
  <c r="C9" i="4"/>
  <c r="H14" i="4"/>
  <c r="H13" i="4"/>
  <c r="C17" i="4"/>
  <c r="H9" i="4"/>
  <c r="H6" i="4"/>
  <c r="C10" i="4"/>
  <c r="H19" i="4"/>
  <c r="C13" i="4"/>
  <c r="C11" i="4"/>
  <c r="C21" i="4"/>
  <c r="H21" i="4"/>
  <c r="H22" i="4"/>
  <c r="H7" i="4"/>
  <c r="C19" i="4"/>
  <c r="H11" i="4"/>
  <c r="C20" i="4"/>
  <c r="H3" i="4"/>
  <c r="C4" i="4"/>
  <c r="C3" i="4"/>
  <c r="C8" i="4"/>
  <c r="C16" i="4"/>
  <c r="H10" i="4"/>
  <c r="H18" i="4"/>
  <c r="C12" i="4"/>
  <c r="C5" i="4"/>
  <c r="H4" i="4"/>
  <c r="C22" i="4"/>
  <c r="C14" i="4"/>
  <c r="C18" i="4"/>
  <c r="H15" i="4"/>
  <c r="H8" i="4"/>
  <c r="H16" i="4"/>
  <c r="V3" i="4" l="1"/>
  <c r="L11" i="3"/>
  <c r="AT25" i="5"/>
  <c r="W23" i="6" l="1"/>
  <c r="X3" i="4"/>
  <c r="AT23" i="6" s="1"/>
  <c r="AT33" i="6" s="1"/>
  <c r="AT26" i="5"/>
  <c r="W27" i="5" s="1"/>
  <c r="AT27" i="5" s="1"/>
  <c r="AH28" i="5" s="1"/>
  <c r="AT23" i="5" l="1"/>
  <c r="W28" i="5" s="1"/>
  <c r="AT28" i="5" s="1"/>
  <c r="AH23" i="5"/>
  <c r="W23" i="5"/>
  <c r="AT22" i="5"/>
  <c r="AH22" i="5"/>
  <c r="W22" i="5"/>
  <c r="AT21" i="5"/>
  <c r="AH21" i="5"/>
  <c r="W21" i="5"/>
  <c r="S20" i="5"/>
  <c r="L18" i="5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T23" i="3" l="1"/>
  <c r="AH23" i="3"/>
  <c r="W23" i="3"/>
  <c r="AT22" i="3"/>
  <c r="AH22" i="3"/>
  <c r="W22" i="3"/>
  <c r="AT21" i="3"/>
  <c r="AH21" i="3"/>
  <c r="L18" i="3"/>
  <c r="W21" i="3"/>
  <c r="S20" i="3"/>
  <c r="P17" i="3"/>
  <c r="AK16" i="3"/>
  <c r="P16" i="3"/>
  <c r="L15" i="3"/>
  <c r="M14" i="3"/>
  <c r="K12" i="3"/>
  <c r="L13" i="3"/>
  <c r="L10" i="3"/>
  <c r="M9" i="3"/>
  <c r="K8" i="3"/>
</calcChain>
</file>

<file path=xl/sharedStrings.xml><?xml version="1.0" encoding="utf-8"?>
<sst xmlns="http://schemas.openxmlformats.org/spreadsheetml/2006/main" count="482" uniqueCount="150">
  <si>
    <t>申請年月日</t>
    <rPh sb="0" eb="2">
      <t>シンセイ</t>
    </rPh>
    <rPh sb="2" eb="5">
      <t>ネンガッピ</t>
    </rPh>
    <phoneticPr fontId="1"/>
  </si>
  <si>
    <t>（フリガナ）</t>
    <phoneticPr fontId="1"/>
  </si>
  <si>
    <t>構成員数</t>
    <rPh sb="0" eb="3">
      <t>コウセイイン</t>
    </rPh>
    <rPh sb="3" eb="4">
      <t>カズ</t>
    </rPh>
    <phoneticPr fontId="1"/>
  </si>
  <si>
    <t>（　普通　・　当座　）</t>
    <rPh sb="2" eb="4">
      <t>フツウ</t>
    </rPh>
    <rPh sb="7" eb="9">
      <t>トウザ</t>
    </rPh>
    <phoneticPr fontId="1"/>
  </si>
  <si>
    <t>（</t>
    <phoneticPr fontId="1"/>
  </si>
  <si>
    <t>口 座 名 義</t>
    <rPh sb="0" eb="1">
      <t>クチ</t>
    </rPh>
    <rPh sb="2" eb="3">
      <t>ザ</t>
    </rPh>
    <rPh sb="4" eb="5">
      <t>メイ</t>
    </rPh>
    <rPh sb="6" eb="7">
      <t>ギ</t>
    </rPh>
    <phoneticPr fontId="1"/>
  </si>
  <si>
    <t>)</t>
    <phoneticPr fontId="1"/>
  </si>
  <si>
    <t>人</t>
    <rPh sb="0" eb="1">
      <t>ニン</t>
    </rPh>
    <phoneticPr fontId="1"/>
  </si>
  <si>
    <t>川</t>
    <rPh sb="0" eb="1">
      <t>カワ</t>
    </rPh>
    <phoneticPr fontId="1"/>
  </si>
  <si>
    <t>活動内容</t>
    <rPh sb="0" eb="2">
      <t>カツドウ</t>
    </rPh>
    <rPh sb="2" eb="4">
      <t>ナイヨウ</t>
    </rPh>
    <phoneticPr fontId="1"/>
  </si>
  <si>
    <t>団　　体</t>
    <rPh sb="0" eb="1">
      <t>ダン</t>
    </rPh>
    <rPh sb="3" eb="4">
      <t>カラダ</t>
    </rPh>
    <phoneticPr fontId="1"/>
  </si>
  <si>
    <t>名称</t>
    <rPh sb="0" eb="2">
      <t>メイショウ</t>
    </rPh>
    <phoneticPr fontId="1"/>
  </si>
  <si>
    <t>代　　表　　者</t>
    <rPh sb="0" eb="1">
      <t>ダイ</t>
    </rPh>
    <rPh sb="3" eb="4">
      <t>オモテ</t>
    </rPh>
    <rPh sb="6" eb="7">
      <t>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</si>
  <si>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</si>
  <si>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</si>
  <si>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</si>
  <si>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</si>
  <si>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ｅ－ｍａｉｌ</t>
    <phoneticPr fontId="1"/>
  </si>
  <si>
    <t>ｍ</t>
    <phoneticPr fontId="1"/>
  </si>
  <si>
    <t>活動を希望</t>
    <rPh sb="0" eb="2">
      <t>カツドウ</t>
    </rPh>
    <rPh sb="3" eb="5">
      <t>キボウ</t>
    </rPh>
    <phoneticPr fontId="1"/>
  </si>
  <si>
    <t>㎡</t>
    <phoneticPr fontId="1"/>
  </si>
  <si>
    <t>出張所</t>
    <rPh sb="0" eb="3">
      <t>シュッチョウショ</t>
    </rPh>
    <phoneticPr fontId="1"/>
  </si>
  <si>
    <t>支　店</t>
    <rPh sb="0" eb="1">
      <t>シ</t>
    </rPh>
    <rPh sb="2" eb="3">
      <t>ミセ</t>
    </rPh>
    <phoneticPr fontId="1"/>
  </si>
  <si>
    <t>銀　行</t>
    <rPh sb="0" eb="1">
      <t>ギン</t>
    </rPh>
    <rPh sb="2" eb="3">
      <t>ギョウ</t>
    </rPh>
    <phoneticPr fontId="1"/>
  </si>
  <si>
    <t>金　庫</t>
    <rPh sb="0" eb="1">
      <t>キン</t>
    </rPh>
    <rPh sb="2" eb="3">
      <t>コ</t>
    </rPh>
    <phoneticPr fontId="1"/>
  </si>
  <si>
    <t>組　合</t>
    <rPh sb="0" eb="1">
      <t>グミ</t>
    </rPh>
    <rPh sb="2" eb="3">
      <t>ゴウ</t>
    </rPh>
    <phoneticPr fontId="1"/>
  </si>
  <si>
    <t>（　　　　　　　　　　　　　　　　　～　　　　　　　　　　　　　　　　　の間）</t>
    <rPh sb="37" eb="38">
      <t>アイダ</t>
    </rPh>
    <phoneticPr fontId="1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</si>
  <si>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1"/>
  </si>
  <si>
    <t>延 長 合 計</t>
    <rPh sb="0" eb="1">
      <t>エン</t>
    </rPh>
    <rPh sb="2" eb="3">
      <t>チョウ</t>
    </rPh>
    <rPh sb="4" eb="5">
      <t>ゴウ</t>
    </rPh>
    <rPh sb="6" eb="7">
      <t>ケイ</t>
    </rPh>
    <phoneticPr fontId="1"/>
  </si>
  <si>
    <t>面 積 合 計</t>
    <rPh sb="0" eb="1">
      <t>メン</t>
    </rPh>
    <rPh sb="2" eb="3">
      <t>セキ</t>
    </rPh>
    <rPh sb="4" eb="5">
      <t>ゴウ</t>
    </rPh>
    <rPh sb="6" eb="7">
      <t>ケイ</t>
    </rPh>
    <phoneticPr fontId="1"/>
  </si>
  <si>
    <t>（河川名）</t>
    <rPh sb="1" eb="3">
      <t>カセン</t>
    </rPh>
    <rPh sb="3" eb="4">
      <t>ナ</t>
    </rPh>
    <phoneticPr fontId="1"/>
  </si>
  <si>
    <t>する場所</t>
    <rPh sb="2" eb="4">
      <t>バショ</t>
    </rPh>
    <phoneticPr fontId="1"/>
  </si>
  <si>
    <t>自 宅 ：</t>
    <rPh sb="0" eb="1">
      <t>ジ</t>
    </rPh>
    <rPh sb="2" eb="3">
      <t>タク</t>
    </rPh>
    <phoneticPr fontId="1"/>
  </si>
  <si>
    <t>フリガナ</t>
    <phoneticPr fontId="1"/>
  </si>
  <si>
    <t>:</t>
    <phoneticPr fontId="1"/>
  </si>
  <si>
    <t>〒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</si>
  <si>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</si>
  <si>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 －　　　　　　－　　　　　　　　　　携 帯：　　　　　－　　　　　　　－</t>
    <phoneticPr fontId="1"/>
  </si>
  <si>
    <t>　　　　 －　　　　　　－　　　　　　　　　　</t>
    <phoneticPr fontId="1"/>
  </si>
  <si>
    <t>（団体の人数を記入）</t>
    <rPh sb="1" eb="3">
      <t>ダンタイ</t>
    </rPh>
    <rPh sb="4" eb="6">
      <t>ニンズウ</t>
    </rPh>
    <rPh sb="7" eb="9">
      <t>キニュウ</t>
    </rPh>
    <phoneticPr fontId="1"/>
  </si>
  <si>
    <t>第１回</t>
    <rPh sb="0" eb="1">
      <t>ダイ</t>
    </rPh>
    <rPh sb="2" eb="3">
      <t>カイ</t>
    </rPh>
    <phoneticPr fontId="1"/>
  </si>
  <si>
    <t>予　定</t>
    <rPh sb="0" eb="1">
      <t>ヨ</t>
    </rPh>
    <rPh sb="2" eb="3">
      <t>サダム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</si>
  <si>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</si>
  <si>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</si>
  <si>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</si>
  <si>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</si>
  <si>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第６回</t>
    <rPh sb="0" eb="1">
      <t>ダイ</t>
    </rPh>
    <rPh sb="2" eb="3">
      <t>カイ</t>
    </rPh>
    <phoneticPr fontId="1"/>
  </si>
  <si>
    <t>自走式草刈機</t>
    <rPh sb="0" eb="3">
      <t>ジソウシキ</t>
    </rPh>
    <rPh sb="3" eb="5">
      <t>クサカ</t>
    </rPh>
    <rPh sb="5" eb="6">
      <t>キ</t>
    </rPh>
    <phoneticPr fontId="1"/>
  </si>
  <si>
    <t>の貸出希望</t>
    <rPh sb="1" eb="3">
      <t>カシダシ</t>
    </rPh>
    <rPh sb="3" eb="5">
      <t>キボウ</t>
    </rPh>
    <phoneticPr fontId="1"/>
  </si>
  <si>
    <t>予定参加人員</t>
    <rPh sb="0" eb="2">
      <t>ヨテイ</t>
    </rPh>
    <rPh sb="2" eb="4">
      <t>サンカ</t>
    </rPh>
    <rPh sb="4" eb="6">
      <t>ジンイン</t>
    </rPh>
    <phoneticPr fontId="1"/>
  </si>
  <si>
    <t>実施予定日</t>
    <rPh sb="0" eb="2">
      <t>ジッシ</t>
    </rPh>
    <rPh sb="2" eb="5">
      <t>ヨテイビ</t>
    </rPh>
    <phoneticPr fontId="1"/>
  </si>
  <si>
    <t>　　　月　　　日</t>
    <rPh sb="3" eb="4">
      <t>ツキ</t>
    </rPh>
    <rPh sb="7" eb="8">
      <t>ニチ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</si>
  <si>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</si>
  <si>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</si>
  <si>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</si>
  <si>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検討中</t>
    <rPh sb="0" eb="3">
      <t>ケントウチュウ</t>
    </rPh>
    <phoneticPr fontId="1"/>
  </si>
  <si>
    <t>（年間予定　　　　　回）</t>
    <rPh sb="1" eb="3">
      <t>ネンカン</t>
    </rPh>
    <rPh sb="3" eb="5">
      <t>ヨテイ</t>
    </rPh>
    <rPh sb="10" eb="11">
      <t>カイ</t>
    </rPh>
    <phoneticPr fontId="1"/>
  </si>
  <si>
    <t>活動支援費用の振込先口座</t>
    <rPh sb="0" eb="2">
      <t>カツドウ</t>
    </rPh>
    <rPh sb="2" eb="4">
      <t>シエン</t>
    </rPh>
    <rPh sb="4" eb="6">
      <t>ヒヨウ</t>
    </rPh>
    <rPh sb="7" eb="10">
      <t>フリコミサキ</t>
    </rPh>
    <rPh sb="10" eb="12">
      <t>コウザ</t>
    </rPh>
    <phoneticPr fontId="1"/>
  </si>
  <si>
    <t>右岸　（延長　　　　　　　ｍ）×（幅　　　　　 ｍ）＝（面積　　　　　　　　　 ㎡）</t>
    <rPh sb="0" eb="1">
      <t>ミギ</t>
    </rPh>
    <rPh sb="1" eb="2">
      <t>キシ</t>
    </rPh>
    <rPh sb="4" eb="5">
      <t>エン</t>
    </rPh>
    <rPh sb="5" eb="6">
      <t>チョウ</t>
    </rPh>
    <rPh sb="17" eb="18">
      <t>ハバ</t>
    </rPh>
    <rPh sb="28" eb="30">
      <t>メンセキ</t>
    </rPh>
    <phoneticPr fontId="1"/>
  </si>
  <si>
    <t>左岸　（延長　　　　　　　ｍ）×（幅　　　　　 ｍ）＝（面積　　　　　　　　　 ㎡）</t>
    <rPh sb="0" eb="2">
      <t>サガン</t>
    </rPh>
    <rPh sb="4" eb="5">
      <t>エン</t>
    </rPh>
    <rPh sb="5" eb="6">
      <t>チョウ</t>
    </rPh>
    <rPh sb="17" eb="18">
      <t>ハバ</t>
    </rPh>
    <rPh sb="28" eb="30">
      <t>メンセキ</t>
    </rPh>
    <phoneticPr fontId="1"/>
  </si>
  <si>
    <t>様式第１号（第４条関係）</t>
    <phoneticPr fontId="1"/>
  </si>
  <si>
    <t>※「河川愛護活動」欄には、概ねの実施予定時期、参加予定人数、活動内容（草刈、清掃等）を記入。</t>
    <rPh sb="2" eb="4">
      <t>カセン</t>
    </rPh>
    <rPh sb="4" eb="6">
      <t>アイゴ</t>
    </rPh>
    <rPh sb="6" eb="8">
      <t>カツドウ</t>
    </rPh>
    <rPh sb="9" eb="10">
      <t>ラン</t>
    </rPh>
    <rPh sb="13" eb="14">
      <t>オオム</t>
    </rPh>
    <rPh sb="16" eb="18">
      <t>ジッシ</t>
    </rPh>
    <rPh sb="18" eb="20">
      <t>ヨテイ</t>
    </rPh>
    <rPh sb="20" eb="22">
      <t>ジキ</t>
    </rPh>
    <rPh sb="23" eb="25">
      <t>サンカ</t>
    </rPh>
    <rPh sb="25" eb="27">
      <t>ヨテイ</t>
    </rPh>
    <rPh sb="27" eb="29">
      <t>ニンズウ</t>
    </rPh>
    <rPh sb="30" eb="32">
      <t>カツドウ</t>
    </rPh>
    <rPh sb="32" eb="34">
      <t>ナイヨウ</t>
    </rPh>
    <rPh sb="35" eb="37">
      <t>クサカ</t>
    </rPh>
    <rPh sb="38" eb="40">
      <t>セイソウ</t>
    </rPh>
    <rPh sb="40" eb="41">
      <t>トウ</t>
    </rPh>
    <rPh sb="43" eb="45">
      <t>キニュウ</t>
    </rPh>
    <phoneticPr fontId="1"/>
  </si>
  <si>
    <t>※振込先の通帳の写しを必ず添付してください。　(表紙のページと１ページ目の支店名まで）</t>
    <phoneticPr fontId="1"/>
  </si>
  <si>
    <t>令和○年度 リバーフレンド活動申込書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3" eb="15">
      <t>カツドウ</t>
    </rPh>
    <rPh sb="15" eb="18">
      <t>モウシコミショ</t>
    </rPh>
    <phoneticPr fontId="1"/>
  </si>
  <si>
    <t>河川愛護
活       動</t>
    <rPh sb="0" eb="2">
      <t>カセン</t>
    </rPh>
    <rPh sb="2" eb="4">
      <t>アイゴ</t>
    </rPh>
    <rPh sb="5" eb="6">
      <t>カツ</t>
    </rPh>
    <rPh sb="13" eb="14">
      <t>ドウ</t>
    </rPh>
    <phoneticPr fontId="1"/>
  </si>
  <si>
    <t>（団体の人数を記入願います）</t>
    <rPh sb="1" eb="3">
      <t>ダンタイ</t>
    </rPh>
    <rPh sb="4" eb="6">
      <t>ニンズウ</t>
    </rPh>
    <rPh sb="7" eb="9">
      <t>キニュウ</t>
    </rPh>
    <rPh sb="9" eb="10">
      <t>ネガ</t>
    </rPh>
    <phoneticPr fontId="1"/>
  </si>
  <si>
    <t>名称</t>
  </si>
  <si>
    <t>（フリガナ）</t>
    <phoneticPr fontId="1"/>
  </si>
  <si>
    <t>活動場所</t>
    <phoneticPr fontId="1"/>
  </si>
  <si>
    <t>活動予定日
予定人数</t>
    <phoneticPr fontId="1"/>
  </si>
  <si>
    <t>河川名</t>
    <phoneticPr fontId="1"/>
  </si>
  <si>
    <t>右　 岸</t>
    <phoneticPr fontId="1"/>
  </si>
  <si>
    <t>左   岸</t>
    <phoneticPr fontId="1"/>
  </si>
  <si>
    <t>合計面積</t>
    <phoneticPr fontId="1"/>
  </si>
  <si>
    <t>予定日</t>
    <phoneticPr fontId="1"/>
  </si>
  <si>
    <t>予定人数</t>
    <phoneticPr fontId="1"/>
  </si>
  <si>
    <t>人</t>
  </si>
  <si>
    <t>×</t>
  </si>
  <si>
    <t>（幅）</t>
  </si>
  <si>
    <t>ｍ</t>
  </si>
  <si>
    <t>　＝</t>
    <phoneticPr fontId="1"/>
  </si>
  <si>
    <t>　㎡</t>
  </si>
  <si>
    <t>㎡</t>
  </si>
  <si>
    <t>×</t>
    <phoneticPr fontId="1"/>
  </si>
  <si>
    <t>（回数）</t>
  </si>
  <si>
    <t>回</t>
  </si>
  <si>
    <t>＝</t>
  </si>
  <si>
    <t>月</t>
    <rPh sb="0" eb="1">
      <t>ツキ</t>
    </rPh>
    <phoneticPr fontId="1"/>
  </si>
  <si>
    <t>日</t>
    <rPh sb="0" eb="1">
      <t>ヒ</t>
    </rPh>
    <phoneticPr fontId="1"/>
  </si>
  <si>
    <t>【振込先口座】</t>
    <rPh sb="1" eb="4">
      <t>フリコミサキ</t>
    </rPh>
    <rPh sb="4" eb="6">
      <t>コウザ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</si>
  <si>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</si>
  <si>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</si>
  <si>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銀　行
金　庫
組　合</t>
    <rPh sb="0" eb="1">
      <t>ギン</t>
    </rPh>
    <rPh sb="2" eb="3">
      <t>ギョウ</t>
    </rPh>
    <rPh sb="4" eb="5">
      <t>キン</t>
    </rPh>
    <rPh sb="6" eb="7">
      <t>コ</t>
    </rPh>
    <rPh sb="8" eb="9">
      <t>クミ</t>
    </rPh>
    <rPh sb="10" eb="11">
      <t>ゴウ</t>
    </rPh>
    <phoneticPr fontId="1"/>
  </si>
  <si>
    <t>支　店
営業所
出張所</t>
    <rPh sb="0" eb="1">
      <t>シ</t>
    </rPh>
    <rPh sb="2" eb="3">
      <t>ミセ</t>
    </rPh>
    <rPh sb="4" eb="7">
      <t>エイギョウショ</t>
    </rPh>
    <rPh sb="8" eb="11">
      <t>シュッチョウショ</t>
    </rPh>
    <phoneticPr fontId="1"/>
  </si>
  <si>
    <t>普通預金　　　・　　　当座預金</t>
    <rPh sb="0" eb="2">
      <t>フツウ</t>
    </rPh>
    <rPh sb="2" eb="4">
      <t>ヨキン</t>
    </rPh>
    <rPh sb="11" eb="13">
      <t>トウザ</t>
    </rPh>
    <rPh sb="13" eb="15">
      <t>ヨキン</t>
    </rPh>
    <phoneticPr fontId="1"/>
  </si>
  <si>
    <t>フリガナ
口座名義人</t>
    <rPh sb="5" eb="7">
      <t>コウザ</t>
    </rPh>
    <rPh sb="7" eb="9">
      <t>メイギ</t>
    </rPh>
    <rPh sb="9" eb="10">
      <t>ヒト</t>
    </rPh>
    <phoneticPr fontId="1"/>
  </si>
  <si>
    <t>金融機関名
支店名</t>
    <rPh sb="0" eb="2">
      <t>キンユウ</t>
    </rPh>
    <rPh sb="2" eb="5">
      <t>キカンメイ</t>
    </rPh>
    <rPh sb="6" eb="9">
      <t>シテンメイ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</si>
  <si>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</si>
  <si>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団体名</t>
    <rPh sb="0" eb="3">
      <t>ダンタイメイ</t>
    </rPh>
    <phoneticPr fontId="1"/>
  </si>
  <si>
    <t>郵便番号</t>
    <rPh sb="0" eb="2">
      <t>ユウビン</t>
    </rPh>
    <rPh sb="2" eb="4">
      <t>バンゴウ</t>
    </rPh>
    <phoneticPr fontId="1"/>
  </si>
  <si>
    <t>構成員数</t>
    <rPh sb="0" eb="3">
      <t>コウセイイン</t>
    </rPh>
    <rPh sb="3" eb="4">
      <t>スウ</t>
    </rPh>
    <phoneticPr fontId="1"/>
  </si>
  <si>
    <t>FAX</t>
    <phoneticPr fontId="1"/>
  </si>
  <si>
    <t>メール</t>
    <phoneticPr fontId="1"/>
  </si>
  <si>
    <t>河川名</t>
    <rPh sb="0" eb="2">
      <t>カセン</t>
    </rPh>
    <rPh sb="2" eb="3">
      <t>メイ</t>
    </rPh>
    <phoneticPr fontId="1"/>
  </si>
  <si>
    <t>延長</t>
    <rPh sb="0" eb="2">
      <t>エンチョウ</t>
    </rPh>
    <phoneticPr fontId="1"/>
  </si>
  <si>
    <t>幅</t>
    <rPh sb="0" eb="1">
      <t>ハバ</t>
    </rPh>
    <phoneticPr fontId="1"/>
  </si>
  <si>
    <t>面積</t>
    <rPh sb="0" eb="2">
      <t>メンセキ</t>
    </rPh>
    <phoneticPr fontId="1"/>
  </si>
  <si>
    <t>回数</t>
    <rPh sb="0" eb="2">
      <t>カイスウ</t>
    </rPh>
    <phoneticPr fontId="1"/>
  </si>
  <si>
    <t>団体</t>
    <rPh sb="0" eb="2">
      <t>ダンタイ</t>
    </rPh>
    <phoneticPr fontId="1"/>
  </si>
  <si>
    <t>代表者</t>
    <rPh sb="0" eb="3">
      <t>ダイヒョウシャ</t>
    </rPh>
    <phoneticPr fontId="1"/>
  </si>
  <si>
    <t>右岸</t>
    <rPh sb="0" eb="2">
      <t>ウガン</t>
    </rPh>
    <phoneticPr fontId="1"/>
  </si>
  <si>
    <t>左岸</t>
    <rPh sb="0" eb="2">
      <t>サガン</t>
    </rPh>
    <phoneticPr fontId="1"/>
  </si>
  <si>
    <t>合計</t>
    <rPh sb="0" eb="2">
      <t>ゴウケイ</t>
    </rPh>
    <phoneticPr fontId="1"/>
  </si>
  <si>
    <t>番号</t>
    <rPh sb="0" eb="2">
      <t>バンゴウ</t>
    </rPh>
    <phoneticPr fontId="1"/>
  </si>
  <si>
    <t>←ここの数字を変更すると番号の団体の内容が変わります。</t>
    <rPh sb="12" eb="14">
      <t>バンゴウ</t>
    </rPh>
    <rPh sb="15" eb="17">
      <t>ダンタイ</t>
    </rPh>
    <phoneticPr fontId="1"/>
  </si>
  <si>
    <t>河川名①</t>
    <phoneticPr fontId="1"/>
  </si>
  <si>
    <t>河川名②</t>
    <phoneticPr fontId="1"/>
  </si>
  <si>
    <t>(①面積)</t>
    <rPh sb="2" eb="4">
      <t>メンセキ</t>
    </rPh>
    <phoneticPr fontId="1"/>
  </si>
  <si>
    <t>㎡</t>
    <phoneticPr fontId="1"/>
  </si>
  <si>
    <t>(②面積)</t>
    <rPh sb="2" eb="4">
      <t>メンセキ</t>
    </rPh>
    <phoneticPr fontId="1"/>
  </si>
  <si>
    <t>＝</t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</si>
  <si>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</si>
  <si>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</si>
  <si>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人数</t>
    <rPh sb="0" eb="2">
      <t>ニンズウ</t>
    </rPh>
    <phoneticPr fontId="1"/>
  </si>
  <si>
    <t>小計</t>
    <rPh sb="0" eb="2">
      <t>ショウケイ</t>
    </rPh>
    <phoneticPr fontId="1"/>
  </si>
  <si>
    <t>+</t>
    <phoneticPr fontId="1"/>
  </si>
  <si>
    <t>連絡者</t>
    <rPh sb="0" eb="3">
      <t>レンラクシャ</t>
    </rPh>
    <phoneticPr fontId="1"/>
  </si>
  <si>
    <t>氏 名 ：</t>
    <rPh sb="0" eb="1">
      <t>シ</t>
    </rPh>
    <rPh sb="2" eb="3">
      <t>メイ</t>
    </rPh>
    <phoneticPr fontId="1"/>
  </si>
  <si>
    <t>氏 名 ：</t>
    <rPh sb="0" eb="1">
      <t>シ</t>
    </rPh>
    <rPh sb="2" eb="3">
      <t>メイ</t>
    </rPh>
    <phoneticPr fontId="1"/>
  </si>
  <si>
    <t>連絡先：</t>
    <rPh sb="0" eb="3">
      <t>レンラクサキ</t>
    </rPh>
    <phoneticPr fontId="1"/>
  </si>
  <si>
    <t>携  帯 ：</t>
    <rPh sb="0" eb="1">
      <t>ケイ</t>
    </rPh>
    <rPh sb="3" eb="4">
      <t>オビ</t>
    </rPh>
    <phoneticPr fontId="1"/>
  </si>
  <si>
    <t>令和　　年度 リバーフレンド活動申込書　兼　実施伺い</t>
    <rPh sb="0" eb="1">
      <t>レイ</t>
    </rPh>
    <rPh sb="1" eb="2">
      <t>ワ</t>
    </rPh>
    <rPh sb="4" eb="6">
      <t>ネンド</t>
    </rPh>
    <rPh sb="5" eb="6">
      <t>ド</t>
    </rPh>
    <rPh sb="6" eb="8">
      <t>ヘイネンド</t>
    </rPh>
    <rPh sb="14" eb="16">
      <t>カツドウ</t>
    </rPh>
    <rPh sb="16" eb="19">
      <t>モウシコミショ</t>
    </rPh>
    <rPh sb="20" eb="21">
      <t>ケン</t>
    </rPh>
    <rPh sb="22" eb="25">
      <t>ジッシウカガ</t>
    </rPh>
    <phoneticPr fontId="1"/>
  </si>
  <si>
    <t>※○を記入してください</t>
    <rPh sb="3" eb="5">
      <t>キニュウ</t>
    </rPh>
    <phoneticPr fontId="1"/>
  </si>
  <si>
    <t>草刈りを実施(する・しない)</t>
    <rPh sb="0" eb="2">
      <t>クサカリ</t>
    </rPh>
    <rPh sb="4" eb="6">
      <t>ジッシ</t>
    </rPh>
    <phoneticPr fontId="1"/>
  </si>
  <si>
    <t>　</t>
    <phoneticPr fontId="1"/>
  </si>
  <si>
    <t>活 動 場 所</t>
    <phoneticPr fontId="1"/>
  </si>
  <si>
    <t>＝</t>
    <phoneticPr fontId="1"/>
  </si>
  <si>
    <t>備 考 欄 
( 要 望 欄 )</t>
    <rPh sb="0" eb="1">
      <t>ビ</t>
    </rPh>
    <rPh sb="2" eb="3">
      <t>コウ</t>
    </rPh>
    <rPh sb="4" eb="5">
      <t>ラン</t>
    </rPh>
    <rPh sb="9" eb="10">
      <t>ヨウ</t>
    </rPh>
    <rPh sb="11" eb="12">
      <t>ノゾミ</t>
    </rPh>
    <rPh sb="13" eb="14">
      <t>ラン</t>
    </rPh>
    <phoneticPr fontId="1"/>
  </si>
  <si>
    <t>ｍ</t>
    <phoneticPr fontId="1"/>
  </si>
  <si>
    <t>合　　　　　計</t>
    <rPh sb="0" eb="1">
      <t>ゴウ</t>
    </rPh>
    <rPh sb="6" eb="7">
      <t>ケイ</t>
    </rPh>
    <phoneticPr fontId="1"/>
  </si>
  <si>
    <t>（延長）</t>
    <phoneticPr fontId="1"/>
  </si>
  <si>
    <t>（面積）</t>
    <phoneticPr fontId="1"/>
  </si>
  <si>
    <t>(面積)</t>
    <rPh sb="1" eb="3">
      <t>メンセキ</t>
    </rPh>
    <phoneticPr fontId="1"/>
  </si>
  <si>
    <t xml:space="preserve">  通帳の写しを別途添付してください。(表紙と１ページ目の写し）
  活動場所が分かる地図を添付してください。</t>
    <rPh sb="8" eb="10">
      <t>ベット</t>
    </rPh>
    <rPh sb="10" eb="12">
      <t>テンプ</t>
    </rPh>
    <phoneticPr fontId="1"/>
  </si>
  <si>
    <t>河川名③</t>
    <phoneticPr fontId="1"/>
  </si>
  <si>
    <t xml:space="preserve">  通帳の写し(表紙と１ページ目の写し）及び活動場所が分かる地図を添付してください。</t>
    <rPh sb="20" eb="21">
      <t>オヨ</t>
    </rPh>
    <rPh sb="33" eb="35">
      <t>テンプ</t>
    </rPh>
    <phoneticPr fontId="1"/>
  </si>
  <si>
    <r>
      <t>(</t>
    </r>
    <r>
      <rPr>
        <sz val="10"/>
        <color theme="1"/>
        <rFont val="Segoe UI Symbol"/>
        <family val="3"/>
      </rPr>
      <t>➂</t>
    </r>
    <r>
      <rPr>
        <sz val="10"/>
        <color theme="1"/>
        <rFont val="BIZ UDPゴシック"/>
        <family val="3"/>
        <charset val="128"/>
      </rPr>
      <t>面積)</t>
    </r>
    <rPh sb="2" eb="4">
      <t>メンセキ</t>
    </rPh>
    <phoneticPr fontId="1"/>
  </si>
  <si>
    <r>
      <t>(</t>
    </r>
    <r>
      <rPr>
        <sz val="11"/>
        <color theme="1"/>
        <rFont val="游ゴシック"/>
        <family val="3"/>
        <charset val="128"/>
      </rPr>
      <t>合計面積</t>
    </r>
    <r>
      <rPr>
        <sz val="11"/>
        <color theme="1"/>
        <rFont val="BIZ UDPゴシック"/>
        <family val="3"/>
      </rPr>
      <t>)</t>
    </r>
    <rPh sb="1" eb="3">
      <t>ゴウケイ</t>
    </rPh>
    <rPh sb="3" eb="5">
      <t>メンセキ</t>
    </rPh>
    <phoneticPr fontId="1"/>
  </si>
  <si>
    <t>銀　行 ・ 金　庫
 ・ 組　合</t>
    <rPh sb="0" eb="1">
      <t>ギン</t>
    </rPh>
    <rPh sb="2" eb="3">
      <t>ギョウ</t>
    </rPh>
    <rPh sb="6" eb="7">
      <t>キン</t>
    </rPh>
    <rPh sb="8" eb="9">
      <t>コ</t>
    </rPh>
    <rPh sb="13" eb="14">
      <t>クミ</t>
    </rPh>
    <rPh sb="15" eb="16">
      <t>ゴウ</t>
    </rPh>
    <phoneticPr fontId="1"/>
  </si>
  <si>
    <t>支店・営業所・　出張所</t>
    <rPh sb="0" eb="1">
      <t>シ</t>
    </rPh>
    <rPh sb="1" eb="2">
      <t>ミセ</t>
    </rPh>
    <rPh sb="3" eb="6">
      <t>エイギョウショ</t>
    </rPh>
    <rPh sb="8" eb="11">
      <t>シュッチョウショ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</si>
</sst>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);[Red]\(#,##0.0\)"/>
    <numFmt numFmtId="178" formatCode="#,##0.0_ "/>
    <numFmt numFmtId="179" formatCode="#,##0.00_ "/>
    <numFmt numFmtId="180" formatCode="0_ 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Segoe UI Symbol"/>
      <family val="3"/>
    </font>
    <font>
      <sz val="11"/>
      <color theme="1"/>
      <name val="游ゴシック"/>
      <family val="3"/>
      <charset val="128"/>
    </font>
    <font>
      <sz val="11"/>
      <color theme="1"/>
      <name val="BIZ UDP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distributed" vertical="center"/>
    </xf>
    <xf numFmtId="0" fontId="0" fillId="0" borderId="0" xfId="0" applyAlignment="1">
      <alignment vertical="center" wrapText="1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>
      <alignment vertical="center"/>
    </xf>
    <xf numFmtId="0" fontId="0" fillId="0" borderId="21" xfId="0" applyBorder="1" applyAlignment="1">
      <alignment horizontal="distributed" vertical="center"/>
    </xf>
    <xf numFmtId="0" fontId="0" fillId="0" borderId="22" xfId="0" applyBorder="1">
      <alignment vertical="center"/>
    </xf>
    <xf numFmtId="0" fontId="0" fillId="0" borderId="24" xfId="0" applyBorder="1" applyAlignment="1">
      <alignment horizontal="distributed" vertical="center"/>
    </xf>
    <xf numFmtId="0" fontId="0" fillId="0" borderId="23" xfId="0" applyBorder="1" applyAlignment="1"/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 applyAlignment="1">
      <alignment horizontal="distributed" vertical="center"/>
    </xf>
    <xf numFmtId="0" fontId="0" fillId="0" borderId="31" xfId="0" applyBorder="1">
      <alignment vertical="center"/>
    </xf>
    <xf numFmtId="0" fontId="7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20" xfId="0" applyFont="1" applyBorder="1" applyAlignment="1">
      <alignment vertical="center" wrapText="1"/>
    </xf>
    <xf numFmtId="0" fontId="3" fillId="0" borderId="29" xfId="0" applyFont="1" applyBorder="1">
      <alignment vertical="center"/>
    </xf>
    <xf numFmtId="0" fontId="5" fillId="0" borderId="29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2" xfId="0" applyBorder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33" xfId="0" applyBorder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Alignment="1">
      <alignment horizontal="center" vertical="top" wrapText="1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38" xfId="0" applyBorder="1">
      <alignment vertical="center"/>
    </xf>
    <xf numFmtId="0" fontId="0" fillId="0" borderId="34" xfId="0" applyBorder="1">
      <alignment vertical="center"/>
    </xf>
    <xf numFmtId="0" fontId="0" fillId="0" borderId="40" xfId="0" applyBorder="1">
      <alignment vertical="center"/>
    </xf>
    <xf numFmtId="0" fontId="0" fillId="0" borderId="35" xfId="0" applyBorder="1">
      <alignment vertical="center"/>
    </xf>
    <xf numFmtId="0" fontId="0" fillId="0" borderId="41" xfId="0" applyBorder="1">
      <alignment vertical="center"/>
    </xf>
    <xf numFmtId="0" fontId="0" fillId="0" borderId="35" xfId="0" applyBorder="1" applyAlignment="1">
      <alignment vertical="center" wrapText="1"/>
    </xf>
    <xf numFmtId="0" fontId="0" fillId="0" borderId="42" xfId="0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45" xfId="0" applyFont="1" applyBorder="1" applyAlignment="1">
      <alignment horizontal="center" vertical="center"/>
    </xf>
    <xf numFmtId="0" fontId="13" fillId="0" borderId="45" xfId="0" applyFont="1" applyBorder="1">
      <alignment vertical="center"/>
    </xf>
    <xf numFmtId="0" fontId="15" fillId="0" borderId="44" xfId="0" applyFont="1" applyBorder="1">
      <alignment vertical="center"/>
    </xf>
    <xf numFmtId="0" fontId="15" fillId="0" borderId="41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38" xfId="0" applyFont="1" applyBorder="1">
      <alignment vertical="center"/>
    </xf>
    <xf numFmtId="0" fontId="13" fillId="0" borderId="39" xfId="0" applyFont="1" applyBorder="1">
      <alignment vertical="center"/>
    </xf>
    <xf numFmtId="0" fontId="13" fillId="0" borderId="45" xfId="0" applyFont="1" applyBorder="1" applyAlignment="1">
      <alignment horizontal="center" vertical="center" textRotation="255"/>
    </xf>
    <xf numFmtId="0" fontId="13" fillId="0" borderId="45" xfId="0" applyFont="1" applyBorder="1" applyAlignment="1">
      <alignment horizontal="distributed" vertical="center"/>
    </xf>
    <xf numFmtId="0" fontId="13" fillId="0" borderId="45" xfId="0" applyFont="1" applyBorder="1" applyAlignment="1">
      <alignment horizontal="left" vertical="center"/>
    </xf>
    <xf numFmtId="0" fontId="13" fillId="0" borderId="40" xfId="0" applyFont="1" applyBorder="1">
      <alignment vertical="center"/>
    </xf>
    <xf numFmtId="0" fontId="13" fillId="0" borderId="41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35" xfId="0" applyFont="1" applyBorder="1" applyAlignment="1">
      <alignment vertical="center" wrapText="1"/>
    </xf>
    <xf numFmtId="0" fontId="13" fillId="0" borderId="17" xfId="0" applyFont="1" applyBorder="1">
      <alignment vertical="center"/>
    </xf>
    <xf numFmtId="0" fontId="13" fillId="0" borderId="3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3" fillId="0" borderId="0" xfId="0" applyFont="1" applyAlignment="1">
      <alignment horizontal="distributed" vertical="center"/>
    </xf>
    <xf numFmtId="0" fontId="13" fillId="0" borderId="53" xfId="0" applyFont="1" applyBorder="1">
      <alignment vertical="center"/>
    </xf>
    <xf numFmtId="0" fontId="13" fillId="0" borderId="54" xfId="0" applyFont="1" applyBorder="1">
      <alignment vertical="center"/>
    </xf>
    <xf numFmtId="0" fontId="13" fillId="0" borderId="61" xfId="0" applyFont="1" applyBorder="1">
      <alignment vertical="center"/>
    </xf>
    <xf numFmtId="0" fontId="16" fillId="0" borderId="54" xfId="0" applyFont="1" applyBorder="1">
      <alignment vertical="center"/>
    </xf>
    <xf numFmtId="0" fontId="16" fillId="0" borderId="60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58" xfId="0" applyFont="1" applyBorder="1">
      <alignment vertical="center"/>
    </xf>
    <xf numFmtId="0" fontId="13" fillId="0" borderId="57" xfId="0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37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23" xfId="0" applyFont="1" applyBorder="1" applyAlignment="1">
      <alignment horizontal="distributed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67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4" xfId="0" applyFont="1" applyBorder="1">
      <alignment vertical="center"/>
    </xf>
    <xf numFmtId="0" fontId="17" fillId="0" borderId="23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21" fillId="2" borderId="71" xfId="0" applyFont="1" applyFill="1" applyBorder="1" applyAlignment="1">
      <alignment vertical="center" shrinkToFit="1"/>
    </xf>
    <xf numFmtId="0" fontId="21" fillId="2" borderId="71" xfId="0" applyFont="1" applyFill="1" applyBorder="1">
      <alignment vertical="center"/>
    </xf>
    <xf numFmtId="49" fontId="21" fillId="2" borderId="71" xfId="0" applyNumberFormat="1" applyFont="1" applyFill="1" applyBorder="1" applyAlignment="1">
      <alignment horizontal="center" vertical="center"/>
    </xf>
    <xf numFmtId="0" fontId="21" fillId="2" borderId="71" xfId="0" applyFont="1" applyFill="1" applyBorder="1" applyAlignment="1">
      <alignment horizontal="center" vertical="center" shrinkToFit="1"/>
    </xf>
    <xf numFmtId="0" fontId="21" fillId="2" borderId="71" xfId="0" applyFont="1" applyFill="1" applyBorder="1" applyAlignment="1" applyProtection="1">
      <alignment vertical="center" shrinkToFit="1"/>
      <protection locked="0"/>
    </xf>
    <xf numFmtId="0" fontId="0" fillId="0" borderId="71" xfId="0" applyBorder="1">
      <alignment vertical="center"/>
    </xf>
    <xf numFmtId="0" fontId="22" fillId="0" borderId="71" xfId="0" quotePrefix="1" applyFont="1" applyBorder="1">
      <alignment vertical="center"/>
    </xf>
    <xf numFmtId="0" fontId="0" fillId="3" borderId="71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177" fontId="21" fillId="2" borderId="71" xfId="0" applyNumberFormat="1" applyFont="1" applyFill="1" applyBorder="1" applyAlignment="1">
      <alignment horizontal="right" vertical="center" shrinkToFit="1"/>
    </xf>
    <xf numFmtId="177" fontId="21" fillId="2" borderId="71" xfId="0" applyNumberFormat="1" applyFont="1" applyFill="1" applyBorder="1" applyAlignment="1" applyProtection="1">
      <alignment horizontal="right" vertical="center"/>
      <protection locked="0"/>
    </xf>
    <xf numFmtId="177" fontId="0" fillId="0" borderId="71" xfId="0" applyNumberFormat="1" applyBorder="1" applyAlignment="1">
      <alignment horizontal="right" vertical="center"/>
    </xf>
    <xf numFmtId="177" fontId="0" fillId="0" borderId="71" xfId="1" applyNumberFormat="1" applyFont="1" applyBorder="1">
      <alignment vertical="center"/>
    </xf>
    <xf numFmtId="177" fontId="0" fillId="0" borderId="71" xfId="0" applyNumberFormat="1" applyBorder="1">
      <alignment vertical="center"/>
    </xf>
    <xf numFmtId="0" fontId="14" fillId="0" borderId="0" xfId="0" applyFont="1" applyAlignment="1">
      <alignment horizontal="center" vertical="center"/>
    </xf>
    <xf numFmtId="0" fontId="13" fillId="0" borderId="48" xfId="0" applyFont="1" applyBorder="1" applyAlignment="1">
      <alignment vertical="center" wrapText="1"/>
    </xf>
    <xf numFmtId="0" fontId="13" fillId="0" borderId="35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32" xfId="0" applyFont="1" applyBorder="1">
      <alignment vertical="center"/>
    </xf>
    <xf numFmtId="0" fontId="16" fillId="0" borderId="10" xfId="0" applyFont="1" applyBorder="1">
      <alignment vertical="center"/>
    </xf>
    <xf numFmtId="0" fontId="0" fillId="3" borderId="71" xfId="0" applyFill="1" applyBorder="1" applyAlignment="1">
      <alignment horizontal="center" vertical="center" shrinkToFit="1"/>
    </xf>
    <xf numFmtId="0" fontId="0" fillId="0" borderId="72" xfId="0" applyBorder="1">
      <alignment vertical="center"/>
    </xf>
    <xf numFmtId="0" fontId="16" fillId="0" borderId="8" xfId="0" applyFont="1" applyBorder="1">
      <alignment vertical="center"/>
    </xf>
    <xf numFmtId="0" fontId="13" fillId="0" borderId="49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6" fillId="0" borderId="50" xfId="0" applyFont="1" applyBorder="1">
      <alignment vertical="center"/>
    </xf>
    <xf numFmtId="0" fontId="16" fillId="0" borderId="39" xfId="0" applyFont="1" applyBorder="1">
      <alignment vertical="center"/>
    </xf>
    <xf numFmtId="0" fontId="16" fillId="0" borderId="43" xfId="0" applyFont="1" applyBorder="1">
      <alignment vertical="center"/>
    </xf>
    <xf numFmtId="0" fontId="16" fillId="0" borderId="73" xfId="0" applyFont="1" applyBorder="1">
      <alignment vertical="center"/>
    </xf>
    <xf numFmtId="0" fontId="13" fillId="0" borderId="74" xfId="0" applyFont="1" applyBorder="1" applyAlignment="1">
      <alignment horizontal="center" vertical="center"/>
    </xf>
    <xf numFmtId="0" fontId="13" fillId="0" borderId="47" xfId="0" applyFont="1" applyBorder="1" applyAlignment="1">
      <alignment vertical="center" wrapText="1"/>
    </xf>
    <xf numFmtId="0" fontId="13" fillId="0" borderId="4" xfId="0" applyFont="1" applyBorder="1">
      <alignment vertical="center"/>
    </xf>
    <xf numFmtId="0" fontId="16" fillId="0" borderId="0" xfId="0" applyFont="1">
      <alignment vertical="center"/>
    </xf>
    <xf numFmtId="0" fontId="13" fillId="0" borderId="51" xfId="0" applyFont="1" applyBorder="1">
      <alignment vertical="center"/>
    </xf>
    <xf numFmtId="0" fontId="16" fillId="0" borderId="41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 shrinkToFit="1"/>
    </xf>
    <xf numFmtId="0" fontId="13" fillId="0" borderId="12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 wrapText="1"/>
    </xf>
    <xf numFmtId="0" fontId="13" fillId="0" borderId="23" xfId="0" applyFont="1" applyBorder="1" applyAlignment="1">
      <alignment horizontal="distributed" vertical="center" wrapText="1"/>
    </xf>
    <xf numFmtId="0" fontId="13" fillId="0" borderId="12" xfId="0" applyFont="1" applyBorder="1" applyAlignment="1">
      <alignment horizontal="distributed" vertical="center" wrapText="1"/>
    </xf>
    <xf numFmtId="0" fontId="13" fillId="0" borderId="12" xfId="0" applyFont="1" applyBorder="1" applyAlignment="1">
      <alignment horizontal="distributed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9" xfId="0" applyFont="1" applyBorder="1" applyAlignment="1">
      <alignment horizontal="distributed" vertical="center"/>
    </xf>
    <xf numFmtId="178" fontId="16" fillId="0" borderId="9" xfId="1" applyNumberFormat="1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wrapText="1"/>
    </xf>
    <xf numFmtId="176" fontId="16" fillId="0" borderId="9" xfId="0" applyNumberFormat="1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9" fillId="0" borderId="38" xfId="0" applyFont="1" applyBorder="1" applyAlignment="1">
      <alignment horizontal="distributed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9" xfId="0" applyFont="1" applyBorder="1" applyAlignment="1">
      <alignment horizontal="distributed" vertical="center" wrapText="1"/>
    </xf>
    <xf numFmtId="0" fontId="13" fillId="0" borderId="32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/>
    </xf>
    <xf numFmtId="38" fontId="16" fillId="0" borderId="9" xfId="1" applyFont="1" applyBorder="1" applyAlignment="1">
      <alignment horizontal="center" vertical="center" wrapText="1"/>
    </xf>
    <xf numFmtId="176" fontId="16" fillId="0" borderId="55" xfId="0" applyNumberFormat="1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3" fillId="0" borderId="2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38" xfId="0" applyFont="1" applyBorder="1" applyAlignment="1">
      <alignment horizontal="distributed" vertical="center"/>
    </xf>
    <xf numFmtId="0" fontId="13" fillId="0" borderId="38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56" xfId="0" applyFont="1" applyBorder="1" applyAlignment="1">
      <alignment horizontal="distributed" vertical="center"/>
    </xf>
    <xf numFmtId="0" fontId="13" fillId="0" borderId="43" xfId="0" applyFont="1" applyBorder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distributed" vertical="center" wrapText="1"/>
    </xf>
    <xf numFmtId="0" fontId="13" fillId="0" borderId="59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textRotation="255"/>
    </xf>
    <xf numFmtId="0" fontId="13" fillId="0" borderId="41" xfId="0" applyFont="1" applyBorder="1" applyAlignment="1">
      <alignment horizontal="center" vertical="center" textRotation="255"/>
    </xf>
    <xf numFmtId="0" fontId="13" fillId="0" borderId="17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 textRotation="255"/>
    </xf>
    <xf numFmtId="0" fontId="13" fillId="0" borderId="19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5" fillId="0" borderId="35" xfId="0" applyFont="1" applyBorder="1" applyAlignment="1">
      <alignment horizontal="distributed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13" fillId="0" borderId="51" xfId="0" applyFont="1" applyBorder="1" applyAlignment="1">
      <alignment horizontal="distributed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distributed" vertical="center"/>
    </xf>
    <xf numFmtId="0" fontId="13" fillId="0" borderId="35" xfId="0" applyFont="1" applyBorder="1" applyAlignment="1">
      <alignment horizontal="distributed" vertical="center"/>
    </xf>
    <xf numFmtId="178" fontId="16" fillId="0" borderId="55" xfId="0" applyNumberFormat="1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 shrinkToFit="1"/>
    </xf>
    <xf numFmtId="178" fontId="16" fillId="0" borderId="51" xfId="0" applyNumberFormat="1" applyFont="1" applyBorder="1" applyAlignment="1">
      <alignment horizontal="center" vertical="center" shrinkToFit="1"/>
    </xf>
    <xf numFmtId="38" fontId="16" fillId="0" borderId="51" xfId="1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79" fontId="16" fillId="0" borderId="9" xfId="1" applyNumberFormat="1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180" fontId="16" fillId="0" borderId="9" xfId="0" applyNumberFormat="1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>
      <alignment vertical="center"/>
    </xf>
    <xf numFmtId="0" fontId="16" fillId="0" borderId="61" xfId="0" applyFont="1" applyBorder="1" applyAlignment="1">
      <alignment horizontal="center" vertical="center" shrinkToFit="1"/>
    </xf>
    <xf numFmtId="176" fontId="16" fillId="0" borderId="51" xfId="0" applyNumberFormat="1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178" fontId="16" fillId="0" borderId="38" xfId="0" applyNumberFormat="1" applyFont="1" applyBorder="1" applyAlignment="1">
      <alignment horizontal="center" vertical="center" shrinkToFit="1"/>
    </xf>
    <xf numFmtId="38" fontId="16" fillId="0" borderId="38" xfId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8" fontId="16" fillId="0" borderId="38" xfId="1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distributed" vertical="center" wrapText="1"/>
    </xf>
    <xf numFmtId="0" fontId="13" fillId="0" borderId="7" xfId="0" applyFont="1" applyBorder="1" applyAlignment="1">
      <alignment horizontal="distributed" vertical="center" wrapText="1"/>
    </xf>
    <xf numFmtId="0" fontId="18" fillId="0" borderId="35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176" fontId="13" fillId="0" borderId="51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178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178" fontId="13" fillId="0" borderId="0" xfId="0" applyNumberFormat="1" applyFont="1" applyAlignment="1">
      <alignment horizontal="center" vertical="center" shrinkToFit="1"/>
    </xf>
    <xf numFmtId="38" fontId="16" fillId="0" borderId="0" xfId="1" applyFont="1" applyBorder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shrinkToFit="1"/>
    </xf>
    <xf numFmtId="179" fontId="16" fillId="0" borderId="38" xfId="1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0" fillId="3" borderId="71" xfId="0" applyFill="1" applyBorder="1" applyAlignment="1">
      <alignment horizontal="center" vertical="center" shrinkToFit="1"/>
    </xf>
    <xf numFmtId="0" fontId="0" fillId="3" borderId="7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distributed" vertical="center" wrapText="1"/>
    </xf>
    <xf numFmtId="0" fontId="0" fillId="0" borderId="34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10" fillId="0" borderId="35" xfId="0" applyFont="1" applyBorder="1" applyAlignment="1">
      <alignment horizontal="left" vertical="center"/>
    </xf>
    <xf numFmtId="0" fontId="0" fillId="0" borderId="36" xfId="0" applyBorder="1" applyAlignment="1">
      <alignment horizontal="distributed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38" xfId="0" applyBorder="1" applyAlignment="1">
      <alignment horizontal="distributed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3" fillId="0" borderId="62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65" xfId="0" applyFont="1" applyBorder="1" applyAlignment="1">
      <alignment vertical="center"/>
    </xf>
    <xf numFmtId="0" fontId="16" fillId="0" borderId="5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P186"/>
  <sheetViews>
    <sheetView showZeros="0" tabSelected="1" view="pageBreakPreview" zoomScaleNormal="130" zoomScaleSheetLayoutView="100" workbookViewId="0">
      <selection activeCell="P16" sqref="P16:AF16"/>
    </sheetView>
  </sheetViews>
  <sheetFormatPr defaultRowHeight="13.5" x14ac:dyDescent="0.15"/>
  <cols>
    <col min="1" max="213" width="1.75" style="65" customWidth="1"/>
    <col min="214" max="16384" width="9" style="65"/>
  </cols>
  <sheetData>
    <row r="1" spans="1:94" ht="12" customHeight="1" x14ac:dyDescent="0.15">
      <c r="A1" s="64" t="s">
        <v>60</v>
      </c>
      <c r="AX1" s="232">
        <v>1</v>
      </c>
      <c r="AY1" s="232"/>
      <c r="AZ1" s="232"/>
      <c r="BA1" s="231" t="s">
        <v>114</v>
      </c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</row>
    <row r="2" spans="1:94" ht="24" customHeight="1" x14ac:dyDescent="0.15">
      <c r="A2" s="158" t="s">
        <v>131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</row>
    <row r="3" spans="1:94" ht="24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58" t="s">
        <v>133</v>
      </c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33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</row>
    <row r="4" spans="1:94" ht="24" customHeight="1" thickBot="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59" t="s">
        <v>132</v>
      </c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33"/>
      <c r="AZ4" s="13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</row>
    <row r="5" spans="1:94" ht="23.25" customHeight="1" thickBot="1" x14ac:dyDescent="0.2">
      <c r="A5" s="224" t="s">
        <v>0</v>
      </c>
      <c r="B5" s="209"/>
      <c r="C5" s="209"/>
      <c r="D5" s="209"/>
      <c r="E5" s="209"/>
      <c r="F5" s="209"/>
      <c r="G5" s="209"/>
      <c r="H5" s="209"/>
      <c r="I5" s="209"/>
      <c r="J5" s="225"/>
      <c r="K5" s="226" t="s">
        <v>97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27"/>
    </row>
    <row r="6" spans="1:94" ht="12" customHeight="1" thickBo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7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7"/>
    </row>
    <row r="7" spans="1:94" ht="18" customHeight="1" x14ac:dyDescent="0.15">
      <c r="A7" s="210" t="s">
        <v>10</v>
      </c>
      <c r="B7" s="211"/>
      <c r="C7" s="68"/>
      <c r="D7" s="216" t="s">
        <v>67</v>
      </c>
      <c r="E7" s="216"/>
      <c r="F7" s="216"/>
      <c r="G7" s="216"/>
      <c r="H7" s="216"/>
      <c r="I7" s="216"/>
      <c r="J7" s="69"/>
      <c r="K7" s="346" t="str">
        <f>VLOOKUP(AX1,入力シート!$A$3:$X$178,3,FALSE)</f>
        <v/>
      </c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8"/>
    </row>
    <row r="8" spans="1:94" ht="27" customHeight="1" x14ac:dyDescent="0.15">
      <c r="A8" s="212"/>
      <c r="B8" s="213"/>
      <c r="C8" s="70"/>
      <c r="D8" s="195" t="s">
        <v>66</v>
      </c>
      <c r="E8" s="195"/>
      <c r="F8" s="195"/>
      <c r="G8" s="195"/>
      <c r="H8" s="195"/>
      <c r="I8" s="195"/>
      <c r="J8" s="71"/>
      <c r="K8" s="347">
        <f>VLOOKUP(AX1,入力シート!$A$3:$X$178,2,FALSE)</f>
        <v>0</v>
      </c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20"/>
    </row>
    <row r="9" spans="1:94" ht="17.25" customHeight="1" x14ac:dyDescent="0.15">
      <c r="A9" s="212"/>
      <c r="B9" s="213"/>
      <c r="C9" s="72"/>
      <c r="D9" s="194" t="s">
        <v>14</v>
      </c>
      <c r="E9" s="194"/>
      <c r="F9" s="194"/>
      <c r="G9" s="194"/>
      <c r="H9" s="194"/>
      <c r="I9" s="194"/>
      <c r="J9" s="73"/>
      <c r="K9" s="65" t="s">
        <v>35</v>
      </c>
      <c r="M9" s="221">
        <f>VLOOKUP(AX1,入力シート!$A$3:$X$178,4,FALSE)</f>
        <v>0</v>
      </c>
      <c r="N9" s="221"/>
      <c r="O9" s="221"/>
      <c r="P9" s="221"/>
      <c r="Q9" s="221"/>
      <c r="R9" s="221"/>
      <c r="S9" s="221"/>
      <c r="AZ9" s="74"/>
    </row>
    <row r="10" spans="1:94" ht="27" customHeight="1" x14ac:dyDescent="0.15">
      <c r="A10" s="212"/>
      <c r="B10" s="213"/>
      <c r="C10" s="70"/>
      <c r="D10" s="195"/>
      <c r="E10" s="195"/>
      <c r="F10" s="195"/>
      <c r="G10" s="195"/>
      <c r="H10" s="195"/>
      <c r="I10" s="195"/>
      <c r="J10" s="71"/>
      <c r="K10" s="70"/>
      <c r="L10" s="222">
        <f>VLOOKUP(AX1,入力シート!$A$3:$X$178,5,FALSE)</f>
        <v>0</v>
      </c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3"/>
    </row>
    <row r="11" spans="1:94" ht="24" customHeight="1" x14ac:dyDescent="0.15">
      <c r="A11" s="214"/>
      <c r="B11" s="215"/>
      <c r="D11" s="174" t="s">
        <v>2</v>
      </c>
      <c r="E11" s="174"/>
      <c r="F11" s="174"/>
      <c r="G11" s="174"/>
      <c r="H11" s="174"/>
      <c r="I11" s="174"/>
      <c r="J11" s="75"/>
      <c r="L11" s="165">
        <f>VLOOKUP(AX1,入力シート!$A$3:$X$184,6,FALSE)</f>
        <v>0</v>
      </c>
      <c r="M11" s="165"/>
      <c r="N11" s="165"/>
      <c r="O11" s="157"/>
      <c r="P11" s="157" t="s">
        <v>7</v>
      </c>
      <c r="Q11" s="157"/>
      <c r="R11" s="76" t="s">
        <v>65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7"/>
    </row>
    <row r="12" spans="1:94" ht="18.75" customHeight="1" x14ac:dyDescent="0.15">
      <c r="A12" s="236" t="s">
        <v>12</v>
      </c>
      <c r="B12" s="237"/>
      <c r="C12" s="78"/>
      <c r="D12" s="240" t="s">
        <v>1</v>
      </c>
      <c r="E12" s="240"/>
      <c r="F12" s="240"/>
      <c r="G12" s="240"/>
      <c r="H12" s="240"/>
      <c r="I12" s="240"/>
      <c r="J12" s="73"/>
      <c r="K12" s="348" t="str">
        <f>VLOOKUP(AX1,入力シート!$A$3:$X$178,8,FALSE)</f>
        <v/>
      </c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9"/>
    </row>
    <row r="13" spans="1:94" ht="24" customHeight="1" x14ac:dyDescent="0.15">
      <c r="A13" s="212"/>
      <c r="B13" s="213"/>
      <c r="C13" s="79"/>
      <c r="D13" s="195" t="s">
        <v>13</v>
      </c>
      <c r="E13" s="195"/>
      <c r="F13" s="195"/>
      <c r="G13" s="195"/>
      <c r="H13" s="195"/>
      <c r="I13" s="195"/>
      <c r="J13" s="71"/>
      <c r="K13" s="80"/>
      <c r="L13" s="219">
        <f>VLOOKUP(AX1,入力シート!$A$3:$X$178,7,FALSE)</f>
        <v>0</v>
      </c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20"/>
    </row>
    <row r="14" spans="1:94" ht="17.25" customHeight="1" x14ac:dyDescent="0.15">
      <c r="A14" s="212"/>
      <c r="B14" s="213"/>
      <c r="D14" s="194" t="s">
        <v>14</v>
      </c>
      <c r="E14" s="194"/>
      <c r="F14" s="194"/>
      <c r="G14" s="194"/>
      <c r="H14" s="194"/>
      <c r="I14" s="194"/>
      <c r="J14" s="75"/>
      <c r="K14" s="65" t="s">
        <v>35</v>
      </c>
      <c r="M14" s="221">
        <f>VLOOKUP(AX1,入力シート!$A$3:$X$178,9,FALSE)</f>
        <v>0</v>
      </c>
      <c r="N14" s="221"/>
      <c r="O14" s="221"/>
      <c r="P14" s="221"/>
      <c r="Q14" s="221"/>
      <c r="R14" s="221"/>
      <c r="S14" s="221"/>
      <c r="AZ14" s="74"/>
    </row>
    <row r="15" spans="1:94" ht="28.5" customHeight="1" x14ac:dyDescent="0.15">
      <c r="A15" s="212"/>
      <c r="B15" s="213"/>
      <c r="D15" s="195"/>
      <c r="E15" s="195"/>
      <c r="F15" s="195"/>
      <c r="G15" s="195"/>
      <c r="H15" s="195"/>
      <c r="I15" s="195"/>
      <c r="J15" s="75"/>
      <c r="L15" s="222">
        <f>VLOOKUP(AX1,入力シート!$A$3:$X$178,10,FALSE)</f>
        <v>0</v>
      </c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3"/>
    </row>
    <row r="16" spans="1:94" ht="23.25" customHeight="1" x14ac:dyDescent="0.15">
      <c r="A16" s="212"/>
      <c r="B16" s="213"/>
      <c r="C16" s="76"/>
      <c r="D16" s="177" t="s">
        <v>15</v>
      </c>
      <c r="E16" s="177"/>
      <c r="F16" s="177"/>
      <c r="G16" s="177"/>
      <c r="H16" s="177"/>
      <c r="I16" s="177"/>
      <c r="J16" s="81"/>
      <c r="K16" s="76"/>
      <c r="L16" s="165" t="s">
        <v>32</v>
      </c>
      <c r="M16" s="165"/>
      <c r="N16" s="165"/>
      <c r="O16" s="165"/>
      <c r="P16" s="165">
        <f>VLOOKUP(AX1,入力シート!$A$3:$X$178,11,FALSE)</f>
        <v>0</v>
      </c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 t="s">
        <v>130</v>
      </c>
      <c r="AH16" s="165"/>
      <c r="AI16" s="165"/>
      <c r="AJ16" s="165"/>
      <c r="AK16" s="165">
        <f>VLOOKUP(AX1,入力シート!$A$3:$X$178,12,FALSE)</f>
        <v>0</v>
      </c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6"/>
    </row>
    <row r="17" spans="1:67" ht="23.25" customHeight="1" thickBot="1" x14ac:dyDescent="0.2">
      <c r="A17" s="212"/>
      <c r="B17" s="213"/>
      <c r="D17" s="174" t="s">
        <v>126</v>
      </c>
      <c r="E17" s="174"/>
      <c r="F17" s="174"/>
      <c r="G17" s="174"/>
      <c r="H17" s="174"/>
      <c r="I17" s="174"/>
      <c r="J17" s="75"/>
      <c r="L17" s="165" t="s">
        <v>128</v>
      </c>
      <c r="M17" s="165"/>
      <c r="N17" s="165"/>
      <c r="O17" s="165"/>
      <c r="P17" s="165">
        <f>VLOOKUP(AX1,入力シート!$A$3:$X$178,13,FALSE)</f>
        <v>0</v>
      </c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 t="s">
        <v>129</v>
      </c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6"/>
    </row>
    <row r="18" spans="1:67" ht="13.5" hidden="1" customHeight="1" thickBot="1" x14ac:dyDescent="0.2">
      <c r="A18" s="238"/>
      <c r="B18" s="239"/>
      <c r="C18" s="82"/>
      <c r="D18" s="196" t="s">
        <v>17</v>
      </c>
      <c r="E18" s="196"/>
      <c r="F18" s="196"/>
      <c r="G18" s="196"/>
      <c r="H18" s="196"/>
      <c r="I18" s="196"/>
      <c r="J18" s="83"/>
      <c r="K18" s="82"/>
      <c r="L18" s="197">
        <f>VLOOKUP(AX1,入力シート!$A$3:$X$178,14,FALSE)</f>
        <v>0</v>
      </c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8"/>
    </row>
    <row r="19" spans="1:67" ht="15" customHeight="1" thickBot="1" x14ac:dyDescent="0.2">
      <c r="A19" s="84"/>
      <c r="B19" s="84"/>
      <c r="C19" s="67"/>
      <c r="D19" s="85"/>
      <c r="E19" s="85"/>
      <c r="F19" s="85"/>
      <c r="G19" s="85"/>
      <c r="H19" s="85"/>
      <c r="I19" s="85"/>
      <c r="J19" s="67"/>
      <c r="K19" s="67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</row>
    <row r="20" spans="1:67" ht="30" customHeight="1" x14ac:dyDescent="0.15">
      <c r="A20" s="87"/>
      <c r="B20" s="241" t="s">
        <v>68</v>
      </c>
      <c r="C20" s="241"/>
      <c r="D20" s="241"/>
      <c r="E20" s="241"/>
      <c r="F20" s="241"/>
      <c r="G20" s="241"/>
      <c r="H20" s="241"/>
      <c r="I20" s="241"/>
      <c r="J20" s="88"/>
      <c r="K20" s="89"/>
      <c r="L20" s="241" t="s">
        <v>70</v>
      </c>
      <c r="M20" s="241"/>
      <c r="N20" s="241"/>
      <c r="O20" s="241"/>
      <c r="P20" s="241"/>
      <c r="Q20" s="241"/>
      <c r="R20" s="90"/>
      <c r="S20" s="234">
        <f>VLOOKUP(AX1,入力シート!$A$3:$X$178,15,FALSE)</f>
        <v>0</v>
      </c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235"/>
    </row>
    <row r="21" spans="1:67" ht="30" customHeight="1" x14ac:dyDescent="0.15">
      <c r="A21" s="91"/>
      <c r="B21" s="174"/>
      <c r="C21" s="174"/>
      <c r="D21" s="174"/>
      <c r="E21" s="174"/>
      <c r="F21" s="174"/>
      <c r="G21" s="174"/>
      <c r="H21" s="174"/>
      <c r="I21" s="174"/>
      <c r="J21" s="75"/>
      <c r="K21" s="92"/>
      <c r="L21" s="186" t="s">
        <v>71</v>
      </c>
      <c r="M21" s="186"/>
      <c r="N21" s="186"/>
      <c r="O21" s="186"/>
      <c r="P21" s="186"/>
      <c r="Q21" s="186"/>
      <c r="R21" s="93"/>
      <c r="S21" s="187" t="s">
        <v>140</v>
      </c>
      <c r="T21" s="188"/>
      <c r="U21" s="188"/>
      <c r="V21" s="188"/>
      <c r="W21" s="180">
        <f>VLOOKUP(AX1,入力シート!$A$3:$X$178,16,FALSE)</f>
        <v>0</v>
      </c>
      <c r="X21" s="180"/>
      <c r="Y21" s="180"/>
      <c r="Z21" s="180"/>
      <c r="AA21" s="179" t="s">
        <v>79</v>
      </c>
      <c r="AB21" s="179"/>
      <c r="AC21" s="179" t="s">
        <v>77</v>
      </c>
      <c r="AD21" s="179"/>
      <c r="AE21" s="188" t="s">
        <v>78</v>
      </c>
      <c r="AF21" s="188"/>
      <c r="AG21" s="188"/>
      <c r="AH21" s="205">
        <f>VLOOKUP(AX1,入力シート!$A$3:$X$178,17,FALSE)</f>
        <v>0</v>
      </c>
      <c r="AI21" s="205"/>
      <c r="AJ21" s="205"/>
      <c r="AK21" s="205"/>
      <c r="AL21" s="179" t="s">
        <v>79</v>
      </c>
      <c r="AM21" s="179"/>
      <c r="AN21" s="179" t="s">
        <v>80</v>
      </c>
      <c r="AO21" s="179"/>
      <c r="AP21" s="188" t="s">
        <v>141</v>
      </c>
      <c r="AQ21" s="188"/>
      <c r="AR21" s="188"/>
      <c r="AS21" s="188"/>
      <c r="AT21" s="178">
        <f>VLOOKUP(AX1,入力シート!$A$3:$X$178,18,FALSE)</f>
        <v>0</v>
      </c>
      <c r="AU21" s="178"/>
      <c r="AV21" s="178"/>
      <c r="AW21" s="178"/>
      <c r="AX21" s="190" t="s">
        <v>81</v>
      </c>
      <c r="AY21" s="190"/>
      <c r="AZ21" s="94"/>
    </row>
    <row r="22" spans="1:67" ht="30" customHeight="1" x14ac:dyDescent="0.15">
      <c r="A22" s="91"/>
      <c r="B22" s="174"/>
      <c r="C22" s="174"/>
      <c r="D22" s="174"/>
      <c r="E22" s="174"/>
      <c r="F22" s="174"/>
      <c r="G22" s="174"/>
      <c r="H22" s="174"/>
      <c r="I22" s="174"/>
      <c r="J22" s="75"/>
      <c r="K22" s="92"/>
      <c r="L22" s="186" t="s">
        <v>72</v>
      </c>
      <c r="M22" s="186"/>
      <c r="N22" s="186"/>
      <c r="O22" s="186"/>
      <c r="P22" s="186"/>
      <c r="Q22" s="186"/>
      <c r="R22" s="93"/>
      <c r="S22" s="187" t="s">
        <v>140</v>
      </c>
      <c r="T22" s="188"/>
      <c r="U22" s="188"/>
      <c r="V22" s="188"/>
      <c r="W22" s="180">
        <f>VLOOKUP(AX1,入力シート!$A$3:$X$178,19,FALSE)</f>
        <v>0</v>
      </c>
      <c r="X22" s="180"/>
      <c r="Y22" s="180"/>
      <c r="Z22" s="180"/>
      <c r="AA22" s="179" t="s">
        <v>79</v>
      </c>
      <c r="AB22" s="179"/>
      <c r="AC22" s="179" t="s">
        <v>77</v>
      </c>
      <c r="AD22" s="179"/>
      <c r="AE22" s="188" t="s">
        <v>78</v>
      </c>
      <c r="AF22" s="188"/>
      <c r="AG22" s="188"/>
      <c r="AH22" s="205">
        <f>VLOOKUP(AX1,入力シート!$A$3:$X$178,20,FALSE)</f>
        <v>0</v>
      </c>
      <c r="AI22" s="205"/>
      <c r="AJ22" s="205"/>
      <c r="AK22" s="205"/>
      <c r="AL22" s="179" t="s">
        <v>138</v>
      </c>
      <c r="AM22" s="179"/>
      <c r="AN22" s="179" t="s">
        <v>80</v>
      </c>
      <c r="AO22" s="179"/>
      <c r="AP22" s="188" t="s">
        <v>141</v>
      </c>
      <c r="AQ22" s="188"/>
      <c r="AR22" s="188"/>
      <c r="AS22" s="188"/>
      <c r="AT22" s="178">
        <f>VLOOKUP(AX1,入力シート!$A$3:$X$178,21,FALSE)</f>
        <v>0</v>
      </c>
      <c r="AU22" s="178"/>
      <c r="AV22" s="178"/>
      <c r="AW22" s="178"/>
      <c r="AX22" s="190" t="s">
        <v>81</v>
      </c>
      <c r="AY22" s="190"/>
      <c r="AZ22" s="94"/>
      <c r="BI22" s="95"/>
      <c r="BJ22" s="95"/>
      <c r="BK22" s="95"/>
      <c r="BL22" s="95"/>
      <c r="BM22" s="95"/>
      <c r="BN22" s="95"/>
      <c r="BO22" s="95"/>
    </row>
    <row r="23" spans="1:67" ht="30" customHeight="1" thickBot="1" x14ac:dyDescent="0.2">
      <c r="A23" s="96"/>
      <c r="B23" s="233"/>
      <c r="C23" s="233"/>
      <c r="D23" s="233"/>
      <c r="E23" s="233"/>
      <c r="F23" s="233"/>
      <c r="G23" s="233"/>
      <c r="H23" s="233"/>
      <c r="I23" s="233"/>
      <c r="J23" s="97"/>
      <c r="K23" s="98"/>
      <c r="L23" s="233" t="s">
        <v>73</v>
      </c>
      <c r="M23" s="233"/>
      <c r="N23" s="233"/>
      <c r="O23" s="233"/>
      <c r="P23" s="233"/>
      <c r="Q23" s="233"/>
      <c r="R23" s="99"/>
      <c r="S23" s="188" t="s">
        <v>141</v>
      </c>
      <c r="T23" s="188"/>
      <c r="U23" s="188"/>
      <c r="V23" s="188"/>
      <c r="W23" s="191">
        <f>VLOOKUP(AX1,入力シート!$A$3:$X$178,22,FALSE)</f>
        <v>0</v>
      </c>
      <c r="X23" s="191"/>
      <c r="Y23" s="191"/>
      <c r="Z23" s="191"/>
      <c r="AA23" s="189" t="s">
        <v>82</v>
      </c>
      <c r="AB23" s="189"/>
      <c r="AC23" s="189" t="s">
        <v>83</v>
      </c>
      <c r="AD23" s="189"/>
      <c r="AE23" s="192" t="s">
        <v>84</v>
      </c>
      <c r="AF23" s="192"/>
      <c r="AG23" s="192"/>
      <c r="AH23" s="349">
        <f>VLOOKUP(AX1,入力シート!$A$3:$X$178,23,FALSE)</f>
        <v>0</v>
      </c>
      <c r="AI23" s="349"/>
      <c r="AJ23" s="349"/>
      <c r="AK23" s="349"/>
      <c r="AL23" s="189" t="s">
        <v>85</v>
      </c>
      <c r="AM23" s="189"/>
      <c r="AN23" s="189" t="s">
        <v>86</v>
      </c>
      <c r="AO23" s="189"/>
      <c r="AP23" s="188" t="s">
        <v>141</v>
      </c>
      <c r="AQ23" s="188"/>
      <c r="AR23" s="188"/>
      <c r="AS23" s="188"/>
      <c r="AT23" s="242">
        <f>VLOOKUP(AX1,入力シート!$A$3:$X$178,24,FALSE)</f>
        <v>0</v>
      </c>
      <c r="AU23" s="242"/>
      <c r="AV23" s="242"/>
      <c r="AW23" s="242"/>
      <c r="AX23" s="190" t="s">
        <v>81</v>
      </c>
      <c r="AY23" s="190"/>
      <c r="AZ23" s="100"/>
    </row>
    <row r="24" spans="1:67" ht="30" customHeight="1" thickTop="1" x14ac:dyDescent="0.15">
      <c r="A24" s="101"/>
      <c r="B24" s="206" t="s">
        <v>69</v>
      </c>
      <c r="C24" s="206"/>
      <c r="D24" s="206"/>
      <c r="E24" s="206"/>
      <c r="F24" s="206"/>
      <c r="G24" s="206"/>
      <c r="H24" s="206"/>
      <c r="I24" s="206"/>
      <c r="J24" s="102"/>
      <c r="K24" s="199" t="s">
        <v>40</v>
      </c>
      <c r="L24" s="175"/>
      <c r="M24" s="175"/>
      <c r="N24" s="200"/>
      <c r="O24" s="103"/>
      <c r="P24" s="203" t="s">
        <v>74</v>
      </c>
      <c r="Q24" s="203"/>
      <c r="R24" s="203"/>
      <c r="S24" s="203"/>
      <c r="T24" s="203"/>
      <c r="U24" s="104"/>
      <c r="V24" s="181"/>
      <c r="W24" s="182"/>
      <c r="X24" s="182"/>
      <c r="Y24" s="182" t="s">
        <v>87</v>
      </c>
      <c r="Z24" s="182"/>
      <c r="AA24" s="182"/>
      <c r="AB24" s="182"/>
      <c r="AC24" s="182"/>
      <c r="AD24" s="182" t="s">
        <v>88</v>
      </c>
      <c r="AE24" s="230"/>
      <c r="AF24" s="199" t="s">
        <v>42</v>
      </c>
      <c r="AG24" s="175"/>
      <c r="AH24" s="175"/>
      <c r="AI24" s="200"/>
      <c r="AJ24" s="103"/>
      <c r="AK24" s="203" t="s">
        <v>74</v>
      </c>
      <c r="AL24" s="203"/>
      <c r="AM24" s="203"/>
      <c r="AN24" s="203"/>
      <c r="AO24" s="203"/>
      <c r="AP24" s="104"/>
      <c r="AQ24" s="181"/>
      <c r="AR24" s="182"/>
      <c r="AS24" s="182"/>
      <c r="AT24" s="182" t="s">
        <v>87</v>
      </c>
      <c r="AU24" s="182"/>
      <c r="AV24" s="182"/>
      <c r="AW24" s="182"/>
      <c r="AX24" s="182"/>
      <c r="AY24" s="182" t="s">
        <v>88</v>
      </c>
      <c r="AZ24" s="207"/>
    </row>
    <row r="25" spans="1:67" ht="30" customHeight="1" thickBot="1" x14ac:dyDescent="0.2">
      <c r="A25" s="105"/>
      <c r="B25" s="170"/>
      <c r="C25" s="170"/>
      <c r="D25" s="170"/>
      <c r="E25" s="170"/>
      <c r="F25" s="170"/>
      <c r="G25" s="170"/>
      <c r="H25" s="170"/>
      <c r="I25" s="170"/>
      <c r="J25" s="106"/>
      <c r="K25" s="201"/>
      <c r="L25" s="167"/>
      <c r="M25" s="167"/>
      <c r="N25" s="202"/>
      <c r="O25" s="107"/>
      <c r="P25" s="183" t="s">
        <v>75</v>
      </c>
      <c r="Q25" s="183"/>
      <c r="R25" s="183"/>
      <c r="S25" s="183"/>
      <c r="T25" s="183"/>
      <c r="U25" s="83"/>
      <c r="V25" s="82"/>
      <c r="W25" s="184"/>
      <c r="X25" s="184"/>
      <c r="Y25" s="184"/>
      <c r="Z25" s="184"/>
      <c r="AA25" s="184"/>
      <c r="AB25" s="184" t="s">
        <v>76</v>
      </c>
      <c r="AC25" s="184"/>
      <c r="AD25" s="184"/>
      <c r="AE25" s="185"/>
      <c r="AF25" s="201"/>
      <c r="AG25" s="167"/>
      <c r="AH25" s="167"/>
      <c r="AI25" s="202"/>
      <c r="AJ25" s="107"/>
      <c r="AK25" s="183" t="s">
        <v>75</v>
      </c>
      <c r="AL25" s="183"/>
      <c r="AM25" s="183"/>
      <c r="AN25" s="183"/>
      <c r="AO25" s="183"/>
      <c r="AP25" s="83"/>
      <c r="AQ25" s="82"/>
      <c r="AR25" s="184"/>
      <c r="AS25" s="184"/>
      <c r="AT25" s="184"/>
      <c r="AU25" s="184"/>
      <c r="AV25" s="184"/>
      <c r="AW25" s="184" t="s">
        <v>76</v>
      </c>
      <c r="AX25" s="184"/>
      <c r="AY25" s="184"/>
      <c r="AZ25" s="204"/>
    </row>
    <row r="26" spans="1:67" ht="30" customHeight="1" thickBot="1" x14ac:dyDescent="0.2">
      <c r="A26" s="105"/>
      <c r="B26" s="208" t="s">
        <v>137</v>
      </c>
      <c r="C26" s="208"/>
      <c r="D26" s="208"/>
      <c r="E26" s="208"/>
      <c r="F26" s="208"/>
      <c r="G26" s="208"/>
      <c r="H26" s="208"/>
      <c r="I26" s="208"/>
      <c r="J26" s="134"/>
      <c r="K26" s="142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147"/>
    </row>
    <row r="27" spans="1:67" ht="30" customHeight="1" x14ac:dyDescent="0.15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</row>
    <row r="28" spans="1:67" ht="15.75" customHeight="1" thickBot="1" x14ac:dyDescent="0.2">
      <c r="A28" s="117" t="s">
        <v>89</v>
      </c>
      <c r="B28" s="109"/>
      <c r="C28" s="109"/>
      <c r="D28" s="109"/>
      <c r="E28" s="109"/>
      <c r="F28" s="109"/>
      <c r="G28" s="109"/>
      <c r="H28" s="109"/>
      <c r="I28" s="109"/>
      <c r="J28" s="108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08"/>
      <c r="AU28" s="108"/>
      <c r="AV28" s="108"/>
      <c r="AW28" s="108"/>
      <c r="AX28" s="108"/>
      <c r="AY28" s="108"/>
      <c r="AZ28" s="108"/>
    </row>
    <row r="29" spans="1:67" ht="56.25" customHeight="1" x14ac:dyDescent="0.15">
      <c r="A29" s="111"/>
      <c r="B29" s="171" t="s">
        <v>96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12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73" t="s">
        <v>92</v>
      </c>
      <c r="Z29" s="173"/>
      <c r="AA29" s="173"/>
      <c r="AB29" s="173"/>
      <c r="AC29" s="173"/>
      <c r="AD29" s="173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73" t="s">
        <v>93</v>
      </c>
      <c r="AU29" s="173"/>
      <c r="AV29" s="173"/>
      <c r="AW29" s="173"/>
      <c r="AX29" s="173"/>
      <c r="AY29" s="173"/>
      <c r="AZ29" s="113"/>
    </row>
    <row r="30" spans="1:67" ht="30" customHeight="1" x14ac:dyDescent="0.15">
      <c r="A30" s="91"/>
      <c r="B30" s="174" t="s">
        <v>90</v>
      </c>
      <c r="C30" s="174"/>
      <c r="D30" s="174"/>
      <c r="E30" s="174"/>
      <c r="F30" s="174"/>
      <c r="G30" s="174"/>
      <c r="H30" s="174"/>
      <c r="I30" s="174"/>
      <c r="J30" s="174"/>
      <c r="K30" s="174"/>
      <c r="L30" s="75"/>
      <c r="M30" s="175" t="s">
        <v>94</v>
      </c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6"/>
    </row>
    <row r="31" spans="1:67" ht="30" customHeight="1" x14ac:dyDescent="0.15">
      <c r="A31" s="114"/>
      <c r="B31" s="177" t="s">
        <v>91</v>
      </c>
      <c r="C31" s="177"/>
      <c r="D31" s="177"/>
      <c r="E31" s="177"/>
      <c r="F31" s="177"/>
      <c r="G31" s="177"/>
      <c r="H31" s="177"/>
      <c r="I31" s="177"/>
      <c r="J31" s="177"/>
      <c r="K31" s="177"/>
      <c r="L31" s="81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6"/>
    </row>
    <row r="32" spans="1:67" ht="18" customHeight="1" x14ac:dyDescent="0.15">
      <c r="A32" s="91"/>
      <c r="B32" s="169" t="s">
        <v>95</v>
      </c>
      <c r="C32" s="169"/>
      <c r="D32" s="169"/>
      <c r="E32" s="169"/>
      <c r="F32" s="169"/>
      <c r="G32" s="169"/>
      <c r="H32" s="169"/>
      <c r="I32" s="169"/>
      <c r="J32" s="169"/>
      <c r="K32" s="169"/>
      <c r="L32" s="75"/>
      <c r="M32" s="162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4"/>
    </row>
    <row r="33" spans="1:52" ht="30" customHeight="1" thickBot="1" x14ac:dyDescent="0.2">
      <c r="A33" s="115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16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8"/>
    </row>
    <row r="34" spans="1:52" ht="22.5" customHeight="1" x14ac:dyDescent="0.15">
      <c r="A34" s="160" t="s">
        <v>143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</row>
    <row r="35" spans="1:52" ht="18.75" customHeight="1" x14ac:dyDescent="0.15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</row>
    <row r="36" spans="1:52" ht="18.75" customHeight="1" x14ac:dyDescent="0.1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</row>
    <row r="37" spans="1:52" ht="15" customHeight="1" x14ac:dyDescent="0.15"/>
    <row r="38" spans="1:52" ht="15" customHeight="1" x14ac:dyDescent="0.15"/>
    <row r="39" spans="1:52" ht="15" customHeight="1" x14ac:dyDescent="0.15"/>
    <row r="40" spans="1:52" ht="15" customHeight="1" x14ac:dyDescent="0.15"/>
    <row r="41" spans="1:52" ht="15" customHeight="1" x14ac:dyDescent="0.15"/>
    <row r="42" spans="1:52" ht="15" customHeight="1" x14ac:dyDescent="0.15"/>
    <row r="43" spans="1:52" ht="15" customHeight="1" x14ac:dyDescent="0.15"/>
    <row r="44" spans="1:52" ht="15" customHeight="1" x14ac:dyDescent="0.15"/>
    <row r="45" spans="1:52" ht="15" customHeight="1" x14ac:dyDescent="0.15"/>
    <row r="46" spans="1:52" ht="15" customHeight="1" x14ac:dyDescent="0.15"/>
    <row r="47" spans="1:52" ht="15" customHeight="1" x14ac:dyDescent="0.15"/>
    <row r="48" spans="1:52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</sheetData>
  <mergeCells count="111">
    <mergeCell ref="L8:AZ8"/>
    <mergeCell ref="L12:AZ12"/>
    <mergeCell ref="BA1:CP3"/>
    <mergeCell ref="AX1:AZ1"/>
    <mergeCell ref="L23:Q23"/>
    <mergeCell ref="S20:AZ20"/>
    <mergeCell ref="A12:B18"/>
    <mergeCell ref="D12:I12"/>
    <mergeCell ref="D13:I13"/>
    <mergeCell ref="D9:I10"/>
    <mergeCell ref="B20:I23"/>
    <mergeCell ref="L16:O16"/>
    <mergeCell ref="AG16:AJ16"/>
    <mergeCell ref="P16:AF16"/>
    <mergeCell ref="AK16:AZ16"/>
    <mergeCell ref="AX23:AY23"/>
    <mergeCell ref="AT23:AW23"/>
    <mergeCell ref="S22:V22"/>
    <mergeCell ref="W22:Z22"/>
    <mergeCell ref="AA22:AB22"/>
    <mergeCell ref="AC22:AD22"/>
    <mergeCell ref="AE22:AG22"/>
    <mergeCell ref="AH22:AK22"/>
    <mergeCell ref="AL22:AM22"/>
    <mergeCell ref="L20:Q20"/>
    <mergeCell ref="L7:AZ7"/>
    <mergeCell ref="Y24:Z24"/>
    <mergeCell ref="B26:I26"/>
    <mergeCell ref="L26:AY26"/>
    <mergeCell ref="A2:AZ2"/>
    <mergeCell ref="A7:B11"/>
    <mergeCell ref="D7:I7"/>
    <mergeCell ref="D8:I8"/>
    <mergeCell ref="D11:I11"/>
    <mergeCell ref="M9:S9"/>
    <mergeCell ref="L10:AZ10"/>
    <mergeCell ref="A5:J5"/>
    <mergeCell ref="K5:AZ5"/>
    <mergeCell ref="L13:AZ13"/>
    <mergeCell ref="M14:S14"/>
    <mergeCell ref="L15:AZ15"/>
    <mergeCell ref="AA24:AC24"/>
    <mergeCell ref="AD24:AE24"/>
    <mergeCell ref="W25:AA25"/>
    <mergeCell ref="AE21:AG21"/>
    <mergeCell ref="P24:T24"/>
    <mergeCell ref="L11:N11"/>
    <mergeCell ref="A36:AZ36"/>
    <mergeCell ref="M29:X29"/>
    <mergeCell ref="Y29:AD29"/>
    <mergeCell ref="D14:I15"/>
    <mergeCell ref="D16:I16"/>
    <mergeCell ref="D17:I17"/>
    <mergeCell ref="D18:I18"/>
    <mergeCell ref="L18:AZ18"/>
    <mergeCell ref="K24:N25"/>
    <mergeCell ref="AF24:AI25"/>
    <mergeCell ref="AK24:AO24"/>
    <mergeCell ref="AK25:AO25"/>
    <mergeCell ref="AW25:AZ25"/>
    <mergeCell ref="AH21:AK21"/>
    <mergeCell ref="AL21:AM21"/>
    <mergeCell ref="AN21:AO21"/>
    <mergeCell ref="AP21:AS21"/>
    <mergeCell ref="AN22:AO22"/>
    <mergeCell ref="AP22:AS22"/>
    <mergeCell ref="B24:I25"/>
    <mergeCell ref="AY24:AZ24"/>
    <mergeCell ref="AR25:AV25"/>
    <mergeCell ref="V24:X24"/>
    <mergeCell ref="AH23:AK23"/>
    <mergeCell ref="AN23:AO23"/>
    <mergeCell ref="AP23:AS23"/>
    <mergeCell ref="L17:O17"/>
    <mergeCell ref="P17:AF17"/>
    <mergeCell ref="AG17:AJ17"/>
    <mergeCell ref="AK17:AZ17"/>
    <mergeCell ref="AX21:AY21"/>
    <mergeCell ref="AT22:AW22"/>
    <mergeCell ref="AX22:AY22"/>
    <mergeCell ref="W23:Z23"/>
    <mergeCell ref="AA23:AB23"/>
    <mergeCell ref="AC23:AD23"/>
    <mergeCell ref="AE23:AG23"/>
    <mergeCell ref="AL23:AM23"/>
    <mergeCell ref="S23:V23"/>
    <mergeCell ref="L21:Q21"/>
    <mergeCell ref="AC3:AY3"/>
    <mergeCell ref="AE4:AX4"/>
    <mergeCell ref="A34:AZ35"/>
    <mergeCell ref="AE29:AS29"/>
    <mergeCell ref="M32:AZ32"/>
    <mergeCell ref="M31:AZ31"/>
    <mergeCell ref="M33:AZ33"/>
    <mergeCell ref="B32:K33"/>
    <mergeCell ref="B29:K29"/>
    <mergeCell ref="AT29:AY29"/>
    <mergeCell ref="B30:K30"/>
    <mergeCell ref="M30:AZ30"/>
    <mergeCell ref="B31:K31"/>
    <mergeCell ref="AT21:AW21"/>
    <mergeCell ref="AA21:AB21"/>
    <mergeCell ref="AC21:AD21"/>
    <mergeCell ref="W21:Z21"/>
    <mergeCell ref="AQ24:AS24"/>
    <mergeCell ref="AT24:AU24"/>
    <mergeCell ref="AV24:AX24"/>
    <mergeCell ref="P25:T25"/>
    <mergeCell ref="AB25:AE25"/>
    <mergeCell ref="L22:Q22"/>
    <mergeCell ref="S21:V21"/>
  </mergeCells>
  <phoneticPr fontId="1"/>
  <printOptions horizontalCentered="1"/>
  <pageMargins left="0.5" right="0" top="0.35433070866141736" bottom="0.35433070866141736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CP192"/>
  <sheetViews>
    <sheetView showZeros="0" view="pageBreakPreview" zoomScale="90" zoomScaleNormal="130" zoomScaleSheetLayoutView="90" workbookViewId="0">
      <selection activeCell="AR30" sqref="AR30:AV30"/>
    </sheetView>
  </sheetViews>
  <sheetFormatPr defaultRowHeight="13.5" x14ac:dyDescent="0.15"/>
  <cols>
    <col min="1" max="32" width="1.75" style="65" customWidth="1"/>
    <col min="33" max="33" width="2.875" style="65" customWidth="1"/>
    <col min="34" max="213" width="1.75" style="65" customWidth="1"/>
    <col min="214" max="16384" width="9" style="65"/>
  </cols>
  <sheetData>
    <row r="1" spans="1:94" ht="12" customHeight="1" x14ac:dyDescent="0.15">
      <c r="A1" s="64" t="s">
        <v>60</v>
      </c>
      <c r="AX1" s="232">
        <v>1</v>
      </c>
      <c r="AY1" s="232"/>
      <c r="AZ1" s="232"/>
      <c r="BA1" s="231" t="s">
        <v>114</v>
      </c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</row>
    <row r="2" spans="1:94" ht="24" customHeight="1" x14ac:dyDescent="0.15">
      <c r="A2" s="158" t="s">
        <v>131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</row>
    <row r="3" spans="1:94" ht="24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58" t="s">
        <v>133</v>
      </c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33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</row>
    <row r="4" spans="1:94" ht="24" customHeight="1" thickBot="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59" t="s">
        <v>132</v>
      </c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33"/>
      <c r="AZ4" s="13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</row>
    <row r="5" spans="1:94" ht="23.25" customHeight="1" thickBot="1" x14ac:dyDescent="0.2">
      <c r="A5" s="224" t="s">
        <v>0</v>
      </c>
      <c r="B5" s="209"/>
      <c r="C5" s="209"/>
      <c r="D5" s="209"/>
      <c r="E5" s="209"/>
      <c r="F5" s="209"/>
      <c r="G5" s="209"/>
      <c r="H5" s="209"/>
      <c r="I5" s="209"/>
      <c r="J5" s="225"/>
      <c r="K5" s="226" t="s">
        <v>97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27"/>
    </row>
    <row r="6" spans="1:94" ht="12" customHeight="1" thickBo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7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7"/>
    </row>
    <row r="7" spans="1:94" ht="18" customHeight="1" x14ac:dyDescent="0.15">
      <c r="A7" s="210" t="s">
        <v>10</v>
      </c>
      <c r="B7" s="211"/>
      <c r="C7" s="68"/>
      <c r="D7" s="216" t="s">
        <v>1</v>
      </c>
      <c r="E7" s="216"/>
      <c r="F7" s="216"/>
      <c r="G7" s="216"/>
      <c r="H7" s="216"/>
      <c r="I7" s="216"/>
      <c r="J7" s="69"/>
      <c r="K7" s="346" t="str">
        <f>VLOOKUP(AX1,入力シート!$A$3:$X$178,3,FALSE)</f>
        <v/>
      </c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8"/>
    </row>
    <row r="8" spans="1:94" ht="27" customHeight="1" x14ac:dyDescent="0.15">
      <c r="A8" s="212"/>
      <c r="B8" s="213"/>
      <c r="C8" s="70"/>
      <c r="D8" s="195" t="s">
        <v>66</v>
      </c>
      <c r="E8" s="195"/>
      <c r="F8" s="195"/>
      <c r="G8" s="195"/>
      <c r="H8" s="195"/>
      <c r="I8" s="195"/>
      <c r="J8" s="71"/>
      <c r="K8" s="347">
        <f>VLOOKUP(AX1,入力シート!$A$3:$X$178,2,FALSE)</f>
        <v>0</v>
      </c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20"/>
    </row>
    <row r="9" spans="1:94" ht="17.25" customHeight="1" x14ac:dyDescent="0.15">
      <c r="A9" s="212"/>
      <c r="B9" s="213"/>
      <c r="C9" s="72"/>
      <c r="D9" s="194" t="s">
        <v>14</v>
      </c>
      <c r="E9" s="194"/>
      <c r="F9" s="194"/>
      <c r="G9" s="194"/>
      <c r="H9" s="194"/>
      <c r="I9" s="194"/>
      <c r="J9" s="73"/>
      <c r="K9" s="65" t="s">
        <v>35</v>
      </c>
      <c r="M9" s="221">
        <f>VLOOKUP(AX1,入力シート!$A$3:$X$178,4,FALSE)</f>
        <v>0</v>
      </c>
      <c r="N9" s="221"/>
      <c r="O9" s="221"/>
      <c r="P9" s="221"/>
      <c r="Q9" s="221"/>
      <c r="R9" s="221"/>
      <c r="S9" s="221"/>
      <c r="AZ9" s="74"/>
    </row>
    <row r="10" spans="1:94" ht="27" customHeight="1" x14ac:dyDescent="0.15">
      <c r="A10" s="212"/>
      <c r="B10" s="213"/>
      <c r="C10" s="70"/>
      <c r="D10" s="195"/>
      <c r="E10" s="195"/>
      <c r="F10" s="195"/>
      <c r="G10" s="195"/>
      <c r="H10" s="195"/>
      <c r="I10" s="195"/>
      <c r="J10" s="71"/>
      <c r="K10" s="70"/>
      <c r="L10" s="222">
        <f>VLOOKUP(AX1,入力シート!$A$3:$X$178,5,FALSE)</f>
        <v>0</v>
      </c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3"/>
    </row>
    <row r="11" spans="1:94" ht="24" customHeight="1" x14ac:dyDescent="0.15">
      <c r="A11" s="214"/>
      <c r="B11" s="215"/>
      <c r="D11" s="174" t="s">
        <v>2</v>
      </c>
      <c r="E11" s="174"/>
      <c r="F11" s="174"/>
      <c r="G11" s="174"/>
      <c r="H11" s="174"/>
      <c r="I11" s="174"/>
      <c r="J11" s="75"/>
      <c r="L11" s="165">
        <f>VLOOKUP(AX1,入力シート!$A$3:$X$184,6,FALSE)</f>
        <v>0</v>
      </c>
      <c r="M11" s="165"/>
      <c r="N11" s="165"/>
      <c r="O11" s="157"/>
      <c r="P11" s="157" t="s">
        <v>7</v>
      </c>
      <c r="Q11" s="157"/>
      <c r="R11" s="76" t="s">
        <v>65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7"/>
    </row>
    <row r="12" spans="1:94" ht="18.75" customHeight="1" x14ac:dyDescent="0.15">
      <c r="A12" s="236" t="s">
        <v>12</v>
      </c>
      <c r="B12" s="237"/>
      <c r="C12" s="78"/>
      <c r="D12" s="240" t="s">
        <v>1</v>
      </c>
      <c r="E12" s="240"/>
      <c r="F12" s="240"/>
      <c r="G12" s="240"/>
      <c r="H12" s="240"/>
      <c r="I12" s="240"/>
      <c r="J12" s="73"/>
      <c r="K12" s="348" t="str">
        <f>VLOOKUP(AX1,入力シート!$A$3:$X$178,8,FALSE)</f>
        <v/>
      </c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9"/>
    </row>
    <row r="13" spans="1:94" ht="24" customHeight="1" x14ac:dyDescent="0.15">
      <c r="A13" s="212"/>
      <c r="B13" s="213"/>
      <c r="C13" s="79"/>
      <c r="D13" s="195" t="s">
        <v>13</v>
      </c>
      <c r="E13" s="195"/>
      <c r="F13" s="195"/>
      <c r="G13" s="195"/>
      <c r="H13" s="195"/>
      <c r="I13" s="195"/>
      <c r="J13" s="71"/>
      <c r="K13" s="80"/>
      <c r="L13" s="219">
        <f>VLOOKUP(AX1,入力シート!$A$3:$X$178,7,FALSE)</f>
        <v>0</v>
      </c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20"/>
    </row>
    <row r="14" spans="1:94" ht="17.25" customHeight="1" x14ac:dyDescent="0.15">
      <c r="A14" s="212"/>
      <c r="B14" s="213"/>
      <c r="D14" s="194" t="s">
        <v>14</v>
      </c>
      <c r="E14" s="194"/>
      <c r="F14" s="194"/>
      <c r="G14" s="194"/>
      <c r="H14" s="194"/>
      <c r="I14" s="194"/>
      <c r="J14" s="75"/>
      <c r="K14" s="65" t="s">
        <v>35</v>
      </c>
      <c r="M14" s="221">
        <f>VLOOKUP(AX1,入力シート!$A$3:$X$178,9,FALSE)</f>
        <v>0</v>
      </c>
      <c r="N14" s="221"/>
      <c r="O14" s="221"/>
      <c r="P14" s="221"/>
      <c r="Q14" s="221"/>
      <c r="R14" s="221"/>
      <c r="S14" s="221"/>
      <c r="AZ14" s="74"/>
    </row>
    <row r="15" spans="1:94" ht="28.5" customHeight="1" x14ac:dyDescent="0.15">
      <c r="A15" s="212"/>
      <c r="B15" s="213"/>
      <c r="D15" s="195"/>
      <c r="E15" s="195"/>
      <c r="F15" s="195"/>
      <c r="G15" s="195"/>
      <c r="H15" s="195"/>
      <c r="I15" s="195"/>
      <c r="J15" s="75"/>
      <c r="L15" s="222">
        <f>VLOOKUP(AX1,入力シート!$A$3:$X$178,10,FALSE)</f>
        <v>0</v>
      </c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3"/>
    </row>
    <row r="16" spans="1:94" ht="23.25" customHeight="1" x14ac:dyDescent="0.15">
      <c r="A16" s="212"/>
      <c r="B16" s="213"/>
      <c r="C16" s="76"/>
      <c r="D16" s="177" t="s">
        <v>15</v>
      </c>
      <c r="E16" s="177"/>
      <c r="F16" s="177"/>
      <c r="G16" s="177"/>
      <c r="H16" s="177"/>
      <c r="I16" s="177"/>
      <c r="J16" s="81"/>
      <c r="K16" s="76"/>
      <c r="L16" s="165" t="s">
        <v>32</v>
      </c>
      <c r="M16" s="165"/>
      <c r="N16" s="165"/>
      <c r="O16" s="165"/>
      <c r="P16" s="165">
        <f>VLOOKUP(AX1,入力シート!$A$3:$X$178,11,FALSE)</f>
        <v>0</v>
      </c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 t="s">
        <v>130</v>
      </c>
      <c r="AH16" s="165"/>
      <c r="AI16" s="165"/>
      <c r="AJ16" s="165"/>
      <c r="AK16" s="165">
        <f>VLOOKUP(AX1,入力シート!$A$3:$X$178,12,FALSE)</f>
        <v>0</v>
      </c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6"/>
    </row>
    <row r="17" spans="1:85" ht="23.25" customHeight="1" thickBot="1" x14ac:dyDescent="0.2">
      <c r="A17" s="212"/>
      <c r="B17" s="213"/>
      <c r="D17" s="174" t="s">
        <v>126</v>
      </c>
      <c r="E17" s="174"/>
      <c r="F17" s="174"/>
      <c r="G17" s="174"/>
      <c r="H17" s="174"/>
      <c r="I17" s="174"/>
      <c r="J17" s="75"/>
      <c r="L17" s="165" t="s">
        <v>127</v>
      </c>
      <c r="M17" s="165"/>
      <c r="N17" s="165"/>
      <c r="O17" s="165"/>
      <c r="P17" s="165">
        <f>VLOOKUP(AX1,入力シート!$A$3:$X$178,13,FALSE)</f>
        <v>0</v>
      </c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 t="s">
        <v>129</v>
      </c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6"/>
    </row>
    <row r="18" spans="1:85" ht="22.5" hidden="1" customHeight="1" thickBot="1" x14ac:dyDescent="0.2">
      <c r="A18" s="238"/>
      <c r="B18" s="239"/>
      <c r="C18" s="82"/>
      <c r="D18" s="196" t="s">
        <v>17</v>
      </c>
      <c r="E18" s="196"/>
      <c r="F18" s="196"/>
      <c r="G18" s="196"/>
      <c r="H18" s="196"/>
      <c r="I18" s="196"/>
      <c r="J18" s="83"/>
      <c r="K18" s="82"/>
      <c r="L18" s="197">
        <f>VLOOKUP(AX1,入力シート!$A$3:$X$178,14,FALSE)</f>
        <v>0</v>
      </c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8"/>
    </row>
    <row r="19" spans="1:85" ht="9.75" customHeight="1" thickBot="1" x14ac:dyDescent="0.2">
      <c r="A19" s="84"/>
      <c r="B19" s="84"/>
      <c r="C19" s="67"/>
      <c r="D19" s="85"/>
      <c r="E19" s="85"/>
      <c r="F19" s="85"/>
      <c r="G19" s="85"/>
      <c r="H19" s="85"/>
      <c r="I19" s="85"/>
      <c r="J19" s="67"/>
      <c r="K19" s="67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</row>
    <row r="20" spans="1:85" ht="21.95" customHeight="1" x14ac:dyDescent="0.15">
      <c r="A20" s="87"/>
      <c r="B20" s="255" t="s">
        <v>135</v>
      </c>
      <c r="C20" s="255"/>
      <c r="D20" s="255"/>
      <c r="E20" s="255"/>
      <c r="F20" s="255"/>
      <c r="G20" s="255"/>
      <c r="H20" s="255"/>
      <c r="I20" s="255"/>
      <c r="J20" s="88"/>
      <c r="K20" s="135"/>
      <c r="L20" s="241" t="s">
        <v>115</v>
      </c>
      <c r="M20" s="241"/>
      <c r="N20" s="241"/>
      <c r="O20" s="241"/>
      <c r="P20" s="241"/>
      <c r="Q20" s="241"/>
      <c r="R20" s="90"/>
      <c r="S20" s="234">
        <f>VLOOKUP(AX1,入力シート!$A$3:$X$178,15,FALSE)</f>
        <v>0</v>
      </c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235"/>
    </row>
    <row r="21" spans="1:85" ht="21.95" customHeight="1" x14ac:dyDescent="0.15">
      <c r="A21" s="91"/>
      <c r="B21" s="175"/>
      <c r="C21" s="175"/>
      <c r="D21" s="175"/>
      <c r="E21" s="175"/>
      <c r="F21" s="175"/>
      <c r="G21" s="175"/>
      <c r="H21" s="175"/>
      <c r="I21" s="175"/>
      <c r="J21" s="75"/>
      <c r="K21" s="136"/>
      <c r="L21" s="186" t="s">
        <v>71</v>
      </c>
      <c r="M21" s="186"/>
      <c r="N21" s="186"/>
      <c r="O21" s="186"/>
      <c r="P21" s="186"/>
      <c r="Q21" s="186"/>
      <c r="R21" s="93"/>
      <c r="S21" s="249" t="s">
        <v>140</v>
      </c>
      <c r="T21" s="250"/>
      <c r="U21" s="250"/>
      <c r="V21" s="250"/>
      <c r="W21" s="180">
        <f>VLOOKUP(AX1,入力シート!$A$3:$X$178,16,FALSE)</f>
        <v>0</v>
      </c>
      <c r="X21" s="180"/>
      <c r="Y21" s="180"/>
      <c r="Z21" s="180"/>
      <c r="AA21" s="179" t="s">
        <v>79</v>
      </c>
      <c r="AB21" s="179"/>
      <c r="AC21" s="179" t="s">
        <v>77</v>
      </c>
      <c r="AD21" s="179"/>
      <c r="AE21" s="250" t="s">
        <v>78</v>
      </c>
      <c r="AF21" s="250"/>
      <c r="AG21" s="250"/>
      <c r="AH21" s="205">
        <f>VLOOKUP(AX1,入力シート!$A$3:$X$178,17,FALSE)</f>
        <v>0</v>
      </c>
      <c r="AI21" s="205"/>
      <c r="AJ21" s="205"/>
      <c r="AK21" s="205"/>
      <c r="AL21" s="251" t="s">
        <v>79</v>
      </c>
      <c r="AM21" s="251"/>
      <c r="AN21" s="251" t="s">
        <v>136</v>
      </c>
      <c r="AO21" s="251"/>
      <c r="AP21" s="250" t="s">
        <v>141</v>
      </c>
      <c r="AQ21" s="250"/>
      <c r="AR21" s="250"/>
      <c r="AS21" s="250"/>
      <c r="AT21" s="252">
        <f>VLOOKUP(AX1,入力シート!$A$3:$X$178,18,FALSE)</f>
        <v>0</v>
      </c>
      <c r="AU21" s="252"/>
      <c r="AV21" s="252"/>
      <c r="AW21" s="252"/>
      <c r="AX21" s="190" t="s">
        <v>20</v>
      </c>
      <c r="AY21" s="190"/>
      <c r="AZ21" s="94"/>
    </row>
    <row r="22" spans="1:85" ht="21.95" customHeight="1" x14ac:dyDescent="0.15">
      <c r="A22" s="91"/>
      <c r="B22" s="175"/>
      <c r="C22" s="175"/>
      <c r="D22" s="175"/>
      <c r="E22" s="175"/>
      <c r="F22" s="175"/>
      <c r="G22" s="175"/>
      <c r="H22" s="175"/>
      <c r="I22" s="175"/>
      <c r="J22" s="75"/>
      <c r="K22" s="136"/>
      <c r="L22" s="186" t="s">
        <v>72</v>
      </c>
      <c r="M22" s="186"/>
      <c r="N22" s="186"/>
      <c r="O22" s="186"/>
      <c r="P22" s="186"/>
      <c r="Q22" s="186"/>
      <c r="R22" s="93"/>
      <c r="S22" s="249" t="s">
        <v>140</v>
      </c>
      <c r="T22" s="250"/>
      <c r="U22" s="250"/>
      <c r="V22" s="250"/>
      <c r="W22" s="180">
        <f>VLOOKUP(AX1,入力シート!$A$3:$X$178,19,FALSE)</f>
        <v>0</v>
      </c>
      <c r="X22" s="180"/>
      <c r="Y22" s="180"/>
      <c r="Z22" s="180"/>
      <c r="AA22" s="179" t="s">
        <v>79</v>
      </c>
      <c r="AB22" s="179"/>
      <c r="AC22" s="179" t="s">
        <v>77</v>
      </c>
      <c r="AD22" s="179"/>
      <c r="AE22" s="250" t="s">
        <v>78</v>
      </c>
      <c r="AF22" s="250"/>
      <c r="AG22" s="250"/>
      <c r="AH22" s="205">
        <f>VLOOKUP(AX1,入力シート!$A$3:$X$178,20,FALSE)</f>
        <v>0</v>
      </c>
      <c r="AI22" s="205"/>
      <c r="AJ22" s="205"/>
      <c r="AK22" s="205"/>
      <c r="AL22" s="179" t="s">
        <v>79</v>
      </c>
      <c r="AM22" s="179"/>
      <c r="AN22" s="251" t="s">
        <v>86</v>
      </c>
      <c r="AO22" s="251"/>
      <c r="AP22" s="250" t="s">
        <v>141</v>
      </c>
      <c r="AQ22" s="250"/>
      <c r="AR22" s="250"/>
      <c r="AS22" s="250"/>
      <c r="AT22" s="178">
        <f>VLOOKUP(AX1,入力シート!$A$3:$X$178,21,FALSE)</f>
        <v>0</v>
      </c>
      <c r="AU22" s="178"/>
      <c r="AV22" s="178"/>
      <c r="AW22" s="178"/>
      <c r="AX22" s="190" t="s">
        <v>20</v>
      </c>
      <c r="AY22" s="190"/>
      <c r="AZ22" s="94"/>
      <c r="BI22" s="95"/>
      <c r="BJ22" s="95"/>
      <c r="BK22" s="95"/>
      <c r="BL22" s="95"/>
      <c r="BM22" s="95"/>
      <c r="BN22" s="95"/>
      <c r="BO22" s="95"/>
    </row>
    <row r="23" spans="1:85" ht="21.95" customHeight="1" thickBot="1" x14ac:dyDescent="0.2">
      <c r="A23" s="91"/>
      <c r="B23" s="175"/>
      <c r="C23" s="175"/>
      <c r="D23" s="175"/>
      <c r="E23" s="175"/>
      <c r="F23" s="175"/>
      <c r="G23" s="175"/>
      <c r="H23" s="175"/>
      <c r="I23" s="175"/>
      <c r="J23" s="75"/>
      <c r="K23" s="107"/>
      <c r="L23" s="196" t="s">
        <v>124</v>
      </c>
      <c r="M23" s="196"/>
      <c r="N23" s="196"/>
      <c r="O23" s="196"/>
      <c r="P23" s="196"/>
      <c r="Q23" s="196"/>
      <c r="R23" s="148"/>
      <c r="S23" s="246" t="s">
        <v>141</v>
      </c>
      <c r="T23" s="246"/>
      <c r="U23" s="246"/>
      <c r="V23" s="246"/>
      <c r="W23" s="247">
        <f>VLOOKUP(AX1,入力シート!$A$3:$X$178,22,FALSE)</f>
        <v>0</v>
      </c>
      <c r="X23" s="247"/>
      <c r="Y23" s="247"/>
      <c r="Z23" s="247"/>
      <c r="AA23" s="248" t="s">
        <v>82</v>
      </c>
      <c r="AB23" s="248"/>
      <c r="AC23" s="248" t="s">
        <v>83</v>
      </c>
      <c r="AD23" s="248"/>
      <c r="AE23" s="246" t="s">
        <v>84</v>
      </c>
      <c r="AF23" s="246"/>
      <c r="AG23" s="246"/>
      <c r="AH23" s="246">
        <f>VLOOKUP(AX1,入力シート!$A$3:$X$178,23,FALSE)</f>
        <v>0</v>
      </c>
      <c r="AI23" s="246"/>
      <c r="AJ23" s="246"/>
      <c r="AK23" s="246"/>
      <c r="AL23" s="248" t="s">
        <v>85</v>
      </c>
      <c r="AM23" s="248"/>
      <c r="AN23" s="248" t="s">
        <v>86</v>
      </c>
      <c r="AO23" s="248"/>
      <c r="AP23" s="246" t="s">
        <v>141</v>
      </c>
      <c r="AQ23" s="246"/>
      <c r="AR23" s="246"/>
      <c r="AS23" s="246"/>
      <c r="AT23" s="264">
        <f>VLOOKUP(AX1,入力シート!$A$3:$X$178,24,FALSE)</f>
        <v>0</v>
      </c>
      <c r="AU23" s="264"/>
      <c r="AV23" s="264"/>
      <c r="AW23" s="264"/>
      <c r="AX23" s="265" t="s">
        <v>20</v>
      </c>
      <c r="AY23" s="265"/>
      <c r="AZ23" s="149"/>
    </row>
    <row r="24" spans="1:85" ht="21.95" customHeight="1" x14ac:dyDescent="0.15">
      <c r="A24" s="91"/>
      <c r="B24" s="175"/>
      <c r="C24" s="175"/>
      <c r="D24" s="175"/>
      <c r="E24" s="175"/>
      <c r="F24" s="175"/>
      <c r="G24" s="175"/>
      <c r="H24" s="175"/>
      <c r="I24" s="175"/>
      <c r="J24" s="75"/>
      <c r="K24" s="70"/>
      <c r="L24" s="241" t="s">
        <v>116</v>
      </c>
      <c r="M24" s="241"/>
      <c r="N24" s="241"/>
      <c r="O24" s="241"/>
      <c r="P24" s="241"/>
      <c r="Q24" s="241"/>
      <c r="R24" s="141"/>
      <c r="S24" s="261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3"/>
    </row>
    <row r="25" spans="1:85" ht="21.95" customHeight="1" x14ac:dyDescent="0.15">
      <c r="A25" s="91"/>
      <c r="B25" s="175"/>
      <c r="C25" s="175"/>
      <c r="D25" s="175"/>
      <c r="E25" s="175"/>
      <c r="F25" s="175"/>
      <c r="G25" s="175"/>
      <c r="H25" s="175"/>
      <c r="I25" s="175"/>
      <c r="J25" s="75"/>
      <c r="K25" s="137"/>
      <c r="L25" s="186" t="s">
        <v>71</v>
      </c>
      <c r="M25" s="186"/>
      <c r="N25" s="186"/>
      <c r="O25" s="186"/>
      <c r="P25" s="186"/>
      <c r="Q25" s="186"/>
      <c r="R25" s="138"/>
      <c r="S25" s="249" t="s">
        <v>140</v>
      </c>
      <c r="T25" s="250"/>
      <c r="U25" s="250"/>
      <c r="V25" s="250"/>
      <c r="W25" s="254"/>
      <c r="X25" s="254"/>
      <c r="Y25" s="254"/>
      <c r="Z25" s="254"/>
      <c r="AA25" s="179" t="s">
        <v>79</v>
      </c>
      <c r="AB25" s="179"/>
      <c r="AC25" s="179" t="s">
        <v>77</v>
      </c>
      <c r="AD25" s="179"/>
      <c r="AE25" s="250" t="s">
        <v>78</v>
      </c>
      <c r="AF25" s="250"/>
      <c r="AG25" s="250"/>
      <c r="AH25" s="205"/>
      <c r="AI25" s="205"/>
      <c r="AJ25" s="205"/>
      <c r="AK25" s="205"/>
      <c r="AL25" s="179" t="s">
        <v>79</v>
      </c>
      <c r="AM25" s="179"/>
      <c r="AN25" s="251" t="s">
        <v>86</v>
      </c>
      <c r="AO25" s="251"/>
      <c r="AP25" s="250" t="s">
        <v>141</v>
      </c>
      <c r="AQ25" s="250"/>
      <c r="AR25" s="250"/>
      <c r="AS25" s="250"/>
      <c r="AT25" s="178">
        <f>W25*AH25</f>
        <v>0</v>
      </c>
      <c r="AU25" s="178"/>
      <c r="AV25" s="178"/>
      <c r="AW25" s="178"/>
      <c r="AX25" s="190" t="s">
        <v>20</v>
      </c>
      <c r="AY25" s="190"/>
      <c r="AZ25" s="94"/>
    </row>
    <row r="26" spans="1:85" ht="21.95" customHeight="1" x14ac:dyDescent="0.15">
      <c r="A26" s="91"/>
      <c r="B26" s="175"/>
      <c r="C26" s="175"/>
      <c r="D26" s="175"/>
      <c r="E26" s="175"/>
      <c r="F26" s="175"/>
      <c r="G26" s="175"/>
      <c r="H26" s="175"/>
      <c r="I26" s="175"/>
      <c r="J26" s="75"/>
      <c r="K26" s="137"/>
      <c r="L26" s="186" t="s">
        <v>72</v>
      </c>
      <c r="M26" s="186"/>
      <c r="N26" s="186"/>
      <c r="O26" s="186"/>
      <c r="P26" s="186"/>
      <c r="Q26" s="186"/>
      <c r="R26" s="138"/>
      <c r="S26" s="249" t="s">
        <v>140</v>
      </c>
      <c r="T26" s="250"/>
      <c r="U26" s="250"/>
      <c r="V26" s="250"/>
      <c r="W26" s="254"/>
      <c r="X26" s="254"/>
      <c r="Y26" s="254"/>
      <c r="Z26" s="254"/>
      <c r="AA26" s="179" t="s">
        <v>79</v>
      </c>
      <c r="AB26" s="179"/>
      <c r="AC26" s="179" t="s">
        <v>77</v>
      </c>
      <c r="AD26" s="179"/>
      <c r="AE26" s="250" t="s">
        <v>78</v>
      </c>
      <c r="AF26" s="250"/>
      <c r="AG26" s="250"/>
      <c r="AH26" s="205"/>
      <c r="AI26" s="205"/>
      <c r="AJ26" s="205"/>
      <c r="AK26" s="205"/>
      <c r="AL26" s="179" t="s">
        <v>79</v>
      </c>
      <c r="AM26" s="179"/>
      <c r="AN26" s="251" t="s">
        <v>86</v>
      </c>
      <c r="AO26" s="251"/>
      <c r="AP26" s="250" t="s">
        <v>141</v>
      </c>
      <c r="AQ26" s="250"/>
      <c r="AR26" s="250"/>
      <c r="AS26" s="250"/>
      <c r="AT26" s="178">
        <f t="shared" ref="AT26:AT27" si="0">W26*AH26</f>
        <v>0</v>
      </c>
      <c r="AU26" s="178"/>
      <c r="AV26" s="178"/>
      <c r="AW26" s="178"/>
      <c r="AX26" s="190" t="s">
        <v>20</v>
      </c>
      <c r="AY26" s="190"/>
      <c r="AZ26" s="94"/>
    </row>
    <row r="27" spans="1:85" ht="21.95" customHeight="1" thickBot="1" x14ac:dyDescent="0.2">
      <c r="A27" s="91"/>
      <c r="B27" s="175"/>
      <c r="C27" s="175"/>
      <c r="D27" s="175"/>
      <c r="E27" s="175"/>
      <c r="F27" s="175"/>
      <c r="G27" s="175"/>
      <c r="H27" s="175"/>
      <c r="I27" s="175"/>
      <c r="J27" s="75"/>
      <c r="K27" s="107"/>
      <c r="L27" s="196" t="s">
        <v>124</v>
      </c>
      <c r="M27" s="196"/>
      <c r="N27" s="196"/>
      <c r="O27" s="196"/>
      <c r="P27" s="196"/>
      <c r="Q27" s="196"/>
      <c r="R27" s="148"/>
      <c r="S27" s="246" t="s">
        <v>141</v>
      </c>
      <c r="T27" s="246"/>
      <c r="U27" s="246"/>
      <c r="V27" s="246"/>
      <c r="W27" s="247">
        <f>AT25+AT26</f>
        <v>0</v>
      </c>
      <c r="X27" s="247"/>
      <c r="Y27" s="247"/>
      <c r="Z27" s="247"/>
      <c r="AA27" s="248" t="s">
        <v>82</v>
      </c>
      <c r="AB27" s="248"/>
      <c r="AC27" s="248" t="s">
        <v>83</v>
      </c>
      <c r="AD27" s="248"/>
      <c r="AE27" s="246" t="s">
        <v>84</v>
      </c>
      <c r="AF27" s="246"/>
      <c r="AG27" s="246"/>
      <c r="AH27" s="246"/>
      <c r="AI27" s="246"/>
      <c r="AJ27" s="246"/>
      <c r="AK27" s="246"/>
      <c r="AL27" s="248" t="s">
        <v>85</v>
      </c>
      <c r="AM27" s="248"/>
      <c r="AN27" s="266" t="s">
        <v>86</v>
      </c>
      <c r="AO27" s="266"/>
      <c r="AP27" s="246" t="s">
        <v>141</v>
      </c>
      <c r="AQ27" s="246"/>
      <c r="AR27" s="246"/>
      <c r="AS27" s="246"/>
      <c r="AT27" s="268">
        <f t="shared" si="0"/>
        <v>0</v>
      </c>
      <c r="AU27" s="268"/>
      <c r="AV27" s="268"/>
      <c r="AW27" s="268"/>
      <c r="AX27" s="265" t="s">
        <v>20</v>
      </c>
      <c r="AY27" s="265"/>
      <c r="AZ27" s="149"/>
    </row>
    <row r="28" spans="1:85" ht="21.95" customHeight="1" thickBot="1" x14ac:dyDescent="0.2">
      <c r="A28" s="96"/>
      <c r="B28" s="256"/>
      <c r="C28" s="256"/>
      <c r="D28" s="256"/>
      <c r="E28" s="256"/>
      <c r="F28" s="256"/>
      <c r="G28" s="256"/>
      <c r="H28" s="256"/>
      <c r="I28" s="256"/>
      <c r="J28" s="97"/>
      <c r="K28" s="98"/>
      <c r="L28" s="257" t="s">
        <v>139</v>
      </c>
      <c r="M28" s="257"/>
      <c r="N28" s="257"/>
      <c r="O28" s="257"/>
      <c r="P28" s="257"/>
      <c r="Q28" s="257"/>
      <c r="R28" s="99"/>
      <c r="S28" s="258" t="s">
        <v>117</v>
      </c>
      <c r="T28" s="243"/>
      <c r="U28" s="243"/>
      <c r="V28" s="243"/>
      <c r="W28" s="259">
        <f>AT23</f>
        <v>0</v>
      </c>
      <c r="X28" s="259"/>
      <c r="Y28" s="259"/>
      <c r="Z28" s="259"/>
      <c r="AA28" s="260" t="s">
        <v>118</v>
      </c>
      <c r="AB28" s="260"/>
      <c r="AC28" s="260" t="s">
        <v>125</v>
      </c>
      <c r="AD28" s="260"/>
      <c r="AE28" s="243" t="s">
        <v>119</v>
      </c>
      <c r="AF28" s="243"/>
      <c r="AG28" s="243"/>
      <c r="AH28" s="244">
        <f>AT27</f>
        <v>0</v>
      </c>
      <c r="AI28" s="243"/>
      <c r="AJ28" s="243"/>
      <c r="AK28" s="243"/>
      <c r="AL28" s="260" t="s">
        <v>118</v>
      </c>
      <c r="AM28" s="260"/>
      <c r="AN28" s="260" t="s">
        <v>120</v>
      </c>
      <c r="AO28" s="260"/>
      <c r="AP28" s="243" t="s">
        <v>142</v>
      </c>
      <c r="AQ28" s="243"/>
      <c r="AR28" s="243"/>
      <c r="AS28" s="243"/>
      <c r="AT28" s="244">
        <f>W28+AH28</f>
        <v>0</v>
      </c>
      <c r="AU28" s="244"/>
      <c r="AV28" s="244"/>
      <c r="AW28" s="244"/>
      <c r="AX28" s="245" t="s">
        <v>118</v>
      </c>
      <c r="AY28" s="245"/>
      <c r="AZ28" s="150"/>
    </row>
    <row r="29" spans="1:85" ht="30" customHeight="1" thickTop="1" x14ac:dyDescent="0.15">
      <c r="A29" s="101"/>
      <c r="B29" s="169" t="s">
        <v>69</v>
      </c>
      <c r="C29" s="169"/>
      <c r="D29" s="169"/>
      <c r="E29" s="169"/>
      <c r="F29" s="169"/>
      <c r="G29" s="169"/>
      <c r="H29" s="169"/>
      <c r="I29" s="169"/>
      <c r="J29" s="102"/>
      <c r="K29" s="199" t="s">
        <v>40</v>
      </c>
      <c r="L29" s="175"/>
      <c r="M29" s="175"/>
      <c r="N29" s="200"/>
      <c r="O29" s="70"/>
      <c r="P29" s="195" t="s">
        <v>74</v>
      </c>
      <c r="Q29" s="195"/>
      <c r="R29" s="195"/>
      <c r="S29" s="195"/>
      <c r="T29" s="195"/>
      <c r="U29" s="71"/>
      <c r="V29" s="253"/>
      <c r="W29" s="222"/>
      <c r="X29" s="222"/>
      <c r="Y29" s="222" t="s">
        <v>87</v>
      </c>
      <c r="Z29" s="222"/>
      <c r="AA29" s="222"/>
      <c r="AB29" s="222"/>
      <c r="AC29" s="222"/>
      <c r="AD29" s="222" t="s">
        <v>88</v>
      </c>
      <c r="AE29" s="267"/>
      <c r="AF29" s="199" t="s">
        <v>42</v>
      </c>
      <c r="AG29" s="175"/>
      <c r="AH29" s="175"/>
      <c r="AI29" s="200"/>
      <c r="AJ29" s="70"/>
      <c r="AK29" s="195" t="s">
        <v>74</v>
      </c>
      <c r="AL29" s="195"/>
      <c r="AM29" s="195"/>
      <c r="AN29" s="195"/>
      <c r="AO29" s="195"/>
      <c r="AP29" s="71"/>
      <c r="AQ29" s="253"/>
      <c r="AR29" s="222"/>
      <c r="AS29" s="222"/>
      <c r="AT29" s="222" t="s">
        <v>87</v>
      </c>
      <c r="AU29" s="222"/>
      <c r="AV29" s="222"/>
      <c r="AW29" s="222"/>
      <c r="AX29" s="222"/>
      <c r="AY29" s="222" t="s">
        <v>88</v>
      </c>
      <c r="AZ29" s="223"/>
    </row>
    <row r="30" spans="1:85" ht="30" customHeight="1" thickBot="1" x14ac:dyDescent="0.2">
      <c r="A30" s="105"/>
      <c r="B30" s="170"/>
      <c r="C30" s="170"/>
      <c r="D30" s="170"/>
      <c r="E30" s="170"/>
      <c r="F30" s="170"/>
      <c r="G30" s="170"/>
      <c r="H30" s="170"/>
      <c r="I30" s="170"/>
      <c r="J30" s="106"/>
      <c r="K30" s="201"/>
      <c r="L30" s="167"/>
      <c r="M30" s="167"/>
      <c r="N30" s="202"/>
      <c r="O30" s="107"/>
      <c r="P30" s="183" t="s">
        <v>75</v>
      </c>
      <c r="Q30" s="183"/>
      <c r="R30" s="183"/>
      <c r="S30" s="183"/>
      <c r="T30" s="183"/>
      <c r="U30" s="83"/>
      <c r="V30" s="82"/>
      <c r="W30" s="184"/>
      <c r="X30" s="184"/>
      <c r="Y30" s="184"/>
      <c r="Z30" s="184"/>
      <c r="AA30" s="184"/>
      <c r="AB30" s="184" t="s">
        <v>76</v>
      </c>
      <c r="AC30" s="184"/>
      <c r="AD30" s="184"/>
      <c r="AE30" s="185"/>
      <c r="AF30" s="201"/>
      <c r="AG30" s="167"/>
      <c r="AH30" s="167"/>
      <c r="AI30" s="202"/>
      <c r="AJ30" s="107"/>
      <c r="AK30" s="183" t="s">
        <v>75</v>
      </c>
      <c r="AL30" s="183"/>
      <c r="AM30" s="183"/>
      <c r="AN30" s="183"/>
      <c r="AO30" s="183"/>
      <c r="AP30" s="83"/>
      <c r="AQ30" s="82"/>
      <c r="AR30" s="184"/>
      <c r="AS30" s="184"/>
      <c r="AT30" s="184"/>
      <c r="AU30" s="184"/>
      <c r="AV30" s="184"/>
      <c r="AW30" s="184" t="s">
        <v>76</v>
      </c>
      <c r="AX30" s="184"/>
      <c r="AY30" s="184"/>
      <c r="AZ30" s="204"/>
      <c r="CG30" s="144"/>
    </row>
    <row r="31" spans="1:85" ht="34.5" customHeight="1" thickBot="1" x14ac:dyDescent="0.2">
      <c r="A31" s="152"/>
      <c r="B31" s="208" t="s">
        <v>137</v>
      </c>
      <c r="C31" s="208"/>
      <c r="D31" s="208"/>
      <c r="E31" s="208"/>
      <c r="F31" s="208"/>
      <c r="G31" s="208"/>
      <c r="H31" s="208"/>
      <c r="I31" s="208"/>
      <c r="J31" s="134"/>
      <c r="K31" s="142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151"/>
    </row>
    <row r="32" spans="1:85" ht="30" hidden="1" customHeight="1" x14ac:dyDescent="0.15">
      <c r="A32" s="271"/>
      <c r="B32" s="271"/>
      <c r="C32" s="271"/>
      <c r="D32" s="271"/>
      <c r="E32" s="271"/>
      <c r="F32" s="271"/>
      <c r="G32" s="271"/>
      <c r="H32" s="271"/>
      <c r="I32" s="271"/>
      <c r="J32" s="271"/>
      <c r="K32" s="193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</row>
    <row r="33" spans="1:64" ht="15.75" customHeight="1" x14ac:dyDescent="0.1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L33" s="65" t="s">
        <v>134</v>
      </c>
    </row>
    <row r="34" spans="1:64" ht="15.75" customHeight="1" thickBot="1" x14ac:dyDescent="0.2">
      <c r="A34" s="117" t="s">
        <v>89</v>
      </c>
      <c r="B34" s="109"/>
      <c r="C34" s="109"/>
      <c r="D34" s="109"/>
      <c r="E34" s="109"/>
      <c r="F34" s="109"/>
      <c r="G34" s="109"/>
      <c r="H34" s="109"/>
      <c r="I34" s="109"/>
      <c r="J34" s="108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08"/>
      <c r="AU34" s="108"/>
      <c r="AV34" s="108"/>
      <c r="AW34" s="108"/>
      <c r="AX34" s="108"/>
      <c r="AY34" s="108"/>
      <c r="AZ34" s="108"/>
    </row>
    <row r="35" spans="1:64" ht="56.25" customHeight="1" x14ac:dyDescent="0.15">
      <c r="A35" s="111"/>
      <c r="B35" s="171" t="s">
        <v>96</v>
      </c>
      <c r="C35" s="172"/>
      <c r="D35" s="172"/>
      <c r="E35" s="172"/>
      <c r="F35" s="172"/>
      <c r="G35" s="172"/>
      <c r="H35" s="172"/>
      <c r="I35" s="172"/>
      <c r="J35" s="172"/>
      <c r="K35" s="172"/>
      <c r="L35" s="112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73" t="s">
        <v>92</v>
      </c>
      <c r="Z35" s="173"/>
      <c r="AA35" s="173"/>
      <c r="AB35" s="173"/>
      <c r="AC35" s="173"/>
      <c r="AD35" s="173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73" t="s">
        <v>93</v>
      </c>
      <c r="AU35" s="173"/>
      <c r="AV35" s="173"/>
      <c r="AW35" s="173"/>
      <c r="AX35" s="173"/>
      <c r="AY35" s="173"/>
      <c r="AZ35" s="113"/>
    </row>
    <row r="36" spans="1:64" ht="30" customHeight="1" x14ac:dyDescent="0.15">
      <c r="A36" s="91"/>
      <c r="B36" s="174" t="s">
        <v>90</v>
      </c>
      <c r="C36" s="174"/>
      <c r="D36" s="174"/>
      <c r="E36" s="174"/>
      <c r="F36" s="174"/>
      <c r="G36" s="174"/>
      <c r="H36" s="174"/>
      <c r="I36" s="174"/>
      <c r="J36" s="174"/>
      <c r="K36" s="174"/>
      <c r="L36" s="75"/>
      <c r="M36" s="175" t="s">
        <v>94</v>
      </c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6"/>
    </row>
    <row r="37" spans="1:64" ht="30" customHeight="1" x14ac:dyDescent="0.15">
      <c r="A37" s="114"/>
      <c r="B37" s="177" t="s">
        <v>91</v>
      </c>
      <c r="C37" s="177"/>
      <c r="D37" s="177"/>
      <c r="E37" s="177"/>
      <c r="F37" s="177"/>
      <c r="G37" s="177"/>
      <c r="H37" s="177"/>
      <c r="I37" s="177"/>
      <c r="J37" s="177"/>
      <c r="K37" s="177"/>
      <c r="L37" s="81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6"/>
    </row>
    <row r="38" spans="1:64" ht="18" customHeight="1" x14ac:dyDescent="0.15">
      <c r="A38" s="145"/>
      <c r="B38" s="269" t="s">
        <v>95</v>
      </c>
      <c r="C38" s="269"/>
      <c r="D38" s="269"/>
      <c r="E38" s="269"/>
      <c r="F38" s="269"/>
      <c r="G38" s="269"/>
      <c r="H38" s="269"/>
      <c r="I38" s="269"/>
      <c r="J38" s="269"/>
      <c r="K38" s="269"/>
      <c r="L38" s="73"/>
      <c r="M38" s="162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4"/>
    </row>
    <row r="39" spans="1:64" ht="30" customHeight="1" x14ac:dyDescent="0.15">
      <c r="A39" s="146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71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3"/>
    </row>
    <row r="40" spans="1:64" ht="22.5" customHeight="1" x14ac:dyDescent="0.15">
      <c r="A40" s="160" t="s">
        <v>143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</row>
    <row r="41" spans="1:64" ht="18.75" customHeight="1" x14ac:dyDescent="0.15">
      <c r="A41" s="160"/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</row>
    <row r="42" spans="1:64" ht="21.75" customHeight="1" x14ac:dyDescent="0.15">
      <c r="A42" s="193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3"/>
      <c r="AU42" s="193"/>
      <c r="AV42" s="193"/>
      <c r="AW42" s="193"/>
      <c r="AX42" s="193"/>
      <c r="AY42" s="193"/>
      <c r="AZ42" s="193"/>
    </row>
    <row r="43" spans="1:64" ht="15" customHeight="1" x14ac:dyDescent="0.15"/>
    <row r="44" spans="1:64" ht="15" customHeight="1" x14ac:dyDescent="0.15"/>
    <row r="45" spans="1:64" ht="15" customHeight="1" x14ac:dyDescent="0.15"/>
    <row r="46" spans="1:64" ht="15" customHeight="1" x14ac:dyDescent="0.15"/>
    <row r="47" spans="1:64" ht="15" customHeight="1" x14ac:dyDescent="0.15"/>
    <row r="48" spans="1:6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</sheetData>
  <mergeCells count="162">
    <mergeCell ref="L12:AZ12"/>
    <mergeCell ref="A42:AZ42"/>
    <mergeCell ref="L24:Q24"/>
    <mergeCell ref="L25:Q25"/>
    <mergeCell ref="L26:Q26"/>
    <mergeCell ref="L27:Q27"/>
    <mergeCell ref="B36:K36"/>
    <mergeCell ref="M36:AZ36"/>
    <mergeCell ref="B37:K37"/>
    <mergeCell ref="M37:AZ37"/>
    <mergeCell ref="B38:K39"/>
    <mergeCell ref="M38:AZ38"/>
    <mergeCell ref="M39:AZ39"/>
    <mergeCell ref="B31:I31"/>
    <mergeCell ref="L31:AY31"/>
    <mergeCell ref="A32:AZ32"/>
    <mergeCell ref="B35:K35"/>
    <mergeCell ref="M35:X35"/>
    <mergeCell ref="Y35:AD35"/>
    <mergeCell ref="AE35:AS35"/>
    <mergeCell ref="AT35:AY35"/>
    <mergeCell ref="P30:T30"/>
    <mergeCell ref="AP26:AS26"/>
    <mergeCell ref="AT26:AW26"/>
    <mergeCell ref="AX26:AY26"/>
    <mergeCell ref="AQ29:AS29"/>
    <mergeCell ref="AT29:AU29"/>
    <mergeCell ref="AV29:AX29"/>
    <mergeCell ref="AY29:AZ29"/>
    <mergeCell ref="W30:AA30"/>
    <mergeCell ref="AX27:AY27"/>
    <mergeCell ref="AR30:AV30"/>
    <mergeCell ref="AW30:AZ30"/>
    <mergeCell ref="S26:V26"/>
    <mergeCell ref="AK30:AO30"/>
    <mergeCell ref="AP27:AS27"/>
    <mergeCell ref="AT27:AW27"/>
    <mergeCell ref="AE25:AG25"/>
    <mergeCell ref="AE26:AG26"/>
    <mergeCell ref="AH26:AK26"/>
    <mergeCell ref="AL26:AM26"/>
    <mergeCell ref="AN26:AO26"/>
    <mergeCell ref="AL27:AM27"/>
    <mergeCell ref="AN27:AO27"/>
    <mergeCell ref="AD29:AE29"/>
    <mergeCell ref="AE28:AG28"/>
    <mergeCell ref="AH28:AK28"/>
    <mergeCell ref="AL28:AM28"/>
    <mergeCell ref="AN28:AO28"/>
    <mergeCell ref="AH25:AK25"/>
    <mergeCell ref="AL25:AM25"/>
    <mergeCell ref="AH27:AK27"/>
    <mergeCell ref="AF29:AI30"/>
    <mergeCell ref="AK29:AO29"/>
    <mergeCell ref="AB30:AE30"/>
    <mergeCell ref="L23:Q23"/>
    <mergeCell ref="S23:V23"/>
    <mergeCell ref="W23:Z23"/>
    <mergeCell ref="S24:AZ24"/>
    <mergeCell ref="AE22:AG22"/>
    <mergeCell ref="AH22:AK22"/>
    <mergeCell ref="AL22:AM22"/>
    <mergeCell ref="AN22:AO22"/>
    <mergeCell ref="AP25:AS25"/>
    <mergeCell ref="AT25:AW25"/>
    <mergeCell ref="AX25:AY25"/>
    <mergeCell ref="AN25:AO25"/>
    <mergeCell ref="AP22:AS22"/>
    <mergeCell ref="AT22:AW22"/>
    <mergeCell ref="AP23:AS23"/>
    <mergeCell ref="AT23:AW23"/>
    <mergeCell ref="AX23:AY23"/>
    <mergeCell ref="AE23:AG23"/>
    <mergeCell ref="AH23:AK23"/>
    <mergeCell ref="AL23:AM23"/>
    <mergeCell ref="AX22:AY22"/>
    <mergeCell ref="AN23:AO23"/>
    <mergeCell ref="AA22:AB22"/>
    <mergeCell ref="AC22:AD22"/>
    <mergeCell ref="B29:I30"/>
    <mergeCell ref="K29:N30"/>
    <mergeCell ref="P29:T29"/>
    <mergeCell ref="V29:X29"/>
    <mergeCell ref="Y29:Z29"/>
    <mergeCell ref="AA29:AC29"/>
    <mergeCell ref="S25:V25"/>
    <mergeCell ref="W25:Z25"/>
    <mergeCell ref="AA25:AB25"/>
    <mergeCell ref="AC25:AD25"/>
    <mergeCell ref="AA26:AB26"/>
    <mergeCell ref="AC26:AD26"/>
    <mergeCell ref="W26:Z26"/>
    <mergeCell ref="B20:I28"/>
    <mergeCell ref="L28:Q28"/>
    <mergeCell ref="S28:V28"/>
    <mergeCell ref="W28:Z28"/>
    <mergeCell ref="AA28:AB28"/>
    <mergeCell ref="AC28:AD28"/>
    <mergeCell ref="AA23:AB23"/>
    <mergeCell ref="AC23:AD23"/>
    <mergeCell ref="L22:Q22"/>
    <mergeCell ref="S22:V22"/>
    <mergeCell ref="W22:Z22"/>
    <mergeCell ref="D17:I17"/>
    <mergeCell ref="D18:I18"/>
    <mergeCell ref="L18:AZ18"/>
    <mergeCell ref="L20:Q20"/>
    <mergeCell ref="S20:AZ20"/>
    <mergeCell ref="L21:Q21"/>
    <mergeCell ref="S21:V21"/>
    <mergeCell ref="W21:Z21"/>
    <mergeCell ref="AA21:AB21"/>
    <mergeCell ref="AC21:AD21"/>
    <mergeCell ref="AE21:AG21"/>
    <mergeCell ref="AH21:AK21"/>
    <mergeCell ref="AL21:AM21"/>
    <mergeCell ref="AN21:AO21"/>
    <mergeCell ref="AP21:AS21"/>
    <mergeCell ref="AT21:AW21"/>
    <mergeCell ref="AX21:AY21"/>
    <mergeCell ref="D13:I13"/>
    <mergeCell ref="L13:AZ13"/>
    <mergeCell ref="D14:I15"/>
    <mergeCell ref="M14:S14"/>
    <mergeCell ref="L15:AZ15"/>
    <mergeCell ref="D16:I16"/>
    <mergeCell ref="L16:O16"/>
    <mergeCell ref="P16:AF16"/>
    <mergeCell ref="AG16:AJ16"/>
    <mergeCell ref="AK16:AZ16"/>
    <mergeCell ref="AX1:AZ1"/>
    <mergeCell ref="BA1:CP3"/>
    <mergeCell ref="A2:AZ2"/>
    <mergeCell ref="A5:J5"/>
    <mergeCell ref="K5:AZ5"/>
    <mergeCell ref="A7:B11"/>
    <mergeCell ref="D7:I7"/>
    <mergeCell ref="D8:I8"/>
    <mergeCell ref="L7:AZ7"/>
    <mergeCell ref="L8:AZ8"/>
    <mergeCell ref="L11:N11"/>
    <mergeCell ref="A40:AZ41"/>
    <mergeCell ref="AC3:AY3"/>
    <mergeCell ref="AE4:AX4"/>
    <mergeCell ref="AP28:AS28"/>
    <mergeCell ref="AT28:AW28"/>
    <mergeCell ref="AX28:AY28"/>
    <mergeCell ref="S27:V27"/>
    <mergeCell ref="W27:Z27"/>
    <mergeCell ref="AA27:AB27"/>
    <mergeCell ref="AC27:AD27"/>
    <mergeCell ref="AE27:AG27"/>
    <mergeCell ref="L17:O17"/>
    <mergeCell ref="P17:AF17"/>
    <mergeCell ref="AG17:AJ17"/>
    <mergeCell ref="AK17:AZ17"/>
    <mergeCell ref="D9:I10"/>
    <mergeCell ref="M9:S9"/>
    <mergeCell ref="L10:AZ10"/>
    <mergeCell ref="D11:I11"/>
    <mergeCell ref="A12:B18"/>
    <mergeCell ref="D12:I12"/>
  </mergeCells>
  <phoneticPr fontId="1"/>
  <printOptions horizontalCentered="1"/>
  <pageMargins left="0.51181102362204722" right="0" top="0.35433070866141736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CP196"/>
  <sheetViews>
    <sheetView showZeros="0" view="pageBreakPreview" topLeftCell="A8" zoomScale="90" zoomScaleNormal="130" zoomScaleSheetLayoutView="90" workbookViewId="0">
      <selection activeCell="AN33" sqref="AN33:AS33"/>
    </sheetView>
  </sheetViews>
  <sheetFormatPr defaultRowHeight="13.5" x14ac:dyDescent="0.15"/>
  <cols>
    <col min="1" max="32" width="1.75" style="65" customWidth="1"/>
    <col min="33" max="33" width="2.875" style="65" customWidth="1"/>
    <col min="34" max="213" width="1.75" style="65" customWidth="1"/>
    <col min="214" max="16384" width="9" style="65"/>
  </cols>
  <sheetData>
    <row r="1" spans="1:94" ht="12" customHeight="1" x14ac:dyDescent="0.15">
      <c r="A1" s="64" t="s">
        <v>60</v>
      </c>
      <c r="AX1" s="232">
        <v>1</v>
      </c>
      <c r="AY1" s="232"/>
      <c r="AZ1" s="232"/>
      <c r="BA1" s="231" t="s">
        <v>114</v>
      </c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</row>
    <row r="2" spans="1:94" ht="24" customHeight="1" x14ac:dyDescent="0.15">
      <c r="A2" s="158" t="s">
        <v>131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</row>
    <row r="3" spans="1:94" ht="24" customHeight="1" x14ac:dyDescent="0.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58" t="s">
        <v>133</v>
      </c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33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</row>
    <row r="4" spans="1:94" ht="24" customHeight="1" thickBot="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59" t="s">
        <v>132</v>
      </c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33"/>
      <c r="AZ4" s="13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</row>
    <row r="5" spans="1:94" ht="23.25" customHeight="1" thickBot="1" x14ac:dyDescent="0.2">
      <c r="A5" s="224" t="s">
        <v>0</v>
      </c>
      <c r="B5" s="209"/>
      <c r="C5" s="209"/>
      <c r="D5" s="209"/>
      <c r="E5" s="209"/>
      <c r="F5" s="209"/>
      <c r="G5" s="209"/>
      <c r="H5" s="209"/>
      <c r="I5" s="209"/>
      <c r="J5" s="225"/>
      <c r="K5" s="226" t="s">
        <v>97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27"/>
    </row>
    <row r="6" spans="1:94" ht="12" customHeight="1" thickBo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7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7"/>
    </row>
    <row r="7" spans="1:94" ht="18" customHeight="1" x14ac:dyDescent="0.15">
      <c r="A7" s="210" t="s">
        <v>10</v>
      </c>
      <c r="B7" s="211"/>
      <c r="C7" s="68"/>
      <c r="D7" s="216" t="s">
        <v>1</v>
      </c>
      <c r="E7" s="216"/>
      <c r="F7" s="216"/>
      <c r="G7" s="216"/>
      <c r="H7" s="216"/>
      <c r="I7" s="216"/>
      <c r="J7" s="69"/>
      <c r="K7" s="346" t="str">
        <f>VLOOKUP(AX1,入力シート!$A$3:$X$178,3,FALSE)</f>
        <v/>
      </c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8"/>
    </row>
    <row r="8" spans="1:94" ht="27" customHeight="1" x14ac:dyDescent="0.15">
      <c r="A8" s="212"/>
      <c r="B8" s="213"/>
      <c r="C8" s="70"/>
      <c r="D8" s="195" t="s">
        <v>66</v>
      </c>
      <c r="E8" s="195"/>
      <c r="F8" s="195"/>
      <c r="G8" s="195"/>
      <c r="H8" s="195"/>
      <c r="I8" s="195"/>
      <c r="J8" s="71"/>
      <c r="K8" s="347">
        <f>VLOOKUP(AX1,入力シート!$A$3:$X$178,2,FALSE)</f>
        <v>0</v>
      </c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20"/>
    </row>
    <row r="9" spans="1:94" ht="17.25" customHeight="1" x14ac:dyDescent="0.15">
      <c r="A9" s="212"/>
      <c r="B9" s="213"/>
      <c r="C9" s="72"/>
      <c r="D9" s="194" t="s">
        <v>14</v>
      </c>
      <c r="E9" s="194"/>
      <c r="F9" s="194"/>
      <c r="G9" s="194"/>
      <c r="H9" s="194"/>
      <c r="I9" s="194"/>
      <c r="J9" s="73"/>
      <c r="K9" s="65" t="s">
        <v>35</v>
      </c>
      <c r="M9" s="221">
        <f>VLOOKUP(AX1,入力シート!$A$3:$X$178,4,FALSE)</f>
        <v>0</v>
      </c>
      <c r="N9" s="221"/>
      <c r="O9" s="221"/>
      <c r="P9" s="221"/>
      <c r="Q9" s="221"/>
      <c r="R9" s="221"/>
      <c r="S9" s="221"/>
      <c r="AZ9" s="74"/>
    </row>
    <row r="10" spans="1:94" ht="27" customHeight="1" x14ac:dyDescent="0.15">
      <c r="A10" s="212"/>
      <c r="B10" s="213"/>
      <c r="C10" s="70"/>
      <c r="D10" s="195"/>
      <c r="E10" s="195"/>
      <c r="F10" s="195"/>
      <c r="G10" s="195"/>
      <c r="H10" s="195"/>
      <c r="I10" s="195"/>
      <c r="J10" s="71"/>
      <c r="K10" s="70"/>
      <c r="L10" s="222">
        <f>VLOOKUP(AX1,入力シート!$A$3:$X$178,5,FALSE)</f>
        <v>0</v>
      </c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3"/>
    </row>
    <row r="11" spans="1:94" ht="22.5" customHeight="1" x14ac:dyDescent="0.15">
      <c r="A11" s="214"/>
      <c r="B11" s="215"/>
      <c r="D11" s="174" t="s">
        <v>2</v>
      </c>
      <c r="E11" s="174"/>
      <c r="F11" s="174"/>
      <c r="G11" s="174"/>
      <c r="H11" s="174"/>
      <c r="I11" s="174"/>
      <c r="J11" s="75"/>
      <c r="L11" s="165">
        <f>VLOOKUP(AX1,入力シート!$A$3:$X$184,6,FALSE)</f>
        <v>0</v>
      </c>
      <c r="M11" s="165"/>
      <c r="N11" s="165"/>
      <c r="O11" s="157"/>
      <c r="P11" s="157" t="s">
        <v>7</v>
      </c>
      <c r="Q11" s="157"/>
      <c r="R11" s="76" t="s">
        <v>65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7"/>
    </row>
    <row r="12" spans="1:94" ht="18.75" customHeight="1" x14ac:dyDescent="0.15">
      <c r="A12" s="236" t="s">
        <v>12</v>
      </c>
      <c r="B12" s="237"/>
      <c r="C12" s="78"/>
      <c r="D12" s="240" t="s">
        <v>1</v>
      </c>
      <c r="E12" s="240"/>
      <c r="F12" s="240"/>
      <c r="G12" s="240"/>
      <c r="H12" s="240"/>
      <c r="I12" s="240"/>
      <c r="J12" s="73"/>
      <c r="K12" s="348" t="str">
        <f>VLOOKUP(AX1,入力シート!$A$3:$X$178,8,FALSE)</f>
        <v/>
      </c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9"/>
    </row>
    <row r="13" spans="1:94" ht="24" customHeight="1" x14ac:dyDescent="0.15">
      <c r="A13" s="212"/>
      <c r="B13" s="213"/>
      <c r="C13" s="79"/>
      <c r="D13" s="195" t="s">
        <v>13</v>
      </c>
      <c r="E13" s="195"/>
      <c r="F13" s="195"/>
      <c r="G13" s="195"/>
      <c r="H13" s="195"/>
      <c r="I13" s="195"/>
      <c r="J13" s="71"/>
      <c r="K13" s="80"/>
      <c r="L13" s="219">
        <f>VLOOKUP(AX1,入力シート!$A$3:$X$178,7,FALSE)</f>
        <v>0</v>
      </c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20"/>
    </row>
    <row r="14" spans="1:94" ht="17.25" customHeight="1" x14ac:dyDescent="0.15">
      <c r="A14" s="212"/>
      <c r="B14" s="213"/>
      <c r="D14" s="194" t="s">
        <v>14</v>
      </c>
      <c r="E14" s="194"/>
      <c r="F14" s="194"/>
      <c r="G14" s="194"/>
      <c r="H14" s="194"/>
      <c r="I14" s="194"/>
      <c r="J14" s="75"/>
      <c r="K14" s="65" t="s">
        <v>35</v>
      </c>
      <c r="M14" s="221">
        <f>VLOOKUP(AX1,入力シート!$A$3:$X$178,9,FALSE)</f>
        <v>0</v>
      </c>
      <c r="N14" s="221"/>
      <c r="O14" s="221"/>
      <c r="P14" s="221"/>
      <c r="Q14" s="221"/>
      <c r="R14" s="221"/>
      <c r="S14" s="221"/>
      <c r="AZ14" s="74"/>
    </row>
    <row r="15" spans="1:94" ht="25.5" customHeight="1" x14ac:dyDescent="0.15">
      <c r="A15" s="212"/>
      <c r="B15" s="213"/>
      <c r="D15" s="195"/>
      <c r="E15" s="195"/>
      <c r="F15" s="195"/>
      <c r="G15" s="195"/>
      <c r="H15" s="195"/>
      <c r="I15" s="195"/>
      <c r="J15" s="75"/>
      <c r="L15" s="222">
        <f>VLOOKUP(AX1,入力シート!$A$3:$X$178,10,FALSE)</f>
        <v>0</v>
      </c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3"/>
    </row>
    <row r="16" spans="1:94" ht="23.25" customHeight="1" x14ac:dyDescent="0.15">
      <c r="A16" s="212"/>
      <c r="B16" s="213"/>
      <c r="C16" s="76"/>
      <c r="D16" s="177" t="s">
        <v>15</v>
      </c>
      <c r="E16" s="177"/>
      <c r="F16" s="177"/>
      <c r="G16" s="177"/>
      <c r="H16" s="177"/>
      <c r="I16" s="177"/>
      <c r="J16" s="81"/>
      <c r="K16" s="76"/>
      <c r="L16" s="165" t="s">
        <v>32</v>
      </c>
      <c r="M16" s="165"/>
      <c r="N16" s="165"/>
      <c r="O16" s="165"/>
      <c r="P16" s="165">
        <f>VLOOKUP(AX1,入力シート!$A$3:$X$178,11,FALSE)</f>
        <v>0</v>
      </c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 t="s">
        <v>130</v>
      </c>
      <c r="AH16" s="165"/>
      <c r="AI16" s="165"/>
      <c r="AJ16" s="165"/>
      <c r="AK16" s="165">
        <f>VLOOKUP(AX1,入力シート!$A$3:$X$178,12,FALSE)</f>
        <v>0</v>
      </c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6"/>
    </row>
    <row r="17" spans="1:67" ht="23.25" customHeight="1" thickBot="1" x14ac:dyDescent="0.2">
      <c r="A17" s="212"/>
      <c r="B17" s="213"/>
      <c r="D17" s="174" t="s">
        <v>126</v>
      </c>
      <c r="E17" s="174"/>
      <c r="F17" s="174"/>
      <c r="G17" s="174"/>
      <c r="H17" s="174"/>
      <c r="I17" s="174"/>
      <c r="J17" s="75"/>
      <c r="L17" s="165" t="s">
        <v>127</v>
      </c>
      <c r="M17" s="165"/>
      <c r="N17" s="165"/>
      <c r="O17" s="165"/>
      <c r="P17" s="165">
        <f>VLOOKUP(AX1,入力シート!$A$3:$X$178,13,FALSE)</f>
        <v>0</v>
      </c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 t="s">
        <v>129</v>
      </c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6"/>
    </row>
    <row r="18" spans="1:67" ht="22.5" hidden="1" customHeight="1" thickBot="1" x14ac:dyDescent="0.2">
      <c r="A18" s="238"/>
      <c r="B18" s="239"/>
      <c r="C18" s="82"/>
      <c r="D18" s="196" t="s">
        <v>17</v>
      </c>
      <c r="E18" s="196"/>
      <c r="F18" s="196"/>
      <c r="G18" s="196"/>
      <c r="H18" s="196"/>
      <c r="I18" s="196"/>
      <c r="J18" s="83"/>
      <c r="K18" s="82"/>
      <c r="L18" s="197">
        <f>VLOOKUP(AX1,入力シート!$A$3:$X$178,14,FALSE)</f>
        <v>0</v>
      </c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8"/>
    </row>
    <row r="19" spans="1:67" ht="9.75" customHeight="1" thickBot="1" x14ac:dyDescent="0.2">
      <c r="A19" s="84"/>
      <c r="B19" s="84"/>
      <c r="C19" s="67"/>
      <c r="D19" s="85"/>
      <c r="E19" s="85"/>
      <c r="F19" s="85"/>
      <c r="G19" s="85"/>
      <c r="H19" s="85"/>
      <c r="I19" s="85"/>
      <c r="J19" s="67"/>
      <c r="K19" s="67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</row>
    <row r="20" spans="1:67" ht="21.95" customHeight="1" x14ac:dyDescent="0.15">
      <c r="A20" s="87"/>
      <c r="B20" s="255" t="s">
        <v>135</v>
      </c>
      <c r="C20" s="255"/>
      <c r="D20" s="255"/>
      <c r="E20" s="255"/>
      <c r="F20" s="255"/>
      <c r="G20" s="255"/>
      <c r="H20" s="255"/>
      <c r="I20" s="255"/>
      <c r="J20" s="88"/>
      <c r="K20" s="135"/>
      <c r="L20" s="241" t="s">
        <v>115</v>
      </c>
      <c r="M20" s="241"/>
      <c r="N20" s="241"/>
      <c r="O20" s="241"/>
      <c r="P20" s="241"/>
      <c r="Q20" s="241"/>
      <c r="R20" s="90"/>
      <c r="S20" s="234">
        <f>VLOOKUP(AX1,入力シート!$A$3:$X$178,15,FALSE)</f>
        <v>0</v>
      </c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73"/>
      <c r="AU20" s="173"/>
      <c r="AV20" s="173"/>
      <c r="AW20" s="173"/>
      <c r="AX20" s="173"/>
      <c r="AY20" s="173"/>
      <c r="AZ20" s="235"/>
    </row>
    <row r="21" spans="1:67" ht="21.95" customHeight="1" x14ac:dyDescent="0.15">
      <c r="A21" s="91"/>
      <c r="B21" s="175"/>
      <c r="C21" s="175"/>
      <c r="D21" s="175"/>
      <c r="E21" s="175"/>
      <c r="F21" s="175"/>
      <c r="G21" s="175"/>
      <c r="H21" s="175"/>
      <c r="I21" s="175"/>
      <c r="J21" s="75"/>
      <c r="K21" s="136"/>
      <c r="L21" s="186" t="s">
        <v>71</v>
      </c>
      <c r="M21" s="186"/>
      <c r="N21" s="186"/>
      <c r="O21" s="186"/>
      <c r="P21" s="186"/>
      <c r="Q21" s="186"/>
      <c r="R21" s="93"/>
      <c r="S21" s="249" t="s">
        <v>140</v>
      </c>
      <c r="T21" s="250"/>
      <c r="U21" s="250"/>
      <c r="V21" s="250"/>
      <c r="W21" s="180">
        <f>VLOOKUP(AX1,入力シート!$A$3:$X$178,16,FALSE)</f>
        <v>0</v>
      </c>
      <c r="X21" s="180"/>
      <c r="Y21" s="180"/>
      <c r="Z21" s="180"/>
      <c r="AA21" s="179" t="s">
        <v>79</v>
      </c>
      <c r="AB21" s="179"/>
      <c r="AC21" s="179" t="s">
        <v>77</v>
      </c>
      <c r="AD21" s="179"/>
      <c r="AE21" s="250" t="s">
        <v>78</v>
      </c>
      <c r="AF21" s="250"/>
      <c r="AG21" s="250"/>
      <c r="AH21" s="205">
        <f>VLOOKUP(AX1,入力シート!$A$3:$X$178,17,FALSE)</f>
        <v>0</v>
      </c>
      <c r="AI21" s="205"/>
      <c r="AJ21" s="205"/>
      <c r="AK21" s="205"/>
      <c r="AL21" s="251" t="s">
        <v>79</v>
      </c>
      <c r="AM21" s="251"/>
      <c r="AN21" s="251" t="s">
        <v>120</v>
      </c>
      <c r="AO21" s="251"/>
      <c r="AP21" s="250" t="s">
        <v>141</v>
      </c>
      <c r="AQ21" s="250"/>
      <c r="AR21" s="250"/>
      <c r="AS21" s="250"/>
      <c r="AT21" s="252">
        <f>VLOOKUP(AX1,入力シート!$A$3:$X$178,18,FALSE)</f>
        <v>0</v>
      </c>
      <c r="AU21" s="252"/>
      <c r="AV21" s="252"/>
      <c r="AW21" s="252"/>
      <c r="AX21" s="190" t="s">
        <v>20</v>
      </c>
      <c r="AY21" s="190"/>
      <c r="AZ21" s="94"/>
    </row>
    <row r="22" spans="1:67" ht="21.95" customHeight="1" x14ac:dyDescent="0.15">
      <c r="A22" s="91"/>
      <c r="B22" s="175"/>
      <c r="C22" s="175"/>
      <c r="D22" s="175"/>
      <c r="E22" s="175"/>
      <c r="F22" s="175"/>
      <c r="G22" s="175"/>
      <c r="H22" s="175"/>
      <c r="I22" s="175"/>
      <c r="J22" s="75"/>
      <c r="K22" s="136"/>
      <c r="L22" s="186" t="s">
        <v>72</v>
      </c>
      <c r="M22" s="186"/>
      <c r="N22" s="186"/>
      <c r="O22" s="186"/>
      <c r="P22" s="186"/>
      <c r="Q22" s="186"/>
      <c r="R22" s="93"/>
      <c r="S22" s="249" t="s">
        <v>140</v>
      </c>
      <c r="T22" s="250"/>
      <c r="U22" s="250"/>
      <c r="V22" s="250"/>
      <c r="W22" s="180">
        <f>VLOOKUP(AX1,入力シート!$A$3:$X$178,19,FALSE)</f>
        <v>0</v>
      </c>
      <c r="X22" s="180"/>
      <c r="Y22" s="180"/>
      <c r="Z22" s="180"/>
      <c r="AA22" s="179" t="s">
        <v>79</v>
      </c>
      <c r="AB22" s="179"/>
      <c r="AC22" s="179" t="s">
        <v>77</v>
      </c>
      <c r="AD22" s="179"/>
      <c r="AE22" s="250" t="s">
        <v>78</v>
      </c>
      <c r="AF22" s="250"/>
      <c r="AG22" s="250"/>
      <c r="AH22" s="205">
        <f>VLOOKUP(AX1,入力シート!$A$3:$X$178,20,FALSE)</f>
        <v>0</v>
      </c>
      <c r="AI22" s="205"/>
      <c r="AJ22" s="205"/>
      <c r="AK22" s="205"/>
      <c r="AL22" s="179" t="s">
        <v>79</v>
      </c>
      <c r="AM22" s="179"/>
      <c r="AN22" s="251" t="s">
        <v>86</v>
      </c>
      <c r="AO22" s="251"/>
      <c r="AP22" s="250" t="s">
        <v>141</v>
      </c>
      <c r="AQ22" s="250"/>
      <c r="AR22" s="250"/>
      <c r="AS22" s="250"/>
      <c r="AT22" s="178">
        <f>VLOOKUP(AX1,入力シート!$A$3:$X$178,21,FALSE)</f>
        <v>0</v>
      </c>
      <c r="AU22" s="178"/>
      <c r="AV22" s="178"/>
      <c r="AW22" s="178"/>
      <c r="AX22" s="190" t="s">
        <v>20</v>
      </c>
      <c r="AY22" s="190"/>
      <c r="AZ22" s="94"/>
      <c r="BI22" s="95"/>
      <c r="BJ22" s="95"/>
      <c r="BK22" s="95"/>
      <c r="BL22" s="95"/>
      <c r="BM22" s="95"/>
      <c r="BN22" s="95"/>
      <c r="BO22" s="95"/>
    </row>
    <row r="23" spans="1:67" ht="21.95" customHeight="1" thickBot="1" x14ac:dyDescent="0.2">
      <c r="A23" s="91"/>
      <c r="B23" s="175"/>
      <c r="C23" s="175"/>
      <c r="D23" s="175"/>
      <c r="E23" s="175"/>
      <c r="F23" s="175"/>
      <c r="G23" s="175"/>
      <c r="H23" s="175"/>
      <c r="I23" s="175"/>
      <c r="J23" s="75"/>
      <c r="K23" s="107"/>
      <c r="L23" s="196" t="s">
        <v>124</v>
      </c>
      <c r="M23" s="196"/>
      <c r="N23" s="196"/>
      <c r="O23" s="196"/>
      <c r="P23" s="196"/>
      <c r="Q23" s="196"/>
      <c r="R23" s="148"/>
      <c r="S23" s="246" t="s">
        <v>141</v>
      </c>
      <c r="T23" s="246"/>
      <c r="U23" s="246"/>
      <c r="V23" s="246"/>
      <c r="W23" s="247">
        <f>VLOOKUP(AX1,入力シート!$A$3:$X$178,22,FALSE)</f>
        <v>0</v>
      </c>
      <c r="X23" s="247"/>
      <c r="Y23" s="247"/>
      <c r="Z23" s="247"/>
      <c r="AA23" s="248" t="s">
        <v>82</v>
      </c>
      <c r="AB23" s="248"/>
      <c r="AC23" s="248" t="s">
        <v>83</v>
      </c>
      <c r="AD23" s="248"/>
      <c r="AE23" s="246" t="s">
        <v>84</v>
      </c>
      <c r="AF23" s="246"/>
      <c r="AG23" s="246"/>
      <c r="AH23" s="248">
        <f>VLOOKUP(AX1,入力シート!$A$3:$X$178,23,FALSE)</f>
        <v>0</v>
      </c>
      <c r="AI23" s="248"/>
      <c r="AJ23" s="248"/>
      <c r="AK23" s="248"/>
      <c r="AL23" s="248" t="s">
        <v>85</v>
      </c>
      <c r="AM23" s="248"/>
      <c r="AN23" s="248" t="s">
        <v>86</v>
      </c>
      <c r="AO23" s="248"/>
      <c r="AP23" s="246" t="s">
        <v>141</v>
      </c>
      <c r="AQ23" s="246"/>
      <c r="AR23" s="246"/>
      <c r="AS23" s="246"/>
      <c r="AT23" s="264">
        <f>VLOOKUP(AX1,入力シート!$A$3:$X$178,24,FALSE)</f>
        <v>0</v>
      </c>
      <c r="AU23" s="264"/>
      <c r="AV23" s="264"/>
      <c r="AW23" s="264"/>
      <c r="AX23" s="265" t="s">
        <v>20</v>
      </c>
      <c r="AY23" s="265"/>
      <c r="AZ23" s="149"/>
    </row>
    <row r="24" spans="1:67" ht="21.95" customHeight="1" x14ac:dyDescent="0.15">
      <c r="A24" s="91"/>
      <c r="B24" s="175"/>
      <c r="C24" s="175"/>
      <c r="D24" s="175"/>
      <c r="E24" s="175"/>
      <c r="F24" s="175"/>
      <c r="G24" s="175"/>
      <c r="H24" s="175"/>
      <c r="I24" s="175"/>
      <c r="J24" s="75"/>
      <c r="K24" s="70"/>
      <c r="L24" s="174" t="s">
        <v>116</v>
      </c>
      <c r="M24" s="174"/>
      <c r="N24" s="174"/>
      <c r="O24" s="174"/>
      <c r="P24" s="174"/>
      <c r="Q24" s="174"/>
      <c r="R24" s="141"/>
      <c r="S24" s="261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3"/>
    </row>
    <row r="25" spans="1:67" ht="21.95" customHeight="1" x14ac:dyDescent="0.15">
      <c r="A25" s="91"/>
      <c r="B25" s="175"/>
      <c r="C25" s="175"/>
      <c r="D25" s="175"/>
      <c r="E25" s="175"/>
      <c r="F25" s="175"/>
      <c r="G25" s="175"/>
      <c r="H25" s="175"/>
      <c r="I25" s="175"/>
      <c r="J25" s="75"/>
      <c r="K25" s="136"/>
      <c r="L25" s="186" t="s">
        <v>71</v>
      </c>
      <c r="M25" s="186"/>
      <c r="N25" s="186"/>
      <c r="O25" s="186"/>
      <c r="P25" s="186"/>
      <c r="Q25" s="186"/>
      <c r="R25" s="93"/>
      <c r="S25" s="249" t="s">
        <v>140</v>
      </c>
      <c r="T25" s="250"/>
      <c r="U25" s="250"/>
      <c r="V25" s="250"/>
      <c r="W25" s="180"/>
      <c r="X25" s="180"/>
      <c r="Y25" s="180"/>
      <c r="Z25" s="180"/>
      <c r="AA25" s="179" t="s">
        <v>79</v>
      </c>
      <c r="AB25" s="179"/>
      <c r="AC25" s="179" t="s">
        <v>77</v>
      </c>
      <c r="AD25" s="179"/>
      <c r="AE25" s="250" t="s">
        <v>78</v>
      </c>
      <c r="AF25" s="250"/>
      <c r="AG25" s="250"/>
      <c r="AH25" s="205"/>
      <c r="AI25" s="205"/>
      <c r="AJ25" s="205"/>
      <c r="AK25" s="205"/>
      <c r="AL25" s="251" t="s">
        <v>79</v>
      </c>
      <c r="AM25" s="251"/>
      <c r="AN25" s="251" t="s">
        <v>120</v>
      </c>
      <c r="AO25" s="251"/>
      <c r="AP25" s="250" t="s">
        <v>141</v>
      </c>
      <c r="AQ25" s="250"/>
      <c r="AR25" s="250"/>
      <c r="AS25" s="250"/>
      <c r="AT25" s="252">
        <f>W25*AH25</f>
        <v>0</v>
      </c>
      <c r="AU25" s="252"/>
      <c r="AV25" s="252"/>
      <c r="AW25" s="252"/>
      <c r="AX25" s="190" t="s">
        <v>20</v>
      </c>
      <c r="AY25" s="190"/>
      <c r="AZ25" s="94"/>
    </row>
    <row r="26" spans="1:67" ht="21.95" customHeight="1" x14ac:dyDescent="0.15">
      <c r="A26" s="91"/>
      <c r="B26" s="175"/>
      <c r="C26" s="175"/>
      <c r="D26" s="175"/>
      <c r="E26" s="175"/>
      <c r="F26" s="175"/>
      <c r="G26" s="175"/>
      <c r="H26" s="175"/>
      <c r="I26" s="175"/>
      <c r="J26" s="75"/>
      <c r="K26" s="136"/>
      <c r="L26" s="186" t="s">
        <v>72</v>
      </c>
      <c r="M26" s="186"/>
      <c r="N26" s="186"/>
      <c r="O26" s="186"/>
      <c r="P26" s="186"/>
      <c r="Q26" s="186"/>
      <c r="R26" s="93"/>
      <c r="S26" s="249" t="s">
        <v>140</v>
      </c>
      <c r="T26" s="250"/>
      <c r="U26" s="250"/>
      <c r="V26" s="250"/>
      <c r="W26" s="180"/>
      <c r="X26" s="180"/>
      <c r="Y26" s="180"/>
      <c r="Z26" s="180"/>
      <c r="AA26" s="179" t="s">
        <v>79</v>
      </c>
      <c r="AB26" s="179"/>
      <c r="AC26" s="179" t="s">
        <v>77</v>
      </c>
      <c r="AD26" s="179"/>
      <c r="AE26" s="250" t="s">
        <v>78</v>
      </c>
      <c r="AF26" s="250"/>
      <c r="AG26" s="250"/>
      <c r="AH26" s="205"/>
      <c r="AI26" s="205"/>
      <c r="AJ26" s="205"/>
      <c r="AK26" s="205"/>
      <c r="AL26" s="179" t="s">
        <v>79</v>
      </c>
      <c r="AM26" s="179"/>
      <c r="AN26" s="251" t="s">
        <v>86</v>
      </c>
      <c r="AO26" s="251"/>
      <c r="AP26" s="250" t="s">
        <v>141</v>
      </c>
      <c r="AQ26" s="250"/>
      <c r="AR26" s="250"/>
      <c r="AS26" s="250"/>
      <c r="AT26" s="252">
        <f t="shared" ref="AT26:AT27" si="0">W26*AH26</f>
        <v>0</v>
      </c>
      <c r="AU26" s="252"/>
      <c r="AV26" s="252"/>
      <c r="AW26" s="252"/>
      <c r="AX26" s="190" t="s">
        <v>20</v>
      </c>
      <c r="AY26" s="190"/>
      <c r="AZ26" s="94"/>
    </row>
    <row r="27" spans="1:67" ht="21.95" customHeight="1" thickBot="1" x14ac:dyDescent="0.2">
      <c r="A27" s="91"/>
      <c r="B27" s="175"/>
      <c r="C27" s="175"/>
      <c r="D27" s="175"/>
      <c r="E27" s="175"/>
      <c r="F27" s="175"/>
      <c r="G27" s="175"/>
      <c r="H27" s="175"/>
      <c r="I27" s="175"/>
      <c r="J27" s="75"/>
      <c r="K27" s="107"/>
      <c r="L27" s="196" t="s">
        <v>124</v>
      </c>
      <c r="M27" s="196"/>
      <c r="N27" s="196"/>
      <c r="O27" s="196"/>
      <c r="P27" s="196"/>
      <c r="Q27" s="196"/>
      <c r="R27" s="148"/>
      <c r="S27" s="246" t="s">
        <v>141</v>
      </c>
      <c r="T27" s="246"/>
      <c r="U27" s="246"/>
      <c r="V27" s="246"/>
      <c r="W27" s="247"/>
      <c r="X27" s="247"/>
      <c r="Y27" s="247"/>
      <c r="Z27" s="247"/>
      <c r="AA27" s="248" t="s">
        <v>82</v>
      </c>
      <c r="AB27" s="248"/>
      <c r="AC27" s="248" t="s">
        <v>83</v>
      </c>
      <c r="AD27" s="248"/>
      <c r="AE27" s="246" t="s">
        <v>84</v>
      </c>
      <c r="AF27" s="246"/>
      <c r="AG27" s="246"/>
      <c r="AH27" s="248"/>
      <c r="AI27" s="248"/>
      <c r="AJ27" s="248"/>
      <c r="AK27" s="248"/>
      <c r="AL27" s="248" t="s">
        <v>85</v>
      </c>
      <c r="AM27" s="248"/>
      <c r="AN27" s="248" t="s">
        <v>86</v>
      </c>
      <c r="AO27" s="248"/>
      <c r="AP27" s="246" t="s">
        <v>141</v>
      </c>
      <c r="AQ27" s="246"/>
      <c r="AR27" s="246"/>
      <c r="AS27" s="246"/>
      <c r="AT27" s="282">
        <f t="shared" si="0"/>
        <v>0</v>
      </c>
      <c r="AU27" s="282"/>
      <c r="AV27" s="282"/>
      <c r="AW27" s="282"/>
      <c r="AX27" s="265" t="s">
        <v>20</v>
      </c>
      <c r="AY27" s="265"/>
      <c r="AZ27" s="149"/>
    </row>
    <row r="28" spans="1:67" ht="21.95" customHeight="1" x14ac:dyDescent="0.15">
      <c r="A28" s="91"/>
      <c r="B28" s="175"/>
      <c r="C28" s="175"/>
      <c r="D28" s="175"/>
      <c r="E28" s="175"/>
      <c r="F28" s="175"/>
      <c r="G28" s="175"/>
      <c r="H28" s="175"/>
      <c r="I28" s="175"/>
      <c r="J28" s="75"/>
      <c r="K28" s="70"/>
      <c r="L28" s="174" t="s">
        <v>144</v>
      </c>
      <c r="M28" s="174"/>
      <c r="N28" s="174"/>
      <c r="O28" s="174"/>
      <c r="P28" s="174"/>
      <c r="Q28" s="174"/>
      <c r="R28" s="141"/>
      <c r="S28" s="261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  <c r="AR28" s="262"/>
      <c r="AS28" s="262"/>
      <c r="AT28" s="262"/>
      <c r="AU28" s="262"/>
      <c r="AV28" s="262"/>
      <c r="AW28" s="262"/>
      <c r="AX28" s="262"/>
      <c r="AY28" s="262"/>
      <c r="AZ28" s="263"/>
    </row>
    <row r="29" spans="1:67" ht="21.95" customHeight="1" x14ac:dyDescent="0.15">
      <c r="A29" s="91"/>
      <c r="B29" s="175"/>
      <c r="C29" s="175"/>
      <c r="D29" s="175"/>
      <c r="E29" s="175"/>
      <c r="F29" s="175"/>
      <c r="G29" s="175"/>
      <c r="H29" s="175"/>
      <c r="I29" s="175"/>
      <c r="J29" s="75"/>
      <c r="K29" s="137"/>
      <c r="L29" s="186" t="s">
        <v>71</v>
      </c>
      <c r="M29" s="186"/>
      <c r="N29" s="186"/>
      <c r="O29" s="186"/>
      <c r="P29" s="186"/>
      <c r="Q29" s="186"/>
      <c r="R29" s="138"/>
      <c r="S29" s="249" t="s">
        <v>140</v>
      </c>
      <c r="T29" s="250"/>
      <c r="U29" s="250"/>
      <c r="V29" s="250"/>
      <c r="W29" s="180"/>
      <c r="X29" s="180"/>
      <c r="Y29" s="180"/>
      <c r="Z29" s="180"/>
      <c r="AA29" s="179" t="s">
        <v>79</v>
      </c>
      <c r="AB29" s="179"/>
      <c r="AC29" s="179" t="s">
        <v>77</v>
      </c>
      <c r="AD29" s="179"/>
      <c r="AE29" s="250" t="s">
        <v>78</v>
      </c>
      <c r="AF29" s="250"/>
      <c r="AG29" s="250"/>
      <c r="AH29" s="205"/>
      <c r="AI29" s="205"/>
      <c r="AJ29" s="205"/>
      <c r="AK29" s="205"/>
      <c r="AL29" s="179" t="s">
        <v>79</v>
      </c>
      <c r="AM29" s="179"/>
      <c r="AN29" s="251" t="s">
        <v>86</v>
      </c>
      <c r="AO29" s="251"/>
      <c r="AP29" s="250" t="s">
        <v>141</v>
      </c>
      <c r="AQ29" s="250"/>
      <c r="AR29" s="250"/>
      <c r="AS29" s="250"/>
      <c r="AT29" s="252">
        <f>W29*AH29</f>
        <v>0</v>
      </c>
      <c r="AU29" s="252"/>
      <c r="AV29" s="252"/>
      <c r="AW29" s="252"/>
      <c r="AX29" s="190" t="s">
        <v>20</v>
      </c>
      <c r="AY29" s="190"/>
      <c r="AZ29" s="94"/>
    </row>
    <row r="30" spans="1:67" ht="21.95" customHeight="1" x14ac:dyDescent="0.15">
      <c r="A30" s="91"/>
      <c r="B30" s="175"/>
      <c r="C30" s="175"/>
      <c r="D30" s="175"/>
      <c r="E30" s="175"/>
      <c r="F30" s="175"/>
      <c r="G30" s="175"/>
      <c r="H30" s="175"/>
      <c r="I30" s="175"/>
      <c r="J30" s="75"/>
      <c r="K30" s="137"/>
      <c r="L30" s="186" t="s">
        <v>72</v>
      </c>
      <c r="M30" s="186"/>
      <c r="N30" s="186"/>
      <c r="O30" s="186"/>
      <c r="P30" s="186"/>
      <c r="Q30" s="186"/>
      <c r="R30" s="138"/>
      <c r="S30" s="249" t="s">
        <v>140</v>
      </c>
      <c r="T30" s="250"/>
      <c r="U30" s="250"/>
      <c r="V30" s="250"/>
      <c r="W30" s="180"/>
      <c r="X30" s="180"/>
      <c r="Y30" s="180"/>
      <c r="Z30" s="180"/>
      <c r="AA30" s="179" t="s">
        <v>79</v>
      </c>
      <c r="AB30" s="179"/>
      <c r="AC30" s="179" t="s">
        <v>77</v>
      </c>
      <c r="AD30" s="179"/>
      <c r="AE30" s="250" t="s">
        <v>78</v>
      </c>
      <c r="AF30" s="250"/>
      <c r="AG30" s="250"/>
      <c r="AH30" s="205"/>
      <c r="AI30" s="205"/>
      <c r="AJ30" s="205"/>
      <c r="AK30" s="205"/>
      <c r="AL30" s="179" t="s">
        <v>79</v>
      </c>
      <c r="AM30" s="179"/>
      <c r="AN30" s="251" t="s">
        <v>86</v>
      </c>
      <c r="AO30" s="251"/>
      <c r="AP30" s="250" t="s">
        <v>141</v>
      </c>
      <c r="AQ30" s="250"/>
      <c r="AR30" s="250"/>
      <c r="AS30" s="250"/>
      <c r="AT30" s="252">
        <f t="shared" ref="AT30:AT31" si="1">W30*AH30</f>
        <v>0</v>
      </c>
      <c r="AU30" s="252"/>
      <c r="AV30" s="252"/>
      <c r="AW30" s="252"/>
      <c r="AX30" s="190" t="s">
        <v>20</v>
      </c>
      <c r="AY30" s="190"/>
      <c r="AZ30" s="94"/>
    </row>
    <row r="31" spans="1:67" ht="21.95" customHeight="1" thickBot="1" x14ac:dyDescent="0.2">
      <c r="A31" s="91"/>
      <c r="B31" s="175"/>
      <c r="C31" s="175"/>
      <c r="D31" s="175"/>
      <c r="E31" s="175"/>
      <c r="F31" s="175"/>
      <c r="G31" s="175"/>
      <c r="H31" s="175"/>
      <c r="I31" s="175"/>
      <c r="J31" s="75"/>
      <c r="K31" s="107"/>
      <c r="L31" s="196" t="s">
        <v>124</v>
      </c>
      <c r="M31" s="196"/>
      <c r="N31" s="196"/>
      <c r="O31" s="196"/>
      <c r="P31" s="196"/>
      <c r="Q31" s="196"/>
      <c r="R31" s="148"/>
      <c r="S31" s="283" t="s">
        <v>141</v>
      </c>
      <c r="T31" s="246"/>
      <c r="U31" s="246"/>
      <c r="V31" s="246"/>
      <c r="W31" s="247"/>
      <c r="X31" s="247"/>
      <c r="Y31" s="247"/>
      <c r="Z31" s="247"/>
      <c r="AA31" s="248" t="s">
        <v>82</v>
      </c>
      <c r="AB31" s="248"/>
      <c r="AC31" s="248" t="s">
        <v>83</v>
      </c>
      <c r="AD31" s="248"/>
      <c r="AE31" s="246" t="s">
        <v>84</v>
      </c>
      <c r="AF31" s="246"/>
      <c r="AG31" s="246"/>
      <c r="AH31" s="248"/>
      <c r="AI31" s="248"/>
      <c r="AJ31" s="248"/>
      <c r="AK31" s="248"/>
      <c r="AL31" s="248" t="s">
        <v>85</v>
      </c>
      <c r="AM31" s="248"/>
      <c r="AN31" s="248" t="s">
        <v>86</v>
      </c>
      <c r="AO31" s="248"/>
      <c r="AP31" s="246" t="s">
        <v>141</v>
      </c>
      <c r="AQ31" s="246"/>
      <c r="AR31" s="246"/>
      <c r="AS31" s="246"/>
      <c r="AT31" s="282">
        <f t="shared" si="1"/>
        <v>0</v>
      </c>
      <c r="AU31" s="282"/>
      <c r="AV31" s="282"/>
      <c r="AW31" s="282"/>
      <c r="AX31" s="265" t="s">
        <v>20</v>
      </c>
      <c r="AY31" s="265"/>
      <c r="AZ31" s="149"/>
    </row>
    <row r="32" spans="1:67" ht="21.95" customHeight="1" x14ac:dyDescent="0.15">
      <c r="A32" s="91"/>
      <c r="B32" s="175"/>
      <c r="C32" s="175"/>
      <c r="D32" s="175"/>
      <c r="E32" s="175"/>
      <c r="F32" s="175"/>
      <c r="G32" s="175"/>
      <c r="H32" s="175"/>
      <c r="I32" s="175"/>
      <c r="J32" s="75"/>
      <c r="K32" s="153"/>
      <c r="L32" s="255" t="s">
        <v>139</v>
      </c>
      <c r="M32" s="255"/>
      <c r="N32" s="255"/>
      <c r="O32" s="255"/>
      <c r="P32" s="255"/>
      <c r="Q32" s="255"/>
      <c r="R32" s="156"/>
      <c r="S32" s="278" t="s">
        <v>117</v>
      </c>
      <c r="T32" s="278"/>
      <c r="U32" s="278"/>
      <c r="V32" s="278"/>
      <c r="W32" s="281">
        <f>AT23</f>
        <v>0</v>
      </c>
      <c r="X32" s="281"/>
      <c r="Y32" s="281"/>
      <c r="Z32" s="281"/>
      <c r="AA32" s="277" t="s">
        <v>20</v>
      </c>
      <c r="AB32" s="277"/>
      <c r="AC32" s="277" t="s">
        <v>125</v>
      </c>
      <c r="AD32" s="277"/>
      <c r="AE32" s="278" t="s">
        <v>119</v>
      </c>
      <c r="AF32" s="278"/>
      <c r="AG32" s="278"/>
      <c r="AH32" s="276">
        <f>AT27</f>
        <v>0</v>
      </c>
      <c r="AI32" s="277"/>
      <c r="AJ32" s="277"/>
      <c r="AK32" s="277"/>
      <c r="AL32" s="277" t="s">
        <v>20</v>
      </c>
      <c r="AM32" s="277"/>
      <c r="AN32" s="277" t="s">
        <v>125</v>
      </c>
      <c r="AO32" s="277"/>
      <c r="AP32" s="278" t="s">
        <v>146</v>
      </c>
      <c r="AQ32" s="278"/>
      <c r="AR32" s="278"/>
      <c r="AS32" s="278"/>
      <c r="AT32" s="279">
        <f>AT31</f>
        <v>0</v>
      </c>
      <c r="AU32" s="279"/>
      <c r="AV32" s="279"/>
      <c r="AW32" s="279"/>
      <c r="AX32" s="280" t="s">
        <v>20</v>
      </c>
      <c r="AY32" s="280"/>
      <c r="AZ32" s="154"/>
    </row>
    <row r="33" spans="1:85" ht="21.95" customHeight="1" thickBot="1" x14ac:dyDescent="0.2">
      <c r="A33" s="96"/>
      <c r="B33" s="256"/>
      <c r="C33" s="256"/>
      <c r="D33" s="256"/>
      <c r="E33" s="256"/>
      <c r="F33" s="256"/>
      <c r="G33" s="256"/>
      <c r="H33" s="256"/>
      <c r="I33" s="256"/>
      <c r="J33" s="97"/>
      <c r="K33" s="98"/>
      <c r="L33" s="256"/>
      <c r="M33" s="256"/>
      <c r="N33" s="256"/>
      <c r="O33" s="256"/>
      <c r="P33" s="256"/>
      <c r="Q33" s="256"/>
      <c r="R33" s="99"/>
      <c r="S33" s="98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256" t="s">
        <v>120</v>
      </c>
      <c r="AM33" s="256"/>
      <c r="AN33" s="256" t="s">
        <v>147</v>
      </c>
      <c r="AO33" s="256"/>
      <c r="AP33" s="256"/>
      <c r="AQ33" s="256"/>
      <c r="AR33" s="256"/>
      <c r="AS33" s="256"/>
      <c r="AT33" s="274">
        <f>W32+AH32+AT32</f>
        <v>0</v>
      </c>
      <c r="AU33" s="256"/>
      <c r="AV33" s="256"/>
      <c r="AW33" s="256"/>
      <c r="AX33" s="256" t="s">
        <v>20</v>
      </c>
      <c r="AY33" s="256"/>
      <c r="AZ33" s="155"/>
    </row>
    <row r="34" spans="1:85" ht="30" customHeight="1" thickTop="1" x14ac:dyDescent="0.15">
      <c r="A34" s="101"/>
      <c r="B34" s="169" t="s">
        <v>69</v>
      </c>
      <c r="C34" s="169"/>
      <c r="D34" s="169"/>
      <c r="E34" s="169"/>
      <c r="F34" s="169"/>
      <c r="G34" s="169"/>
      <c r="H34" s="169"/>
      <c r="I34" s="169"/>
      <c r="J34" s="102"/>
      <c r="K34" s="199" t="s">
        <v>40</v>
      </c>
      <c r="L34" s="175"/>
      <c r="M34" s="175"/>
      <c r="N34" s="200"/>
      <c r="O34" s="70"/>
      <c r="P34" s="195" t="s">
        <v>74</v>
      </c>
      <c r="Q34" s="195"/>
      <c r="R34" s="195"/>
      <c r="S34" s="195"/>
      <c r="T34" s="195"/>
      <c r="U34" s="71"/>
      <c r="V34" s="253"/>
      <c r="W34" s="222"/>
      <c r="X34" s="222"/>
      <c r="Y34" s="222" t="s">
        <v>87</v>
      </c>
      <c r="Z34" s="222"/>
      <c r="AA34" s="222"/>
      <c r="AB34" s="222"/>
      <c r="AC34" s="222"/>
      <c r="AD34" s="222" t="s">
        <v>88</v>
      </c>
      <c r="AE34" s="267"/>
      <c r="AF34" s="199" t="s">
        <v>42</v>
      </c>
      <c r="AG34" s="175"/>
      <c r="AH34" s="175"/>
      <c r="AI34" s="200"/>
      <c r="AJ34" s="70"/>
      <c r="AK34" s="195" t="s">
        <v>74</v>
      </c>
      <c r="AL34" s="195"/>
      <c r="AM34" s="195"/>
      <c r="AN34" s="195"/>
      <c r="AO34" s="195"/>
      <c r="AP34" s="71"/>
      <c r="AQ34" s="253"/>
      <c r="AR34" s="222"/>
      <c r="AS34" s="222"/>
      <c r="AT34" s="222" t="s">
        <v>87</v>
      </c>
      <c r="AU34" s="222"/>
      <c r="AV34" s="222"/>
      <c r="AW34" s="222"/>
      <c r="AX34" s="222"/>
      <c r="AY34" s="222" t="s">
        <v>88</v>
      </c>
      <c r="AZ34" s="223"/>
    </row>
    <row r="35" spans="1:85" ht="30" customHeight="1" thickBot="1" x14ac:dyDescent="0.2">
      <c r="A35" s="105"/>
      <c r="B35" s="170"/>
      <c r="C35" s="170"/>
      <c r="D35" s="170"/>
      <c r="E35" s="170"/>
      <c r="F35" s="170"/>
      <c r="G35" s="170"/>
      <c r="H35" s="170"/>
      <c r="I35" s="170"/>
      <c r="J35" s="106"/>
      <c r="K35" s="201"/>
      <c r="L35" s="167"/>
      <c r="M35" s="167"/>
      <c r="N35" s="202"/>
      <c r="O35" s="107"/>
      <c r="P35" s="183" t="s">
        <v>75</v>
      </c>
      <c r="Q35" s="183"/>
      <c r="R35" s="183"/>
      <c r="S35" s="183"/>
      <c r="T35" s="183"/>
      <c r="U35" s="83"/>
      <c r="V35" s="82"/>
      <c r="W35" s="184"/>
      <c r="X35" s="184"/>
      <c r="Y35" s="184"/>
      <c r="Z35" s="184"/>
      <c r="AA35" s="184"/>
      <c r="AB35" s="184" t="s">
        <v>76</v>
      </c>
      <c r="AC35" s="184"/>
      <c r="AD35" s="184"/>
      <c r="AE35" s="185"/>
      <c r="AF35" s="201"/>
      <c r="AG35" s="167"/>
      <c r="AH35" s="167"/>
      <c r="AI35" s="202"/>
      <c r="AJ35" s="107"/>
      <c r="AK35" s="183" t="s">
        <v>75</v>
      </c>
      <c r="AL35" s="183"/>
      <c r="AM35" s="183"/>
      <c r="AN35" s="183"/>
      <c r="AO35" s="183"/>
      <c r="AP35" s="83"/>
      <c r="AQ35" s="82"/>
      <c r="AR35" s="184"/>
      <c r="AS35" s="184"/>
      <c r="AT35" s="184"/>
      <c r="AU35" s="184"/>
      <c r="AV35" s="184"/>
      <c r="AW35" s="184" t="s">
        <v>76</v>
      </c>
      <c r="AX35" s="184"/>
      <c r="AY35" s="184"/>
      <c r="AZ35" s="204"/>
      <c r="CG35" s="144"/>
    </row>
    <row r="36" spans="1:85" ht="34.5" customHeight="1" thickBot="1" x14ac:dyDescent="0.2">
      <c r="A36" s="152"/>
      <c r="B36" s="208" t="s">
        <v>137</v>
      </c>
      <c r="C36" s="208"/>
      <c r="D36" s="208"/>
      <c r="E36" s="208"/>
      <c r="F36" s="208"/>
      <c r="G36" s="208"/>
      <c r="H36" s="208"/>
      <c r="I36" s="208"/>
      <c r="J36" s="134"/>
      <c r="K36" s="142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151"/>
    </row>
    <row r="37" spans="1:85" ht="30" hidden="1" customHeight="1" x14ac:dyDescent="0.15">
      <c r="A37" s="271"/>
      <c r="B37" s="271"/>
      <c r="C37" s="271"/>
      <c r="D37" s="271"/>
      <c r="E37" s="271"/>
      <c r="F37" s="271"/>
      <c r="G37" s="271"/>
      <c r="H37" s="271"/>
      <c r="I37" s="271"/>
      <c r="J37" s="271"/>
      <c r="K37" s="193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  <c r="AF37" s="271"/>
      <c r="AG37" s="271"/>
      <c r="AH37" s="271"/>
      <c r="AI37" s="271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</row>
    <row r="38" spans="1:85" ht="15.75" customHeight="1" thickBot="1" x14ac:dyDescent="0.2">
      <c r="A38" s="117" t="s">
        <v>89</v>
      </c>
      <c r="B38" s="109"/>
      <c r="C38" s="109"/>
      <c r="D38" s="109"/>
      <c r="E38" s="109"/>
      <c r="F38" s="109"/>
      <c r="G38" s="109"/>
      <c r="H38" s="109"/>
      <c r="I38" s="109"/>
      <c r="J38" s="108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08"/>
      <c r="AU38" s="108"/>
      <c r="AV38" s="108"/>
      <c r="AW38" s="108"/>
      <c r="AX38" s="108"/>
      <c r="AY38" s="108"/>
      <c r="AZ38" s="108"/>
    </row>
    <row r="39" spans="1:85" ht="37.5" customHeight="1" x14ac:dyDescent="0.15">
      <c r="A39" s="111"/>
      <c r="B39" s="171" t="s">
        <v>96</v>
      </c>
      <c r="C39" s="172"/>
      <c r="D39" s="172"/>
      <c r="E39" s="172"/>
      <c r="F39" s="172"/>
      <c r="G39" s="172"/>
      <c r="H39" s="172"/>
      <c r="I39" s="172"/>
      <c r="J39" s="172"/>
      <c r="K39" s="172"/>
      <c r="L39" s="112"/>
      <c r="M39" s="273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272" t="s">
        <v>148</v>
      </c>
      <c r="AA39" s="272"/>
      <c r="AB39" s="272"/>
      <c r="AC39" s="272"/>
      <c r="AD39" s="272"/>
      <c r="AE39" s="272"/>
      <c r="AF39" s="272"/>
      <c r="AG39" s="272"/>
      <c r="AH39" s="272"/>
      <c r="AI39" s="272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275" t="s">
        <v>149</v>
      </c>
      <c r="AU39" s="275"/>
      <c r="AV39" s="275"/>
      <c r="AW39" s="275"/>
      <c r="AX39" s="275"/>
      <c r="AY39" s="275"/>
      <c r="AZ39" s="113"/>
    </row>
    <row r="40" spans="1:85" ht="30" customHeight="1" x14ac:dyDescent="0.15">
      <c r="A40" s="91"/>
      <c r="B40" s="174" t="s">
        <v>90</v>
      </c>
      <c r="C40" s="174"/>
      <c r="D40" s="174"/>
      <c r="E40" s="174"/>
      <c r="F40" s="174"/>
      <c r="G40" s="174"/>
      <c r="H40" s="174"/>
      <c r="I40" s="174"/>
      <c r="J40" s="174"/>
      <c r="K40" s="174"/>
      <c r="L40" s="75"/>
      <c r="M40" s="175" t="s">
        <v>94</v>
      </c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6"/>
    </row>
    <row r="41" spans="1:85" ht="30" customHeight="1" x14ac:dyDescent="0.15">
      <c r="A41" s="114"/>
      <c r="B41" s="177" t="s">
        <v>91</v>
      </c>
      <c r="C41" s="177"/>
      <c r="D41" s="177"/>
      <c r="E41" s="177"/>
      <c r="F41" s="177"/>
      <c r="G41" s="177"/>
      <c r="H41" s="177"/>
      <c r="I41" s="177"/>
      <c r="J41" s="177"/>
      <c r="K41" s="177"/>
      <c r="L41" s="81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6"/>
    </row>
    <row r="42" spans="1:85" ht="18" customHeight="1" x14ac:dyDescent="0.15">
      <c r="A42" s="145"/>
      <c r="B42" s="269" t="s">
        <v>95</v>
      </c>
      <c r="C42" s="269"/>
      <c r="D42" s="269"/>
      <c r="E42" s="269"/>
      <c r="F42" s="269"/>
      <c r="G42" s="269"/>
      <c r="H42" s="269"/>
      <c r="I42" s="269"/>
      <c r="J42" s="269"/>
      <c r="K42" s="269"/>
      <c r="L42" s="73"/>
      <c r="M42" s="162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4"/>
    </row>
    <row r="43" spans="1:85" ht="30" customHeight="1" x14ac:dyDescent="0.15">
      <c r="A43" s="146"/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71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3"/>
    </row>
    <row r="44" spans="1:85" ht="22.5" customHeight="1" x14ac:dyDescent="0.15">
      <c r="A44" s="160" t="s">
        <v>145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</row>
    <row r="45" spans="1:85" ht="7.5" customHeight="1" x14ac:dyDescent="0.15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</row>
    <row r="46" spans="1:85" ht="21.75" customHeight="1" x14ac:dyDescent="0.15">
      <c r="A46" s="193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</row>
    <row r="47" spans="1:85" ht="15" customHeight="1" x14ac:dyDescent="0.15"/>
    <row r="48" spans="1:85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</sheetData>
  <mergeCells count="204">
    <mergeCell ref="L7:AZ7"/>
    <mergeCell ref="L8:AZ8"/>
    <mergeCell ref="L12:AZ12"/>
    <mergeCell ref="AX1:AZ1"/>
    <mergeCell ref="BA1:CP3"/>
    <mergeCell ref="A2:AZ2"/>
    <mergeCell ref="AC3:AY3"/>
    <mergeCell ref="AE4:AX4"/>
    <mergeCell ref="A5:J5"/>
    <mergeCell ref="K5:AZ5"/>
    <mergeCell ref="A12:B18"/>
    <mergeCell ref="D12:I12"/>
    <mergeCell ref="D13:I13"/>
    <mergeCell ref="L13:AZ13"/>
    <mergeCell ref="D14:I15"/>
    <mergeCell ref="M14:S14"/>
    <mergeCell ref="L15:AZ15"/>
    <mergeCell ref="D16:I16"/>
    <mergeCell ref="A7:B11"/>
    <mergeCell ref="D7:I7"/>
    <mergeCell ref="D8:I8"/>
    <mergeCell ref="D9:I10"/>
    <mergeCell ref="M9:S9"/>
    <mergeCell ref="L10:AZ10"/>
    <mergeCell ref="D11:I11"/>
    <mergeCell ref="L16:O16"/>
    <mergeCell ref="P16:AF16"/>
    <mergeCell ref="AG16:AJ16"/>
    <mergeCell ref="AK16:AZ16"/>
    <mergeCell ref="D17:I17"/>
    <mergeCell ref="L17:O17"/>
    <mergeCell ref="P17:AF17"/>
    <mergeCell ref="AG17:AJ17"/>
    <mergeCell ref="AK17:AZ17"/>
    <mergeCell ref="L11:N11"/>
    <mergeCell ref="D18:I18"/>
    <mergeCell ref="L18:AZ18"/>
    <mergeCell ref="B20:I33"/>
    <mergeCell ref="L20:Q20"/>
    <mergeCell ref="S20:AZ20"/>
    <mergeCell ref="L21:Q21"/>
    <mergeCell ref="S21:V21"/>
    <mergeCell ref="W21:Z21"/>
    <mergeCell ref="AA21:AB21"/>
    <mergeCell ref="AC21:AD21"/>
    <mergeCell ref="AX21:AY21"/>
    <mergeCell ref="L22:Q22"/>
    <mergeCell ref="S22:V22"/>
    <mergeCell ref="W22:Z22"/>
    <mergeCell ref="AA22:AB22"/>
    <mergeCell ref="AC22:AD22"/>
    <mergeCell ref="AE22:AG22"/>
    <mergeCell ref="AH22:AK22"/>
    <mergeCell ref="AL22:AM22"/>
    <mergeCell ref="AN22:AO22"/>
    <mergeCell ref="AE21:AG21"/>
    <mergeCell ref="AH21:AK21"/>
    <mergeCell ref="AL21:AM21"/>
    <mergeCell ref="AN21:AO21"/>
    <mergeCell ref="AP21:AS21"/>
    <mergeCell ref="AT21:AW21"/>
    <mergeCell ref="AP22:AS22"/>
    <mergeCell ref="AT22:AW22"/>
    <mergeCell ref="AX22:AY22"/>
    <mergeCell ref="L23:Q23"/>
    <mergeCell ref="S23:V23"/>
    <mergeCell ref="W23:Z23"/>
    <mergeCell ref="AA23:AB23"/>
    <mergeCell ref="AC23:AD23"/>
    <mergeCell ref="AE23:AG23"/>
    <mergeCell ref="AH23:AK23"/>
    <mergeCell ref="AL23:AM23"/>
    <mergeCell ref="AN23:AO23"/>
    <mergeCell ref="AP23:AS23"/>
    <mergeCell ref="AT23:AW23"/>
    <mergeCell ref="AX23:AY23"/>
    <mergeCell ref="L28:Q28"/>
    <mergeCell ref="S28:AZ28"/>
    <mergeCell ref="AH25:AK25"/>
    <mergeCell ref="AL25:AM25"/>
    <mergeCell ref="AN25:AO25"/>
    <mergeCell ref="AH29:AK29"/>
    <mergeCell ref="AL29:AM29"/>
    <mergeCell ref="AN29:AO29"/>
    <mergeCell ref="AP29:AS29"/>
    <mergeCell ref="AT29:AW29"/>
    <mergeCell ref="AX29:AY29"/>
    <mergeCell ref="L29:Q29"/>
    <mergeCell ref="S29:V29"/>
    <mergeCell ref="W29:Z29"/>
    <mergeCell ref="AA29:AB29"/>
    <mergeCell ref="AC29:AD29"/>
    <mergeCell ref="AE29:AG29"/>
    <mergeCell ref="AP25:AS25"/>
    <mergeCell ref="AT25:AW25"/>
    <mergeCell ref="AX25:AY25"/>
    <mergeCell ref="L26:Q26"/>
    <mergeCell ref="S26:V26"/>
    <mergeCell ref="W26:Z26"/>
    <mergeCell ref="AA26:AB26"/>
    <mergeCell ref="AH30:AK30"/>
    <mergeCell ref="AL30:AM30"/>
    <mergeCell ref="AN30:AO30"/>
    <mergeCell ref="AP30:AS30"/>
    <mergeCell ref="AT30:AW30"/>
    <mergeCell ref="AX30:AY30"/>
    <mergeCell ref="L30:Q30"/>
    <mergeCell ref="S30:V30"/>
    <mergeCell ref="W30:Z30"/>
    <mergeCell ref="AA30:AB30"/>
    <mergeCell ref="AC30:AD30"/>
    <mergeCell ref="AE30:AG30"/>
    <mergeCell ref="AH31:AK31"/>
    <mergeCell ref="AL31:AM31"/>
    <mergeCell ref="AN31:AO31"/>
    <mergeCell ref="AP31:AS31"/>
    <mergeCell ref="AT31:AW31"/>
    <mergeCell ref="AX31:AY31"/>
    <mergeCell ref="L31:Q31"/>
    <mergeCell ref="S31:V31"/>
    <mergeCell ref="W31:Z31"/>
    <mergeCell ref="AA31:AB31"/>
    <mergeCell ref="AC31:AD31"/>
    <mergeCell ref="AE31:AG31"/>
    <mergeCell ref="AP32:AS32"/>
    <mergeCell ref="AT32:AW32"/>
    <mergeCell ref="AX32:AY32"/>
    <mergeCell ref="S32:V32"/>
    <mergeCell ref="W32:Z32"/>
    <mergeCell ref="AA32:AB32"/>
    <mergeCell ref="AC32:AD32"/>
    <mergeCell ref="AE32:AG32"/>
    <mergeCell ref="AL33:AM33"/>
    <mergeCell ref="B34:I35"/>
    <mergeCell ref="K34:N35"/>
    <mergeCell ref="P34:T34"/>
    <mergeCell ref="V34:X34"/>
    <mergeCell ref="Y34:Z34"/>
    <mergeCell ref="AA34:AC34"/>
    <mergeCell ref="AH32:AK32"/>
    <mergeCell ref="AL32:AM32"/>
    <mergeCell ref="AN32:AO32"/>
    <mergeCell ref="A44:AZ45"/>
    <mergeCell ref="A46:AZ46"/>
    <mergeCell ref="L24:Q24"/>
    <mergeCell ref="S24:AZ24"/>
    <mergeCell ref="L25:Q25"/>
    <mergeCell ref="S25:V25"/>
    <mergeCell ref="W25:Z25"/>
    <mergeCell ref="AA25:AB25"/>
    <mergeCell ref="AC25:AD25"/>
    <mergeCell ref="AE25:AG25"/>
    <mergeCell ref="B40:K40"/>
    <mergeCell ref="M40:AZ40"/>
    <mergeCell ref="B41:K41"/>
    <mergeCell ref="M41:AZ41"/>
    <mergeCell ref="B42:K43"/>
    <mergeCell ref="M42:AZ42"/>
    <mergeCell ref="M43:AZ43"/>
    <mergeCell ref="B36:I36"/>
    <mergeCell ref="L36:AY36"/>
    <mergeCell ref="A37:AZ37"/>
    <mergeCell ref="B39:K39"/>
    <mergeCell ref="AT39:AY39"/>
    <mergeCell ref="AY34:AZ34"/>
    <mergeCell ref="P35:T35"/>
    <mergeCell ref="AC26:AD26"/>
    <mergeCell ref="AE26:AG26"/>
    <mergeCell ref="AH26:AK26"/>
    <mergeCell ref="AL26:AM26"/>
    <mergeCell ref="AN26:AO26"/>
    <mergeCell ref="AP26:AS26"/>
    <mergeCell ref="AT26:AW26"/>
    <mergeCell ref="AX26:AY26"/>
    <mergeCell ref="L27:Q27"/>
    <mergeCell ref="S27:V27"/>
    <mergeCell ref="W27:Z27"/>
    <mergeCell ref="AA27:AB27"/>
    <mergeCell ref="AC27:AD27"/>
    <mergeCell ref="AX27:AY27"/>
    <mergeCell ref="Z39:AI39"/>
    <mergeCell ref="M39:Y39"/>
    <mergeCell ref="AJ39:AS39"/>
    <mergeCell ref="L32:Q33"/>
    <mergeCell ref="AT33:AW33"/>
    <mergeCell ref="AX33:AY33"/>
    <mergeCell ref="AN33:AS33"/>
    <mergeCell ref="AE27:AG27"/>
    <mergeCell ref="AH27:AK27"/>
    <mergeCell ref="AL27:AM27"/>
    <mergeCell ref="AN27:AO27"/>
    <mergeCell ref="AP27:AS27"/>
    <mergeCell ref="AT27:AW27"/>
    <mergeCell ref="W35:AA35"/>
    <mergeCell ref="AB35:AE35"/>
    <mergeCell ref="AK35:AO35"/>
    <mergeCell ref="AR35:AV35"/>
    <mergeCell ref="AW35:AZ35"/>
    <mergeCell ref="AD34:AE34"/>
    <mergeCell ref="AF34:AI35"/>
    <mergeCell ref="AK34:AO34"/>
    <mergeCell ref="AQ34:AS34"/>
    <mergeCell ref="AT34:AU34"/>
    <mergeCell ref="AV34:AX34"/>
  </mergeCells>
  <phoneticPr fontId="1"/>
  <printOptions horizontalCentered="1"/>
  <pageMargins left="0.51181102362204722" right="0" top="0.35433070866141736" bottom="0.15748031496062992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AD22"/>
  <sheetViews>
    <sheetView workbookViewId="0">
      <selection activeCell="H29" sqref="H29"/>
    </sheetView>
  </sheetViews>
  <sheetFormatPr defaultRowHeight="13.5" x14ac:dyDescent="0.15"/>
  <cols>
    <col min="1" max="1" width="6.125" customWidth="1"/>
    <col min="8" max="8" width="13.5" customWidth="1"/>
    <col min="12" max="12" width="9" customWidth="1"/>
    <col min="13" max="14" width="0.125" customWidth="1"/>
  </cols>
  <sheetData>
    <row r="1" spans="1:30" x14ac:dyDescent="0.15">
      <c r="A1" s="286" t="s">
        <v>113</v>
      </c>
      <c r="B1" s="285" t="s">
        <v>108</v>
      </c>
      <c r="C1" s="285"/>
      <c r="D1" s="285"/>
      <c r="E1" s="285"/>
      <c r="F1" s="285"/>
      <c r="G1" s="285" t="s">
        <v>109</v>
      </c>
      <c r="H1" s="285"/>
      <c r="I1" s="285"/>
      <c r="J1" s="285"/>
      <c r="K1" s="285"/>
      <c r="L1" s="285"/>
      <c r="M1" s="285"/>
      <c r="N1" s="285"/>
      <c r="O1" s="126"/>
      <c r="P1" s="285" t="s">
        <v>110</v>
      </c>
      <c r="Q1" s="285"/>
      <c r="R1" s="285"/>
      <c r="S1" s="285" t="s">
        <v>111</v>
      </c>
      <c r="T1" s="285"/>
      <c r="U1" s="285"/>
      <c r="V1" s="285" t="s">
        <v>112</v>
      </c>
      <c r="W1" s="285"/>
      <c r="X1" s="285"/>
      <c r="Y1" s="284" t="s">
        <v>121</v>
      </c>
      <c r="Z1" s="284"/>
      <c r="AA1" s="284"/>
      <c r="AB1" s="284" t="s">
        <v>122</v>
      </c>
      <c r="AC1" s="284"/>
      <c r="AD1" s="284"/>
    </row>
    <row r="2" spans="1:30" x14ac:dyDescent="0.15">
      <c r="A2" s="286"/>
      <c r="B2" s="126" t="s">
        <v>98</v>
      </c>
      <c r="C2" s="126" t="s">
        <v>33</v>
      </c>
      <c r="D2" s="126" t="s">
        <v>99</v>
      </c>
      <c r="E2" s="126" t="s">
        <v>14</v>
      </c>
      <c r="F2" s="126" t="s">
        <v>100</v>
      </c>
      <c r="G2" s="126" t="s">
        <v>13</v>
      </c>
      <c r="H2" s="126" t="s">
        <v>33</v>
      </c>
      <c r="I2" s="126" t="s">
        <v>99</v>
      </c>
      <c r="J2" s="126" t="s">
        <v>14</v>
      </c>
      <c r="K2" s="126" t="s">
        <v>15</v>
      </c>
      <c r="L2" s="126" t="s">
        <v>15</v>
      </c>
      <c r="M2" s="126" t="s">
        <v>101</v>
      </c>
      <c r="N2" s="126" t="s">
        <v>102</v>
      </c>
      <c r="O2" s="126" t="s">
        <v>103</v>
      </c>
      <c r="P2" s="126" t="s">
        <v>104</v>
      </c>
      <c r="Q2" s="126" t="s">
        <v>105</v>
      </c>
      <c r="R2" s="127" t="s">
        <v>106</v>
      </c>
      <c r="S2" s="126" t="s">
        <v>104</v>
      </c>
      <c r="T2" s="126" t="s">
        <v>105</v>
      </c>
      <c r="U2" s="127" t="s">
        <v>106</v>
      </c>
      <c r="V2" s="127" t="s">
        <v>106</v>
      </c>
      <c r="W2" s="126" t="s">
        <v>107</v>
      </c>
      <c r="X2" s="127" t="s">
        <v>106</v>
      </c>
      <c r="Y2" s="139" t="s">
        <v>87</v>
      </c>
      <c r="Z2" s="139" t="s">
        <v>88</v>
      </c>
      <c r="AA2" s="139" t="s">
        <v>123</v>
      </c>
      <c r="AB2" s="139" t="s">
        <v>87</v>
      </c>
      <c r="AC2" s="139" t="s">
        <v>88</v>
      </c>
      <c r="AD2" s="139" t="s">
        <v>123</v>
      </c>
    </row>
    <row r="3" spans="1:30" x14ac:dyDescent="0.15">
      <c r="A3">
        <v>1</v>
      </c>
      <c r="B3" s="124"/>
      <c r="C3" s="124" t="str">
        <f>PHONETIC(B3)</f>
        <v/>
      </c>
      <c r="D3" s="124"/>
      <c r="E3" s="124"/>
      <c r="F3" s="124"/>
      <c r="G3" s="124"/>
      <c r="H3" s="124" t="str">
        <f>PHONETIC(G3)</f>
        <v/>
      </c>
      <c r="I3" s="124">
        <f>D3</f>
        <v>0</v>
      </c>
      <c r="J3" s="124">
        <f>E3</f>
        <v>0</v>
      </c>
      <c r="K3" s="124"/>
      <c r="L3" s="124"/>
      <c r="M3" s="124"/>
      <c r="N3" s="124"/>
      <c r="O3" s="124"/>
      <c r="P3" s="130"/>
      <c r="Q3" s="130"/>
      <c r="R3" s="131">
        <f>P3*Q3</f>
        <v>0</v>
      </c>
      <c r="S3" s="132"/>
      <c r="T3" s="132"/>
      <c r="U3" s="132">
        <f>S3*T3</f>
        <v>0</v>
      </c>
      <c r="V3" s="132">
        <f>R3+U3</f>
        <v>0</v>
      </c>
      <c r="W3" s="132"/>
      <c r="X3" s="132">
        <f>V3*W3</f>
        <v>0</v>
      </c>
      <c r="Y3" s="124"/>
      <c r="Z3" s="124"/>
      <c r="AA3" s="124"/>
      <c r="AB3" s="124"/>
      <c r="AC3" s="124"/>
      <c r="AD3" s="124"/>
    </row>
    <row r="4" spans="1:30" x14ac:dyDescent="0.15">
      <c r="A4">
        <f>+A3+1</f>
        <v>2</v>
      </c>
      <c r="B4" s="123"/>
      <c r="C4" s="124" t="str">
        <f t="shared" ref="C4:C22" si="0">PHONETIC(B4)</f>
        <v/>
      </c>
      <c r="D4" s="121"/>
      <c r="E4" s="119"/>
      <c r="F4" s="124"/>
      <c r="G4" s="120"/>
      <c r="H4" s="124" t="str">
        <f t="shared" ref="H4:H22" si="1">PHONETIC(G4)</f>
        <v/>
      </c>
      <c r="I4" s="124">
        <f t="shared" ref="I4:I22" si="2">D4</f>
        <v>0</v>
      </c>
      <c r="J4" s="124">
        <f t="shared" ref="J4:J22" si="3">E4</f>
        <v>0</v>
      </c>
      <c r="K4" s="122"/>
      <c r="L4" s="122"/>
      <c r="M4" s="122"/>
      <c r="N4" s="124"/>
      <c r="O4" s="123"/>
      <c r="P4" s="128"/>
      <c r="Q4" s="129"/>
      <c r="R4" s="131">
        <f t="shared" ref="R4:R22" si="4">P4*Q4</f>
        <v>0</v>
      </c>
      <c r="S4" s="132"/>
      <c r="T4" s="132"/>
      <c r="U4" s="132">
        <f t="shared" ref="U4:U22" si="5">S4*T4</f>
        <v>0</v>
      </c>
      <c r="V4" s="132">
        <f t="shared" ref="V4:V22" si="6">R4+U4</f>
        <v>0</v>
      </c>
      <c r="W4" s="132"/>
      <c r="X4" s="132">
        <f t="shared" ref="X4:X22" si="7">V4*W4</f>
        <v>0</v>
      </c>
      <c r="Y4" s="124"/>
      <c r="Z4" s="124"/>
      <c r="AA4" s="124"/>
      <c r="AB4" s="124"/>
      <c r="AC4" s="124"/>
      <c r="AD4" s="124"/>
    </row>
    <row r="5" spans="1:30" x14ac:dyDescent="0.15">
      <c r="A5">
        <f t="shared" ref="A5:A22" si="8">+A4+1</f>
        <v>3</v>
      </c>
      <c r="B5" s="123"/>
      <c r="C5" s="124" t="str">
        <f t="shared" si="0"/>
        <v/>
      </c>
      <c r="D5" s="121"/>
      <c r="E5" s="119"/>
      <c r="F5" s="124"/>
      <c r="G5" s="120"/>
      <c r="H5" s="124" t="str">
        <f t="shared" si="1"/>
        <v/>
      </c>
      <c r="I5" s="124">
        <f t="shared" si="2"/>
        <v>0</v>
      </c>
      <c r="J5" s="124">
        <f t="shared" si="3"/>
        <v>0</v>
      </c>
      <c r="K5" s="122"/>
      <c r="L5" s="122"/>
      <c r="M5" s="122"/>
      <c r="N5" s="124"/>
      <c r="O5" s="123"/>
      <c r="P5" s="128"/>
      <c r="Q5" s="129"/>
      <c r="R5" s="131">
        <f t="shared" si="4"/>
        <v>0</v>
      </c>
      <c r="S5" s="132"/>
      <c r="T5" s="132"/>
      <c r="U5" s="132">
        <f t="shared" si="5"/>
        <v>0</v>
      </c>
      <c r="V5" s="132">
        <f t="shared" si="6"/>
        <v>0</v>
      </c>
      <c r="W5" s="132"/>
      <c r="X5" s="132">
        <f t="shared" si="7"/>
        <v>0</v>
      </c>
      <c r="Y5" s="124"/>
      <c r="Z5" s="124"/>
      <c r="AA5" s="124"/>
      <c r="AB5" s="124"/>
      <c r="AC5" s="124"/>
      <c r="AD5" s="124"/>
    </row>
    <row r="6" spans="1:30" x14ac:dyDescent="0.15">
      <c r="A6">
        <f t="shared" si="8"/>
        <v>4</v>
      </c>
      <c r="B6" s="123"/>
      <c r="C6" s="124" t="str">
        <f t="shared" si="0"/>
        <v/>
      </c>
      <c r="D6" s="121"/>
      <c r="E6" s="119"/>
      <c r="F6" s="124"/>
      <c r="G6" s="120"/>
      <c r="H6" s="124" t="str">
        <f t="shared" si="1"/>
        <v/>
      </c>
      <c r="I6" s="124">
        <f t="shared" si="2"/>
        <v>0</v>
      </c>
      <c r="J6" s="124">
        <f t="shared" si="3"/>
        <v>0</v>
      </c>
      <c r="K6" s="122"/>
      <c r="L6" s="122"/>
      <c r="M6" s="122"/>
      <c r="N6" s="125"/>
      <c r="O6" s="123"/>
      <c r="P6" s="128"/>
      <c r="Q6" s="129"/>
      <c r="R6" s="131">
        <f t="shared" si="4"/>
        <v>0</v>
      </c>
      <c r="S6" s="132"/>
      <c r="T6" s="132"/>
      <c r="U6" s="132">
        <f t="shared" si="5"/>
        <v>0</v>
      </c>
      <c r="V6" s="132">
        <f t="shared" si="6"/>
        <v>0</v>
      </c>
      <c r="W6" s="132"/>
      <c r="X6" s="132">
        <f t="shared" si="7"/>
        <v>0</v>
      </c>
      <c r="Y6" s="124"/>
      <c r="Z6" s="124"/>
      <c r="AA6" s="124"/>
      <c r="AB6" s="124"/>
      <c r="AC6" s="124"/>
      <c r="AD6" s="124"/>
    </row>
    <row r="7" spans="1:30" x14ac:dyDescent="0.15">
      <c r="A7">
        <f t="shared" si="8"/>
        <v>5</v>
      </c>
      <c r="B7" s="123"/>
      <c r="C7" s="124" t="str">
        <f t="shared" si="0"/>
        <v/>
      </c>
      <c r="D7" s="121"/>
      <c r="E7" s="120"/>
      <c r="F7" s="124"/>
      <c r="G7" s="120"/>
      <c r="H7" s="124" t="str">
        <f t="shared" si="1"/>
        <v/>
      </c>
      <c r="I7" s="124">
        <f t="shared" si="2"/>
        <v>0</v>
      </c>
      <c r="J7" s="124">
        <f t="shared" si="3"/>
        <v>0</v>
      </c>
      <c r="K7" s="122"/>
      <c r="L7" s="122"/>
      <c r="M7" s="122"/>
      <c r="N7" s="124"/>
      <c r="O7" s="123"/>
      <c r="P7" s="128"/>
      <c r="Q7" s="129"/>
      <c r="R7" s="131">
        <f t="shared" si="4"/>
        <v>0</v>
      </c>
      <c r="S7" s="132"/>
      <c r="T7" s="132"/>
      <c r="U7" s="132">
        <f t="shared" si="5"/>
        <v>0</v>
      </c>
      <c r="V7" s="132">
        <f t="shared" si="6"/>
        <v>0</v>
      </c>
      <c r="W7" s="132"/>
      <c r="X7" s="132">
        <f t="shared" si="7"/>
        <v>0</v>
      </c>
      <c r="Y7" s="124"/>
      <c r="Z7" s="124"/>
      <c r="AA7" s="124"/>
      <c r="AB7" s="124"/>
      <c r="AC7" s="124"/>
      <c r="AD7" s="124"/>
    </row>
    <row r="8" spans="1:30" x14ac:dyDescent="0.15">
      <c r="A8">
        <f t="shared" si="8"/>
        <v>6</v>
      </c>
      <c r="B8" s="123"/>
      <c r="C8" s="124" t="str">
        <f t="shared" si="0"/>
        <v/>
      </c>
      <c r="D8" s="124"/>
      <c r="E8" s="124"/>
      <c r="F8" s="124"/>
      <c r="G8" s="124"/>
      <c r="H8" s="124" t="str">
        <f t="shared" si="1"/>
        <v/>
      </c>
      <c r="I8" s="124">
        <f t="shared" si="2"/>
        <v>0</v>
      </c>
      <c r="J8" s="124">
        <f t="shared" si="3"/>
        <v>0</v>
      </c>
      <c r="K8" s="124"/>
      <c r="L8" s="124"/>
      <c r="M8" s="124"/>
      <c r="N8" s="124"/>
      <c r="O8" s="124"/>
      <c r="P8" s="124"/>
      <c r="Q8" s="124"/>
      <c r="R8" s="131">
        <f t="shared" si="4"/>
        <v>0</v>
      </c>
      <c r="S8" s="124"/>
      <c r="T8" s="124"/>
      <c r="U8" s="132">
        <f t="shared" si="5"/>
        <v>0</v>
      </c>
      <c r="V8" s="132">
        <f t="shared" si="6"/>
        <v>0</v>
      </c>
      <c r="W8" s="124"/>
      <c r="X8" s="132">
        <f t="shared" si="7"/>
        <v>0</v>
      </c>
      <c r="Y8" s="124"/>
      <c r="Z8" s="124"/>
      <c r="AA8" s="124"/>
      <c r="AB8" s="124"/>
      <c r="AC8" s="124"/>
      <c r="AD8" s="124"/>
    </row>
    <row r="9" spans="1:30" x14ac:dyDescent="0.15">
      <c r="A9">
        <f t="shared" si="8"/>
        <v>7</v>
      </c>
      <c r="B9" s="123"/>
      <c r="C9" s="124" t="str">
        <f t="shared" si="0"/>
        <v/>
      </c>
      <c r="D9" s="124"/>
      <c r="E9" s="124"/>
      <c r="F9" s="124"/>
      <c r="G9" s="124"/>
      <c r="H9" s="124" t="str">
        <f t="shared" si="1"/>
        <v/>
      </c>
      <c r="I9" s="124">
        <f t="shared" si="2"/>
        <v>0</v>
      </c>
      <c r="J9" s="124">
        <f t="shared" si="3"/>
        <v>0</v>
      </c>
      <c r="K9" s="124"/>
      <c r="L9" s="124"/>
      <c r="M9" s="124"/>
      <c r="N9" s="124"/>
      <c r="O9" s="124"/>
      <c r="P9" s="124"/>
      <c r="Q9" s="124"/>
      <c r="R9" s="131">
        <f t="shared" si="4"/>
        <v>0</v>
      </c>
      <c r="S9" s="124"/>
      <c r="T9" s="124"/>
      <c r="U9" s="132">
        <f t="shared" si="5"/>
        <v>0</v>
      </c>
      <c r="V9" s="132">
        <f t="shared" si="6"/>
        <v>0</v>
      </c>
      <c r="W9" s="124"/>
      <c r="X9" s="132">
        <f t="shared" si="7"/>
        <v>0</v>
      </c>
      <c r="Y9" s="124"/>
      <c r="Z9" s="124"/>
      <c r="AA9" s="124"/>
      <c r="AB9" s="124"/>
      <c r="AC9" s="124"/>
      <c r="AD9" s="124"/>
    </row>
    <row r="10" spans="1:30" x14ac:dyDescent="0.15">
      <c r="A10">
        <f t="shared" si="8"/>
        <v>8</v>
      </c>
      <c r="B10" s="124"/>
      <c r="C10" s="124" t="str">
        <f t="shared" si="0"/>
        <v/>
      </c>
      <c r="D10" s="124"/>
      <c r="E10" s="124"/>
      <c r="F10" s="124"/>
      <c r="G10" s="124"/>
      <c r="H10" s="124" t="str">
        <f t="shared" si="1"/>
        <v/>
      </c>
      <c r="I10" s="124">
        <f t="shared" si="2"/>
        <v>0</v>
      </c>
      <c r="J10" s="124">
        <f t="shared" si="3"/>
        <v>0</v>
      </c>
      <c r="K10" s="124"/>
      <c r="L10" s="124"/>
      <c r="M10" s="124"/>
      <c r="N10" s="124"/>
      <c r="O10" s="124"/>
      <c r="P10" s="124"/>
      <c r="Q10" s="124"/>
      <c r="R10" s="131">
        <f t="shared" si="4"/>
        <v>0</v>
      </c>
      <c r="S10" s="124"/>
      <c r="T10" s="124"/>
      <c r="U10" s="132">
        <f t="shared" si="5"/>
        <v>0</v>
      </c>
      <c r="V10" s="132">
        <f t="shared" si="6"/>
        <v>0</v>
      </c>
      <c r="W10" s="124"/>
      <c r="X10" s="132">
        <f t="shared" si="7"/>
        <v>0</v>
      </c>
      <c r="Y10" s="124"/>
      <c r="Z10" s="124"/>
      <c r="AA10" s="124"/>
      <c r="AB10" s="124"/>
      <c r="AC10" s="124"/>
      <c r="AD10" s="124"/>
    </row>
    <row r="11" spans="1:30" x14ac:dyDescent="0.15">
      <c r="A11">
        <f t="shared" si="8"/>
        <v>9</v>
      </c>
      <c r="B11" s="124"/>
      <c r="C11" s="124" t="str">
        <f t="shared" si="0"/>
        <v/>
      </c>
      <c r="D11" s="124"/>
      <c r="E11" s="124"/>
      <c r="F11" s="124"/>
      <c r="G11" s="124"/>
      <c r="H11" s="124" t="str">
        <f t="shared" si="1"/>
        <v/>
      </c>
      <c r="I11" s="124">
        <f t="shared" si="2"/>
        <v>0</v>
      </c>
      <c r="J11" s="124">
        <f t="shared" si="3"/>
        <v>0</v>
      </c>
      <c r="K11" s="124"/>
      <c r="L11" s="124"/>
      <c r="M11" s="124"/>
      <c r="N11" s="124"/>
      <c r="O11" s="124"/>
      <c r="P11" s="124"/>
      <c r="Q11" s="124"/>
      <c r="R11" s="131">
        <f t="shared" si="4"/>
        <v>0</v>
      </c>
      <c r="S11" s="124"/>
      <c r="T11" s="124"/>
      <c r="U11" s="132">
        <f t="shared" si="5"/>
        <v>0</v>
      </c>
      <c r="V11" s="132">
        <f t="shared" si="6"/>
        <v>0</v>
      </c>
      <c r="W11" s="124"/>
      <c r="X11" s="132">
        <f t="shared" si="7"/>
        <v>0</v>
      </c>
      <c r="Y11" s="124"/>
      <c r="Z11" s="124"/>
      <c r="AA11" s="124"/>
      <c r="AB11" s="124"/>
      <c r="AC11" s="124"/>
      <c r="AD11" s="124"/>
    </row>
    <row r="12" spans="1:30" x14ac:dyDescent="0.15">
      <c r="A12">
        <f t="shared" si="8"/>
        <v>10</v>
      </c>
      <c r="B12" s="124"/>
      <c r="C12" s="124" t="str">
        <f t="shared" si="0"/>
        <v/>
      </c>
      <c r="D12" s="124"/>
      <c r="E12" s="124"/>
      <c r="F12" s="124"/>
      <c r="G12" s="124"/>
      <c r="H12" s="124" t="str">
        <f t="shared" si="1"/>
        <v/>
      </c>
      <c r="I12" s="124">
        <f t="shared" si="2"/>
        <v>0</v>
      </c>
      <c r="J12" s="124">
        <f t="shared" si="3"/>
        <v>0</v>
      </c>
      <c r="K12" s="124"/>
      <c r="L12" s="124"/>
      <c r="M12" s="124"/>
      <c r="N12" s="124"/>
      <c r="O12" s="124"/>
      <c r="P12" s="124"/>
      <c r="Q12" s="124"/>
      <c r="R12" s="131">
        <f t="shared" si="4"/>
        <v>0</v>
      </c>
      <c r="S12" s="124"/>
      <c r="T12" s="124"/>
      <c r="U12" s="132">
        <f t="shared" si="5"/>
        <v>0</v>
      </c>
      <c r="V12" s="132">
        <f t="shared" si="6"/>
        <v>0</v>
      </c>
      <c r="W12" s="124"/>
      <c r="X12" s="132">
        <f t="shared" si="7"/>
        <v>0</v>
      </c>
      <c r="Y12" s="124"/>
      <c r="Z12" s="124"/>
      <c r="AA12" s="124"/>
      <c r="AB12" s="124"/>
      <c r="AC12" s="124"/>
      <c r="AD12" s="124"/>
    </row>
    <row r="13" spans="1:30" x14ac:dyDescent="0.15">
      <c r="A13">
        <f t="shared" si="8"/>
        <v>11</v>
      </c>
      <c r="B13" s="124"/>
      <c r="C13" s="124" t="str">
        <f t="shared" si="0"/>
        <v/>
      </c>
      <c r="D13" s="124"/>
      <c r="E13" s="124"/>
      <c r="F13" s="124"/>
      <c r="G13" s="124"/>
      <c r="H13" s="124" t="str">
        <f t="shared" si="1"/>
        <v/>
      </c>
      <c r="I13" s="124">
        <f t="shared" si="2"/>
        <v>0</v>
      </c>
      <c r="J13" s="124">
        <f t="shared" si="3"/>
        <v>0</v>
      </c>
      <c r="K13" s="124"/>
      <c r="L13" s="124"/>
      <c r="M13" s="124"/>
      <c r="N13" s="124"/>
      <c r="O13" s="124"/>
      <c r="P13" s="124"/>
      <c r="Q13" s="124"/>
      <c r="R13" s="131">
        <f t="shared" si="4"/>
        <v>0</v>
      </c>
      <c r="S13" s="124"/>
      <c r="T13" s="124"/>
      <c r="U13" s="132">
        <f t="shared" si="5"/>
        <v>0</v>
      </c>
      <c r="V13" s="132">
        <f t="shared" si="6"/>
        <v>0</v>
      </c>
      <c r="W13" s="124"/>
      <c r="X13" s="132">
        <f t="shared" si="7"/>
        <v>0</v>
      </c>
      <c r="Y13" s="124"/>
      <c r="Z13" s="124"/>
      <c r="AA13" s="124"/>
      <c r="AB13" s="124"/>
      <c r="AC13" s="124"/>
      <c r="AD13" s="124"/>
    </row>
    <row r="14" spans="1:30" x14ac:dyDescent="0.15">
      <c r="A14">
        <f t="shared" si="8"/>
        <v>12</v>
      </c>
      <c r="B14" s="124"/>
      <c r="C14" s="124" t="str">
        <f t="shared" si="0"/>
        <v/>
      </c>
      <c r="D14" s="124"/>
      <c r="E14" s="124"/>
      <c r="F14" s="124"/>
      <c r="G14" s="124"/>
      <c r="H14" s="124" t="str">
        <f t="shared" si="1"/>
        <v/>
      </c>
      <c r="I14" s="124">
        <f t="shared" si="2"/>
        <v>0</v>
      </c>
      <c r="J14" s="124">
        <f t="shared" si="3"/>
        <v>0</v>
      </c>
      <c r="K14" s="124"/>
      <c r="L14" s="124"/>
      <c r="M14" s="124"/>
      <c r="N14" s="124"/>
      <c r="O14" s="124"/>
      <c r="P14" s="124"/>
      <c r="Q14" s="124"/>
      <c r="R14" s="131">
        <f t="shared" si="4"/>
        <v>0</v>
      </c>
      <c r="S14" s="124"/>
      <c r="T14" s="124"/>
      <c r="U14" s="132">
        <f t="shared" si="5"/>
        <v>0</v>
      </c>
      <c r="V14" s="132">
        <f t="shared" si="6"/>
        <v>0</v>
      </c>
      <c r="W14" s="124"/>
      <c r="X14" s="132">
        <f t="shared" si="7"/>
        <v>0</v>
      </c>
      <c r="Y14" s="124"/>
      <c r="Z14" s="124"/>
      <c r="AA14" s="124"/>
      <c r="AB14" s="124"/>
      <c r="AC14" s="124"/>
      <c r="AD14" s="124"/>
    </row>
    <row r="15" spans="1:30" x14ac:dyDescent="0.15">
      <c r="A15">
        <f t="shared" si="8"/>
        <v>13</v>
      </c>
      <c r="B15" s="124"/>
      <c r="C15" s="124" t="str">
        <f t="shared" si="0"/>
        <v/>
      </c>
      <c r="D15" s="124"/>
      <c r="E15" s="124"/>
      <c r="F15" s="124"/>
      <c r="G15" s="124"/>
      <c r="H15" s="124" t="str">
        <f t="shared" si="1"/>
        <v/>
      </c>
      <c r="I15" s="124">
        <f t="shared" si="2"/>
        <v>0</v>
      </c>
      <c r="J15" s="124">
        <f t="shared" si="3"/>
        <v>0</v>
      </c>
      <c r="K15" s="124"/>
      <c r="L15" s="124"/>
      <c r="M15" s="124"/>
      <c r="N15" s="124"/>
      <c r="O15" s="124"/>
      <c r="P15" s="124"/>
      <c r="Q15" s="124"/>
      <c r="R15" s="131">
        <f t="shared" si="4"/>
        <v>0</v>
      </c>
      <c r="S15" s="124"/>
      <c r="T15" s="124"/>
      <c r="U15" s="132">
        <f t="shared" si="5"/>
        <v>0</v>
      </c>
      <c r="V15" s="132">
        <f t="shared" si="6"/>
        <v>0</v>
      </c>
      <c r="W15" s="124"/>
      <c r="X15" s="132">
        <f t="shared" si="7"/>
        <v>0</v>
      </c>
      <c r="Y15" s="124"/>
      <c r="Z15" s="124"/>
      <c r="AA15" s="124"/>
      <c r="AB15" s="124"/>
      <c r="AC15" s="124"/>
      <c r="AD15" s="124"/>
    </row>
    <row r="16" spans="1:30" x14ac:dyDescent="0.15">
      <c r="A16">
        <f t="shared" si="8"/>
        <v>14</v>
      </c>
      <c r="B16" s="124"/>
      <c r="C16" s="124" t="str">
        <f t="shared" si="0"/>
        <v/>
      </c>
      <c r="D16" s="124"/>
      <c r="E16" s="124"/>
      <c r="F16" s="124"/>
      <c r="G16" s="124"/>
      <c r="H16" s="124" t="str">
        <f t="shared" si="1"/>
        <v/>
      </c>
      <c r="I16" s="124">
        <f t="shared" si="2"/>
        <v>0</v>
      </c>
      <c r="J16" s="124">
        <f t="shared" si="3"/>
        <v>0</v>
      </c>
      <c r="K16" s="124"/>
      <c r="L16" s="124"/>
      <c r="M16" s="124"/>
      <c r="N16" s="124"/>
      <c r="O16" s="124"/>
      <c r="P16" s="124"/>
      <c r="Q16" s="124"/>
      <c r="R16" s="131">
        <f t="shared" si="4"/>
        <v>0</v>
      </c>
      <c r="S16" s="124"/>
      <c r="T16" s="124"/>
      <c r="U16" s="132">
        <f t="shared" si="5"/>
        <v>0</v>
      </c>
      <c r="V16" s="132">
        <f t="shared" si="6"/>
        <v>0</v>
      </c>
      <c r="W16" s="124"/>
      <c r="X16" s="132">
        <f t="shared" si="7"/>
        <v>0</v>
      </c>
      <c r="Y16" s="124"/>
      <c r="Z16" s="124"/>
      <c r="AA16" s="124"/>
      <c r="AB16" s="124"/>
      <c r="AC16" s="124"/>
      <c r="AD16" s="124"/>
    </row>
    <row r="17" spans="1:30" x14ac:dyDescent="0.15">
      <c r="A17">
        <f t="shared" si="8"/>
        <v>15</v>
      </c>
      <c r="B17" s="124"/>
      <c r="C17" s="124" t="str">
        <f t="shared" si="0"/>
        <v/>
      </c>
      <c r="D17" s="124"/>
      <c r="E17" s="124"/>
      <c r="F17" s="124"/>
      <c r="G17" s="124"/>
      <c r="H17" s="124" t="str">
        <f t="shared" si="1"/>
        <v/>
      </c>
      <c r="I17" s="124">
        <f t="shared" si="2"/>
        <v>0</v>
      </c>
      <c r="J17" s="124">
        <f t="shared" si="3"/>
        <v>0</v>
      </c>
      <c r="K17" s="124"/>
      <c r="L17" s="124"/>
      <c r="M17" s="124"/>
      <c r="N17" s="124"/>
      <c r="O17" s="124"/>
      <c r="P17" s="124"/>
      <c r="Q17" s="124"/>
      <c r="R17" s="131">
        <f t="shared" si="4"/>
        <v>0</v>
      </c>
      <c r="S17" s="124"/>
      <c r="T17" s="124"/>
      <c r="U17" s="132">
        <f t="shared" si="5"/>
        <v>0</v>
      </c>
      <c r="V17" s="132">
        <f t="shared" si="6"/>
        <v>0</v>
      </c>
      <c r="W17" s="124"/>
      <c r="X17" s="132">
        <f t="shared" si="7"/>
        <v>0</v>
      </c>
      <c r="Y17" s="124"/>
      <c r="Z17" s="124"/>
      <c r="AA17" s="124"/>
      <c r="AB17" s="124"/>
      <c r="AC17" s="124"/>
      <c r="AD17" s="124"/>
    </row>
    <row r="18" spans="1:30" x14ac:dyDescent="0.15">
      <c r="A18">
        <f t="shared" si="8"/>
        <v>16</v>
      </c>
      <c r="B18" s="124"/>
      <c r="C18" s="124" t="str">
        <f t="shared" si="0"/>
        <v/>
      </c>
      <c r="D18" s="124"/>
      <c r="E18" s="124"/>
      <c r="F18" s="124"/>
      <c r="G18" s="124"/>
      <c r="H18" s="124" t="str">
        <f t="shared" si="1"/>
        <v/>
      </c>
      <c r="I18" s="124">
        <f t="shared" si="2"/>
        <v>0</v>
      </c>
      <c r="J18" s="124">
        <f t="shared" si="3"/>
        <v>0</v>
      </c>
      <c r="K18" s="124"/>
      <c r="L18" s="124"/>
      <c r="M18" s="124"/>
      <c r="N18" s="124"/>
      <c r="O18" s="124"/>
      <c r="P18" s="124"/>
      <c r="Q18" s="124"/>
      <c r="R18" s="131">
        <f t="shared" si="4"/>
        <v>0</v>
      </c>
      <c r="S18" s="124"/>
      <c r="T18" s="124"/>
      <c r="U18" s="132">
        <f t="shared" si="5"/>
        <v>0</v>
      </c>
      <c r="V18" s="132">
        <f t="shared" si="6"/>
        <v>0</v>
      </c>
      <c r="W18" s="124"/>
      <c r="X18" s="132">
        <f t="shared" si="7"/>
        <v>0</v>
      </c>
      <c r="Y18" s="124"/>
      <c r="Z18" s="124"/>
      <c r="AA18" s="124"/>
      <c r="AB18" s="124"/>
      <c r="AC18" s="124"/>
      <c r="AD18" s="124"/>
    </row>
    <row r="19" spans="1:30" x14ac:dyDescent="0.15">
      <c r="A19">
        <f t="shared" si="8"/>
        <v>17</v>
      </c>
      <c r="B19" s="124"/>
      <c r="C19" s="124" t="str">
        <f t="shared" si="0"/>
        <v/>
      </c>
      <c r="D19" s="124"/>
      <c r="E19" s="124"/>
      <c r="F19" s="124"/>
      <c r="G19" s="124"/>
      <c r="H19" s="124" t="str">
        <f t="shared" si="1"/>
        <v/>
      </c>
      <c r="I19" s="124">
        <f t="shared" si="2"/>
        <v>0</v>
      </c>
      <c r="J19" s="124">
        <f t="shared" si="3"/>
        <v>0</v>
      </c>
      <c r="K19" s="124"/>
      <c r="L19" s="124"/>
      <c r="M19" s="124"/>
      <c r="N19" s="124"/>
      <c r="O19" s="124"/>
      <c r="P19" s="124"/>
      <c r="Q19" s="124"/>
      <c r="R19" s="131">
        <f t="shared" si="4"/>
        <v>0</v>
      </c>
      <c r="S19" s="124"/>
      <c r="T19" s="124"/>
      <c r="U19" s="132">
        <f t="shared" si="5"/>
        <v>0</v>
      </c>
      <c r="V19" s="132">
        <f t="shared" si="6"/>
        <v>0</v>
      </c>
      <c r="W19" s="124"/>
      <c r="X19" s="132">
        <f t="shared" si="7"/>
        <v>0</v>
      </c>
      <c r="Y19" s="124"/>
      <c r="Z19" s="124"/>
      <c r="AA19" s="124"/>
      <c r="AB19" s="124"/>
      <c r="AC19" s="124"/>
      <c r="AD19" s="124"/>
    </row>
    <row r="20" spans="1:30" x14ac:dyDescent="0.15">
      <c r="A20">
        <f t="shared" si="8"/>
        <v>18</v>
      </c>
      <c r="B20" s="124"/>
      <c r="C20" s="124" t="str">
        <f t="shared" si="0"/>
        <v/>
      </c>
      <c r="D20" s="124"/>
      <c r="E20" s="124"/>
      <c r="F20" s="124"/>
      <c r="G20" s="124"/>
      <c r="H20" s="124" t="str">
        <f t="shared" si="1"/>
        <v/>
      </c>
      <c r="I20" s="124">
        <f t="shared" si="2"/>
        <v>0</v>
      </c>
      <c r="J20" s="124">
        <f t="shared" si="3"/>
        <v>0</v>
      </c>
      <c r="K20" s="124"/>
      <c r="L20" s="124"/>
      <c r="M20" s="124"/>
      <c r="N20" s="124"/>
      <c r="O20" s="124"/>
      <c r="P20" s="124"/>
      <c r="Q20" s="124"/>
      <c r="R20" s="131">
        <f t="shared" si="4"/>
        <v>0</v>
      </c>
      <c r="S20" s="124"/>
      <c r="T20" s="124"/>
      <c r="U20" s="132">
        <f t="shared" si="5"/>
        <v>0</v>
      </c>
      <c r="V20" s="132">
        <f t="shared" si="6"/>
        <v>0</v>
      </c>
      <c r="W20" s="124"/>
      <c r="X20" s="132">
        <f t="shared" si="7"/>
        <v>0</v>
      </c>
      <c r="Y20" s="124"/>
      <c r="Z20" s="124"/>
      <c r="AA20" s="124"/>
      <c r="AB20" s="124"/>
      <c r="AC20" s="124"/>
      <c r="AD20" s="124"/>
    </row>
    <row r="21" spans="1:30" x14ac:dyDescent="0.15">
      <c r="A21">
        <f t="shared" si="8"/>
        <v>19</v>
      </c>
      <c r="B21" s="140"/>
      <c r="C21" s="124" t="str">
        <f t="shared" si="0"/>
        <v/>
      </c>
      <c r="D21" s="140"/>
      <c r="E21" s="140"/>
      <c r="F21" s="140"/>
      <c r="G21" s="140"/>
      <c r="H21" s="124" t="str">
        <f t="shared" si="1"/>
        <v/>
      </c>
      <c r="I21" s="124">
        <f t="shared" si="2"/>
        <v>0</v>
      </c>
      <c r="J21" s="124">
        <f t="shared" si="3"/>
        <v>0</v>
      </c>
      <c r="K21" s="140"/>
      <c r="L21" s="140"/>
      <c r="M21" s="140"/>
      <c r="N21" s="140"/>
      <c r="O21" s="140"/>
      <c r="P21" s="140"/>
      <c r="Q21" s="140"/>
      <c r="R21" s="131">
        <f t="shared" si="4"/>
        <v>0</v>
      </c>
      <c r="S21" s="140"/>
      <c r="T21" s="140"/>
      <c r="U21" s="132">
        <f t="shared" si="5"/>
        <v>0</v>
      </c>
      <c r="V21" s="132">
        <f t="shared" si="6"/>
        <v>0</v>
      </c>
      <c r="W21" s="140"/>
      <c r="X21" s="132">
        <f t="shared" si="7"/>
        <v>0</v>
      </c>
      <c r="Y21" s="140"/>
      <c r="Z21" s="140"/>
      <c r="AA21" s="140"/>
      <c r="AB21" s="140"/>
      <c r="AC21" s="140"/>
      <c r="AD21" s="140"/>
    </row>
    <row r="22" spans="1:30" x14ac:dyDescent="0.15">
      <c r="A22" s="124">
        <f t="shared" si="8"/>
        <v>20</v>
      </c>
      <c r="B22" s="124"/>
      <c r="C22" s="124" t="str">
        <f t="shared" si="0"/>
        <v/>
      </c>
      <c r="D22" s="124"/>
      <c r="E22" s="124"/>
      <c r="F22" s="124"/>
      <c r="G22" s="124"/>
      <c r="H22" s="124" t="str">
        <f t="shared" si="1"/>
        <v/>
      </c>
      <c r="I22" s="124">
        <f t="shared" si="2"/>
        <v>0</v>
      </c>
      <c r="J22" s="124">
        <f t="shared" si="3"/>
        <v>0</v>
      </c>
      <c r="K22" s="124"/>
      <c r="L22" s="124"/>
      <c r="M22" s="124"/>
      <c r="N22" s="124"/>
      <c r="O22" s="124"/>
      <c r="P22" s="124"/>
      <c r="Q22" s="124"/>
      <c r="R22" s="131">
        <f t="shared" si="4"/>
        <v>0</v>
      </c>
      <c r="S22" s="124"/>
      <c r="T22" s="124"/>
      <c r="U22" s="132">
        <f t="shared" si="5"/>
        <v>0</v>
      </c>
      <c r="V22" s="132">
        <f t="shared" si="6"/>
        <v>0</v>
      </c>
      <c r="W22" s="124"/>
      <c r="X22" s="132">
        <f t="shared" si="7"/>
        <v>0</v>
      </c>
      <c r="Y22" s="124"/>
      <c r="Z22" s="124"/>
      <c r="AA22" s="124"/>
      <c r="AB22" s="124"/>
      <c r="AC22" s="124"/>
      <c r="AD22" s="124"/>
    </row>
  </sheetData>
  <mergeCells count="8">
    <mergeCell ref="Y1:AA1"/>
    <mergeCell ref="AB1:AD1"/>
    <mergeCell ref="V1:X1"/>
    <mergeCell ref="A1:A2"/>
    <mergeCell ref="B1:F1"/>
    <mergeCell ref="G1:N1"/>
    <mergeCell ref="P1:R1"/>
    <mergeCell ref="S1:U1"/>
  </mergeCells>
  <phoneticPr fontId="1"/>
  <dataValidations count="1">
    <dataValidation imeMode="off" allowBlank="1" showInputMessage="1" showErrorMessage="1" prompt="居住地から勤務公署までの距離を入力すること。" sqref="Q4:Q7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BP203"/>
  <sheetViews>
    <sheetView topLeftCell="A10" zoomScale="130" zoomScaleNormal="130" workbookViewId="0">
      <selection activeCell="BG17" sqref="BG17:BH17"/>
    </sheetView>
  </sheetViews>
  <sheetFormatPr defaultRowHeight="13.5" x14ac:dyDescent="0.15"/>
  <cols>
    <col min="1" max="295" width="1.75" customWidth="1"/>
  </cols>
  <sheetData>
    <row r="1" spans="1:52" ht="12" customHeight="1" x14ac:dyDescent="0.15">
      <c r="A1" s="53" t="s">
        <v>60</v>
      </c>
    </row>
    <row r="2" spans="1:52" ht="24" customHeight="1" thickBot="1" x14ac:dyDescent="0.2">
      <c r="A2" s="321" t="s">
        <v>63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321"/>
      <c r="AW2" s="321"/>
      <c r="AX2" s="321"/>
      <c r="AY2" s="321"/>
      <c r="AZ2" s="321"/>
    </row>
    <row r="3" spans="1:52" ht="23.25" customHeight="1" x14ac:dyDescent="0.15">
      <c r="A3" s="13"/>
      <c r="B3" s="323" t="s">
        <v>0</v>
      </c>
      <c r="C3" s="323"/>
      <c r="D3" s="323"/>
      <c r="E3" s="323"/>
      <c r="F3" s="323"/>
      <c r="G3" s="323"/>
      <c r="H3" s="323"/>
      <c r="I3" s="323"/>
      <c r="J3" s="14"/>
      <c r="K3" s="15"/>
      <c r="L3" s="322" t="s">
        <v>36</v>
      </c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2"/>
      <c r="AI3" s="322"/>
      <c r="AJ3" s="322"/>
      <c r="AK3" s="322"/>
      <c r="AL3" s="322"/>
      <c r="AM3" s="322"/>
      <c r="AN3" s="322"/>
      <c r="AO3" s="322"/>
      <c r="AP3" s="322"/>
      <c r="AQ3" s="322"/>
      <c r="AR3" s="322"/>
      <c r="AS3" s="322"/>
      <c r="AT3" s="322"/>
      <c r="AU3" s="322"/>
      <c r="AV3" s="322"/>
      <c r="AW3" s="322"/>
      <c r="AX3" s="322"/>
      <c r="AY3" s="322"/>
      <c r="AZ3" s="16"/>
    </row>
    <row r="4" spans="1:52" ht="18" customHeight="1" x14ac:dyDescent="0.15">
      <c r="A4" s="310" t="s">
        <v>10</v>
      </c>
      <c r="B4" s="311"/>
      <c r="C4" s="2"/>
      <c r="D4" s="303" t="s">
        <v>1</v>
      </c>
      <c r="E4" s="303"/>
      <c r="F4" s="303"/>
      <c r="G4" s="303"/>
      <c r="H4" s="303"/>
      <c r="I4" s="30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17"/>
    </row>
    <row r="5" spans="1:52" ht="27" customHeight="1" x14ac:dyDescent="0.15">
      <c r="A5" s="312"/>
      <c r="B5" s="313"/>
      <c r="C5" s="6"/>
      <c r="D5" s="320" t="s">
        <v>11</v>
      </c>
      <c r="E5" s="320"/>
      <c r="F5" s="320"/>
      <c r="G5" s="320"/>
      <c r="H5" s="320"/>
      <c r="I5" s="320"/>
      <c r="J5" s="8"/>
      <c r="K5" s="29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1"/>
    </row>
    <row r="6" spans="1:52" ht="25.5" customHeight="1" x14ac:dyDescent="0.15">
      <c r="A6" s="314"/>
      <c r="B6" s="315"/>
      <c r="D6" s="287" t="s">
        <v>2</v>
      </c>
      <c r="E6" s="287"/>
      <c r="F6" s="287"/>
      <c r="G6" s="287"/>
      <c r="H6" s="287"/>
      <c r="I6" s="287"/>
      <c r="J6" s="5"/>
      <c r="W6" s="308" t="s">
        <v>7</v>
      </c>
      <c r="X6" s="308"/>
      <c r="Y6" s="307" t="s">
        <v>39</v>
      </c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9"/>
      <c r="AT6" s="9"/>
      <c r="AU6" s="9"/>
      <c r="AV6" s="9"/>
      <c r="AW6" s="9"/>
      <c r="AX6" s="9"/>
      <c r="AY6" s="9"/>
      <c r="AZ6" s="18"/>
    </row>
    <row r="7" spans="1:52" ht="18.75" customHeight="1" x14ac:dyDescent="0.15">
      <c r="A7" s="310" t="s">
        <v>12</v>
      </c>
      <c r="B7" s="311"/>
      <c r="C7" s="2"/>
      <c r="D7" s="303" t="s">
        <v>1</v>
      </c>
      <c r="E7" s="303"/>
      <c r="F7" s="303"/>
      <c r="G7" s="303"/>
      <c r="H7" s="303"/>
      <c r="I7" s="303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17"/>
    </row>
    <row r="8" spans="1:52" ht="24" customHeight="1" x14ac:dyDescent="0.15">
      <c r="A8" s="312"/>
      <c r="B8" s="313"/>
      <c r="C8" s="7"/>
      <c r="D8" s="320" t="s">
        <v>13</v>
      </c>
      <c r="E8" s="320"/>
      <c r="F8" s="320"/>
      <c r="G8" s="320"/>
      <c r="H8" s="320"/>
      <c r="I8" s="320"/>
      <c r="J8" s="8"/>
      <c r="K8" s="29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6"/>
      <c r="AK8" s="37"/>
      <c r="AL8" s="37"/>
      <c r="AM8" s="30"/>
      <c r="AN8" s="316"/>
      <c r="AO8" s="317"/>
      <c r="AP8" s="317"/>
      <c r="AQ8" s="30"/>
      <c r="AR8" s="30"/>
      <c r="AS8" s="30"/>
      <c r="AT8" s="30"/>
      <c r="AU8" s="30"/>
      <c r="AV8" s="30"/>
      <c r="AW8" s="30"/>
      <c r="AX8" s="30"/>
      <c r="AY8" s="30"/>
      <c r="AZ8" s="31"/>
    </row>
    <row r="9" spans="1:52" ht="23.25" customHeight="1" x14ac:dyDescent="0.15">
      <c r="A9" s="312"/>
      <c r="B9" s="313"/>
      <c r="D9" s="303" t="s">
        <v>14</v>
      </c>
      <c r="E9" s="303"/>
      <c r="F9" s="303"/>
      <c r="G9" s="303"/>
      <c r="H9" s="303"/>
      <c r="I9" s="303"/>
      <c r="J9" s="5"/>
      <c r="K9" t="s">
        <v>35</v>
      </c>
      <c r="AZ9" s="19"/>
    </row>
    <row r="10" spans="1:52" ht="18" customHeight="1" x14ac:dyDescent="0.15">
      <c r="A10" s="312"/>
      <c r="B10" s="313"/>
      <c r="D10" s="320"/>
      <c r="E10" s="320"/>
      <c r="F10" s="320"/>
      <c r="G10" s="320"/>
      <c r="H10" s="320"/>
      <c r="I10" s="320"/>
      <c r="J10" s="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19"/>
    </row>
    <row r="11" spans="1:52" ht="24" customHeight="1" x14ac:dyDescent="0.15">
      <c r="A11" s="312"/>
      <c r="B11" s="313"/>
      <c r="C11" s="9"/>
      <c r="D11" s="307" t="s">
        <v>15</v>
      </c>
      <c r="E11" s="307"/>
      <c r="F11" s="307"/>
      <c r="G11" s="307"/>
      <c r="H11" s="307"/>
      <c r="I11" s="307"/>
      <c r="J11" s="10"/>
      <c r="K11" s="9"/>
      <c r="L11" s="9" t="s">
        <v>32</v>
      </c>
      <c r="M11" s="9"/>
      <c r="N11" s="9"/>
      <c r="O11" s="9"/>
      <c r="P11" s="9" t="s">
        <v>37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18"/>
    </row>
    <row r="12" spans="1:52" ht="21.75" customHeight="1" x14ac:dyDescent="0.15">
      <c r="A12" s="312"/>
      <c r="B12" s="313"/>
      <c r="D12" s="287" t="s">
        <v>16</v>
      </c>
      <c r="E12" s="287"/>
      <c r="F12" s="287"/>
      <c r="G12" s="287"/>
      <c r="H12" s="287"/>
      <c r="I12" s="287"/>
      <c r="J12" s="5"/>
      <c r="L12" s="9"/>
      <c r="M12" s="9"/>
      <c r="N12" s="9"/>
      <c r="O12" s="9"/>
      <c r="P12" s="9" t="s">
        <v>38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Z12" s="19"/>
    </row>
    <row r="13" spans="1:52" ht="24" customHeight="1" x14ac:dyDescent="0.15">
      <c r="A13" s="314"/>
      <c r="B13" s="315"/>
      <c r="C13" s="9"/>
      <c r="D13" s="307" t="s">
        <v>17</v>
      </c>
      <c r="E13" s="307"/>
      <c r="F13" s="307"/>
      <c r="G13" s="307"/>
      <c r="H13" s="307"/>
      <c r="I13" s="307"/>
      <c r="J13" s="10"/>
      <c r="K13" s="9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  <c r="AJ13" s="318"/>
      <c r="AK13" s="318"/>
      <c r="AL13" s="318"/>
      <c r="AM13" s="318"/>
      <c r="AN13" s="318"/>
      <c r="AO13" s="318"/>
      <c r="AP13" s="318"/>
      <c r="AQ13" s="318"/>
      <c r="AR13" s="318"/>
      <c r="AS13" s="318"/>
      <c r="AT13" s="318"/>
      <c r="AU13" s="318"/>
      <c r="AV13" s="318"/>
      <c r="AW13" s="318"/>
      <c r="AX13" s="318"/>
      <c r="AY13" s="318"/>
      <c r="AZ13" s="319"/>
    </row>
    <row r="14" spans="1:52" ht="15" customHeight="1" x14ac:dyDescent="0.15">
      <c r="A14" s="21"/>
      <c r="B14" s="2"/>
      <c r="C14" s="2"/>
      <c r="D14" s="2"/>
      <c r="E14" s="2"/>
      <c r="F14" s="2"/>
      <c r="G14" s="2"/>
      <c r="H14" s="2"/>
      <c r="I14" s="2"/>
      <c r="J14" s="3"/>
      <c r="K14" s="1"/>
      <c r="L14" s="46"/>
      <c r="M14" s="46"/>
      <c r="N14" s="46"/>
      <c r="O14" s="301" t="s">
        <v>8</v>
      </c>
      <c r="P14" s="301"/>
      <c r="Q14" s="2"/>
      <c r="R14" s="340" t="s">
        <v>58</v>
      </c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0"/>
      <c r="AV14" s="340"/>
      <c r="AW14" s="340"/>
      <c r="AX14" s="340"/>
      <c r="AY14" s="340"/>
      <c r="AZ14" s="22"/>
    </row>
    <row r="15" spans="1:52" ht="15" customHeight="1" x14ac:dyDescent="0.15">
      <c r="A15" s="20"/>
      <c r="J15" s="5"/>
      <c r="K15" s="4"/>
      <c r="L15" s="43"/>
      <c r="M15" s="43"/>
      <c r="N15" s="43"/>
      <c r="O15" s="290"/>
      <c r="P15" s="290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328"/>
      <c r="AY15" s="328"/>
      <c r="AZ15" s="23"/>
    </row>
    <row r="16" spans="1:52" ht="15" customHeight="1" x14ac:dyDescent="0.15">
      <c r="A16" s="20"/>
      <c r="J16" s="5"/>
      <c r="K16" s="4"/>
      <c r="L16" s="43"/>
      <c r="M16" s="43"/>
      <c r="N16" s="43"/>
      <c r="O16" s="290"/>
      <c r="P16" s="290"/>
      <c r="R16" s="341" t="s">
        <v>26</v>
      </c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  <c r="AS16" s="341"/>
      <c r="AT16" s="341"/>
      <c r="AU16" s="341"/>
      <c r="AV16" s="341"/>
      <c r="AW16" s="341"/>
      <c r="AX16" s="341"/>
      <c r="AY16" s="341"/>
      <c r="AZ16" s="38"/>
    </row>
    <row r="17" spans="1:68" ht="15" customHeight="1" x14ac:dyDescent="0.15">
      <c r="A17" s="20"/>
      <c r="J17" s="5"/>
      <c r="K17" s="4"/>
      <c r="L17" s="43"/>
      <c r="M17" s="43"/>
      <c r="N17" s="43"/>
      <c r="O17" s="290"/>
      <c r="P17" s="290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  <c r="AU17" s="341"/>
      <c r="AV17" s="341"/>
      <c r="AW17" s="341"/>
      <c r="AX17" s="341"/>
      <c r="AY17" s="341"/>
      <c r="AZ17" s="38"/>
    </row>
    <row r="18" spans="1:68" ht="15" customHeight="1" x14ac:dyDescent="0.15">
      <c r="A18" s="20"/>
      <c r="B18" s="287" t="s">
        <v>19</v>
      </c>
      <c r="C18" s="287"/>
      <c r="D18" s="287"/>
      <c r="E18" s="287"/>
      <c r="F18" s="287"/>
      <c r="G18" s="287"/>
      <c r="H18" s="287"/>
      <c r="I18" s="287"/>
      <c r="J18" s="5"/>
      <c r="K18" s="4"/>
      <c r="L18" s="43"/>
      <c r="M18" s="43"/>
      <c r="N18" s="43"/>
      <c r="O18" s="290"/>
      <c r="P18" s="290"/>
      <c r="R18" s="341" t="s">
        <v>26</v>
      </c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  <c r="AS18" s="341"/>
      <c r="AT18" s="341"/>
      <c r="AU18" s="341"/>
      <c r="AV18" s="341"/>
      <c r="AW18" s="341"/>
      <c r="AX18" s="341"/>
      <c r="AY18" s="341"/>
      <c r="AZ18" s="38"/>
    </row>
    <row r="19" spans="1:68" ht="15" customHeight="1" x14ac:dyDescent="0.15">
      <c r="A19" s="20"/>
      <c r="B19" s="287"/>
      <c r="C19" s="287"/>
      <c r="D19" s="287"/>
      <c r="E19" s="287"/>
      <c r="F19" s="287"/>
      <c r="G19" s="287"/>
      <c r="H19" s="287"/>
      <c r="I19" s="287"/>
      <c r="J19" s="5"/>
      <c r="K19" s="4"/>
      <c r="L19" s="43"/>
      <c r="M19" s="43"/>
      <c r="N19" s="43"/>
      <c r="O19" s="290"/>
      <c r="P19" s="290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341"/>
      <c r="AT19" s="341"/>
      <c r="AU19" s="341"/>
      <c r="AV19" s="341"/>
      <c r="AW19" s="341"/>
      <c r="AX19" s="341"/>
      <c r="AY19" s="341"/>
      <c r="AZ19" s="38"/>
    </row>
    <row r="20" spans="1:68" ht="15" customHeight="1" x14ac:dyDescent="0.15">
      <c r="A20" s="20"/>
      <c r="B20" s="43"/>
      <c r="C20" s="43"/>
      <c r="D20" s="43"/>
      <c r="E20" s="43"/>
      <c r="F20" s="43"/>
      <c r="G20" s="43"/>
      <c r="H20" s="43"/>
      <c r="I20" s="43"/>
      <c r="J20" s="5"/>
      <c r="K20" s="34"/>
      <c r="L20" s="34"/>
      <c r="M20" s="34"/>
      <c r="N20" s="35"/>
      <c r="O20" s="290"/>
      <c r="P20" s="290"/>
      <c r="R20" s="342" t="s">
        <v>59</v>
      </c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342"/>
      <c r="AM20" s="342"/>
      <c r="AN20" s="342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23"/>
    </row>
    <row r="21" spans="1:68" ht="15" customHeight="1" x14ac:dyDescent="0.15">
      <c r="A21" s="20"/>
      <c r="B21" s="287" t="s">
        <v>31</v>
      </c>
      <c r="C21" s="287"/>
      <c r="D21" s="287"/>
      <c r="E21" s="287"/>
      <c r="F21" s="287"/>
      <c r="G21" s="287"/>
      <c r="H21" s="287"/>
      <c r="I21" s="287"/>
      <c r="J21" s="5"/>
      <c r="K21" s="4"/>
      <c r="L21" s="43"/>
      <c r="M21" s="43"/>
      <c r="N21" s="43"/>
      <c r="O21" s="290"/>
      <c r="P21" s="290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  <c r="AJ21" s="342"/>
      <c r="AK21" s="342"/>
      <c r="AL21" s="342"/>
      <c r="AM21" s="342"/>
      <c r="AN21" s="342"/>
      <c r="AO21" s="342"/>
      <c r="AP21" s="342"/>
      <c r="AQ21" s="342"/>
      <c r="AR21" s="342"/>
      <c r="AS21" s="342"/>
      <c r="AT21" s="342"/>
      <c r="AU21" s="342"/>
      <c r="AV21" s="342"/>
      <c r="AW21" s="342"/>
      <c r="AX21" s="342"/>
      <c r="AY21" s="342"/>
      <c r="AZ21" s="23"/>
    </row>
    <row r="22" spans="1:68" ht="15" customHeight="1" x14ac:dyDescent="0.15">
      <c r="A22" s="20"/>
      <c r="B22" s="287"/>
      <c r="C22" s="287"/>
      <c r="D22" s="287"/>
      <c r="E22" s="287"/>
      <c r="F22" s="287"/>
      <c r="G22" s="287"/>
      <c r="H22" s="287"/>
      <c r="I22" s="287"/>
      <c r="J22" s="5"/>
      <c r="K22" s="4"/>
      <c r="L22" s="43"/>
      <c r="M22" s="43"/>
      <c r="N22" s="43"/>
      <c r="O22" s="290"/>
      <c r="P22" s="290"/>
      <c r="R22" s="341" t="s">
        <v>26</v>
      </c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41"/>
      <c r="AT22" s="341"/>
      <c r="AU22" s="341"/>
      <c r="AV22" s="341"/>
      <c r="AW22" s="341"/>
      <c r="AX22" s="341"/>
      <c r="AY22" s="341"/>
      <c r="AZ22" s="38"/>
      <c r="BI22" s="43"/>
      <c r="BJ22" s="43"/>
      <c r="BK22" s="43"/>
      <c r="BL22" s="43"/>
      <c r="BM22" s="43"/>
      <c r="BN22" s="43"/>
      <c r="BO22" s="43"/>
      <c r="BP22" s="43"/>
    </row>
    <row r="23" spans="1:68" ht="15" customHeight="1" x14ac:dyDescent="0.15">
      <c r="A23" s="20"/>
      <c r="B23" s="43"/>
      <c r="C23" s="43"/>
      <c r="D23" s="43"/>
      <c r="E23" s="43"/>
      <c r="F23" s="43"/>
      <c r="G23" s="43"/>
      <c r="H23" s="43"/>
      <c r="I23" s="43"/>
      <c r="J23" s="5"/>
      <c r="K23" s="4"/>
      <c r="L23" s="43"/>
      <c r="M23" s="43"/>
      <c r="N23" s="43"/>
      <c r="O23" s="290"/>
      <c r="P23" s="290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  <c r="AS23" s="341"/>
      <c r="AT23" s="341"/>
      <c r="AU23" s="341"/>
      <c r="AV23" s="341"/>
      <c r="AW23" s="341"/>
      <c r="AX23" s="341"/>
      <c r="AY23" s="341"/>
      <c r="AZ23" s="38"/>
    </row>
    <row r="24" spans="1:68" ht="15" customHeight="1" x14ac:dyDescent="0.15">
      <c r="A24" s="20"/>
      <c r="B24" s="287" t="s">
        <v>30</v>
      </c>
      <c r="C24" s="287"/>
      <c r="D24" s="287"/>
      <c r="E24" s="287"/>
      <c r="F24" s="287"/>
      <c r="G24" s="287"/>
      <c r="H24" s="287"/>
      <c r="I24" s="287"/>
      <c r="J24" s="5"/>
      <c r="K24" s="4"/>
      <c r="L24" s="43"/>
      <c r="M24" s="43"/>
      <c r="N24" s="43"/>
      <c r="O24" s="290"/>
      <c r="P24" s="290"/>
      <c r="R24" s="341" t="s">
        <v>26</v>
      </c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1"/>
      <c r="AX24" s="341"/>
      <c r="AY24" s="341"/>
      <c r="AZ24" s="38"/>
    </row>
    <row r="25" spans="1:68" ht="15" customHeight="1" x14ac:dyDescent="0.15">
      <c r="A25" s="20"/>
      <c r="B25" s="287"/>
      <c r="C25" s="287"/>
      <c r="D25" s="287"/>
      <c r="E25" s="287"/>
      <c r="F25" s="287"/>
      <c r="G25" s="287"/>
      <c r="H25" s="287"/>
      <c r="I25" s="287"/>
      <c r="J25" s="5"/>
      <c r="K25" s="4"/>
      <c r="L25" s="43"/>
      <c r="M25" s="43"/>
      <c r="N25" s="43"/>
      <c r="O25" s="290"/>
      <c r="P25" s="290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  <c r="AU25" s="341"/>
      <c r="AV25" s="341"/>
      <c r="AW25" s="341"/>
      <c r="AX25" s="341"/>
      <c r="AY25" s="341"/>
      <c r="AZ25" s="38"/>
    </row>
    <row r="26" spans="1:68" ht="15" customHeight="1" x14ac:dyDescent="0.15">
      <c r="A26" s="20"/>
      <c r="J26" s="5"/>
      <c r="K26" s="4"/>
      <c r="L26" s="43"/>
      <c r="M26" s="43"/>
      <c r="N26" s="43"/>
      <c r="O26" s="43"/>
      <c r="P26" s="43"/>
      <c r="Q26" s="43"/>
      <c r="R26" s="43"/>
      <c r="S26" s="43"/>
      <c r="V26" s="289" t="s">
        <v>28</v>
      </c>
      <c r="W26" s="289"/>
      <c r="X26" s="289"/>
      <c r="Y26" s="289"/>
      <c r="Z26" s="289"/>
      <c r="AA26" s="289"/>
      <c r="AB26" s="289"/>
      <c r="AC26" s="289"/>
      <c r="AD26" s="289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 t="s">
        <v>18</v>
      </c>
      <c r="AS26" s="290"/>
      <c r="AT26" s="43"/>
      <c r="AU26" s="43"/>
      <c r="AV26" s="43"/>
      <c r="AW26" s="43"/>
      <c r="AX26" s="43"/>
      <c r="AY26" s="43"/>
      <c r="AZ26" s="23"/>
    </row>
    <row r="27" spans="1:68" ht="15" customHeight="1" x14ac:dyDescent="0.15">
      <c r="A27" s="20"/>
      <c r="J27" s="5"/>
      <c r="K27" s="4"/>
      <c r="L27" s="43"/>
      <c r="M27" s="43"/>
      <c r="N27" s="43"/>
      <c r="O27" s="43"/>
      <c r="P27" s="43"/>
      <c r="Q27" s="43"/>
      <c r="R27" s="43"/>
      <c r="S27" s="43"/>
      <c r="V27" s="289"/>
      <c r="W27" s="289"/>
      <c r="X27" s="289"/>
      <c r="Y27" s="289"/>
      <c r="Z27" s="289"/>
      <c r="AA27" s="289"/>
      <c r="AB27" s="289"/>
      <c r="AC27" s="289"/>
      <c r="AD27" s="289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0"/>
      <c r="AS27" s="290"/>
      <c r="AT27" s="43"/>
      <c r="AU27" s="43"/>
      <c r="AV27" s="43"/>
      <c r="AW27" s="43"/>
      <c r="AX27" s="43"/>
      <c r="AY27" s="43"/>
      <c r="AZ27" s="23"/>
    </row>
    <row r="28" spans="1:68" ht="15" customHeight="1" x14ac:dyDescent="0.15">
      <c r="A28" s="20"/>
      <c r="B28" s="42"/>
      <c r="C28" s="42"/>
      <c r="D28" s="42"/>
      <c r="E28" s="42"/>
      <c r="F28" s="42"/>
      <c r="G28" s="42"/>
      <c r="H28" s="42"/>
      <c r="I28" s="42"/>
      <c r="J28" s="5"/>
      <c r="K28" s="4"/>
      <c r="L28" s="43"/>
      <c r="M28" s="43"/>
      <c r="N28" s="43"/>
      <c r="O28" s="43"/>
      <c r="P28" s="43"/>
      <c r="Q28" s="43"/>
      <c r="R28" s="43"/>
      <c r="S28" s="43"/>
      <c r="V28" s="289" t="s">
        <v>29</v>
      </c>
      <c r="W28" s="289"/>
      <c r="X28" s="289"/>
      <c r="Y28" s="289"/>
      <c r="Z28" s="289"/>
      <c r="AA28" s="289"/>
      <c r="AB28" s="289"/>
      <c r="AC28" s="289"/>
      <c r="AD28" s="289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 t="s">
        <v>20</v>
      </c>
      <c r="AS28" s="290"/>
      <c r="AV28" s="43"/>
      <c r="AW28" s="43"/>
      <c r="AX28" s="43"/>
      <c r="AY28" s="43"/>
      <c r="AZ28" s="23"/>
    </row>
    <row r="29" spans="1:68" ht="15" customHeight="1" x14ac:dyDescent="0.15">
      <c r="A29" s="24"/>
      <c r="B29" s="45"/>
      <c r="C29" s="45"/>
      <c r="D29" s="45"/>
      <c r="E29" s="45"/>
      <c r="F29" s="45"/>
      <c r="G29" s="45"/>
      <c r="H29" s="45"/>
      <c r="I29" s="45"/>
      <c r="J29" s="8"/>
      <c r="K29" s="6"/>
      <c r="L29" s="44"/>
      <c r="M29" s="44"/>
      <c r="N29" s="44"/>
      <c r="O29" s="44"/>
      <c r="P29" s="44"/>
      <c r="Q29" s="44"/>
      <c r="R29" s="44"/>
      <c r="S29" s="44"/>
      <c r="T29" s="7"/>
      <c r="U29" s="7"/>
      <c r="V29" s="292"/>
      <c r="W29" s="292"/>
      <c r="X29" s="292"/>
      <c r="Y29" s="292"/>
      <c r="Z29" s="292"/>
      <c r="AA29" s="292"/>
      <c r="AB29" s="292"/>
      <c r="AC29" s="292"/>
      <c r="AD29" s="292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7"/>
      <c r="AU29" s="7"/>
      <c r="AV29" s="44"/>
      <c r="AW29" s="44"/>
      <c r="AX29" s="44"/>
      <c r="AY29" s="44"/>
      <c r="AZ29" s="25"/>
    </row>
    <row r="30" spans="1:68" ht="30" customHeight="1" x14ac:dyDescent="0.15">
      <c r="A30" s="21"/>
      <c r="B30" s="337" t="s">
        <v>64</v>
      </c>
      <c r="C30" s="337"/>
      <c r="D30" s="337"/>
      <c r="E30" s="337"/>
      <c r="F30" s="337"/>
      <c r="G30" s="337"/>
      <c r="H30" s="337"/>
      <c r="I30" s="337"/>
      <c r="J30" s="3"/>
      <c r="K30" s="300" t="s">
        <v>40</v>
      </c>
      <c r="L30" s="301"/>
      <c r="M30" s="301"/>
      <c r="N30" s="302"/>
      <c r="O30" s="1"/>
      <c r="P30" s="303" t="s">
        <v>50</v>
      </c>
      <c r="Q30" s="303"/>
      <c r="R30" s="303"/>
      <c r="S30" s="303"/>
      <c r="T30" s="303"/>
      <c r="U30" s="303"/>
      <c r="V30" s="303"/>
      <c r="W30" s="303"/>
      <c r="X30" s="3"/>
      <c r="Y30" s="300" t="s">
        <v>51</v>
      </c>
      <c r="Z30" s="301"/>
      <c r="AA30" s="301"/>
      <c r="AB30" s="301"/>
      <c r="AC30" s="301"/>
      <c r="AD30" s="301"/>
      <c r="AE30" s="302"/>
      <c r="AF30" s="300" t="s">
        <v>9</v>
      </c>
      <c r="AG30" s="301"/>
      <c r="AH30" s="301"/>
      <c r="AI30" s="301"/>
      <c r="AJ30" s="302"/>
      <c r="AK30" s="1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17"/>
    </row>
    <row r="31" spans="1:68" ht="30" customHeight="1" x14ac:dyDescent="0.15">
      <c r="A31" s="20"/>
      <c r="B31" s="338"/>
      <c r="C31" s="338"/>
      <c r="D31" s="338"/>
      <c r="E31" s="338"/>
      <c r="F31" s="338"/>
      <c r="G31" s="338"/>
      <c r="H31" s="338"/>
      <c r="I31" s="338"/>
      <c r="J31" s="5"/>
      <c r="K31" s="305" t="s">
        <v>41</v>
      </c>
      <c r="L31" s="293"/>
      <c r="M31" s="293"/>
      <c r="N31" s="306"/>
      <c r="O31" s="47"/>
      <c r="P31" s="307" t="s">
        <v>49</v>
      </c>
      <c r="Q31" s="307"/>
      <c r="R31" s="307"/>
      <c r="S31" s="307"/>
      <c r="T31" s="307"/>
      <c r="U31" s="307"/>
      <c r="V31" s="307"/>
      <c r="W31" s="307"/>
      <c r="X31" s="10"/>
      <c r="Y31" s="47"/>
      <c r="Z31" s="9"/>
      <c r="AA31" s="9"/>
      <c r="AB31" s="9"/>
      <c r="AC31" s="9"/>
      <c r="AD31" s="308" t="s">
        <v>7</v>
      </c>
      <c r="AE31" s="309"/>
      <c r="AF31" s="305"/>
      <c r="AG31" s="293"/>
      <c r="AH31" s="293"/>
      <c r="AI31" s="293"/>
      <c r="AJ31" s="306"/>
      <c r="AK31" s="6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48"/>
    </row>
    <row r="32" spans="1:68" ht="30" customHeight="1" x14ac:dyDescent="0.15">
      <c r="A32" s="20"/>
      <c r="B32" s="338"/>
      <c r="C32" s="338"/>
      <c r="D32" s="338"/>
      <c r="E32" s="338"/>
      <c r="F32" s="338"/>
      <c r="G32" s="338"/>
      <c r="H32" s="338"/>
      <c r="I32" s="338"/>
      <c r="J32" s="5"/>
      <c r="K32" s="300" t="s">
        <v>42</v>
      </c>
      <c r="L32" s="301"/>
      <c r="M32" s="301"/>
      <c r="N32" s="302"/>
      <c r="O32" s="1"/>
      <c r="P32" s="303" t="s">
        <v>50</v>
      </c>
      <c r="Q32" s="303"/>
      <c r="R32" s="303"/>
      <c r="S32" s="303"/>
      <c r="T32" s="303"/>
      <c r="U32" s="303"/>
      <c r="V32" s="303"/>
      <c r="W32" s="303"/>
      <c r="X32" s="3"/>
      <c r="Y32" s="300" t="s">
        <v>51</v>
      </c>
      <c r="Z32" s="301"/>
      <c r="AA32" s="301"/>
      <c r="AB32" s="301"/>
      <c r="AC32" s="301"/>
      <c r="AD32" s="301"/>
      <c r="AE32" s="302"/>
      <c r="AF32" s="300" t="s">
        <v>9</v>
      </c>
      <c r="AG32" s="301"/>
      <c r="AH32" s="301"/>
      <c r="AI32" s="301"/>
      <c r="AJ32" s="302"/>
      <c r="AK32" s="1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17"/>
    </row>
    <row r="33" spans="1:52" ht="30" customHeight="1" thickBot="1" x14ac:dyDescent="0.2">
      <c r="A33" s="20"/>
      <c r="B33" s="338"/>
      <c r="C33" s="338"/>
      <c r="D33" s="338"/>
      <c r="E33" s="338"/>
      <c r="F33" s="338"/>
      <c r="G33" s="338"/>
      <c r="H33" s="338"/>
      <c r="I33" s="338"/>
      <c r="J33" s="5"/>
      <c r="K33" s="305" t="s">
        <v>41</v>
      </c>
      <c r="L33" s="293"/>
      <c r="M33" s="293"/>
      <c r="N33" s="306"/>
      <c r="O33" s="47"/>
      <c r="P33" s="307" t="s">
        <v>49</v>
      </c>
      <c r="Q33" s="307"/>
      <c r="R33" s="307"/>
      <c r="S33" s="307"/>
      <c r="T33" s="307"/>
      <c r="U33" s="307"/>
      <c r="V33" s="307"/>
      <c r="W33" s="307"/>
      <c r="X33" s="10"/>
      <c r="Y33" s="47"/>
      <c r="Z33" s="9"/>
      <c r="AA33" s="9"/>
      <c r="AB33" s="9"/>
      <c r="AC33" s="9"/>
      <c r="AD33" s="308" t="s">
        <v>7</v>
      </c>
      <c r="AE33" s="309"/>
      <c r="AF33" s="305"/>
      <c r="AG33" s="293"/>
      <c r="AH33" s="293"/>
      <c r="AI33" s="293"/>
      <c r="AJ33" s="306"/>
      <c r="AK33" s="6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48"/>
    </row>
    <row r="34" spans="1:52" ht="20.100000000000001" hidden="1" customHeight="1" x14ac:dyDescent="0.15">
      <c r="A34" s="20"/>
      <c r="B34" s="338"/>
      <c r="C34" s="338"/>
      <c r="D34" s="338"/>
      <c r="E34" s="338"/>
      <c r="F34" s="338"/>
      <c r="G34" s="338"/>
      <c r="H34" s="338"/>
      <c r="I34" s="338"/>
      <c r="J34" s="5"/>
      <c r="K34" s="300" t="s">
        <v>43</v>
      </c>
      <c r="L34" s="301"/>
      <c r="M34" s="301"/>
      <c r="N34" s="302"/>
      <c r="O34" s="1"/>
      <c r="P34" s="303" t="s">
        <v>50</v>
      </c>
      <c r="Q34" s="303"/>
      <c r="R34" s="303"/>
      <c r="S34" s="303"/>
      <c r="T34" s="303"/>
      <c r="U34" s="303"/>
      <c r="V34" s="303"/>
      <c r="W34" s="303"/>
      <c r="X34" s="3"/>
      <c r="Y34" s="300" t="s">
        <v>51</v>
      </c>
      <c r="Z34" s="301"/>
      <c r="AA34" s="301"/>
      <c r="AB34" s="301"/>
      <c r="AC34" s="301"/>
      <c r="AD34" s="301"/>
      <c r="AE34" s="302"/>
      <c r="AF34" s="300" t="s">
        <v>9</v>
      </c>
      <c r="AG34" s="301"/>
      <c r="AH34" s="301"/>
      <c r="AI34" s="301"/>
      <c r="AJ34" s="302"/>
      <c r="AK34" s="1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17"/>
    </row>
    <row r="35" spans="1:52" ht="20.100000000000001" hidden="1" customHeight="1" x14ac:dyDescent="0.15">
      <c r="A35" s="20"/>
      <c r="B35" s="338"/>
      <c r="C35" s="338"/>
      <c r="D35" s="338"/>
      <c r="E35" s="338"/>
      <c r="F35" s="338"/>
      <c r="G35" s="338"/>
      <c r="H35" s="338"/>
      <c r="I35" s="338"/>
      <c r="J35" s="5"/>
      <c r="K35" s="305" t="s">
        <v>41</v>
      </c>
      <c r="L35" s="293"/>
      <c r="M35" s="293"/>
      <c r="N35" s="306"/>
      <c r="O35" s="47"/>
      <c r="P35" s="307" t="s">
        <v>49</v>
      </c>
      <c r="Q35" s="307"/>
      <c r="R35" s="307"/>
      <c r="S35" s="307"/>
      <c r="T35" s="307"/>
      <c r="U35" s="307"/>
      <c r="V35" s="307"/>
      <c r="W35" s="307"/>
      <c r="X35" s="10"/>
      <c r="Y35" s="47"/>
      <c r="Z35" s="9"/>
      <c r="AA35" s="9"/>
      <c r="AB35" s="9"/>
      <c r="AC35" s="9"/>
      <c r="AD35" s="308" t="s">
        <v>7</v>
      </c>
      <c r="AE35" s="309"/>
      <c r="AF35" s="305"/>
      <c r="AG35" s="293"/>
      <c r="AH35" s="293"/>
      <c r="AI35" s="293"/>
      <c r="AJ35" s="306"/>
      <c r="AK35" s="6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48"/>
    </row>
    <row r="36" spans="1:52" ht="20.100000000000001" hidden="1" customHeight="1" x14ac:dyDescent="0.15">
      <c r="A36" s="20"/>
      <c r="B36" s="338"/>
      <c r="C36" s="338"/>
      <c r="D36" s="338"/>
      <c r="E36" s="338"/>
      <c r="F36" s="338"/>
      <c r="G36" s="338"/>
      <c r="H36" s="338"/>
      <c r="I36" s="338"/>
      <c r="J36" s="5"/>
      <c r="K36" s="300" t="s">
        <v>44</v>
      </c>
      <c r="L36" s="301"/>
      <c r="M36" s="301"/>
      <c r="N36" s="302"/>
      <c r="O36" s="1"/>
      <c r="P36" s="303" t="s">
        <v>50</v>
      </c>
      <c r="Q36" s="303"/>
      <c r="R36" s="303"/>
      <c r="S36" s="303"/>
      <c r="T36" s="303"/>
      <c r="U36" s="303"/>
      <c r="V36" s="303"/>
      <c r="W36" s="303"/>
      <c r="X36" s="3"/>
      <c r="Y36" s="300" t="s">
        <v>51</v>
      </c>
      <c r="Z36" s="301"/>
      <c r="AA36" s="301"/>
      <c r="AB36" s="301"/>
      <c r="AC36" s="301"/>
      <c r="AD36" s="301"/>
      <c r="AE36" s="302"/>
      <c r="AF36" s="300" t="s">
        <v>9</v>
      </c>
      <c r="AG36" s="301"/>
      <c r="AH36" s="301"/>
      <c r="AI36" s="301"/>
      <c r="AJ36" s="302"/>
      <c r="AK36" s="1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17"/>
    </row>
    <row r="37" spans="1:52" ht="20.100000000000001" hidden="1" customHeight="1" x14ac:dyDescent="0.15">
      <c r="A37" s="20"/>
      <c r="B37" s="338"/>
      <c r="C37" s="338"/>
      <c r="D37" s="338"/>
      <c r="E37" s="338"/>
      <c r="F37" s="338"/>
      <c r="G37" s="338"/>
      <c r="H37" s="338"/>
      <c r="I37" s="338"/>
      <c r="J37" s="5"/>
      <c r="K37" s="305" t="s">
        <v>41</v>
      </c>
      <c r="L37" s="293"/>
      <c r="M37" s="293"/>
      <c r="N37" s="306"/>
      <c r="O37" s="47"/>
      <c r="P37" s="307" t="s">
        <v>49</v>
      </c>
      <c r="Q37" s="307"/>
      <c r="R37" s="307"/>
      <c r="S37" s="307"/>
      <c r="T37" s="307"/>
      <c r="U37" s="307"/>
      <c r="V37" s="307"/>
      <c r="W37" s="307"/>
      <c r="X37" s="10"/>
      <c r="Y37" s="47"/>
      <c r="Z37" s="9"/>
      <c r="AA37" s="9"/>
      <c r="AB37" s="9"/>
      <c r="AC37" s="9"/>
      <c r="AD37" s="308" t="s">
        <v>7</v>
      </c>
      <c r="AE37" s="309"/>
      <c r="AF37" s="305"/>
      <c r="AG37" s="293"/>
      <c r="AH37" s="293"/>
      <c r="AI37" s="293"/>
      <c r="AJ37" s="306"/>
      <c r="AK37" s="6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48"/>
    </row>
    <row r="38" spans="1:52" ht="20.100000000000001" hidden="1" customHeight="1" x14ac:dyDescent="0.15">
      <c r="A38" s="20"/>
      <c r="B38" s="338"/>
      <c r="C38" s="338"/>
      <c r="D38" s="338"/>
      <c r="E38" s="338"/>
      <c r="F38" s="338"/>
      <c r="G38" s="338"/>
      <c r="H38" s="338"/>
      <c r="I38" s="338"/>
      <c r="J38" s="5"/>
      <c r="K38" s="300" t="s">
        <v>45</v>
      </c>
      <c r="L38" s="301"/>
      <c r="M38" s="301"/>
      <c r="N38" s="302"/>
      <c r="O38" s="1"/>
      <c r="P38" s="303" t="s">
        <v>50</v>
      </c>
      <c r="Q38" s="303"/>
      <c r="R38" s="303"/>
      <c r="S38" s="303"/>
      <c r="T38" s="303"/>
      <c r="U38" s="303"/>
      <c r="V38" s="303"/>
      <c r="W38" s="303"/>
      <c r="X38" s="3"/>
      <c r="Y38" s="300" t="s">
        <v>51</v>
      </c>
      <c r="Z38" s="301"/>
      <c r="AA38" s="301"/>
      <c r="AB38" s="301"/>
      <c r="AC38" s="301"/>
      <c r="AD38" s="301"/>
      <c r="AE38" s="302"/>
      <c r="AF38" s="300" t="s">
        <v>9</v>
      </c>
      <c r="AG38" s="301"/>
      <c r="AH38" s="301"/>
      <c r="AI38" s="301"/>
      <c r="AJ38" s="302"/>
      <c r="AK38" s="1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17"/>
    </row>
    <row r="39" spans="1:52" ht="20.100000000000001" hidden="1" customHeight="1" x14ac:dyDescent="0.15">
      <c r="A39" s="20"/>
      <c r="B39" s="338"/>
      <c r="C39" s="338"/>
      <c r="D39" s="338"/>
      <c r="E39" s="338"/>
      <c r="F39" s="338"/>
      <c r="G39" s="338"/>
      <c r="H39" s="338"/>
      <c r="I39" s="338"/>
      <c r="J39" s="5"/>
      <c r="K39" s="305" t="s">
        <v>41</v>
      </c>
      <c r="L39" s="293"/>
      <c r="M39" s="293"/>
      <c r="N39" s="306"/>
      <c r="O39" s="47"/>
      <c r="P39" s="307" t="s">
        <v>49</v>
      </c>
      <c r="Q39" s="307"/>
      <c r="R39" s="307"/>
      <c r="S39" s="307"/>
      <c r="T39" s="307"/>
      <c r="U39" s="307"/>
      <c r="V39" s="307"/>
      <c r="W39" s="307"/>
      <c r="X39" s="10"/>
      <c r="Y39" s="47"/>
      <c r="Z39" s="9"/>
      <c r="AA39" s="9"/>
      <c r="AB39" s="9"/>
      <c r="AC39" s="9"/>
      <c r="AD39" s="308" t="s">
        <v>7</v>
      </c>
      <c r="AE39" s="309"/>
      <c r="AF39" s="305"/>
      <c r="AG39" s="293"/>
      <c r="AH39" s="293"/>
      <c r="AI39" s="293"/>
      <c r="AJ39" s="306"/>
      <c r="AK39" s="6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48"/>
    </row>
    <row r="40" spans="1:52" ht="20.100000000000001" hidden="1" customHeight="1" x14ac:dyDescent="0.15">
      <c r="A40" s="20"/>
      <c r="B40" s="338"/>
      <c r="C40" s="338"/>
      <c r="D40" s="338"/>
      <c r="E40" s="338"/>
      <c r="F40" s="338"/>
      <c r="G40" s="338"/>
      <c r="H40" s="338"/>
      <c r="I40" s="338"/>
      <c r="J40" s="5"/>
      <c r="K40" s="300" t="s">
        <v>46</v>
      </c>
      <c r="L40" s="301"/>
      <c r="M40" s="301"/>
      <c r="N40" s="302"/>
      <c r="O40" s="1"/>
      <c r="P40" s="303" t="s">
        <v>50</v>
      </c>
      <c r="Q40" s="303"/>
      <c r="R40" s="303"/>
      <c r="S40" s="303"/>
      <c r="T40" s="303"/>
      <c r="U40" s="303"/>
      <c r="V40" s="303"/>
      <c r="W40" s="303"/>
      <c r="X40" s="3"/>
      <c r="Y40" s="300" t="s">
        <v>51</v>
      </c>
      <c r="Z40" s="301"/>
      <c r="AA40" s="301"/>
      <c r="AB40" s="301"/>
      <c r="AC40" s="301"/>
      <c r="AD40" s="301"/>
      <c r="AE40" s="302"/>
      <c r="AF40" s="300" t="s">
        <v>9</v>
      </c>
      <c r="AG40" s="301"/>
      <c r="AH40" s="301"/>
      <c r="AI40" s="301"/>
      <c r="AJ40" s="302"/>
      <c r="AK40" s="1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17"/>
    </row>
    <row r="41" spans="1:52" ht="20.100000000000001" hidden="1" customHeight="1" x14ac:dyDescent="0.15">
      <c r="A41" s="26"/>
      <c r="B41" s="339"/>
      <c r="C41" s="339"/>
      <c r="D41" s="339"/>
      <c r="E41" s="339"/>
      <c r="F41" s="339"/>
      <c r="G41" s="339"/>
      <c r="H41" s="339"/>
      <c r="I41" s="339"/>
      <c r="J41" s="49"/>
      <c r="K41" s="296" t="s">
        <v>41</v>
      </c>
      <c r="L41" s="294"/>
      <c r="M41" s="294"/>
      <c r="N41" s="304"/>
      <c r="O41" s="55"/>
      <c r="P41" s="343" t="s">
        <v>49</v>
      </c>
      <c r="Q41" s="343"/>
      <c r="R41" s="343"/>
      <c r="S41" s="343"/>
      <c r="T41" s="343"/>
      <c r="U41" s="343"/>
      <c r="V41" s="343"/>
      <c r="W41" s="343"/>
      <c r="X41" s="56"/>
      <c r="Y41" s="55"/>
      <c r="Z41" s="57"/>
      <c r="AA41" s="57"/>
      <c r="AB41" s="57"/>
      <c r="AC41" s="57"/>
      <c r="AD41" s="344" t="s">
        <v>7</v>
      </c>
      <c r="AE41" s="345"/>
      <c r="AF41" s="296"/>
      <c r="AG41" s="294"/>
      <c r="AH41" s="294"/>
      <c r="AI41" s="294"/>
      <c r="AJ41" s="304"/>
      <c r="AK41" s="58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1"/>
    </row>
    <row r="42" spans="1:52" ht="15" hidden="1" customHeight="1" x14ac:dyDescent="0.15">
      <c r="A42" s="20"/>
      <c r="B42" s="287" t="s">
        <v>47</v>
      </c>
      <c r="C42" s="287"/>
      <c r="D42" s="287"/>
      <c r="E42" s="287"/>
      <c r="F42" s="287"/>
      <c r="G42" s="287"/>
      <c r="H42" s="287"/>
      <c r="I42" s="287"/>
      <c r="J42" s="5"/>
      <c r="K42" s="299" t="s">
        <v>52</v>
      </c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 t="s">
        <v>53</v>
      </c>
      <c r="Z42" s="290"/>
      <c r="AA42" s="290"/>
      <c r="AB42" s="290" t="s">
        <v>54</v>
      </c>
      <c r="AC42" s="290"/>
      <c r="AD42" s="290"/>
      <c r="AE42" s="290"/>
      <c r="AF42" s="290"/>
      <c r="AG42" s="290" t="s">
        <v>53</v>
      </c>
      <c r="AH42" s="290"/>
      <c r="AI42" s="290"/>
      <c r="AJ42" s="290" t="s">
        <v>55</v>
      </c>
      <c r="AK42" s="290"/>
      <c r="AL42" s="290"/>
      <c r="AM42" s="290"/>
      <c r="AN42" s="290"/>
      <c r="AO42" s="290"/>
      <c r="AP42" s="290"/>
      <c r="AQ42" s="290"/>
      <c r="AR42" s="290"/>
      <c r="AS42" s="290"/>
      <c r="AZ42" s="19"/>
    </row>
    <row r="43" spans="1:52" ht="15" hidden="1" customHeight="1" thickBot="1" x14ac:dyDescent="0.2">
      <c r="A43" s="26"/>
      <c r="B43" s="295" t="s">
        <v>48</v>
      </c>
      <c r="C43" s="295"/>
      <c r="D43" s="295"/>
      <c r="E43" s="295"/>
      <c r="F43" s="295"/>
      <c r="G43" s="295"/>
      <c r="H43" s="295"/>
      <c r="I43" s="295"/>
      <c r="J43" s="49"/>
      <c r="K43" s="296" t="s">
        <v>56</v>
      </c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50"/>
      <c r="AU43" s="50"/>
      <c r="AV43" s="50"/>
      <c r="AW43" s="50"/>
      <c r="AX43" s="50"/>
      <c r="AY43" s="50"/>
      <c r="AZ43" s="51"/>
    </row>
    <row r="44" spans="1:52" ht="20.100000000000001" customHeight="1" x14ac:dyDescent="0.15">
      <c r="A44" s="59"/>
      <c r="B44" s="60"/>
      <c r="C44" s="60"/>
      <c r="D44" s="60"/>
      <c r="E44" s="60"/>
      <c r="F44" s="60"/>
      <c r="G44" s="60"/>
      <c r="H44" s="60"/>
      <c r="I44" s="60"/>
      <c r="J44" s="61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335" t="s">
        <v>23</v>
      </c>
      <c r="AA44" s="336"/>
      <c r="AB44" s="336"/>
      <c r="AC44" s="336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333" t="s">
        <v>22</v>
      </c>
      <c r="AT44" s="334"/>
      <c r="AU44" s="334"/>
      <c r="AV44" s="334"/>
      <c r="AW44" s="334"/>
      <c r="AX44" s="62"/>
      <c r="AY44" s="62"/>
      <c r="AZ44" s="63"/>
    </row>
    <row r="45" spans="1:52" ht="20.100000000000001" customHeight="1" x14ac:dyDescent="0.15">
      <c r="A45" s="20"/>
      <c r="B45" s="298" t="s">
        <v>57</v>
      </c>
      <c r="C45" s="298"/>
      <c r="D45" s="298"/>
      <c r="E45" s="298"/>
      <c r="F45" s="298"/>
      <c r="G45" s="298"/>
      <c r="H45" s="298"/>
      <c r="I45" s="298"/>
      <c r="J45" s="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43"/>
      <c r="Z45" s="328" t="s">
        <v>24</v>
      </c>
      <c r="AA45" s="328"/>
      <c r="AB45" s="328"/>
      <c r="AC45" s="328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52"/>
      <c r="AT45" s="52"/>
      <c r="AU45" s="52"/>
      <c r="AV45" s="52"/>
      <c r="AW45" s="52"/>
      <c r="AX45" s="12"/>
      <c r="AY45" s="12"/>
      <c r="AZ45" s="19"/>
    </row>
    <row r="46" spans="1:52" ht="20.100000000000001" customHeight="1" x14ac:dyDescent="0.15">
      <c r="A46" s="20"/>
      <c r="B46" s="298"/>
      <c r="C46" s="298"/>
      <c r="D46" s="298"/>
      <c r="E46" s="298"/>
      <c r="F46" s="298"/>
      <c r="G46" s="298"/>
      <c r="H46" s="298"/>
      <c r="I46" s="298"/>
      <c r="J46" s="5"/>
      <c r="Y46" s="43"/>
      <c r="Z46" s="328" t="s">
        <v>25</v>
      </c>
      <c r="AA46" s="328"/>
      <c r="AB46" s="328"/>
      <c r="AC46" s="328"/>
      <c r="AD46" s="43"/>
      <c r="AS46" s="297" t="s">
        <v>21</v>
      </c>
      <c r="AT46" s="297"/>
      <c r="AU46" s="297"/>
      <c r="AV46" s="297"/>
      <c r="AW46" s="297"/>
      <c r="AX46" s="12"/>
      <c r="AY46" s="12"/>
      <c r="AZ46" s="19"/>
    </row>
    <row r="47" spans="1:52" ht="20.100000000000001" customHeight="1" x14ac:dyDescent="0.15">
      <c r="A47" s="20"/>
      <c r="B47" s="298"/>
      <c r="C47" s="298"/>
      <c r="D47" s="298"/>
      <c r="E47" s="298"/>
      <c r="F47" s="298"/>
      <c r="G47" s="298"/>
      <c r="H47" s="298"/>
      <c r="I47" s="298"/>
      <c r="J47" s="5"/>
      <c r="L47" s="287" t="s">
        <v>3</v>
      </c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90" t="s">
        <v>27</v>
      </c>
      <c r="Z47" s="290"/>
      <c r="AA47" s="290"/>
      <c r="AB47" s="290"/>
      <c r="AC47" s="290"/>
      <c r="AD47" s="290"/>
      <c r="AE47" s="321" t="s">
        <v>4</v>
      </c>
      <c r="AF47" s="321"/>
      <c r="AG47" s="43"/>
      <c r="AH47" s="43"/>
      <c r="AP47" s="54"/>
      <c r="AQ47" s="54"/>
      <c r="AR47" s="54"/>
      <c r="AS47" s="54"/>
      <c r="AT47" s="54"/>
      <c r="AU47" s="12"/>
      <c r="AV47" s="12"/>
      <c r="AW47" s="12"/>
      <c r="AX47" s="12"/>
      <c r="AY47" s="321" t="s">
        <v>6</v>
      </c>
      <c r="AZ47" s="331"/>
    </row>
    <row r="48" spans="1:52" ht="20.100000000000001" customHeight="1" x14ac:dyDescent="0.15">
      <c r="A48" s="20"/>
      <c r="B48" s="298"/>
      <c r="C48" s="298"/>
      <c r="D48" s="298"/>
      <c r="E48" s="298"/>
      <c r="F48" s="298"/>
      <c r="G48" s="298"/>
      <c r="H48" s="298"/>
      <c r="I48" s="298"/>
      <c r="J48" s="11"/>
      <c r="L48" s="320"/>
      <c r="M48" s="320"/>
      <c r="N48" s="320"/>
      <c r="O48" s="320"/>
      <c r="P48" s="320"/>
      <c r="Q48" s="320"/>
      <c r="R48" s="320"/>
      <c r="S48" s="320"/>
      <c r="T48" s="320"/>
      <c r="U48" s="320"/>
      <c r="V48" s="320"/>
      <c r="W48" s="320"/>
      <c r="X48" s="320"/>
      <c r="Y48" s="293"/>
      <c r="Z48" s="293"/>
      <c r="AA48" s="293"/>
      <c r="AB48" s="293"/>
      <c r="AC48" s="293"/>
      <c r="AD48" s="293"/>
      <c r="AE48" s="330"/>
      <c r="AF48" s="330"/>
      <c r="AY48" s="330"/>
      <c r="AZ48" s="332"/>
    </row>
    <row r="49" spans="1:52" ht="20.100000000000001" customHeight="1" x14ac:dyDescent="0.15">
      <c r="A49" s="20"/>
      <c r="B49" s="298"/>
      <c r="C49" s="298"/>
      <c r="D49" s="298"/>
      <c r="E49" s="298"/>
      <c r="F49" s="298"/>
      <c r="G49" s="298"/>
      <c r="H49" s="298"/>
      <c r="I49" s="298"/>
      <c r="J49" s="11"/>
      <c r="K49" s="1"/>
      <c r="L49" s="325" t="s">
        <v>33</v>
      </c>
      <c r="M49" s="325"/>
      <c r="N49" s="325"/>
      <c r="O49" s="325"/>
      <c r="P49" s="325"/>
      <c r="Q49" s="325"/>
      <c r="R49" s="41" t="s">
        <v>34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17"/>
    </row>
    <row r="50" spans="1:52" ht="20.100000000000001" customHeight="1" thickBot="1" x14ac:dyDescent="0.2">
      <c r="A50" s="26"/>
      <c r="B50" s="28"/>
      <c r="C50" s="28"/>
      <c r="D50" s="28"/>
      <c r="E50" s="28"/>
      <c r="F50" s="28"/>
      <c r="G50" s="28"/>
      <c r="H50" s="28"/>
      <c r="I50" s="28"/>
      <c r="J50" s="27"/>
      <c r="K50" s="32"/>
      <c r="L50" s="329" t="s">
        <v>5</v>
      </c>
      <c r="M50" s="329"/>
      <c r="N50" s="329"/>
      <c r="O50" s="329"/>
      <c r="P50" s="329"/>
      <c r="Q50" s="329"/>
      <c r="R50" s="39" t="s">
        <v>34</v>
      </c>
      <c r="S50" s="40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26"/>
      <c r="AZ50" s="327"/>
    </row>
    <row r="51" spans="1:52" ht="22.5" customHeight="1" x14ac:dyDescent="0.15">
      <c r="A51" s="324" t="s">
        <v>62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324"/>
      <c r="AM51" s="324"/>
      <c r="AN51" s="324"/>
      <c r="AO51" s="324"/>
      <c r="AP51" s="324"/>
      <c r="AQ51" s="324"/>
      <c r="AR51" s="324"/>
      <c r="AS51" s="324"/>
      <c r="AT51" s="324"/>
      <c r="AU51" s="324"/>
      <c r="AV51" s="324"/>
      <c r="AW51" s="324"/>
      <c r="AX51" s="324"/>
      <c r="AY51" s="324"/>
      <c r="AZ51" s="324"/>
    </row>
    <row r="52" spans="1:52" ht="18.75" customHeight="1" x14ac:dyDescent="0.15">
      <c r="A52" s="288" t="s">
        <v>61</v>
      </c>
      <c r="B52" s="288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288"/>
      <c r="AK52" s="288"/>
      <c r="AL52" s="288"/>
      <c r="AM52" s="288"/>
      <c r="AN52" s="288"/>
      <c r="AO52" s="288"/>
      <c r="AP52" s="288"/>
      <c r="AQ52" s="288"/>
      <c r="AR52" s="288"/>
      <c r="AS52" s="288"/>
      <c r="AT52" s="288"/>
      <c r="AU52" s="288"/>
      <c r="AV52" s="288"/>
      <c r="AW52" s="288"/>
      <c r="AX52" s="288"/>
      <c r="AY52" s="288"/>
      <c r="AZ52" s="288"/>
    </row>
    <row r="53" spans="1:52" ht="15" customHeight="1" x14ac:dyDescent="0.15"/>
    <row r="54" spans="1:52" ht="15" customHeight="1" x14ac:dyDescent="0.15"/>
    <row r="55" spans="1:52" ht="15" customHeight="1" x14ac:dyDescent="0.15"/>
    <row r="56" spans="1:52" ht="15" customHeight="1" x14ac:dyDescent="0.15"/>
    <row r="57" spans="1:52" ht="15" customHeight="1" x14ac:dyDescent="0.15"/>
    <row r="58" spans="1:52" ht="15" customHeight="1" x14ac:dyDescent="0.15"/>
    <row r="59" spans="1:52" ht="15" customHeight="1" x14ac:dyDescent="0.15"/>
    <row r="60" spans="1:52" ht="15" customHeight="1" x14ac:dyDescent="0.15"/>
    <row r="61" spans="1:52" ht="15" customHeight="1" x14ac:dyDescent="0.15"/>
    <row r="62" spans="1:52" ht="15" customHeight="1" x14ac:dyDescent="0.15"/>
    <row r="63" spans="1:52" ht="15" customHeight="1" x14ac:dyDescent="0.15"/>
    <row r="64" spans="1:52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</sheetData>
  <mergeCells count="100">
    <mergeCell ref="B30:I41"/>
    <mergeCell ref="O14:P25"/>
    <mergeCell ref="R14:AY15"/>
    <mergeCell ref="R16:AY17"/>
    <mergeCell ref="R18:AY19"/>
    <mergeCell ref="R20:AY21"/>
    <mergeCell ref="R22:AY23"/>
    <mergeCell ref="R24:AY25"/>
    <mergeCell ref="K31:N31"/>
    <mergeCell ref="P31:W31"/>
    <mergeCell ref="AD31:AE31"/>
    <mergeCell ref="K32:N32"/>
    <mergeCell ref="P32:W32"/>
    <mergeCell ref="Y32:AE32"/>
    <mergeCell ref="P41:W41"/>
    <mergeCell ref="AD41:AE41"/>
    <mergeCell ref="A51:AZ51"/>
    <mergeCell ref="K30:N30"/>
    <mergeCell ref="P30:W30"/>
    <mergeCell ref="Y30:AE30"/>
    <mergeCell ref="AF30:AJ31"/>
    <mergeCell ref="L49:Q49"/>
    <mergeCell ref="AY50:AZ50"/>
    <mergeCell ref="Z46:AC46"/>
    <mergeCell ref="L47:X48"/>
    <mergeCell ref="Y47:AD48"/>
    <mergeCell ref="L50:Q50"/>
    <mergeCell ref="AE47:AF48"/>
    <mergeCell ref="AY47:AZ48"/>
    <mergeCell ref="AS44:AW44"/>
    <mergeCell ref="Z44:AC44"/>
    <mergeCell ref="Z45:AC45"/>
    <mergeCell ref="A2:AZ2"/>
    <mergeCell ref="D4:I4"/>
    <mergeCell ref="D5:I5"/>
    <mergeCell ref="L3:AY3"/>
    <mergeCell ref="B3:I3"/>
    <mergeCell ref="A4:B6"/>
    <mergeCell ref="A7:B13"/>
    <mergeCell ref="W6:X6"/>
    <mergeCell ref="Y6:AR6"/>
    <mergeCell ref="AN8:AP8"/>
    <mergeCell ref="L13:AZ13"/>
    <mergeCell ref="D6:I6"/>
    <mergeCell ref="D7:I7"/>
    <mergeCell ref="D8:I8"/>
    <mergeCell ref="D9:I10"/>
    <mergeCell ref="D11:I11"/>
    <mergeCell ref="D12:I12"/>
    <mergeCell ref="D13:I13"/>
    <mergeCell ref="AF32:AJ33"/>
    <mergeCell ref="K33:N33"/>
    <mergeCell ref="P33:W33"/>
    <mergeCell ref="AD33:AE33"/>
    <mergeCell ref="K34:N34"/>
    <mergeCell ref="P34:W34"/>
    <mergeCell ref="Y34:AE34"/>
    <mergeCell ref="AF34:AJ35"/>
    <mergeCell ref="K35:N35"/>
    <mergeCell ref="P35:W35"/>
    <mergeCell ref="AD35:AE35"/>
    <mergeCell ref="AF36:AJ37"/>
    <mergeCell ref="K37:N37"/>
    <mergeCell ref="P37:W37"/>
    <mergeCell ref="AD37:AE37"/>
    <mergeCell ref="K38:N38"/>
    <mergeCell ref="P38:W38"/>
    <mergeCell ref="Y38:AE38"/>
    <mergeCell ref="AF38:AJ39"/>
    <mergeCell ref="K39:N39"/>
    <mergeCell ref="P39:W39"/>
    <mergeCell ref="AD39:AE39"/>
    <mergeCell ref="K36:N36"/>
    <mergeCell ref="P36:W36"/>
    <mergeCell ref="Y36:AE36"/>
    <mergeCell ref="K42:X42"/>
    <mergeCell ref="Y42:AA43"/>
    <mergeCell ref="AB42:AF43"/>
    <mergeCell ref="AG42:AI43"/>
    <mergeCell ref="K40:N40"/>
    <mergeCell ref="P40:W40"/>
    <mergeCell ref="Y40:AE40"/>
    <mergeCell ref="AF40:AJ41"/>
    <mergeCell ref="K41:N41"/>
    <mergeCell ref="B18:I19"/>
    <mergeCell ref="B21:I22"/>
    <mergeCell ref="A52:AZ52"/>
    <mergeCell ref="V26:AD27"/>
    <mergeCell ref="AE26:AQ27"/>
    <mergeCell ref="AR26:AS27"/>
    <mergeCell ref="V28:AD29"/>
    <mergeCell ref="AE28:AQ29"/>
    <mergeCell ref="AR28:AS29"/>
    <mergeCell ref="B24:I25"/>
    <mergeCell ref="AJ42:AS43"/>
    <mergeCell ref="B43:I43"/>
    <mergeCell ref="K43:X43"/>
    <mergeCell ref="AS46:AW46"/>
    <mergeCell ref="B45:I49"/>
    <mergeCell ref="B42:I42"/>
  </mergeCells>
  <phoneticPr fontId="1"/>
  <pageMargins left="0.9055118110236221" right="0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様式第１号(活動申込書) </vt:lpstr>
      <vt:lpstr>様式第１号(活動申込書)  (2河川用)</vt:lpstr>
      <vt:lpstr>様式第１号(活動申込書)  (3河川用) </vt:lpstr>
      <vt:lpstr>入力シート</vt:lpstr>
      <vt:lpstr>様式第１号(活動申込書)</vt:lpstr>
      <vt:lpstr>'様式第１号(活動申込書) '!Print_Area</vt:lpstr>
      <vt:lpstr>'様式第１号(活動申込書)  (2河川用)'!Print_Area</vt:lpstr>
      <vt:lpstr>'様式第１号(活動申込書)  (3河川用)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伊賀　三千栄</cp:lastModifiedBy>
  <cp:lastPrinted>2024-05-08T02:19:47Z</cp:lastPrinted>
  <dcterms:created xsi:type="dcterms:W3CDTF">2014-11-26T04:10:57Z</dcterms:created>
  <dcterms:modified xsi:type="dcterms:W3CDTF">2024-11-22T07:52:54Z</dcterms:modified>
</cp:coreProperties>
</file>