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99_認定こども園関係\★認定こども園事務（大分市除く）\R6\03市町村あて照会\01_幼保様式\適合調書\"/>
    </mc:Choice>
  </mc:AlternateContent>
  <bookViews>
    <workbookView xWindow="0" yWindow="6045" windowWidth="28800" windowHeight="6060"/>
  </bookViews>
  <sheets>
    <sheet name="様式2-1__職員配置基準調書【認可申請用・数式有】" sheetId="1" r:id="rId1"/>
    <sheet name="様式3-1_施設設備認可基準調書【認可申請用・数式有】" sheetId="2" r:id="rId2"/>
  </sheets>
  <definedNames>
    <definedName name="_xlnm.Print_Area" localSheetId="0">'様式2-1__職員配置基準調書【認可申請用・数式有】'!$A$1:$AM$100</definedName>
    <definedName name="_xlnm.Print_Area" localSheetId="1">'様式3-1_施設設備認可基準調書【認可申請用・数式有】'!$A$1:$AE$84</definedName>
    <definedName name="_xlnm.Print_Titles" localSheetId="0">'様式2-1__職員配置基準調書【認可申請用・数式有】'!$1:$5</definedName>
    <definedName name="_xlnm.Print_Titles" localSheetId="1">'様式3-1_施設設備認可基準調書【認可申請用・数式有】'!$1:$5</definedName>
  </definedNames>
  <calcPr calcId="162913"/>
</workbook>
</file>

<file path=xl/calcChain.xml><?xml version="1.0" encoding="utf-8"?>
<calcChain xmlns="http://schemas.openxmlformats.org/spreadsheetml/2006/main">
  <c r="S45" i="1" l="1"/>
  <c r="S47" i="1" l="1"/>
  <c r="S63" i="1" l="1"/>
  <c r="S67" i="1"/>
  <c r="O92" i="1" l="1"/>
  <c r="V9" i="2" l="1"/>
  <c r="N22" i="2"/>
  <c r="AB22" i="2"/>
  <c r="I35" i="2"/>
  <c r="AB35" i="2"/>
  <c r="I36" i="2"/>
  <c r="AB36" i="2"/>
  <c r="I37" i="2"/>
  <c r="AE37" i="2" s="1"/>
  <c r="AB37" i="2"/>
  <c r="I38" i="2"/>
  <c r="AB38" i="2"/>
  <c r="I39" i="2"/>
  <c r="AE39" i="2" s="1"/>
  <c r="AB39" i="2"/>
  <c r="I40" i="2"/>
  <c r="AB40" i="2"/>
  <c r="I41" i="2"/>
  <c r="AB41" i="2"/>
  <c r="I42" i="2"/>
  <c r="AB42" i="2"/>
  <c r="I43" i="2"/>
  <c r="AE43" i="2" s="1"/>
  <c r="AB43" i="2"/>
  <c r="I44" i="2"/>
  <c r="AB44" i="2"/>
  <c r="I45" i="2"/>
  <c r="AB45" i="2"/>
  <c r="I46" i="2"/>
  <c r="AB46" i="2"/>
  <c r="I47" i="2"/>
  <c r="AE47" i="2" s="1"/>
  <c r="AB47" i="2"/>
  <c r="F49" i="2"/>
  <c r="L49" i="2"/>
  <c r="N49" i="2"/>
  <c r="P72" i="2" s="1"/>
  <c r="P49" i="2"/>
  <c r="R49" i="2"/>
  <c r="T49" i="2"/>
  <c r="T72" i="2" s="1"/>
  <c r="V49" i="2"/>
  <c r="X49" i="2"/>
  <c r="Z49" i="2"/>
  <c r="T64" i="2"/>
  <c r="H72" i="2"/>
  <c r="F80" i="2"/>
  <c r="H80" i="2" s="1"/>
  <c r="V80" i="2"/>
  <c r="X80" i="2" s="1"/>
  <c r="AA80" i="2"/>
  <c r="AE80" i="2" s="1"/>
  <c r="P10" i="1"/>
  <c r="R10" i="1"/>
  <c r="T10" i="1"/>
  <c r="V10" i="1"/>
  <c r="P17" i="1"/>
  <c r="AG17" i="1"/>
  <c r="V39" i="1"/>
  <c r="J41" i="1"/>
  <c r="S41" i="1" s="1"/>
  <c r="V41" i="1"/>
  <c r="J43" i="1"/>
  <c r="S43" i="1" s="1"/>
  <c r="V43" i="1"/>
  <c r="J45" i="1"/>
  <c r="V45" i="1"/>
  <c r="J47" i="1"/>
  <c r="V47" i="1"/>
  <c r="J49" i="1"/>
  <c r="S49" i="1" s="1"/>
  <c r="V49" i="1"/>
  <c r="Y51" i="1"/>
  <c r="AB51" i="1"/>
  <c r="AF51" i="1"/>
  <c r="AH51" i="1"/>
  <c r="AJ51" i="1"/>
  <c r="AL51" i="1"/>
  <c r="AC52" i="1"/>
  <c r="S54" i="1"/>
  <c r="V55" i="1"/>
  <c r="V57" i="1"/>
  <c r="Y59" i="1"/>
  <c r="Y64" i="1" s="1"/>
  <c r="AB59" i="1"/>
  <c r="AB64" i="1" s="1"/>
  <c r="AF59" i="1"/>
  <c r="AF64" i="1" s="1"/>
  <c r="AH59" i="1"/>
  <c r="AH64" i="1" s="1"/>
  <c r="AJ59" i="1"/>
  <c r="AJ64" i="1" s="1"/>
  <c r="AL59" i="1"/>
  <c r="AL64" i="1" s="1"/>
  <c r="AC60" i="1"/>
  <c r="AC65" i="1" s="1"/>
  <c r="S62" i="1"/>
  <c r="S68" i="1"/>
  <c r="V68" i="1"/>
  <c r="V71" i="1"/>
  <c r="AE40" i="2" l="1"/>
  <c r="AE35" i="2"/>
  <c r="AE38" i="2"/>
  <c r="T65" i="2"/>
  <c r="L72" i="2"/>
  <c r="Q61" i="1"/>
  <c r="S61" i="1" s="1"/>
  <c r="V59" i="1"/>
  <c r="V64" i="1" s="1"/>
  <c r="J51" i="1"/>
  <c r="Q71" i="1"/>
  <c r="S71" i="1" s="1"/>
  <c r="AE46" i="2"/>
  <c r="AE44" i="2"/>
  <c r="AE41" i="2"/>
  <c r="V51" i="1"/>
  <c r="AE45" i="2"/>
  <c r="AE36" i="2"/>
  <c r="S51" i="1"/>
  <c r="S53" i="1" s="1"/>
  <c r="S59" i="1" s="1"/>
  <c r="L80" i="2"/>
  <c r="N80" i="2" s="1"/>
  <c r="R80" i="2" s="1"/>
  <c r="AE42" i="2"/>
  <c r="X72" i="2"/>
  <c r="AB72" i="2" s="1"/>
  <c r="H82" i="2"/>
  <c r="AA82" i="2"/>
  <c r="R84" i="2"/>
  <c r="AE84" i="2"/>
  <c r="R82" i="2"/>
  <c r="AE82" i="2"/>
  <c r="V84" i="2"/>
  <c r="V82" i="2"/>
  <c r="L84" i="2"/>
  <c r="X84" i="2"/>
  <c r="F82" i="2"/>
  <c r="X82" i="2"/>
  <c r="N84" i="2"/>
  <c r="AA84" i="2"/>
  <c r="S64" i="1" l="1"/>
  <c r="S66" i="1"/>
  <c r="H74" i="2"/>
  <c r="X74" i="2"/>
  <c r="L74" i="2"/>
  <c r="AB74" i="2"/>
  <c r="P74" i="2"/>
  <c r="F74" i="2"/>
  <c r="T74" i="2"/>
</calcChain>
</file>

<file path=xl/sharedStrings.xml><?xml version="1.0" encoding="utf-8"?>
<sst xmlns="http://schemas.openxmlformats.org/spreadsheetml/2006/main" count="511" uniqueCount="254">
  <si>
    <t>計　　③</t>
    <rPh sb="0" eb="1">
      <t>ケイ</t>
    </rPh>
    <phoneticPr fontId="1"/>
  </si>
  <si>
    <t>その他（　　　　　　　　　　　　　　　　　　　　　）</t>
    <rPh sb="2" eb="3">
      <t>タ</t>
    </rPh>
    <phoneticPr fontId="1"/>
  </si>
  <si>
    <t>病児保育事業</t>
    <rPh sb="0" eb="2">
      <t>ビョウジ</t>
    </rPh>
    <rPh sb="2" eb="4">
      <t>ホイク</t>
    </rPh>
    <rPh sb="4" eb="6">
      <t>ジギョウ</t>
    </rPh>
    <phoneticPr fontId="1"/>
  </si>
  <si>
    <t>一時預かり事業（一般型）</t>
    <rPh sb="0" eb="2">
      <t>イチジ</t>
    </rPh>
    <rPh sb="2" eb="3">
      <t>アズ</t>
    </rPh>
    <rPh sb="5" eb="7">
      <t>ジギョウ</t>
    </rPh>
    <rPh sb="8" eb="11">
      <t>イッパンガタ</t>
    </rPh>
    <phoneticPr fontId="1"/>
  </si>
  <si>
    <t>地域子育て支援拠点事業</t>
  </si>
  <si>
    <t>多様な事業者の参入促進・能力開発事業</t>
    <rPh sb="0" eb="2">
      <t>タヨウ</t>
    </rPh>
    <rPh sb="3" eb="6">
      <t>ジギョウシャ</t>
    </rPh>
    <rPh sb="7" eb="9">
      <t>サンニュウ</t>
    </rPh>
    <rPh sb="9" eb="11">
      <t>ソクシン</t>
    </rPh>
    <rPh sb="12" eb="14">
      <t>ノウリョク</t>
    </rPh>
    <rPh sb="14" eb="16">
      <t>カイハツ</t>
    </rPh>
    <rPh sb="16" eb="18">
      <t>ジギョウ</t>
    </rPh>
    <phoneticPr fontId="1"/>
  </si>
  <si>
    <t>延長保育事業</t>
    <rPh sb="0" eb="2">
      <t>エンチョウ</t>
    </rPh>
    <rPh sb="2" eb="4">
      <t>ホイク</t>
    </rPh>
    <rPh sb="4" eb="6">
      <t>ジギョウ</t>
    </rPh>
    <phoneticPr fontId="1"/>
  </si>
  <si>
    <t>利用者支援事業</t>
    <rPh sb="0" eb="3">
      <t>リヨウシャ</t>
    </rPh>
    <rPh sb="3" eb="5">
      <t>シエン</t>
    </rPh>
    <rPh sb="5" eb="7">
      <t>ジギョウ</t>
    </rPh>
    <phoneticPr fontId="1"/>
  </si>
  <si>
    <t>氏名</t>
    <rPh sb="0" eb="2">
      <t>シメイ</t>
    </rPh>
    <phoneticPr fontId="1"/>
  </si>
  <si>
    <t>基準定数</t>
    <rPh sb="0" eb="2">
      <t>キジュン</t>
    </rPh>
    <rPh sb="2" eb="4">
      <t>テイスウ</t>
    </rPh>
    <phoneticPr fontId="1"/>
  </si>
  <si>
    <t>実施の有無</t>
    <rPh sb="0" eb="2">
      <t>ジッシ</t>
    </rPh>
    <rPh sb="3" eb="5">
      <t>ウム</t>
    </rPh>
    <phoneticPr fontId="1"/>
  </si>
  <si>
    <t>事業名</t>
    <rPh sb="0" eb="2">
      <t>ジギョウ</t>
    </rPh>
    <rPh sb="2" eb="3">
      <t>メイ</t>
    </rPh>
    <phoneticPr fontId="1"/>
  </si>
  <si>
    <t>その他</t>
    <rPh sb="2" eb="3">
      <t>タ</t>
    </rPh>
    <phoneticPr fontId="1"/>
  </si>
  <si>
    <t>調理員</t>
    <rPh sb="0" eb="3">
      <t>チョウリイン</t>
    </rPh>
    <phoneticPr fontId="1"/>
  </si>
  <si>
    <t>園長</t>
    <rPh sb="0" eb="2">
      <t>エンチョウ</t>
    </rPh>
    <phoneticPr fontId="1"/>
  </si>
  <si>
    <t>人</t>
    <rPh sb="0" eb="1">
      <t>ニン</t>
    </rPh>
    <phoneticPr fontId="1"/>
  </si>
  <si>
    <t>-</t>
    <phoneticPr fontId="1"/>
  </si>
  <si>
    <t>-</t>
    <phoneticPr fontId="1"/>
  </si>
  <si>
    <t>非常勤職員数</t>
    <rPh sb="0" eb="3">
      <t>ヒジョウキン</t>
    </rPh>
    <rPh sb="3" eb="5">
      <t>ショクイン</t>
    </rPh>
    <rPh sb="5" eb="6">
      <t>スウ</t>
    </rPh>
    <phoneticPr fontId="1"/>
  </si>
  <si>
    <t>常勤職員数</t>
    <rPh sb="0" eb="2">
      <t>ジョウキン</t>
    </rPh>
    <rPh sb="2" eb="4">
      <t>ショクイン</t>
    </rPh>
    <rPh sb="4" eb="5">
      <t>スウ</t>
    </rPh>
    <phoneticPr fontId="1"/>
  </si>
  <si>
    <t>施設長等の兼務等の有無</t>
    <rPh sb="0" eb="3">
      <t>シセツチョウ</t>
    </rPh>
    <rPh sb="3" eb="4">
      <t>ナド</t>
    </rPh>
    <rPh sb="5" eb="7">
      <t>ケンム</t>
    </rPh>
    <rPh sb="7" eb="8">
      <t>ナド</t>
    </rPh>
    <rPh sb="9" eb="11">
      <t>ウム</t>
    </rPh>
    <phoneticPr fontId="1"/>
  </si>
  <si>
    <t>（保育認定子どもの定員規模を選択）</t>
    <rPh sb="1" eb="3">
      <t>ホイク</t>
    </rPh>
    <rPh sb="3" eb="5">
      <t>ニンテイ</t>
    </rPh>
    <rPh sb="5" eb="6">
      <t>コ</t>
    </rPh>
    <rPh sb="9" eb="11">
      <t>テイイン</t>
    </rPh>
    <rPh sb="11" eb="13">
      <t>キボ</t>
    </rPh>
    <rPh sb="14" eb="16">
      <t>センタク</t>
    </rPh>
    <phoneticPr fontId="1"/>
  </si>
  <si>
    <t>その他基本分
（保育教諭以外）</t>
    <rPh sb="2" eb="3">
      <t>タ</t>
    </rPh>
    <rPh sb="3" eb="6">
      <t>キホンブン</t>
    </rPh>
    <rPh sb="8" eb="10">
      <t>ホイク</t>
    </rPh>
    <rPh sb="10" eb="12">
      <t>キョウユ</t>
    </rPh>
    <rPh sb="12" eb="14">
      <t>イガイ</t>
    </rPh>
    <phoneticPr fontId="1"/>
  </si>
  <si>
    <t>-</t>
  </si>
  <si>
    <t>保育標準時間認定を受けた子どもの利用の有無</t>
    <rPh sb="0" eb="2">
      <t>ホイク</t>
    </rPh>
    <rPh sb="2" eb="4">
      <t>ヒョウジュン</t>
    </rPh>
    <rPh sb="4" eb="6">
      <t>ジカン</t>
    </rPh>
    <rPh sb="6" eb="8">
      <t>ニンテイ</t>
    </rPh>
    <rPh sb="9" eb="10">
      <t>ウ</t>
    </rPh>
    <rPh sb="12" eb="13">
      <t>コ</t>
    </rPh>
    <rPh sb="16" eb="18">
      <t>リヨウ</t>
    </rPh>
    <rPh sb="19" eb="21">
      <t>ウム</t>
    </rPh>
    <phoneticPr fontId="1"/>
  </si>
  <si>
    <t>保育認定子どもにかかる利用定員が９０人以下の場合に適用</t>
    <rPh sb="0" eb="2">
      <t>ホイク</t>
    </rPh>
    <rPh sb="2" eb="4">
      <t>ニンテイ</t>
    </rPh>
    <rPh sb="4" eb="5">
      <t>コ</t>
    </rPh>
    <rPh sb="11" eb="13">
      <t>リヨウ</t>
    </rPh>
    <rPh sb="13" eb="15">
      <t>テイイン</t>
    </rPh>
    <rPh sb="18" eb="19">
      <t>ニン</t>
    </rPh>
    <rPh sb="19" eb="21">
      <t>イカ</t>
    </rPh>
    <rPh sb="22" eb="24">
      <t>バアイ</t>
    </rPh>
    <rPh sb="25" eb="27">
      <t>テキヨウ</t>
    </rPh>
    <phoneticPr fontId="1"/>
  </si>
  <si>
    <t>０歳児等、年齢別の保育に従事しないフリー等の保育教諭を記載すること</t>
    <rPh sb="1" eb="3">
      <t>サイジ</t>
    </rPh>
    <rPh sb="3" eb="4">
      <t>ナド</t>
    </rPh>
    <rPh sb="5" eb="7">
      <t>ネンレイ</t>
    </rPh>
    <rPh sb="7" eb="8">
      <t>ベツ</t>
    </rPh>
    <rPh sb="9" eb="11">
      <t>ホイク</t>
    </rPh>
    <rPh sb="12" eb="14">
      <t>ジュウジ</t>
    </rPh>
    <rPh sb="20" eb="21">
      <t>ナド</t>
    </rPh>
    <rPh sb="22" eb="24">
      <t>ホイク</t>
    </rPh>
    <rPh sb="24" eb="26">
      <t>キョウユ</t>
    </rPh>
    <rPh sb="27" eb="29">
      <t>キサイ</t>
    </rPh>
    <phoneticPr fontId="1"/>
  </si>
  <si>
    <t>主幹（主任）保育教諭 ⑨</t>
    <rPh sb="0" eb="2">
      <t>シュカン</t>
    </rPh>
    <rPh sb="3" eb="5">
      <t>シュニン</t>
    </rPh>
    <rPh sb="6" eb="8">
      <t>ホイク</t>
    </rPh>
    <rPh sb="8" eb="10">
      <t>キョウユ</t>
    </rPh>
    <phoneticPr fontId="1"/>
  </si>
  <si>
    <r>
      <t>年齢別保育従事者以外の保育教諭の実際の配置
（</t>
    </r>
    <r>
      <rPr>
        <u/>
        <sz val="9"/>
        <rFont val="ＭＳ Ｐゴシック"/>
        <family val="3"/>
        <charset val="128"/>
      </rPr>
      <t>実員欄への記載</t>
    </r>
    <r>
      <rPr>
        <sz val="9"/>
        <rFont val="ＭＳ Ｐゴシック"/>
        <family val="3"/>
        <charset val="128"/>
      </rPr>
      <t>）</t>
    </r>
    <rPh sb="0" eb="2">
      <t>ネンレイ</t>
    </rPh>
    <rPh sb="2" eb="3">
      <t>ベツ</t>
    </rPh>
    <rPh sb="3" eb="5">
      <t>ホイク</t>
    </rPh>
    <rPh sb="5" eb="8">
      <t>ジュウジシャ</t>
    </rPh>
    <rPh sb="8" eb="10">
      <t>イガイ</t>
    </rPh>
    <rPh sb="11" eb="13">
      <t>ホイク</t>
    </rPh>
    <rPh sb="13" eb="15">
      <t>キョウユ</t>
    </rPh>
    <rPh sb="16" eb="18">
      <t>ジッサイ</t>
    </rPh>
    <rPh sb="19" eb="21">
      <t>ハイチ</t>
    </rPh>
    <rPh sb="23" eb="25">
      <t>ジツイン</t>
    </rPh>
    <rPh sb="25" eb="26">
      <t>ラン</t>
    </rPh>
    <rPh sb="28" eb="30">
      <t>キサイ</t>
    </rPh>
    <phoneticPr fontId="1"/>
  </si>
  <si>
    <t>職員配置基準より学級数が大きい場合は、学級数が職員配置基準となる。</t>
    <rPh sb="0" eb="2">
      <t>ショクイン</t>
    </rPh>
    <rPh sb="2" eb="4">
      <t>ハイチ</t>
    </rPh>
    <rPh sb="4" eb="6">
      <t>キジュン</t>
    </rPh>
    <rPh sb="8" eb="11">
      <t>ガッキュウスウ</t>
    </rPh>
    <rPh sb="12" eb="13">
      <t>オオ</t>
    </rPh>
    <rPh sb="15" eb="17">
      <t>バアイ</t>
    </rPh>
    <rPh sb="19" eb="22">
      <t>ガッキュウスウ</t>
    </rPh>
    <rPh sb="23" eb="25">
      <t>ショクイン</t>
    </rPh>
    <rPh sb="25" eb="27">
      <t>ハイチ</t>
    </rPh>
    <rPh sb="27" eb="29">
      <t>キジュン</t>
    </rPh>
    <phoneticPr fontId="1"/>
  </si>
  <si>
    <t>認可基準</t>
    <rPh sb="0" eb="2">
      <t>ニンカ</t>
    </rPh>
    <rPh sb="2" eb="4">
      <t>キジュン</t>
    </rPh>
    <phoneticPr fontId="1"/>
  </si>
  <si>
    <t>＝</t>
    <phoneticPr fontId="1"/>
  </si>
  <si>
    <t>１／３０</t>
    <phoneticPr fontId="1"/>
  </si>
  <si>
    <t>×</t>
    <phoneticPr fontId="1"/>
  </si>
  <si>
    <t>４歳以上児　⑤</t>
    <rPh sb="1" eb="2">
      <t>サイ</t>
    </rPh>
    <rPh sb="2" eb="5">
      <t>イジョウジ</t>
    </rPh>
    <phoneticPr fontId="1"/>
  </si>
  <si>
    <t>３歳児　④</t>
    <rPh sb="1" eb="3">
      <t>サイジ</t>
    </rPh>
    <phoneticPr fontId="1"/>
  </si>
  <si>
    <t>１／６</t>
    <phoneticPr fontId="1"/>
  </si>
  <si>
    <t>１～２歳児　③</t>
    <rPh sb="3" eb="5">
      <t>サイジ</t>
    </rPh>
    <phoneticPr fontId="1"/>
  </si>
  <si>
    <t>１／３</t>
    <phoneticPr fontId="1"/>
  </si>
  <si>
    <t>０歳児　②</t>
    <rPh sb="1" eb="3">
      <t>サイジ</t>
    </rPh>
    <phoneticPr fontId="1"/>
  </si>
  <si>
    <t>専任／兼任の別</t>
    <rPh sb="0" eb="2">
      <t>センニン</t>
    </rPh>
    <rPh sb="3" eb="5">
      <t>ケンニン</t>
    </rPh>
    <rPh sb="6" eb="7">
      <t>ベツ</t>
    </rPh>
    <phoneticPr fontId="1"/>
  </si>
  <si>
    <t>基本分</t>
    <rPh sb="0" eb="2">
      <t>キホン</t>
    </rPh>
    <rPh sb="2" eb="3">
      <t>ブン</t>
    </rPh>
    <phoneticPr fontId="1"/>
  </si>
  <si>
    <t>換算後数</t>
    <rPh sb="0" eb="2">
      <t>カンザン</t>
    </rPh>
    <rPh sb="2" eb="3">
      <t>ゴ</t>
    </rPh>
    <rPh sb="3" eb="4">
      <t>スウ</t>
    </rPh>
    <phoneticPr fontId="1"/>
  </si>
  <si>
    <t>保育士資格のみ所有</t>
    <rPh sb="0" eb="3">
      <t>ホイクシ</t>
    </rPh>
    <rPh sb="3" eb="5">
      <t>シカク</t>
    </rPh>
    <rPh sb="7" eb="9">
      <t>ショユウ</t>
    </rPh>
    <phoneticPr fontId="1"/>
  </si>
  <si>
    <t>幼稚園教諭免許状のみ所有</t>
    <rPh sb="0" eb="3">
      <t>ヨウチエン</t>
    </rPh>
    <rPh sb="3" eb="5">
      <t>キョウユ</t>
    </rPh>
    <rPh sb="5" eb="8">
      <t>メンキョジョウ</t>
    </rPh>
    <rPh sb="10" eb="12">
      <t>ショユウ</t>
    </rPh>
    <phoneticPr fontId="1"/>
  </si>
  <si>
    <t>特例適用者</t>
    <rPh sb="0" eb="2">
      <t>トクレイ</t>
    </rPh>
    <rPh sb="2" eb="5">
      <t>テキヨウシャ</t>
    </rPh>
    <phoneticPr fontId="1"/>
  </si>
  <si>
    <t>免許
併有者</t>
    <rPh sb="0" eb="2">
      <t>メンキョ</t>
    </rPh>
    <rPh sb="3" eb="5">
      <t>ヘイユウ</t>
    </rPh>
    <rPh sb="5" eb="6">
      <t>シャ</t>
    </rPh>
    <phoneticPr fontId="1"/>
  </si>
  <si>
    <t>実人員の内訳</t>
    <rPh sb="0" eb="3">
      <t>ジツジンイン</t>
    </rPh>
    <rPh sb="4" eb="6">
      <t>ウチワケ</t>
    </rPh>
    <phoneticPr fontId="1"/>
  </si>
  <si>
    <r>
      <t xml:space="preserve">実員数
</t>
    </r>
    <r>
      <rPr>
        <sz val="9"/>
        <rFont val="ＭＳ Ｐゴシック"/>
        <family val="3"/>
        <charset val="128"/>
      </rPr>
      <t>（常勤換算後）</t>
    </r>
    <rPh sb="0" eb="2">
      <t>ジツイン</t>
    </rPh>
    <rPh sb="2" eb="3">
      <t>スウ</t>
    </rPh>
    <rPh sb="5" eb="7">
      <t>ジョウキン</t>
    </rPh>
    <rPh sb="7" eb="9">
      <t>カンザン</t>
    </rPh>
    <rPh sb="9" eb="10">
      <t>ゴ</t>
    </rPh>
    <phoneticPr fontId="1"/>
  </si>
  <si>
    <t>配置基準</t>
    <rPh sb="0" eb="2">
      <t>ハイチ</t>
    </rPh>
    <rPh sb="2" eb="4">
      <t>キジュン</t>
    </rPh>
    <phoneticPr fontId="1"/>
  </si>
  <si>
    <t>実員</t>
    <rPh sb="0" eb="2">
      <t>ジツイン</t>
    </rPh>
    <phoneticPr fontId="1"/>
  </si>
  <si>
    <t>免許・資格保有</t>
    <rPh sb="0" eb="2">
      <t>メンキョ</t>
    </rPh>
    <rPh sb="3" eb="5">
      <t>シカク</t>
    </rPh>
    <rPh sb="5" eb="7">
      <t>ホユウ</t>
    </rPh>
    <phoneticPr fontId="1"/>
  </si>
  <si>
    <t>職 員 数</t>
    <rPh sb="0" eb="1">
      <t>ショク</t>
    </rPh>
    <rPh sb="2" eb="3">
      <t>イン</t>
    </rPh>
    <rPh sb="4" eb="5">
      <t>スウ</t>
    </rPh>
    <phoneticPr fontId="1"/>
  </si>
  <si>
    <t>職　　　種</t>
    <rPh sb="0" eb="1">
      <t>ショク</t>
    </rPh>
    <rPh sb="4" eb="5">
      <t>タネ</t>
    </rPh>
    <phoneticPr fontId="1"/>
  </si>
  <si>
    <t>認可／給付</t>
    <rPh sb="0" eb="2">
      <t>ニンカ</t>
    </rPh>
    <rPh sb="3" eb="5">
      <t>キュウフ</t>
    </rPh>
    <phoneticPr fontId="1"/>
  </si>
  <si>
    <t>３　職員配置　（利用定員で職員配置基準を確認）</t>
    <rPh sb="2" eb="4">
      <t>ショクイン</t>
    </rPh>
    <rPh sb="4" eb="6">
      <t>ハイチ</t>
    </rPh>
    <rPh sb="8" eb="10">
      <t>リヨウ</t>
    </rPh>
    <rPh sb="10" eb="12">
      <t>テイイン</t>
    </rPh>
    <rPh sb="13" eb="15">
      <t>ショクイン</t>
    </rPh>
    <rPh sb="15" eb="17">
      <t>ハイチ</t>
    </rPh>
    <rPh sb="17" eb="19">
      <t>キジュン</t>
    </rPh>
    <rPh sb="20" eb="22">
      <t>カクニン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</si>
  <si>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</si>
  <si>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</si>
  <si>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計</t>
    <rPh sb="0" eb="1">
      <t>ケイ</t>
    </rPh>
    <phoneticPr fontId="1"/>
  </si>
  <si>
    <t>他施設</t>
    <rPh sb="0" eb="1">
      <t>タ</t>
    </rPh>
    <rPh sb="1" eb="3">
      <t>シセツ</t>
    </rPh>
    <phoneticPr fontId="1"/>
  </si>
  <si>
    <t>現施設</t>
    <rPh sb="0" eb="1">
      <t>ゲン</t>
    </rPh>
    <rPh sb="1" eb="3">
      <t>シセツ</t>
    </rPh>
    <phoneticPr fontId="1"/>
  </si>
  <si>
    <t>受講した研修名</t>
    <rPh sb="0" eb="2">
      <t>ジュコウ</t>
    </rPh>
    <rPh sb="4" eb="6">
      <t>ケンシュウ</t>
    </rPh>
    <rPh sb="6" eb="7">
      <t>メイ</t>
    </rPh>
    <phoneticPr fontId="1"/>
  </si>
  <si>
    <t>教育事業従事歴又は
　　　　　児童福祉事業従事歴</t>
    <rPh sb="0" eb="2">
      <t>キョウイク</t>
    </rPh>
    <rPh sb="2" eb="4">
      <t>ジギョウ</t>
    </rPh>
    <rPh sb="4" eb="6">
      <t>ジュウジ</t>
    </rPh>
    <rPh sb="6" eb="7">
      <t>レキ</t>
    </rPh>
    <rPh sb="7" eb="8">
      <t>マタ</t>
    </rPh>
    <rPh sb="15" eb="17">
      <t>ジドウ</t>
    </rPh>
    <rPh sb="17" eb="19">
      <t>フクシ</t>
    </rPh>
    <rPh sb="19" eb="21">
      <t>ジギョウ</t>
    </rPh>
    <rPh sb="21" eb="23">
      <t>ジュウジ</t>
    </rPh>
    <rPh sb="23" eb="24">
      <t>レキ</t>
    </rPh>
    <phoneticPr fontId="1"/>
  </si>
  <si>
    <t>保育士資格</t>
    <rPh sb="0" eb="3">
      <t>ホイクシ</t>
    </rPh>
    <rPh sb="3" eb="5">
      <t>シカク</t>
    </rPh>
    <phoneticPr fontId="1"/>
  </si>
  <si>
    <t>教員１種免許or
専修免許状</t>
    <rPh sb="0" eb="2">
      <t>キョウイン</t>
    </rPh>
    <rPh sb="3" eb="4">
      <t>シュ</t>
    </rPh>
    <rPh sb="4" eb="6">
      <t>メンキョ</t>
    </rPh>
    <rPh sb="9" eb="11">
      <t>センシュウ</t>
    </rPh>
    <rPh sb="11" eb="14">
      <t>メンキョジョウ</t>
    </rPh>
    <phoneticPr fontId="1"/>
  </si>
  <si>
    <t>年齢</t>
    <rPh sb="0" eb="2">
      <t>ネンレイ</t>
    </rPh>
    <phoneticPr fontId="1"/>
  </si>
  <si>
    <t>【　副園長　・　教頭　】</t>
    <rPh sb="2" eb="5">
      <t>フクエンチョウ</t>
    </rPh>
    <rPh sb="8" eb="10">
      <t>キョウトウ</t>
    </rPh>
    <phoneticPr fontId="1"/>
  </si>
  <si>
    <t>【　園長　（幼保連携型認定こども園のみ）　】</t>
    <rPh sb="2" eb="4">
      <t>エンチョウ</t>
    </rPh>
    <rPh sb="6" eb="8">
      <t>ヨウホ</t>
    </rPh>
    <rPh sb="8" eb="10">
      <t>レンケイ</t>
    </rPh>
    <rPh sb="10" eb="11">
      <t>ガタ</t>
    </rPh>
    <rPh sb="11" eb="13">
      <t>ニンテイ</t>
    </rPh>
    <rPh sb="16" eb="17">
      <t>エン</t>
    </rPh>
    <phoneticPr fontId="1"/>
  </si>
  <si>
    <t>２　認定こども園の長の資格</t>
    <rPh sb="2" eb="4">
      <t>ニンテイ</t>
    </rPh>
    <rPh sb="7" eb="8">
      <t>エン</t>
    </rPh>
    <rPh sb="9" eb="10">
      <t>チョウ</t>
    </rPh>
    <rPh sb="11" eb="13">
      <t>シカク</t>
    </rPh>
    <phoneticPr fontId="1"/>
  </si>
  <si>
    <t>※１号認定こどものうち満3歳児の園児数</t>
    <rPh sb="2" eb="3">
      <t>ゴウ</t>
    </rPh>
    <rPh sb="3" eb="5">
      <t>ニンテイ</t>
    </rPh>
    <rPh sb="11" eb="12">
      <t>マン</t>
    </rPh>
    <rPh sb="13" eb="15">
      <t>サイジ</t>
    </rPh>
    <rPh sb="16" eb="19">
      <t>エンジスウ</t>
    </rPh>
    <phoneticPr fontId="1"/>
  </si>
  <si>
    <t>満3歳児</t>
    <rPh sb="0" eb="1">
      <t>マン</t>
    </rPh>
    <rPh sb="2" eb="3">
      <t>サイ</t>
    </rPh>
    <rPh sb="3" eb="4">
      <t>ジ</t>
    </rPh>
    <phoneticPr fontId="1"/>
  </si>
  <si>
    <t>4-5歳児</t>
    <rPh sb="3" eb="5">
      <t>サイジ</t>
    </rPh>
    <phoneticPr fontId="1"/>
  </si>
  <si>
    <t>3歳児</t>
    <rPh sb="1" eb="3">
      <t>サイジ</t>
    </rPh>
    <phoneticPr fontId="1"/>
  </si>
  <si>
    <t>2歳児</t>
    <rPh sb="1" eb="3">
      <t>サイジ</t>
    </rPh>
    <phoneticPr fontId="1"/>
  </si>
  <si>
    <t>1歳児</t>
    <rPh sb="1" eb="3">
      <t>サイジ</t>
    </rPh>
    <phoneticPr fontId="1"/>
  </si>
  <si>
    <t>0歳児</t>
    <rPh sb="1" eb="3">
      <t>サイジ</t>
    </rPh>
    <phoneticPr fontId="1"/>
  </si>
  <si>
    <t>満６歳児</t>
    <rPh sb="0" eb="1">
      <t>マン</t>
    </rPh>
    <rPh sb="2" eb="4">
      <t>サイジ</t>
    </rPh>
    <phoneticPr fontId="1"/>
  </si>
  <si>
    <t>満５歳児</t>
    <rPh sb="0" eb="1">
      <t>マン</t>
    </rPh>
    <rPh sb="2" eb="3">
      <t>サイ</t>
    </rPh>
    <rPh sb="3" eb="4">
      <t>ジ</t>
    </rPh>
    <phoneticPr fontId="1"/>
  </si>
  <si>
    <t>満４歳児</t>
    <rPh sb="0" eb="1">
      <t>マン</t>
    </rPh>
    <rPh sb="2" eb="4">
      <t>サイジ</t>
    </rPh>
    <phoneticPr fontId="1"/>
  </si>
  <si>
    <t>満３歳児</t>
    <rPh sb="0" eb="1">
      <t>マン</t>
    </rPh>
    <rPh sb="2" eb="3">
      <t>サイ</t>
    </rPh>
    <rPh sb="3" eb="4">
      <t>ジ</t>
    </rPh>
    <phoneticPr fontId="1"/>
  </si>
  <si>
    <t>満２歳児</t>
    <rPh sb="0" eb="1">
      <t>マン</t>
    </rPh>
    <rPh sb="2" eb="4">
      <t>サイジ</t>
    </rPh>
    <phoneticPr fontId="1"/>
  </si>
  <si>
    <t>満１歳児</t>
    <rPh sb="0" eb="1">
      <t>マン</t>
    </rPh>
    <rPh sb="2" eb="3">
      <t>サイ</t>
    </rPh>
    <rPh sb="3" eb="4">
      <t>ジ</t>
    </rPh>
    <phoneticPr fontId="1"/>
  </si>
  <si>
    <t>１歳未満</t>
    <rPh sb="1" eb="4">
      <t>サイミマン</t>
    </rPh>
    <phoneticPr fontId="1"/>
  </si>
  <si>
    <t>2号認定</t>
    <rPh sb="1" eb="2">
      <t>ゴウ</t>
    </rPh>
    <rPh sb="2" eb="4">
      <t>ニンテイ</t>
    </rPh>
    <phoneticPr fontId="1"/>
  </si>
  <si>
    <t>1号認定</t>
    <rPh sb="1" eb="2">
      <t>ゴウ</t>
    </rPh>
    <rPh sb="2" eb="4">
      <t>ニンテイ</t>
    </rPh>
    <phoneticPr fontId="1"/>
  </si>
  <si>
    <t>3号認定</t>
    <rPh sb="1" eb="2">
      <t>ゴウ</t>
    </rPh>
    <rPh sb="2" eb="4">
      <t>ニンテイ</t>
    </rPh>
    <phoneticPr fontId="1"/>
  </si>
  <si>
    <t>【申請日現在の園児の満年齢】</t>
    <rPh sb="1" eb="3">
      <t>シンセイ</t>
    </rPh>
    <rPh sb="3" eb="4">
      <t>ビ</t>
    </rPh>
    <rPh sb="4" eb="6">
      <t>ゲンザイ</t>
    </rPh>
    <rPh sb="7" eb="9">
      <t>エンジ</t>
    </rPh>
    <rPh sb="10" eb="13">
      <t>マンネンレイ</t>
    </rPh>
    <phoneticPr fontId="1"/>
  </si>
  <si>
    <t>【申請日現在の実員数】（措置年齢）</t>
    <rPh sb="1" eb="3">
      <t>シンセイ</t>
    </rPh>
    <rPh sb="3" eb="4">
      <t>ビ</t>
    </rPh>
    <rPh sb="4" eb="6">
      <t>ゲンザイ</t>
    </rPh>
    <rPh sb="7" eb="9">
      <t>ジツイン</t>
    </rPh>
    <rPh sb="9" eb="10">
      <t>スウ</t>
    </rPh>
    <rPh sb="12" eb="14">
      <t>ソチ</t>
    </rPh>
    <rPh sb="14" eb="16">
      <t>ネンレイ</t>
    </rPh>
    <phoneticPr fontId="1"/>
  </si>
  <si>
    <t>３号</t>
    <rPh sb="1" eb="2">
      <t>ゴウ</t>
    </rPh>
    <phoneticPr fontId="1"/>
  </si>
  <si>
    <t>２号</t>
    <rPh sb="1" eb="2">
      <t>ゴウ</t>
    </rPh>
    <phoneticPr fontId="1"/>
  </si>
  <si>
    <t>１号</t>
    <rPh sb="1" eb="2">
      <t>ゴウ</t>
    </rPh>
    <phoneticPr fontId="1"/>
  </si>
  <si>
    <t>学級数①
（満3歳以上分）</t>
    <rPh sb="0" eb="3">
      <t>ガッキュウスウ</t>
    </rPh>
    <rPh sb="6" eb="7">
      <t>マン</t>
    </rPh>
    <rPh sb="8" eb="9">
      <t>サイ</t>
    </rPh>
    <rPh sb="9" eb="11">
      <t>イジョウ</t>
    </rPh>
    <rPh sb="11" eb="12">
      <t>ブン</t>
    </rPh>
    <phoneticPr fontId="1"/>
  </si>
  <si>
    <t>【学級数（満3歳以上分）】</t>
    <rPh sb="1" eb="4">
      <t>ガッキュウスウ</t>
    </rPh>
    <rPh sb="5" eb="6">
      <t>マン</t>
    </rPh>
    <rPh sb="7" eb="8">
      <t>サイ</t>
    </rPh>
    <rPh sb="8" eb="10">
      <t>イジョウ</t>
    </rPh>
    <rPh sb="10" eb="11">
      <t>ブン</t>
    </rPh>
    <phoneticPr fontId="1"/>
  </si>
  <si>
    <t>【認可（利用）定員】</t>
    <rPh sb="1" eb="3">
      <t>ニンカ</t>
    </rPh>
    <rPh sb="4" eb="6">
      <t>リヨウ</t>
    </rPh>
    <rPh sb="7" eb="9">
      <t>テイイン</t>
    </rPh>
    <phoneticPr fontId="1"/>
  </si>
  <si>
    <t>園児数及び学級数</t>
    <rPh sb="0" eb="2">
      <t>エンジ</t>
    </rPh>
    <rPh sb="2" eb="3">
      <t>スウ</t>
    </rPh>
    <rPh sb="3" eb="4">
      <t>オヨ</t>
    </rPh>
    <rPh sb="5" eb="8">
      <t>ガッキュウスウ</t>
    </rPh>
    <phoneticPr fontId="1"/>
  </si>
  <si>
    <t>所在市町村名</t>
    <rPh sb="0" eb="2">
      <t>ショザイ</t>
    </rPh>
    <rPh sb="2" eb="6">
      <t>シチョウソンメイ</t>
    </rPh>
    <phoneticPr fontId="1"/>
  </si>
  <si>
    <t>認定こども園名</t>
    <rPh sb="0" eb="2">
      <t>ニンテイ</t>
    </rPh>
    <rPh sb="5" eb="6">
      <t>エン</t>
    </rPh>
    <rPh sb="6" eb="7">
      <t>メイ</t>
    </rPh>
    <phoneticPr fontId="1"/>
  </si>
  <si>
    <t>幼保連携型認定こども園職員配置基準適合調書　【認可申請用・数式あり】</t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1" eb="13">
      <t>ショクイン</t>
    </rPh>
    <rPh sb="13" eb="15">
      <t>ハイチ</t>
    </rPh>
    <rPh sb="15" eb="17">
      <t>キジュン</t>
    </rPh>
    <rPh sb="17" eb="19">
      <t>テキゴウ</t>
    </rPh>
    <rPh sb="19" eb="21">
      <t>チョウショ</t>
    </rPh>
    <rPh sb="23" eb="25">
      <t>ニンカ</t>
    </rPh>
    <rPh sb="25" eb="27">
      <t>シンセイ</t>
    </rPh>
    <rPh sb="27" eb="28">
      <t>ヨウ</t>
    </rPh>
    <rPh sb="29" eb="31">
      <t>スウシキ</t>
    </rPh>
    <phoneticPr fontId="1"/>
  </si>
  <si>
    <t>様式２－１</t>
    <rPh sb="0" eb="2">
      <t>ヨウシキ</t>
    </rPh>
    <phoneticPr fontId="1"/>
  </si>
  <si>
    <t>適否</t>
    <rPh sb="0" eb="2">
      <t>テキヒ</t>
    </rPh>
    <phoneticPr fontId="1"/>
  </si>
  <si>
    <t>計③＋④</t>
    <rPh sb="0" eb="1">
      <t>ケイ</t>
    </rPh>
    <phoneticPr fontId="1"/>
  </si>
  <si>
    <t>面積④</t>
    <rPh sb="0" eb="2">
      <t>メンセキ</t>
    </rPh>
    <phoneticPr fontId="1"/>
  </si>
  <si>
    <t>２歳児
園児数</t>
    <rPh sb="1" eb="3">
      <t>サイジ</t>
    </rPh>
    <rPh sb="4" eb="6">
      <t>エンジ</t>
    </rPh>
    <rPh sb="6" eb="7">
      <t>スウ</t>
    </rPh>
    <phoneticPr fontId="1"/>
  </si>
  <si>
    <t>学級数に応じた面積
③（＝①）</t>
    <rPh sb="0" eb="3">
      <t>ガッキュウスウ</t>
    </rPh>
    <rPh sb="4" eb="5">
      <t>オウ</t>
    </rPh>
    <rPh sb="7" eb="9">
      <t>メンセキ</t>
    </rPh>
    <phoneticPr fontId="1"/>
  </si>
  <si>
    <t>面積②</t>
    <rPh sb="0" eb="2">
      <t>メンセキ</t>
    </rPh>
    <phoneticPr fontId="1"/>
  </si>
  <si>
    <t>３歳以上
園児数</t>
    <rPh sb="1" eb="4">
      <t>サイイジョウ</t>
    </rPh>
    <rPh sb="5" eb="7">
      <t>エンジ</t>
    </rPh>
    <rPh sb="7" eb="8">
      <t>スウ</t>
    </rPh>
    <phoneticPr fontId="1"/>
  </si>
  <si>
    <t>面積①</t>
    <rPh sb="0" eb="2">
      <t>メンセキ</t>
    </rPh>
    <phoneticPr fontId="1"/>
  </si>
  <si>
    <t>学級数</t>
    <rPh sb="0" eb="2">
      <t>ガッキュウ</t>
    </rPh>
    <rPh sb="2" eb="3">
      <t>スウ</t>
    </rPh>
    <phoneticPr fontId="1"/>
  </si>
  <si>
    <t>保育所からの
移行特例適用</t>
    <rPh sb="0" eb="3">
      <t>ホイクショ</t>
    </rPh>
    <rPh sb="7" eb="9">
      <t>イコウ</t>
    </rPh>
    <rPh sb="9" eb="11">
      <t>トクレイ</t>
    </rPh>
    <rPh sb="11" eb="13">
      <t>テキヨウ</t>
    </rPh>
    <phoneticPr fontId="1"/>
  </si>
  <si>
    <t>幼稚園からの
移行特例適用</t>
    <rPh sb="0" eb="3">
      <t>ヨウチエン</t>
    </rPh>
    <rPh sb="7" eb="9">
      <t>イコウ</t>
    </rPh>
    <rPh sb="9" eb="11">
      <t>トクレイ</t>
    </rPh>
    <rPh sb="11" eb="13">
      <t>テキヨウ</t>
    </rPh>
    <phoneticPr fontId="1"/>
  </si>
  <si>
    <t>計
③＋④</t>
    <rPh sb="0" eb="1">
      <t>ケイ</t>
    </rPh>
    <phoneticPr fontId="1"/>
  </si>
  <si>
    <t>①と②のうち
大きい値③</t>
    <rPh sb="7" eb="8">
      <t>オオ</t>
    </rPh>
    <rPh sb="10" eb="11">
      <t>アタイ</t>
    </rPh>
    <phoneticPr fontId="1"/>
  </si>
  <si>
    <t>面積　①と②のうち大きい値</t>
    <rPh sb="0" eb="2">
      <t>メンセキ</t>
    </rPh>
    <rPh sb="9" eb="10">
      <t>オオ</t>
    </rPh>
    <rPh sb="12" eb="13">
      <t>アタイ</t>
    </rPh>
    <phoneticPr fontId="1"/>
  </si>
  <si>
    <t>認可基準　面積　③　＋　④</t>
    <rPh sb="0" eb="2">
      <t>ニンカ</t>
    </rPh>
    <rPh sb="2" eb="4">
      <t>キジュン</t>
    </rPh>
    <rPh sb="5" eb="7">
      <t>メンセキ</t>
    </rPh>
    <phoneticPr fontId="1"/>
  </si>
  <si>
    <t>園庭面積</t>
    <rPh sb="0" eb="2">
      <t>エンテイ</t>
    </rPh>
    <rPh sb="2" eb="4">
      <t>メンセキ</t>
    </rPh>
    <phoneticPr fontId="1"/>
  </si>
  <si>
    <t>（４）園庭の面積</t>
    <rPh sb="3" eb="5">
      <t>エンテイ</t>
    </rPh>
    <rPh sb="6" eb="8">
      <t>メンセキ</t>
    </rPh>
    <phoneticPr fontId="1"/>
  </si>
  <si>
    <t>適否</t>
    <rPh sb="0" eb="1">
      <t>テキ</t>
    </rPh>
    <rPh sb="1" eb="2">
      <t>ヒ</t>
    </rPh>
    <phoneticPr fontId="1"/>
  </si>
  <si>
    <t>保育室
（２歳児)④</t>
    <rPh sb="0" eb="3">
      <t>ホイクシツ</t>
    </rPh>
    <rPh sb="6" eb="8">
      <t>サイジ</t>
    </rPh>
    <phoneticPr fontId="1"/>
  </si>
  <si>
    <t>ほふく室③</t>
    <rPh sb="3" eb="4">
      <t>シツ</t>
    </rPh>
    <phoneticPr fontId="1"/>
  </si>
  <si>
    <t>乳児室②</t>
    <rPh sb="0" eb="2">
      <t>ニュウジ</t>
    </rPh>
    <rPh sb="2" eb="3">
      <t>シツ</t>
    </rPh>
    <phoneticPr fontId="1"/>
  </si>
  <si>
    <t>保育所からの
移行特例適用</t>
    <rPh sb="0" eb="2">
      <t>ホイク</t>
    </rPh>
    <rPh sb="2" eb="3">
      <t>ショ</t>
    </rPh>
    <rPh sb="7" eb="9">
      <t>イコウ</t>
    </rPh>
    <rPh sb="9" eb="11">
      <t>トクレイ</t>
    </rPh>
    <rPh sb="11" eb="13">
      <t>テキヨウ</t>
    </rPh>
    <phoneticPr fontId="1"/>
  </si>
  <si>
    <t>学級数</t>
    <rPh sb="0" eb="3">
      <t>ガッキュウスウ</t>
    </rPh>
    <phoneticPr fontId="1"/>
  </si>
  <si>
    <t>認可基準   　 面積（①＋②＋③＋④）</t>
    <rPh sb="0" eb="2">
      <t>ニンカ</t>
    </rPh>
    <rPh sb="2" eb="4">
      <t>キジュン</t>
    </rPh>
    <rPh sb="9" eb="11">
      <t>メンセキ</t>
    </rPh>
    <phoneticPr fontId="1"/>
  </si>
  <si>
    <t>園舎面積</t>
    <rPh sb="0" eb="2">
      <t>エンシャ</t>
    </rPh>
    <rPh sb="2" eb="4">
      <t>メンセキ</t>
    </rPh>
    <phoneticPr fontId="1"/>
  </si>
  <si>
    <t>（３）園舎面積</t>
    <rPh sb="3" eb="5">
      <t>エンシャ</t>
    </rPh>
    <rPh sb="5" eb="7">
      <t>メンセキ</t>
    </rPh>
    <phoneticPr fontId="1"/>
  </si>
  <si>
    <t>乳児室、ほふく室の基準を満たしているか</t>
    <rPh sb="0" eb="2">
      <t>ニュウジ</t>
    </rPh>
    <rPh sb="2" eb="3">
      <t>シツ</t>
    </rPh>
    <rPh sb="7" eb="8">
      <t>シツ</t>
    </rPh>
    <rPh sb="9" eb="11">
      <t>キジュン</t>
    </rPh>
    <rPh sb="12" eb="13">
      <t>ミ</t>
    </rPh>
    <phoneticPr fontId="1"/>
  </si>
  <si>
    <t>幼稚園からの移行特例</t>
    <rPh sb="0" eb="3">
      <t>ヨウチエン</t>
    </rPh>
    <rPh sb="6" eb="8">
      <t>イコウ</t>
    </rPh>
    <rPh sb="8" eb="10">
      <t>トクレイ</t>
    </rPh>
    <phoneticPr fontId="1"/>
  </si>
  <si>
    <t>既存施設の移行特例の適用</t>
    <rPh sb="0" eb="2">
      <t>キゾン</t>
    </rPh>
    <rPh sb="2" eb="4">
      <t>シセツ</t>
    </rPh>
    <rPh sb="5" eb="7">
      <t>イコウ</t>
    </rPh>
    <rPh sb="7" eb="9">
      <t>トクレイ</t>
    </rPh>
    <rPh sb="10" eb="12">
      <t>テキヨウ</t>
    </rPh>
    <phoneticPr fontId="1"/>
  </si>
  <si>
    <t>（３）の園舎面積と一致しているか</t>
    <rPh sb="4" eb="6">
      <t>エンシャ</t>
    </rPh>
    <rPh sb="6" eb="8">
      <t>メンセキ</t>
    </rPh>
    <rPh sb="9" eb="11">
      <t>イッチ</t>
    </rPh>
    <phoneticPr fontId="1"/>
  </si>
  <si>
    <t>園舎　合計　①＋②</t>
    <rPh sb="0" eb="2">
      <t>エンシャ</t>
    </rPh>
    <rPh sb="3" eb="5">
      <t>ゴウケイ</t>
    </rPh>
    <phoneticPr fontId="1"/>
  </si>
  <si>
    <t>小　計　②</t>
    <rPh sb="0" eb="1">
      <t>ショウ</t>
    </rPh>
    <rPh sb="2" eb="3">
      <t>ケイ</t>
    </rPh>
    <phoneticPr fontId="1"/>
  </si>
  <si>
    <t>沐浴室</t>
    <rPh sb="0" eb="2">
      <t>モクヨク</t>
    </rPh>
    <rPh sb="2" eb="3">
      <t>シツ</t>
    </rPh>
    <phoneticPr fontId="1"/>
  </si>
  <si>
    <t>子育て支援センター</t>
    <rPh sb="0" eb="2">
      <t>コソダ</t>
    </rPh>
    <rPh sb="3" eb="5">
      <t>シエン</t>
    </rPh>
    <phoneticPr fontId="1"/>
  </si>
  <si>
    <t>調乳室</t>
    <rPh sb="0" eb="1">
      <t>チョウ</t>
    </rPh>
    <rPh sb="1" eb="2">
      <t>ニュウ</t>
    </rPh>
    <rPh sb="2" eb="3">
      <t>シツ</t>
    </rPh>
    <phoneticPr fontId="1"/>
  </si>
  <si>
    <t>一時預かり室
（園児以外）</t>
    <rPh sb="0" eb="2">
      <t>イチジ</t>
    </rPh>
    <rPh sb="2" eb="3">
      <t>アズ</t>
    </rPh>
    <rPh sb="5" eb="6">
      <t>シツ</t>
    </rPh>
    <rPh sb="8" eb="10">
      <t>エンジ</t>
    </rPh>
    <rPh sb="10" eb="12">
      <t>イガイ</t>
    </rPh>
    <phoneticPr fontId="1"/>
  </si>
  <si>
    <t>手洗い用設備及び足洗い用設備</t>
    <rPh sb="0" eb="2">
      <t>テアラ</t>
    </rPh>
    <rPh sb="3" eb="4">
      <t>ヨウ</t>
    </rPh>
    <rPh sb="4" eb="6">
      <t>セツビ</t>
    </rPh>
    <rPh sb="6" eb="7">
      <t>オヨ</t>
    </rPh>
    <rPh sb="8" eb="9">
      <t>アシ</t>
    </rPh>
    <rPh sb="9" eb="10">
      <t>アラ</t>
    </rPh>
    <rPh sb="11" eb="12">
      <t>ヨウ</t>
    </rPh>
    <rPh sb="12" eb="14">
      <t>セツビ</t>
    </rPh>
    <phoneticPr fontId="1"/>
  </si>
  <si>
    <t>廊下</t>
    <rPh sb="0" eb="2">
      <t>ロウカ</t>
    </rPh>
    <phoneticPr fontId="1"/>
  </si>
  <si>
    <t>飲料水用設備</t>
    <rPh sb="0" eb="4">
      <t>インリョウスイヨウ</t>
    </rPh>
    <rPh sb="4" eb="6">
      <t>セツビ</t>
    </rPh>
    <phoneticPr fontId="1"/>
  </si>
  <si>
    <t>倉庫</t>
    <rPh sb="0" eb="2">
      <t>ソウコ</t>
    </rPh>
    <phoneticPr fontId="1"/>
  </si>
  <si>
    <t>個</t>
    <rPh sb="0" eb="1">
      <t>コ</t>
    </rPh>
    <phoneticPr fontId="1"/>
  </si>
  <si>
    <t>小</t>
    <rPh sb="0" eb="1">
      <t>ショウ</t>
    </rPh>
    <phoneticPr fontId="1"/>
  </si>
  <si>
    <t>大</t>
    <rPh sb="0" eb="1">
      <t>ダイ</t>
    </rPh>
    <phoneticPr fontId="1"/>
  </si>
  <si>
    <t>便所</t>
    <rPh sb="0" eb="2">
      <t>ベンジョ</t>
    </rPh>
    <phoneticPr fontId="1"/>
  </si>
  <si>
    <t>職員用便所</t>
    <rPh sb="0" eb="3">
      <t>ショクインヨウ</t>
    </rPh>
    <rPh sb="3" eb="5">
      <t>ベンジョ</t>
    </rPh>
    <phoneticPr fontId="1"/>
  </si>
  <si>
    <t>衛生設備</t>
    <rPh sb="0" eb="2">
      <t>エイセイ</t>
    </rPh>
    <rPh sb="2" eb="4">
      <t>セツビ</t>
    </rPh>
    <phoneticPr fontId="1"/>
  </si>
  <si>
    <t>うち調乳室</t>
    <rPh sb="2" eb="3">
      <t>チョウ</t>
    </rPh>
    <rPh sb="3" eb="4">
      <t>ニュウ</t>
    </rPh>
    <rPh sb="4" eb="5">
      <t>シツ</t>
    </rPh>
    <phoneticPr fontId="1"/>
  </si>
  <si>
    <t>職員休憩室</t>
    <rPh sb="0" eb="2">
      <t>ショクイン</t>
    </rPh>
    <rPh sb="2" eb="5">
      <t>キュウケイシツ</t>
    </rPh>
    <phoneticPr fontId="1"/>
  </si>
  <si>
    <t>防除設備</t>
    <rPh sb="0" eb="2">
      <t>ボウジョ</t>
    </rPh>
    <rPh sb="2" eb="4">
      <t>セツビ</t>
    </rPh>
    <phoneticPr fontId="1"/>
  </si>
  <si>
    <t>調理室</t>
    <rPh sb="0" eb="3">
      <t>チョウリシツ</t>
    </rPh>
    <phoneticPr fontId="1"/>
  </si>
  <si>
    <t>会議室</t>
    <rPh sb="0" eb="3">
      <t>カイギシツ</t>
    </rPh>
    <phoneticPr fontId="1"/>
  </si>
  <si>
    <t>保健室</t>
    <rPh sb="0" eb="3">
      <t>ホケンシツ</t>
    </rPh>
    <phoneticPr fontId="1"/>
  </si>
  <si>
    <t>図書室</t>
    <rPh sb="0" eb="3">
      <t>トショシツ</t>
    </rPh>
    <phoneticPr fontId="1"/>
  </si>
  <si>
    <t>職員室</t>
    <rPh sb="0" eb="3">
      <t>ショクインシツ</t>
    </rPh>
    <phoneticPr fontId="1"/>
  </si>
  <si>
    <t>備考等</t>
    <rPh sb="0" eb="2">
      <t>ビコウ</t>
    </rPh>
    <rPh sb="2" eb="3">
      <t>ナド</t>
    </rPh>
    <phoneticPr fontId="1"/>
  </si>
  <si>
    <t>面積</t>
    <rPh sb="0" eb="2">
      <t>メンセキ</t>
    </rPh>
    <phoneticPr fontId="1"/>
  </si>
  <si>
    <t>用途</t>
    <rPh sb="0" eb="2">
      <t>ヨウト</t>
    </rPh>
    <phoneticPr fontId="1"/>
  </si>
  <si>
    <t>その他の設備</t>
    <rPh sb="2" eb="3">
      <t>タ</t>
    </rPh>
    <rPh sb="4" eb="6">
      <t>セツビ</t>
    </rPh>
    <phoneticPr fontId="1"/>
  </si>
  <si>
    <t>□建築基準法に適合する屋内階段　□バルコニー　□屋外傾斜路等　□屋外階段</t>
    <rPh sb="1" eb="3">
      <t>ケンチク</t>
    </rPh>
    <rPh sb="3" eb="6">
      <t>キジュンホウ</t>
    </rPh>
    <rPh sb="7" eb="9">
      <t>テキゴウ</t>
    </rPh>
    <rPh sb="11" eb="13">
      <t>オクナイ</t>
    </rPh>
    <rPh sb="13" eb="15">
      <t>カイダン</t>
    </rPh>
    <rPh sb="24" eb="26">
      <t>オクガイ</t>
    </rPh>
    <rPh sb="26" eb="28">
      <t>ケイシャ</t>
    </rPh>
    <rPh sb="28" eb="29">
      <t>ロ</t>
    </rPh>
    <rPh sb="29" eb="30">
      <t>ナド</t>
    </rPh>
    <rPh sb="32" eb="34">
      <t>オクガイ</t>
    </rPh>
    <rPh sb="34" eb="36">
      <t>カイダン</t>
    </rPh>
    <phoneticPr fontId="1"/>
  </si>
  <si>
    <t>避難用</t>
    <rPh sb="0" eb="3">
      <t>ヒナンヨウ</t>
    </rPh>
    <phoneticPr fontId="1"/>
  </si>
  <si>
    <t>　□屋内階段　　　　　　　□屋外階段</t>
    <rPh sb="2" eb="4">
      <t>オクナイ</t>
    </rPh>
    <rPh sb="4" eb="6">
      <t>カイダン</t>
    </rPh>
    <rPh sb="14" eb="16">
      <t>オクガイ</t>
    </rPh>
    <rPh sb="16" eb="18">
      <t>カイダン</t>
    </rPh>
    <phoneticPr fontId="1"/>
  </si>
  <si>
    <t>常　　用</t>
    <rPh sb="0" eb="1">
      <t>ツネ</t>
    </rPh>
    <rPh sb="3" eb="4">
      <t>ヨウ</t>
    </rPh>
    <phoneticPr fontId="1"/>
  </si>
  <si>
    <t>設備</t>
    <rPh sb="0" eb="2">
      <t>セツビ</t>
    </rPh>
    <phoneticPr fontId="1"/>
  </si>
  <si>
    <t>転落防止設備</t>
    <rPh sb="0" eb="2">
      <t>テンラク</t>
    </rPh>
    <rPh sb="2" eb="4">
      <t>ボウシ</t>
    </rPh>
    <rPh sb="4" eb="6">
      <t>セツビ</t>
    </rPh>
    <phoneticPr fontId="1"/>
  </si>
  <si>
    <t>各室を２階に設ける場合</t>
    <rPh sb="0" eb="2">
      <t>カクシツ</t>
    </rPh>
    <rPh sb="4" eb="5">
      <t>カイ</t>
    </rPh>
    <rPh sb="6" eb="7">
      <t>モウ</t>
    </rPh>
    <rPh sb="9" eb="11">
      <t>バアイ</t>
    </rPh>
    <phoneticPr fontId="1"/>
  </si>
  <si>
    <t>小計　①</t>
    <rPh sb="0" eb="2">
      <t>ショウケイ</t>
    </rPh>
    <phoneticPr fontId="1"/>
  </si>
  <si>
    <t>遊戯室</t>
    <rPh sb="0" eb="3">
      <t>ユウギシツ</t>
    </rPh>
    <phoneticPr fontId="1"/>
  </si>
  <si>
    <t>ほふく
する子</t>
    <rPh sb="6" eb="7">
      <t>コ</t>
    </rPh>
    <phoneticPr fontId="1"/>
  </si>
  <si>
    <t>ほふく
しない子</t>
    <rPh sb="7" eb="8">
      <t>コ</t>
    </rPh>
    <phoneticPr fontId="1"/>
  </si>
  <si>
    <t>階</t>
    <rPh sb="0" eb="1">
      <t>カイ</t>
    </rPh>
    <phoneticPr fontId="1"/>
  </si>
  <si>
    <t>部屋名・組名</t>
    <rPh sb="0" eb="2">
      <t>ヘヤ</t>
    </rPh>
    <rPh sb="2" eb="3">
      <t>メイ</t>
    </rPh>
    <rPh sb="4" eb="5">
      <t>クミ</t>
    </rPh>
    <rPh sb="5" eb="6">
      <t>メイ</t>
    </rPh>
    <phoneticPr fontId="1"/>
  </si>
  <si>
    <t>５歳児</t>
    <rPh sb="1" eb="3">
      <t>サイジ</t>
    </rPh>
    <phoneticPr fontId="1"/>
  </si>
  <si>
    <t>４歳児</t>
    <rPh sb="1" eb="3">
      <t>サイジ</t>
    </rPh>
    <phoneticPr fontId="1"/>
  </si>
  <si>
    <t>３歳児</t>
    <rPh sb="1" eb="3">
      <t>サイジ</t>
    </rPh>
    <phoneticPr fontId="1"/>
  </si>
  <si>
    <t>２歳児</t>
    <rPh sb="1" eb="3">
      <t>サイジ</t>
    </rPh>
    <phoneticPr fontId="1"/>
  </si>
  <si>
    <t>１歳児</t>
    <rPh sb="1" eb="3">
      <t>サイジ</t>
    </rPh>
    <phoneticPr fontId="1"/>
  </si>
  <si>
    <t>０歳児</t>
    <rPh sb="1" eb="3">
      <t>サイジ</t>
    </rPh>
    <phoneticPr fontId="1"/>
  </si>
  <si>
    <t>基準面積</t>
    <rPh sb="0" eb="2">
      <t>キジュン</t>
    </rPh>
    <rPh sb="2" eb="4">
      <t>メンセキ</t>
    </rPh>
    <phoneticPr fontId="1"/>
  </si>
  <si>
    <t>その部屋で保育する乳幼児数（人）</t>
    <rPh sb="2" eb="4">
      <t>ヘヤ</t>
    </rPh>
    <rPh sb="5" eb="7">
      <t>ホイク</t>
    </rPh>
    <rPh sb="9" eb="12">
      <t>ニュウヨウジ</t>
    </rPh>
    <rPh sb="12" eb="13">
      <t>スウ</t>
    </rPh>
    <rPh sb="14" eb="15">
      <t>ニン</t>
    </rPh>
    <phoneticPr fontId="1"/>
  </si>
  <si>
    <t>認可基準面積の計算等</t>
    <rPh sb="0" eb="2">
      <t>ニンカ</t>
    </rPh>
    <rPh sb="2" eb="4">
      <t>キジュン</t>
    </rPh>
    <rPh sb="4" eb="6">
      <t>メンセキ</t>
    </rPh>
    <rPh sb="7" eb="9">
      <t>ケイサン</t>
    </rPh>
    <rPh sb="9" eb="10">
      <t>トウ</t>
    </rPh>
    <phoneticPr fontId="1"/>
  </si>
  <si>
    <r>
      <t xml:space="preserve">面積
</t>
    </r>
    <r>
      <rPr>
        <sz val="8"/>
        <rFont val="ＭＳ Ｐゴシック"/>
        <family val="3"/>
        <charset val="128"/>
      </rPr>
      <t>（遊戯室按分）</t>
    </r>
    <rPh sb="0" eb="2">
      <t>メンセキ</t>
    </rPh>
    <rPh sb="4" eb="7">
      <t>ユウギシツ</t>
    </rPh>
    <rPh sb="7" eb="9">
      <t>アンブン</t>
    </rPh>
    <phoneticPr fontId="1"/>
  </si>
  <si>
    <t>乳児室
ほふく室
保育室
遊戯室</t>
    <rPh sb="0" eb="2">
      <t>ニュウジ</t>
    </rPh>
    <rPh sb="2" eb="3">
      <t>シツ</t>
    </rPh>
    <rPh sb="7" eb="8">
      <t>シツ</t>
    </rPh>
    <rPh sb="9" eb="12">
      <t>ホイクシツ</t>
    </rPh>
    <rPh sb="13" eb="16">
      <t>ユウギシツ</t>
    </rPh>
    <phoneticPr fontId="1"/>
  </si>
  <si>
    <t>（２）設備関係</t>
    <rPh sb="3" eb="5">
      <t>セツビ</t>
    </rPh>
    <rPh sb="5" eb="7">
      <t>カンケイ</t>
    </rPh>
    <phoneticPr fontId="1"/>
  </si>
  <si>
    <t>延床面積</t>
    <rPh sb="0" eb="1">
      <t>エン</t>
    </rPh>
    <rPh sb="1" eb="2">
      <t>ユカ</t>
    </rPh>
    <rPh sb="2" eb="4">
      <t>メンセキ</t>
    </rPh>
    <phoneticPr fontId="1"/>
  </si>
  <si>
    <t>建物の構造</t>
    <rPh sb="0" eb="2">
      <t>タテモノ</t>
    </rPh>
    <rPh sb="3" eb="5">
      <t>コウゾウ</t>
    </rPh>
    <phoneticPr fontId="1"/>
  </si>
  <si>
    <t>相手方</t>
    <rPh sb="0" eb="3">
      <t>アイテガタ</t>
    </rPh>
    <phoneticPr fontId="1"/>
  </si>
  <si>
    <t>（期間　　　年間）</t>
    <rPh sb="1" eb="3">
      <t>キカン</t>
    </rPh>
    <rPh sb="6" eb="8">
      <t>ネンカン</t>
    </rPh>
    <phoneticPr fontId="1"/>
  </si>
  <si>
    <t>賃貸借</t>
    <rPh sb="0" eb="3">
      <t>チンタイシャク</t>
    </rPh>
    <phoneticPr fontId="1"/>
  </si>
  <si>
    <t>（１）所有形態</t>
    <rPh sb="3" eb="5">
      <t>ショユウ</t>
    </rPh>
    <rPh sb="5" eb="7">
      <t>ケイタイ</t>
    </rPh>
    <phoneticPr fontId="1"/>
  </si>
  <si>
    <t>３　建物の状況</t>
    <rPh sb="2" eb="4">
      <t>タテモノ</t>
    </rPh>
    <rPh sb="5" eb="7">
      <t>ジョウキョウ</t>
    </rPh>
    <phoneticPr fontId="1"/>
  </si>
  <si>
    <t>２歳以上児数</t>
    <rPh sb="1" eb="2">
      <t>サイ</t>
    </rPh>
    <rPh sb="2" eb="5">
      <t>イジョウジ</t>
    </rPh>
    <rPh sb="5" eb="6">
      <t>スウ</t>
    </rPh>
    <phoneticPr fontId="1"/>
  </si>
  <si>
    <t>園庭の状況</t>
    <rPh sb="0" eb="2">
      <t>エンテイ</t>
    </rPh>
    <rPh sb="3" eb="5">
      <t>ジョウキョウ</t>
    </rPh>
    <phoneticPr fontId="1"/>
  </si>
  <si>
    <t>敷地面積　計</t>
    <rPh sb="0" eb="2">
      <t>シキチ</t>
    </rPh>
    <rPh sb="2" eb="4">
      <t>メンセキ</t>
    </rPh>
    <rPh sb="5" eb="6">
      <t>ケイ</t>
    </rPh>
    <phoneticPr fontId="1"/>
  </si>
  <si>
    <t>建築面積</t>
    <rPh sb="0" eb="2">
      <t>ケンチク</t>
    </rPh>
    <rPh sb="2" eb="4">
      <t>メンセキ</t>
    </rPh>
    <phoneticPr fontId="1"/>
  </si>
  <si>
    <t>（２）敷地面積</t>
    <rPh sb="3" eb="5">
      <t>シキチ</t>
    </rPh>
    <rPh sb="5" eb="7">
      <t>メンセキ</t>
    </rPh>
    <phoneticPr fontId="1"/>
  </si>
  <si>
    <t>相手方</t>
    <rPh sb="0" eb="2">
      <t>アイテ</t>
    </rPh>
    <rPh sb="2" eb="3">
      <t>カタ</t>
    </rPh>
    <phoneticPr fontId="1"/>
  </si>
  <si>
    <t>（期間　　　　年間）</t>
    <rPh sb="1" eb="3">
      <t>キカン</t>
    </rPh>
    <rPh sb="7" eb="9">
      <t>ネンカン</t>
    </rPh>
    <phoneticPr fontId="1"/>
  </si>
  <si>
    <t>地上権設定</t>
    <rPh sb="0" eb="3">
      <t>チジョウケン</t>
    </rPh>
    <rPh sb="3" eb="5">
      <t>セッテイ</t>
    </rPh>
    <phoneticPr fontId="1"/>
  </si>
  <si>
    <t>（１）所有形態　　</t>
    <rPh sb="3" eb="5">
      <t>ショユウ</t>
    </rPh>
    <rPh sb="5" eb="7">
      <t>ケイタイ</t>
    </rPh>
    <phoneticPr fontId="1"/>
  </si>
  <si>
    <t>２　土地の状況</t>
    <rPh sb="2" eb="4">
      <t>トチ</t>
    </rPh>
    <rPh sb="5" eb="7">
      <t>ジョウキョウ</t>
    </rPh>
    <phoneticPr fontId="1"/>
  </si>
  <si>
    <t>終了時間</t>
    <rPh sb="0" eb="2">
      <t>シュウリョウ</t>
    </rPh>
    <rPh sb="2" eb="4">
      <t>ジカン</t>
    </rPh>
    <phoneticPr fontId="1"/>
  </si>
  <si>
    <t>開始時間</t>
    <rPh sb="0" eb="2">
      <t>カイシ</t>
    </rPh>
    <rPh sb="2" eb="4">
      <t>ジカン</t>
    </rPh>
    <phoneticPr fontId="1"/>
  </si>
  <si>
    <t>一時預かり（幼稚園型）</t>
    <rPh sb="0" eb="2">
      <t>イチジ</t>
    </rPh>
    <rPh sb="2" eb="3">
      <t>アズ</t>
    </rPh>
    <rPh sb="6" eb="9">
      <t>ヨウチエン</t>
    </rPh>
    <rPh sb="9" eb="10">
      <t>ガタ</t>
    </rPh>
    <phoneticPr fontId="1"/>
  </si>
  <si>
    <t>延長保育</t>
    <rPh sb="0" eb="2">
      <t>エンチョウ</t>
    </rPh>
    <rPh sb="2" eb="4">
      <t>ホイク</t>
    </rPh>
    <phoneticPr fontId="1"/>
  </si>
  <si>
    <t>閉園時間</t>
    <rPh sb="0" eb="2">
      <t>ヘイエン</t>
    </rPh>
    <rPh sb="2" eb="4">
      <t>ジカン</t>
    </rPh>
    <phoneticPr fontId="1"/>
  </si>
  <si>
    <t>開園時間</t>
    <rPh sb="0" eb="2">
      <t>カイエン</t>
    </rPh>
    <rPh sb="2" eb="4">
      <t>ジカン</t>
    </rPh>
    <phoneticPr fontId="1"/>
  </si>
  <si>
    <t>通常保育</t>
    <rPh sb="0" eb="2">
      <t>ツウジョウ</t>
    </rPh>
    <rPh sb="2" eb="4">
      <t>ホイク</t>
    </rPh>
    <phoneticPr fontId="1"/>
  </si>
  <si>
    <t>備考（実施曜日等を記載）</t>
    <rPh sb="0" eb="2">
      <t>ビコウ</t>
    </rPh>
    <rPh sb="3" eb="5">
      <t>ジッシ</t>
    </rPh>
    <rPh sb="5" eb="7">
      <t>ヨウビ</t>
    </rPh>
    <rPh sb="7" eb="8">
      <t>ナド</t>
    </rPh>
    <rPh sb="9" eb="11">
      <t>キサイ</t>
    </rPh>
    <phoneticPr fontId="1"/>
  </si>
  <si>
    <t>実施時間等</t>
    <rPh sb="0" eb="2">
      <t>ジッシ</t>
    </rPh>
    <rPh sb="2" eb="4">
      <t>ジカン</t>
    </rPh>
    <rPh sb="4" eb="5">
      <t>ナド</t>
    </rPh>
    <phoneticPr fontId="1"/>
  </si>
  <si>
    <t>種別</t>
    <rPh sb="0" eb="2">
      <t>シュベツ</t>
    </rPh>
    <phoneticPr fontId="1"/>
  </si>
  <si>
    <t>（２）保育時間</t>
    <rPh sb="3" eb="5">
      <t>ホイク</t>
    </rPh>
    <rPh sb="5" eb="7">
      <t>ジカン</t>
    </rPh>
    <phoneticPr fontId="1"/>
  </si>
  <si>
    <t>※立ち歩きをする子は「ほふくをする子」となる。</t>
    <rPh sb="1" eb="2">
      <t>タ</t>
    </rPh>
    <rPh sb="3" eb="4">
      <t>アル</t>
    </rPh>
    <rPh sb="8" eb="9">
      <t>コ</t>
    </rPh>
    <rPh sb="17" eb="18">
      <t>コ</t>
    </rPh>
    <phoneticPr fontId="1"/>
  </si>
  <si>
    <t>2歳未満児</t>
    <rPh sb="1" eb="2">
      <t>サイ</t>
    </rPh>
    <rPh sb="2" eb="4">
      <t>ミマン</t>
    </rPh>
    <rPh sb="4" eb="5">
      <t>ジ</t>
    </rPh>
    <phoneticPr fontId="1"/>
  </si>
  <si>
    <t>（１）申請利用定員</t>
    <rPh sb="3" eb="5">
      <t>シンセイ</t>
    </rPh>
    <rPh sb="5" eb="7">
      <t>リヨウ</t>
    </rPh>
    <rPh sb="7" eb="9">
      <t>テイイン</t>
    </rPh>
    <phoneticPr fontId="1"/>
  </si>
  <si>
    <t>１　申請利用定員等の状況</t>
    <rPh sb="2" eb="4">
      <t>シンセイ</t>
    </rPh>
    <rPh sb="4" eb="6">
      <t>リヨウ</t>
    </rPh>
    <rPh sb="6" eb="8">
      <t>テイイン</t>
    </rPh>
    <rPh sb="8" eb="9">
      <t>ナド</t>
    </rPh>
    <rPh sb="10" eb="12">
      <t>ジョウキョウ</t>
    </rPh>
    <phoneticPr fontId="1"/>
  </si>
  <si>
    <t>（現行）</t>
    <rPh sb="1" eb="3">
      <t>ゲンコウ</t>
    </rPh>
    <phoneticPr fontId="1"/>
  </si>
  <si>
    <t>幼保連携型認定こども園施設設備基準適合調書　　【認可申請用・数式有】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3">
      <t>シセツ</t>
    </rPh>
    <rPh sb="13" eb="15">
      <t>セツビ</t>
    </rPh>
    <rPh sb="15" eb="17">
      <t>キジュン</t>
    </rPh>
    <rPh sb="17" eb="19">
      <t>テキゴウ</t>
    </rPh>
    <rPh sb="19" eb="21">
      <t>チョウショ</t>
    </rPh>
    <rPh sb="24" eb="26">
      <t>ニンカ</t>
    </rPh>
    <rPh sb="26" eb="28">
      <t>シンセイ</t>
    </rPh>
    <rPh sb="28" eb="29">
      <t>ヨウ</t>
    </rPh>
    <rPh sb="30" eb="32">
      <t>スウシキ</t>
    </rPh>
    <rPh sb="32" eb="33">
      <t>ア</t>
    </rPh>
    <phoneticPr fontId="1"/>
  </si>
  <si>
    <t>様式３－１</t>
    <rPh sb="0" eb="2">
      <t>ヨウシキ</t>
    </rPh>
    <phoneticPr fontId="1"/>
  </si>
  <si>
    <t>３歳以上児　⑥
（③の２＋④＋⑤）</t>
    <rPh sb="1" eb="2">
      <t>サイ</t>
    </rPh>
    <rPh sb="2" eb="5">
      <t>イジョウジ</t>
    </rPh>
    <phoneticPr fontId="1"/>
  </si>
  <si>
    <t>給付上２名の配置が必要</t>
    <rPh sb="0" eb="3">
      <t>キュウフジョウ</t>
    </rPh>
    <rPh sb="4" eb="5">
      <t>メイ</t>
    </rPh>
    <rPh sb="6" eb="8">
      <t>ハイチ</t>
    </rPh>
    <rPh sb="9" eb="11">
      <t>ヒツヨウ</t>
    </rPh>
    <phoneticPr fontId="1"/>
  </si>
  <si>
    <t>その他
基本分</t>
    <rPh sb="2" eb="3">
      <t>タ</t>
    </rPh>
    <rPh sb="4" eb="7">
      <t>キホンブン</t>
    </rPh>
    <phoneticPr fontId="1"/>
  </si>
  <si>
    <t>その他基本分（非常勤）
※常勤換算無</t>
    <rPh sb="2" eb="3">
      <t>タ</t>
    </rPh>
    <rPh sb="3" eb="6">
      <t>キホンブン</t>
    </rPh>
    <rPh sb="7" eb="10">
      <t>ヒジョウキン</t>
    </rPh>
    <rPh sb="13" eb="15">
      <t>ジョウキン</t>
    </rPh>
    <rPh sb="15" eb="17">
      <t>カンザン</t>
    </rPh>
    <rPh sb="17" eb="18">
      <t>ナ</t>
    </rPh>
    <phoneticPr fontId="1"/>
  </si>
  <si>
    <t>保育教諭　計（設備運営基準） ⑪</t>
    <rPh sb="0" eb="2">
      <t>ホイク</t>
    </rPh>
    <rPh sb="2" eb="4">
      <t>キョウユ</t>
    </rPh>
    <rPh sb="5" eb="6">
      <t>ケイ</t>
    </rPh>
    <rPh sb="7" eb="9">
      <t>セツビ</t>
    </rPh>
    <rPh sb="9" eb="11">
      <t>ウンエイ</t>
    </rPh>
    <rPh sb="11" eb="13">
      <t>キジュン</t>
    </rPh>
    <phoneticPr fontId="1"/>
  </si>
  <si>
    <t>非常勤講師 ⑯</t>
    <rPh sb="0" eb="3">
      <t>ヒジョウキン</t>
    </rPh>
    <rPh sb="3" eb="5">
      <t>コウシ</t>
    </rPh>
    <phoneticPr fontId="1"/>
  </si>
  <si>
    <t>代替保育教諭 ⑰</t>
    <rPh sb="0" eb="2">
      <t>ダイタイ</t>
    </rPh>
    <rPh sb="2" eb="4">
      <t>ホイク</t>
    </rPh>
    <rPh sb="4" eb="6">
      <t>キョウユ</t>
    </rPh>
    <phoneticPr fontId="1"/>
  </si>
  <si>
    <r>
      <rPr>
        <sz val="8"/>
        <rFont val="ＭＳ Ｐゴシック"/>
        <family val="3"/>
        <charset val="128"/>
      </rPr>
      <t>定員40人以下　1人
定員41人～150人　2人
定員151人以上　3人</t>
    </r>
    <r>
      <rPr>
        <sz val="9"/>
        <rFont val="ＭＳ Ｐゴシック"/>
        <family val="3"/>
        <charset val="128"/>
      </rPr>
      <t xml:space="preserve">
　</t>
    </r>
    <r>
      <rPr>
        <u/>
        <sz val="8"/>
        <rFont val="ＭＳ Ｐゴシック"/>
        <family val="3"/>
        <charset val="128"/>
      </rPr>
      <t>（調理員3人の場合は1名は非常勤可→常勤換算後2人を越えた配置であれば可）</t>
    </r>
    <rPh sb="0" eb="2">
      <t>テイイン</t>
    </rPh>
    <rPh sb="4" eb="5">
      <t>ニン</t>
    </rPh>
    <rPh sb="5" eb="7">
      <t>イカ</t>
    </rPh>
    <rPh sb="9" eb="10">
      <t>ニン</t>
    </rPh>
    <rPh sb="11" eb="13">
      <t>テイイン</t>
    </rPh>
    <rPh sb="15" eb="16">
      <t>ニン</t>
    </rPh>
    <rPh sb="20" eb="21">
      <t>ニン</t>
    </rPh>
    <rPh sb="23" eb="24">
      <t>ニン</t>
    </rPh>
    <rPh sb="25" eb="27">
      <t>テイイン</t>
    </rPh>
    <rPh sb="30" eb="31">
      <t>ニン</t>
    </rPh>
    <rPh sb="31" eb="33">
      <t>イジョウ</t>
    </rPh>
    <rPh sb="35" eb="36">
      <t>ニン</t>
    </rPh>
    <rPh sb="39" eb="42">
      <t>チョウリイン</t>
    </rPh>
    <rPh sb="43" eb="44">
      <t>ニン</t>
    </rPh>
    <rPh sb="45" eb="47">
      <t>バアイ</t>
    </rPh>
    <rPh sb="49" eb="50">
      <t>メイ</t>
    </rPh>
    <rPh sb="51" eb="54">
      <t>ヒジョウキン</t>
    </rPh>
    <rPh sb="54" eb="55">
      <t>カ</t>
    </rPh>
    <rPh sb="56" eb="58">
      <t>ジョウキン</t>
    </rPh>
    <rPh sb="58" eb="60">
      <t>カンザン</t>
    </rPh>
    <rPh sb="60" eb="61">
      <t>ゴ</t>
    </rPh>
    <rPh sb="62" eb="63">
      <t>ニン</t>
    </rPh>
    <rPh sb="64" eb="65">
      <t>コ</t>
    </rPh>
    <rPh sb="67" eb="69">
      <t>ハイチ</t>
    </rPh>
    <rPh sb="73" eb="74">
      <t>カ</t>
    </rPh>
    <phoneticPr fontId="1"/>
  </si>
  <si>
    <t>【　事業専従職員　】</t>
    <rPh sb="2" eb="4">
      <t>ジギョウ</t>
    </rPh>
    <rPh sb="4" eb="6">
      <t>センジュウ</t>
    </rPh>
    <rPh sb="6" eb="8">
      <t>ショクイン</t>
    </rPh>
    <phoneticPr fontId="1"/>
  </si>
  <si>
    <t>専従担当者数</t>
    <rPh sb="0" eb="2">
      <t>センジュウ</t>
    </rPh>
    <rPh sb="2" eb="5">
      <t>タントウシャ</t>
    </rPh>
    <rPh sb="5" eb="6">
      <t>スウ</t>
    </rPh>
    <phoneticPr fontId="1"/>
  </si>
  <si>
    <t>担当者氏名　※複数いる場合は全員分記入すること</t>
    <rPh sb="0" eb="3">
      <t>タントウシャ</t>
    </rPh>
    <rPh sb="3" eb="5">
      <t>シメイ</t>
    </rPh>
    <rPh sb="7" eb="9">
      <t>フクスウ</t>
    </rPh>
    <rPh sb="11" eb="13">
      <t>バアイ</t>
    </rPh>
    <rPh sb="14" eb="16">
      <t>ゼンイン</t>
    </rPh>
    <rPh sb="16" eb="17">
      <t>ブン</t>
    </rPh>
    <rPh sb="17" eb="19">
      <t>キニュウ</t>
    </rPh>
    <phoneticPr fontId="1"/>
  </si>
  <si>
    <t>放課後児童健全育成事業</t>
    <phoneticPr fontId="1"/>
  </si>
  <si>
    <t>子育て短期支援事業</t>
    <phoneticPr fontId="1"/>
  </si>
  <si>
    <t>【学校医・学校歯科医・学校薬剤師】</t>
    <rPh sb="1" eb="4">
      <t>ガッコウイ</t>
    </rPh>
    <rPh sb="5" eb="7">
      <t>ガッコウ</t>
    </rPh>
    <rPh sb="7" eb="10">
      <t>シカイ</t>
    </rPh>
    <rPh sb="11" eb="13">
      <t>ガッコウ</t>
    </rPh>
    <rPh sb="13" eb="16">
      <t>ヤクザイシ</t>
    </rPh>
    <phoneticPr fontId="1"/>
  </si>
  <si>
    <t>勤務クリニック名</t>
    <rPh sb="0" eb="2">
      <t>キンム</t>
    </rPh>
    <rPh sb="7" eb="8">
      <t>メイ</t>
    </rPh>
    <phoneticPr fontId="1"/>
  </si>
  <si>
    <t>休けい保育士　⑫</t>
    <rPh sb="0" eb="1">
      <t>キュウ</t>
    </rPh>
    <rPh sb="3" eb="6">
      <t>ホイクシ</t>
    </rPh>
    <phoneticPr fontId="1"/>
  </si>
  <si>
    <t>保育教諭 ⑬</t>
    <rPh sb="0" eb="2">
      <t>ホイク</t>
    </rPh>
    <rPh sb="2" eb="4">
      <t>キョウユ</t>
    </rPh>
    <phoneticPr fontId="1"/>
  </si>
  <si>
    <t>代替保育教諭 ⑭</t>
    <rPh sb="0" eb="2">
      <t>ダイタイ</t>
    </rPh>
    <rPh sb="2" eb="4">
      <t>ホイク</t>
    </rPh>
    <rPh sb="4" eb="6">
      <t>キョウユ</t>
    </rPh>
    <phoneticPr fontId="1"/>
  </si>
  <si>
    <t>基準　⑪＋⑫＋⑬＋⑭
実員　⑪</t>
    <rPh sb="0" eb="2">
      <t>キジュン</t>
    </rPh>
    <rPh sb="11" eb="13">
      <t>ジツイン</t>
    </rPh>
    <phoneticPr fontId="1"/>
  </si>
  <si>
    <t>保育教諭　計（基本分）　⑮
※常勤換算しない非常勤除く</t>
    <rPh sb="0" eb="2">
      <t>ホイク</t>
    </rPh>
    <rPh sb="2" eb="4">
      <t>キョウユ</t>
    </rPh>
    <rPh sb="5" eb="6">
      <t>ケイ</t>
    </rPh>
    <rPh sb="7" eb="10">
      <t>キホンブン</t>
    </rPh>
    <rPh sb="15" eb="17">
      <t>ジョウキン</t>
    </rPh>
    <rPh sb="17" eb="19">
      <t>カンザン</t>
    </rPh>
    <rPh sb="22" eb="25">
      <t>ヒジョウキン</t>
    </rPh>
    <rPh sb="25" eb="26">
      <t>ノゾ</t>
    </rPh>
    <phoneticPr fontId="1"/>
  </si>
  <si>
    <t>満３歳以上の基準配置数 ⑦
（①と⑥のうち大きい数）</t>
    <rPh sb="0" eb="1">
      <t>マン</t>
    </rPh>
    <rPh sb="2" eb="3">
      <t>サイ</t>
    </rPh>
    <rPh sb="6" eb="8">
      <t>キジュン</t>
    </rPh>
    <rPh sb="8" eb="10">
      <t>ハイチ</t>
    </rPh>
    <rPh sb="10" eb="11">
      <t>スウ</t>
    </rPh>
    <rPh sb="21" eb="22">
      <t>オオ</t>
    </rPh>
    <rPh sb="24" eb="25">
      <t>カズ</t>
    </rPh>
    <phoneticPr fontId="1"/>
  </si>
  <si>
    <t>主幹保育教諭等に専任可させるための代替保育教諭（常勤分）</t>
    <rPh sb="0" eb="2">
      <t>シュカン</t>
    </rPh>
    <rPh sb="2" eb="4">
      <t>ホイク</t>
    </rPh>
    <rPh sb="4" eb="6">
      <t>キョウユ</t>
    </rPh>
    <rPh sb="6" eb="7">
      <t>ナド</t>
    </rPh>
    <rPh sb="8" eb="10">
      <t>センニン</t>
    </rPh>
    <rPh sb="10" eb="11">
      <t>カ</t>
    </rPh>
    <rPh sb="17" eb="19">
      <t>ダイタイ</t>
    </rPh>
    <rPh sb="19" eb="21">
      <t>ホイク</t>
    </rPh>
    <rPh sb="21" eb="23">
      <t>キョウユ</t>
    </rPh>
    <rPh sb="24" eb="26">
      <t>ジョウキン</t>
    </rPh>
    <rPh sb="26" eb="27">
      <t>ブン</t>
    </rPh>
    <phoneticPr fontId="1"/>
  </si>
  <si>
    <t>年齢別配置基準</t>
    <rPh sb="0" eb="3">
      <t>ネンレイベツ</t>
    </rPh>
    <rPh sb="3" eb="5">
      <t>ハイチ</t>
    </rPh>
    <rPh sb="5" eb="7">
      <t>キジュン</t>
    </rPh>
    <phoneticPr fontId="1"/>
  </si>
  <si>
    <t>満３歳児　③’</t>
    <rPh sb="0" eb="1">
      <t>マン</t>
    </rPh>
    <rPh sb="2" eb="4">
      <t>サイジ</t>
    </rPh>
    <phoneticPr fontId="1"/>
  </si>
  <si>
    <t>園長が兼任の場合　⑧</t>
    <rPh sb="0" eb="2">
      <t>エンチョウ</t>
    </rPh>
    <rPh sb="3" eb="5">
      <t>ケンニン</t>
    </rPh>
    <rPh sb="6" eb="8">
      <t>バアイ</t>
    </rPh>
    <phoneticPr fontId="1"/>
  </si>
  <si>
    <t>園長が兼任の場合は保育教諭等を１人配置しなければならない。</t>
    <rPh sb="0" eb="2">
      <t>エンチョウ</t>
    </rPh>
    <rPh sb="3" eb="5">
      <t>ケンニン</t>
    </rPh>
    <rPh sb="6" eb="8">
      <t>バアイ</t>
    </rPh>
    <rPh sb="9" eb="11">
      <t>ホイク</t>
    </rPh>
    <rPh sb="11" eb="13">
      <t>キョウユ</t>
    </rPh>
    <rPh sb="13" eb="14">
      <t>トウ</t>
    </rPh>
    <rPh sb="16" eb="17">
      <t>ニン</t>
    </rPh>
    <rPh sb="17" eb="19">
      <t>ハイチ</t>
    </rPh>
    <phoneticPr fontId="1"/>
  </si>
  <si>
    <r>
      <t xml:space="preserve">その他保育教諭 </t>
    </r>
    <r>
      <rPr>
        <sz val="12"/>
        <rFont val="ＭＳ Ｐゴシック"/>
        <family val="3"/>
        <charset val="128"/>
      </rPr>
      <t>⑩</t>
    </r>
    <r>
      <rPr>
        <sz val="11"/>
        <rFont val="ＭＳ Ｐゴシック"/>
        <family val="3"/>
        <charset val="128"/>
      </rPr>
      <t xml:space="preserve">
（フリー等）</t>
    </r>
    <rPh sb="2" eb="3">
      <t>タ</t>
    </rPh>
    <rPh sb="3" eb="5">
      <t>ホイク</t>
    </rPh>
    <rPh sb="5" eb="7">
      <t>キョウユ</t>
    </rPh>
    <rPh sb="14" eb="15">
      <t>ナド</t>
    </rPh>
    <phoneticPr fontId="1"/>
  </si>
  <si>
    <r>
      <t>基準　　　　　　　　　　</t>
    </r>
    <r>
      <rPr>
        <sz val="9"/>
        <rFont val="ＭＳ Ｐゴシック"/>
        <family val="3"/>
        <charset val="128"/>
      </rPr>
      <t>②+③+⑦+⑧</t>
    </r>
    <r>
      <rPr>
        <sz val="11"/>
        <rFont val="ＭＳ Ｐゴシック"/>
        <family val="3"/>
        <charset val="128"/>
      </rPr>
      <t xml:space="preserve">
実員（常勤換算後）　</t>
    </r>
    <r>
      <rPr>
        <sz val="9"/>
        <rFont val="ＭＳ Ｐゴシック"/>
        <family val="3"/>
        <charset val="128"/>
      </rPr>
      <t>②+③+③’＋④+⑤+⑨+⑩</t>
    </r>
    <rPh sb="0" eb="2">
      <t>キジュン</t>
    </rPh>
    <rPh sb="20" eb="22">
      <t>ジツイン</t>
    </rPh>
    <rPh sb="23" eb="25">
      <t>ジョウキン</t>
    </rPh>
    <rPh sb="25" eb="27">
      <t>カンザン</t>
    </rPh>
    <rPh sb="27" eb="28">
      <t>ゴ</t>
    </rPh>
    <phoneticPr fontId="1"/>
  </si>
  <si>
    <t>主幹保育教諭等に専任可させるための代替保育教諭（非常勤分）</t>
    <rPh sb="0" eb="2">
      <t>シュカン</t>
    </rPh>
    <rPh sb="2" eb="4">
      <t>ホイク</t>
    </rPh>
    <rPh sb="4" eb="6">
      <t>キョウユ</t>
    </rPh>
    <rPh sb="6" eb="7">
      <t>ナド</t>
    </rPh>
    <rPh sb="8" eb="10">
      <t>センニン</t>
    </rPh>
    <rPh sb="10" eb="11">
      <t>カ</t>
    </rPh>
    <rPh sb="17" eb="19">
      <t>ダイタイ</t>
    </rPh>
    <rPh sb="19" eb="21">
      <t>ホイク</t>
    </rPh>
    <rPh sb="21" eb="23">
      <t>キョウユ</t>
    </rPh>
    <rPh sb="24" eb="25">
      <t>ヒ</t>
    </rPh>
    <rPh sb="25" eb="27">
      <t>ジョウキン</t>
    </rPh>
    <rPh sb="27" eb="28">
      <t>ブン</t>
    </rPh>
    <phoneticPr fontId="1"/>
  </si>
  <si>
    <t>建築物</t>
    <rPh sb="0" eb="3">
      <t>ケンチクブツ</t>
    </rPh>
    <phoneticPr fontId="1"/>
  </si>
  <si>
    <r>
      <t>　　</t>
    </r>
    <r>
      <rPr>
        <sz val="10"/>
        <rFont val="ＭＳ Ｐゴシック"/>
        <family val="3"/>
        <charset val="128"/>
      </rPr>
      <t>事務職員及び非常勤事務職員</t>
    </r>
    <r>
      <rPr>
        <sz val="9"/>
        <rFont val="ＭＳ Ｐゴシック"/>
        <family val="3"/>
        <charset val="128"/>
      </rPr>
      <t xml:space="preserve">
</t>
    </r>
    <r>
      <rPr>
        <u/>
        <sz val="8.5"/>
        <rFont val="ＭＳ Ｐゴシック"/>
        <family val="3"/>
        <charset val="128"/>
      </rPr>
      <t>※ただし、施設長等が兼務あるいは業務委託する場合は配置不要
※１号の利用定員91人以上の場合は1人を越えた配置であれば可</t>
    </r>
    <rPh sb="2" eb="4">
      <t>ジム</t>
    </rPh>
    <rPh sb="4" eb="6">
      <t>ショクイン</t>
    </rPh>
    <rPh sb="6" eb="7">
      <t>オヨ</t>
    </rPh>
    <rPh sb="8" eb="11">
      <t>ヒジョウキン</t>
    </rPh>
    <rPh sb="11" eb="13">
      <t>ジム</t>
    </rPh>
    <rPh sb="13" eb="15">
      <t>ショクイン</t>
    </rPh>
    <rPh sb="21" eb="24">
      <t>シセツチョウ</t>
    </rPh>
    <rPh sb="24" eb="25">
      <t>ナド</t>
    </rPh>
    <rPh sb="26" eb="28">
      <t>ケンム</t>
    </rPh>
    <rPh sb="32" eb="34">
      <t>ギョウム</t>
    </rPh>
    <rPh sb="34" eb="36">
      <t>イタク</t>
    </rPh>
    <rPh sb="38" eb="40">
      <t>バアイ</t>
    </rPh>
    <rPh sb="41" eb="43">
      <t>ハイチ</t>
    </rPh>
    <rPh sb="43" eb="45">
      <t>フヨウ</t>
    </rPh>
    <phoneticPr fontId="1"/>
  </si>
  <si>
    <t>１号の利用定員
　90人以下　1人（常勤）
　91人以上　2人
     （うち1名は非常勤で可）</t>
    <rPh sb="1" eb="2">
      <t>ゴウ</t>
    </rPh>
    <rPh sb="3" eb="5">
      <t>リヨウ</t>
    </rPh>
    <rPh sb="5" eb="7">
      <t>テイイン</t>
    </rPh>
    <rPh sb="11" eb="14">
      <t>ニンイカ</t>
    </rPh>
    <rPh sb="16" eb="17">
      <t>ニン</t>
    </rPh>
    <rPh sb="18" eb="20">
      <t>ジョウキン</t>
    </rPh>
    <rPh sb="25" eb="28">
      <t>ニンイジョウ</t>
    </rPh>
    <rPh sb="30" eb="31">
      <t>ニン</t>
    </rPh>
    <rPh sb="41" eb="42">
      <t>メイ</t>
    </rPh>
    <rPh sb="43" eb="46">
      <t>ヒジョウキン</t>
    </rPh>
    <rPh sb="47" eb="48">
      <t>カ</t>
    </rPh>
    <phoneticPr fontId="1"/>
  </si>
  <si>
    <r>
      <t>一時預かり事業（</t>
    </r>
    <r>
      <rPr>
        <sz val="11"/>
        <rFont val="ＭＳ Ｐゴシック"/>
        <family val="3"/>
        <charset val="128"/>
      </rPr>
      <t>幼稚園型Ⅰ）</t>
    </r>
    <rPh sb="0" eb="2">
      <t>イチジ</t>
    </rPh>
    <rPh sb="2" eb="3">
      <t>アズ</t>
    </rPh>
    <rPh sb="5" eb="7">
      <t>ジギョウ</t>
    </rPh>
    <rPh sb="8" eb="11">
      <t>ヨウチエン</t>
    </rPh>
    <rPh sb="11" eb="12">
      <t>ガタ</t>
    </rPh>
    <phoneticPr fontId="1"/>
  </si>
  <si>
    <r>
      <t>一時預かり事業（</t>
    </r>
    <r>
      <rPr>
        <sz val="11"/>
        <rFont val="ＭＳ Ｐゴシック"/>
        <family val="3"/>
        <charset val="128"/>
      </rPr>
      <t>幼稚園型Ⅱ）</t>
    </r>
    <rPh sb="0" eb="2">
      <t>イチジ</t>
    </rPh>
    <rPh sb="2" eb="3">
      <t>アズ</t>
    </rPh>
    <rPh sb="5" eb="7">
      <t>ジギョウ</t>
    </rPh>
    <rPh sb="8" eb="11">
      <t>ヨウチエン</t>
    </rPh>
    <rPh sb="11" eb="12">
      <t>ガタ</t>
    </rPh>
    <phoneticPr fontId="1"/>
  </si>
  <si>
    <t>１／２０</t>
    <phoneticPr fontId="1"/>
  </si>
  <si>
    <t>保健師・看護師・准看護師免許状のみ所有</t>
    <rPh sb="0" eb="3">
      <t>ホケンシ</t>
    </rPh>
    <rPh sb="4" eb="7">
      <t>カンゴシ</t>
    </rPh>
    <rPh sb="8" eb="12">
      <t>ジュンカンゴシ</t>
    </rPh>
    <rPh sb="12" eb="15">
      <t>メンキョジョウ</t>
    </rPh>
    <rPh sb="17" eb="19">
      <t>ショユウ</t>
    </rPh>
    <phoneticPr fontId="1"/>
  </si>
  <si>
    <t>研修代替保育士（年間３日分）※研修費用等に代替可
保育標準時間認定（３時間分）
休けい保育士（保育認定子どもにかかる利用定員が91人以上の場合）</t>
    <rPh sb="15" eb="17">
      <t>ケンシュウ</t>
    </rPh>
    <rPh sb="17" eb="19">
      <t>ヒヨウ</t>
    </rPh>
    <rPh sb="19" eb="20">
      <t>トウ</t>
    </rPh>
    <rPh sb="21" eb="23">
      <t>ダイタイ</t>
    </rPh>
    <rPh sb="23" eb="24">
      <t>カ</t>
    </rPh>
    <rPh sb="65" eb="68">
      <t>ニンイジョウ</t>
    </rPh>
    <rPh sb="69" eb="71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</si>
</sst>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_ "/>
    <numFmt numFmtId="177" formatCode="0.0_ "/>
    <numFmt numFmtId="178" formatCode="#,##0&quot;人&quot;"/>
    <numFmt numFmtId="179" formatCode="General&quot;人&quot;"/>
    <numFmt numFmtId="180" formatCode="#,##0.0"/>
    <numFmt numFmtId="181" formatCode="&quot;（&quot;General&quot;）&quot;"/>
    <numFmt numFmtId="182" formatCode="[$-411]ggge&quot;年&quot;m&quot;月&quot;d&quot;日&quot;;@"/>
    <numFmt numFmtId="183" formatCode="#,##0&quot;学級&quot;"/>
    <numFmt numFmtId="184" formatCode="#,##0.00&quot;㎡&quot;"/>
    <numFmt numFmtId="185" formatCode="#,##0.00_ 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8.5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0" fillId="0" borderId="0">
      <alignment vertical="center"/>
    </xf>
  </cellStyleXfs>
  <cellXfs count="582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46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182" fontId="7" fillId="0" borderId="8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82" fontId="7" fillId="0" borderId="8" xfId="0" applyNumberFormat="1" applyFont="1" applyFill="1" applyBorder="1" applyAlignment="1">
      <alignment horizontal="center" vertical="center"/>
    </xf>
    <xf numFmtId="182" fontId="7" fillId="0" borderId="8" xfId="0" applyNumberFormat="1" applyFont="1" applyFill="1" applyBorder="1" applyAlignment="1">
      <alignment horizontal="left" vertical="center"/>
    </xf>
    <xf numFmtId="182" fontId="7" fillId="0" borderId="8" xfId="0" applyNumberFormat="1" applyFont="1" applyFill="1" applyBorder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 quotePrefix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8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184" fontId="4" fillId="0" borderId="4" xfId="0" applyNumberFormat="1" applyFont="1" applyBorder="1" applyAlignment="1">
      <alignment horizontal="center" vertical="center"/>
    </xf>
    <xf numFmtId="184" fontId="4" fillId="0" borderId="2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distributed" vertical="center" wrapText="1"/>
    </xf>
    <xf numFmtId="0" fontId="7" fillId="0" borderId="11" xfId="0" applyFont="1" applyBorder="1" applyAlignment="1">
      <alignment horizontal="left" vertical="center" wrapText="1" indent="1"/>
    </xf>
    <xf numFmtId="185" fontId="5" fillId="2" borderId="1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7" fillId="2" borderId="3" xfId="0" applyFont="1" applyFill="1" applyBorder="1" applyAlignment="1">
      <alignment horizontal="left" vertical="center"/>
    </xf>
    <xf numFmtId="184" fontId="11" fillId="0" borderId="4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0" borderId="0" xfId="0" quotePrefix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0" xfId="0" quotePrefix="1" applyFill="1" applyAlignment="1">
      <alignment vertical="center"/>
    </xf>
    <xf numFmtId="0" fontId="4" fillId="0" borderId="0" xfId="0" applyFont="1" applyBorder="1" applyAlignment="1">
      <alignment horizontal="left" vertical="center" wrapText="1" indent="1"/>
    </xf>
    <xf numFmtId="184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4" borderId="40" xfId="0" applyFont="1" applyFill="1" applyBorder="1" applyAlignment="1">
      <alignment horizontal="right" vertical="center"/>
    </xf>
    <xf numFmtId="0" fontId="0" fillId="4" borderId="32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4" borderId="30" xfId="0" applyFont="1" applyFill="1" applyBorder="1" applyAlignment="1">
      <alignment horizontal="right" vertical="center"/>
    </xf>
    <xf numFmtId="0" fontId="2" fillId="6" borderId="9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0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43" xfId="0" applyFont="1" applyBorder="1" applyAlignment="1">
      <alignment horizontal="right" vertical="center"/>
    </xf>
    <xf numFmtId="0" fontId="0" fillId="0" borderId="8" xfId="0" applyFont="1" applyBorder="1" applyAlignment="1">
      <alignment vertical="center"/>
    </xf>
    <xf numFmtId="0" fontId="0" fillId="0" borderId="19" xfId="0" applyFont="1" applyBorder="1" applyAlignment="1">
      <alignment horizontal="right" vertical="center"/>
    </xf>
    <xf numFmtId="0" fontId="0" fillId="0" borderId="23" xfId="0" applyFont="1" applyBorder="1" applyAlignment="1">
      <alignment horizontal="right" vertical="center"/>
    </xf>
    <xf numFmtId="0" fontId="0" fillId="0" borderId="14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3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7" xfId="0" applyFont="1" applyBorder="1" applyAlignment="1">
      <alignment horizontal="right" vertical="center"/>
    </xf>
    <xf numFmtId="0" fontId="0" fillId="0" borderId="28" xfId="0" applyFont="1" applyBorder="1" applyAlignment="1">
      <alignment horizontal="right" vertical="center"/>
    </xf>
    <xf numFmtId="0" fontId="0" fillId="6" borderId="23" xfId="0" applyFont="1" applyFill="1" applyBorder="1" applyAlignment="1">
      <alignment horizontal="right" vertical="center"/>
    </xf>
    <xf numFmtId="0" fontId="0" fillId="6" borderId="19" xfId="0" applyFont="1" applyFill="1" applyBorder="1" applyAlignment="1">
      <alignment horizontal="right" vertical="center"/>
    </xf>
    <xf numFmtId="0" fontId="0" fillId="0" borderId="31" xfId="0" applyFont="1" applyBorder="1" applyAlignment="1">
      <alignment horizontal="right" vertical="center"/>
    </xf>
    <xf numFmtId="0" fontId="0" fillId="0" borderId="29" xfId="0" applyFont="1" applyBorder="1" applyAlignment="1">
      <alignment horizontal="right" vertical="center"/>
    </xf>
    <xf numFmtId="0" fontId="0" fillId="0" borderId="45" xfId="0" applyFont="1" applyBorder="1" applyAlignment="1">
      <alignment horizontal="right" vertical="center"/>
    </xf>
    <xf numFmtId="0" fontId="0" fillId="0" borderId="56" xfId="0" applyFont="1" applyBorder="1" applyAlignment="1">
      <alignment horizontal="right" vertical="center"/>
    </xf>
    <xf numFmtId="0" fontId="0" fillId="0" borderId="54" xfId="0" applyFont="1" applyBorder="1" applyAlignment="1">
      <alignment horizontal="right" vertical="center"/>
    </xf>
    <xf numFmtId="0" fontId="0" fillId="0" borderId="58" xfId="0" applyFont="1" applyBorder="1" applyAlignment="1">
      <alignment horizontal="right" vertical="center"/>
    </xf>
    <xf numFmtId="0" fontId="0" fillId="0" borderId="23" xfId="0" applyFont="1" applyFill="1" applyBorder="1" applyAlignment="1">
      <alignment horizontal="right" vertical="center"/>
    </xf>
    <xf numFmtId="0" fontId="0" fillId="0" borderId="19" xfId="0" applyFont="1" applyFill="1" applyBorder="1" applyAlignment="1">
      <alignment horizontal="right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indent="1"/>
    </xf>
    <xf numFmtId="0" fontId="0" fillId="0" borderId="3" xfId="0" applyFont="1" applyBorder="1" applyAlignment="1">
      <alignment horizontal="left" vertical="center" indent="1"/>
    </xf>
    <xf numFmtId="0" fontId="0" fillId="0" borderId="2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left" vertical="center" inden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indent="1"/>
    </xf>
    <xf numFmtId="0" fontId="0" fillId="0" borderId="4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177" fontId="2" fillId="2" borderId="4" xfId="0" applyNumberFormat="1" applyFont="1" applyFill="1" applyBorder="1" applyAlignment="1">
      <alignment horizontal="right" vertical="center"/>
    </xf>
    <xf numFmtId="177" fontId="2" fillId="2" borderId="3" xfId="0" applyNumberFormat="1" applyFont="1" applyFill="1" applyBorder="1" applyAlignment="1">
      <alignment horizontal="right" vertical="center"/>
    </xf>
    <xf numFmtId="177" fontId="2" fillId="2" borderId="8" xfId="0" applyNumberFormat="1" applyFont="1" applyFill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176" fontId="2" fillId="2" borderId="1" xfId="0" applyNumberFormat="1" applyFont="1" applyFill="1" applyBorder="1" applyAlignment="1">
      <alignment horizontal="right" vertical="center"/>
    </xf>
    <xf numFmtId="176" fontId="2" fillId="2" borderId="4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 textRotation="255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179" fontId="0" fillId="2" borderId="15" xfId="0" applyNumberFormat="1" applyFont="1" applyFill="1" applyBorder="1" applyAlignment="1">
      <alignment horizontal="right" vertical="center"/>
    </xf>
    <xf numFmtId="179" fontId="0" fillId="2" borderId="13" xfId="0" applyNumberFormat="1" applyFont="1" applyFill="1" applyBorder="1" applyAlignment="1">
      <alignment horizontal="right" vertical="center"/>
    </xf>
    <xf numFmtId="179" fontId="0" fillId="2" borderId="9" xfId="0" applyNumberFormat="1" applyFont="1" applyFill="1" applyBorder="1" applyAlignment="1">
      <alignment horizontal="right" vertical="center"/>
    </xf>
    <xf numFmtId="179" fontId="0" fillId="2" borderId="7" xfId="0" applyNumberFormat="1" applyFont="1" applyFill="1" applyBorder="1" applyAlignment="1">
      <alignment horizontal="right" vertical="center"/>
    </xf>
    <xf numFmtId="0" fontId="0" fillId="0" borderId="4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0" fillId="2" borderId="1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0" fillId="0" borderId="42" xfId="0" applyFont="1" applyFill="1" applyBorder="1" applyAlignment="1">
      <alignment vertical="center"/>
    </xf>
    <xf numFmtId="0" fontId="1" fillId="0" borderId="39" xfId="0" applyFont="1" applyFill="1" applyBorder="1" applyAlignment="1">
      <alignment horizontal="left" vertical="center" wrapText="1"/>
    </xf>
    <xf numFmtId="176" fontId="2" fillId="0" borderId="55" xfId="0" applyNumberFormat="1" applyFont="1" applyFill="1" applyBorder="1" applyAlignment="1">
      <alignment horizontal="right" vertical="center"/>
    </xf>
    <xf numFmtId="176" fontId="2" fillId="0" borderId="56" xfId="0" applyNumberFormat="1" applyFont="1" applyFill="1" applyBorder="1" applyAlignment="1">
      <alignment horizontal="right" vertical="center"/>
    </xf>
    <xf numFmtId="0" fontId="2" fillId="0" borderId="57" xfId="0" applyFont="1" applyBorder="1" applyAlignment="1">
      <alignment horizontal="right" vertical="center"/>
    </xf>
    <xf numFmtId="0" fontId="2" fillId="0" borderId="56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77" fontId="2" fillId="2" borderId="56" xfId="0" applyNumberFormat="1" applyFont="1" applyFill="1" applyBorder="1" applyAlignment="1">
      <alignment horizontal="right" vertical="center"/>
    </xf>
    <xf numFmtId="177" fontId="2" fillId="0" borderId="15" xfId="0" applyNumberFormat="1" applyFont="1" applyFill="1" applyBorder="1" applyAlignment="1">
      <alignment horizontal="right" vertical="center"/>
    </xf>
    <xf numFmtId="177" fontId="2" fillId="0" borderId="14" xfId="0" applyNumberFormat="1" applyFont="1" applyFill="1" applyBorder="1" applyAlignment="1">
      <alignment horizontal="right" vertical="center"/>
    </xf>
    <xf numFmtId="177" fontId="2" fillId="0" borderId="9" xfId="0" applyNumberFormat="1" applyFont="1" applyFill="1" applyBorder="1" applyAlignment="1">
      <alignment horizontal="right" vertical="center"/>
    </xf>
    <xf numFmtId="177" fontId="2" fillId="0" borderId="8" xfId="0" applyNumberFormat="1" applyFont="1" applyFill="1" applyBorder="1" applyAlignment="1">
      <alignment horizontal="right" vertical="center"/>
    </xf>
    <xf numFmtId="176" fontId="2" fillId="0" borderId="24" xfId="0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176" fontId="2" fillId="2" borderId="3" xfId="0" applyNumberFormat="1" applyFont="1" applyFill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10" xfId="0" applyFont="1" applyBorder="1" applyAlignment="1">
      <alignment horizontal="right" vertical="center"/>
    </xf>
    <xf numFmtId="0" fontId="0" fillId="0" borderId="9" xfId="0" applyFont="1" applyBorder="1" applyAlignment="1">
      <alignment horizontal="right" vertical="center"/>
    </xf>
    <xf numFmtId="0" fontId="0" fillId="0" borderId="7" xfId="0" applyFont="1" applyBorder="1" applyAlignment="1">
      <alignment horizontal="right" vertical="center"/>
    </xf>
    <xf numFmtId="0" fontId="0" fillId="0" borderId="13" xfId="0" applyFont="1" applyBorder="1" applyAlignment="1">
      <alignment horizontal="right" vertical="center"/>
    </xf>
    <xf numFmtId="176" fontId="2" fillId="6" borderId="4" xfId="0" applyNumberFormat="1" applyFont="1" applyFill="1" applyBorder="1" applyAlignment="1">
      <alignment horizontal="right" vertical="center"/>
    </xf>
    <xf numFmtId="176" fontId="2" fillId="6" borderId="3" xfId="0" applyNumberFormat="1" applyFont="1" applyFill="1" applyBorder="1" applyAlignment="1">
      <alignment horizontal="right" vertical="center"/>
    </xf>
    <xf numFmtId="179" fontId="0" fillId="2" borderId="14" xfId="0" applyNumberFormat="1" applyFont="1" applyFill="1" applyBorder="1" applyAlignment="1">
      <alignment horizontal="right" vertical="center"/>
    </xf>
    <xf numFmtId="179" fontId="0" fillId="2" borderId="8" xfId="0" applyNumberFormat="1" applyFont="1" applyFill="1" applyBorder="1" applyAlignment="1">
      <alignment horizontal="right" vertical="center"/>
    </xf>
    <xf numFmtId="179" fontId="0" fillId="6" borderId="14" xfId="0" applyNumberFormat="1" applyFont="1" applyFill="1" applyBorder="1" applyAlignment="1">
      <alignment horizontal="right" vertical="center"/>
    </xf>
    <xf numFmtId="0" fontId="0" fillId="6" borderId="13" xfId="0" applyFont="1" applyFill="1" applyBorder="1" applyAlignment="1">
      <alignment horizontal="right" vertical="center"/>
    </xf>
    <xf numFmtId="0" fontId="0" fillId="6" borderId="8" xfId="0" applyFont="1" applyFill="1" applyBorder="1" applyAlignment="1">
      <alignment horizontal="right" vertical="center"/>
    </xf>
    <xf numFmtId="0" fontId="0" fillId="6" borderId="7" xfId="0" applyFont="1" applyFill="1" applyBorder="1" applyAlignment="1">
      <alignment horizontal="right" vertical="center"/>
    </xf>
    <xf numFmtId="179" fontId="0" fillId="0" borderId="14" xfId="0" applyNumberFormat="1" applyFont="1" applyFill="1" applyBorder="1" applyAlignment="1">
      <alignment horizontal="right" vertical="center"/>
    </xf>
    <xf numFmtId="179" fontId="0" fillId="0" borderId="13" xfId="0" applyNumberFormat="1" applyFont="1" applyFill="1" applyBorder="1" applyAlignment="1">
      <alignment horizontal="right" vertical="center"/>
    </xf>
    <xf numFmtId="179" fontId="0" fillId="0" borderId="8" xfId="0" applyNumberFormat="1" applyFont="1" applyFill="1" applyBorder="1" applyAlignment="1">
      <alignment horizontal="right" vertical="center"/>
    </xf>
    <xf numFmtId="179" fontId="0" fillId="0" borderId="7" xfId="0" applyNumberFormat="1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176" fontId="2" fillId="3" borderId="24" xfId="0" applyNumberFormat="1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2" fillId="3" borderId="20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0" fillId="0" borderId="14" xfId="0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176" fontId="2" fillId="3" borderId="27" xfId="0" applyNumberFormat="1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83" fontId="2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2" fillId="2" borderId="15" xfId="0" applyNumberFormat="1" applyFont="1" applyFill="1" applyBorder="1" applyAlignment="1">
      <alignment horizontal="right" vertical="center"/>
    </xf>
    <xf numFmtId="177" fontId="2" fillId="2" borderId="14" xfId="0" applyNumberFormat="1" applyFont="1" applyFill="1" applyBorder="1" applyAlignment="1">
      <alignment horizontal="right" vertical="center"/>
    </xf>
    <xf numFmtId="177" fontId="2" fillId="2" borderId="9" xfId="0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center" vertical="center" textRotation="255" wrapText="1"/>
    </xf>
    <xf numFmtId="0" fontId="2" fillId="0" borderId="10" xfId="0" applyFont="1" applyBorder="1" applyAlignment="1">
      <alignment horizontal="center" vertical="center" textRotation="255" wrapText="1"/>
    </xf>
    <xf numFmtId="177" fontId="2" fillId="0" borderId="15" xfId="0" applyNumberFormat="1" applyFont="1" applyBorder="1" applyAlignment="1">
      <alignment horizontal="right" vertical="center"/>
    </xf>
    <xf numFmtId="177" fontId="2" fillId="0" borderId="14" xfId="0" applyNumberFormat="1" applyFont="1" applyBorder="1" applyAlignment="1">
      <alignment horizontal="right" vertical="center"/>
    </xf>
    <xf numFmtId="177" fontId="2" fillId="0" borderId="9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0" borderId="36" xfId="0" applyFont="1" applyFill="1" applyBorder="1" applyAlignment="1">
      <alignment horizontal="center" vertical="center" textRotation="255" wrapText="1"/>
    </xf>
    <xf numFmtId="0" fontId="0" fillId="0" borderId="50" xfId="0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horizontal="right" vertical="center"/>
    </xf>
    <xf numFmtId="176" fontId="2" fillId="6" borderId="15" xfId="0" applyNumberFormat="1" applyFont="1" applyFill="1" applyBorder="1" applyAlignment="1">
      <alignment horizontal="right" vertical="center"/>
    </xf>
    <xf numFmtId="0" fontId="2" fillId="6" borderId="14" xfId="0" applyFont="1" applyFill="1" applyBorder="1" applyAlignment="1">
      <alignment horizontal="right" vertical="center"/>
    </xf>
    <xf numFmtId="0" fontId="2" fillId="6" borderId="9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horizontal="righ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right" vertical="center"/>
    </xf>
    <xf numFmtId="0" fontId="0" fillId="0" borderId="59" xfId="0" applyFont="1" applyBorder="1" applyAlignment="1">
      <alignment horizontal="right" vertical="center"/>
    </xf>
    <xf numFmtId="0" fontId="0" fillId="0" borderId="36" xfId="0" applyFont="1" applyBorder="1" applyAlignment="1">
      <alignment vertical="center"/>
    </xf>
    <xf numFmtId="179" fontId="0" fillId="4" borderId="38" xfId="0" applyNumberFormat="1" applyFont="1" applyFill="1" applyBorder="1" applyAlignment="1">
      <alignment horizontal="right" vertical="center"/>
    </xf>
    <xf numFmtId="0" fontId="0" fillId="4" borderId="37" xfId="0" applyFont="1" applyFill="1" applyBorder="1" applyAlignment="1">
      <alignment horizontal="right" vertical="center"/>
    </xf>
    <xf numFmtId="0" fontId="0" fillId="4" borderId="30" xfId="0" applyFont="1" applyFill="1" applyBorder="1" applyAlignment="1">
      <alignment horizontal="right" vertical="center"/>
    </xf>
    <xf numFmtId="0" fontId="0" fillId="4" borderId="29" xfId="0" applyFont="1" applyFill="1" applyBorder="1" applyAlignment="1">
      <alignment horizontal="right" vertical="center"/>
    </xf>
    <xf numFmtId="0" fontId="2" fillId="4" borderId="38" xfId="0" applyFont="1" applyFill="1" applyBorder="1" applyAlignment="1">
      <alignment horizontal="right" vertical="center"/>
    </xf>
    <xf numFmtId="0" fontId="2" fillId="4" borderId="39" xfId="0" applyFont="1" applyFill="1" applyBorder="1" applyAlignment="1">
      <alignment horizontal="right" vertical="center"/>
    </xf>
    <xf numFmtId="0" fontId="0" fillId="4" borderId="42" xfId="0" applyFont="1" applyFill="1" applyBorder="1" applyAlignment="1">
      <alignment horizontal="center" vertical="center" wrapText="1"/>
    </xf>
    <xf numFmtId="0" fontId="0" fillId="4" borderId="36" xfId="0" applyFont="1" applyFill="1" applyBorder="1" applyAlignment="1">
      <alignment horizontal="center" vertical="center" wrapText="1"/>
    </xf>
    <xf numFmtId="176" fontId="2" fillId="4" borderId="34" xfId="0" applyNumberFormat="1" applyFont="1" applyFill="1" applyBorder="1" applyAlignment="1">
      <alignment horizontal="right" vertical="center"/>
    </xf>
    <xf numFmtId="176" fontId="2" fillId="4" borderId="33" xfId="0" applyNumberFormat="1" applyFont="1" applyFill="1" applyBorder="1" applyAlignment="1">
      <alignment horizontal="right" vertical="center"/>
    </xf>
    <xf numFmtId="0" fontId="2" fillId="0" borderId="44" xfId="0" applyFont="1" applyBorder="1" applyAlignment="1">
      <alignment horizontal="right" vertical="center"/>
    </xf>
    <xf numFmtId="176" fontId="2" fillId="6" borderId="24" xfId="0" applyNumberFormat="1" applyFont="1" applyFill="1" applyBorder="1" applyAlignment="1">
      <alignment horizontal="right" vertical="center"/>
    </xf>
    <xf numFmtId="0" fontId="2" fillId="6" borderId="20" xfId="0" applyFont="1" applyFill="1" applyBorder="1" applyAlignment="1">
      <alignment horizontal="right" vertical="center"/>
    </xf>
    <xf numFmtId="0" fontId="0" fillId="6" borderId="14" xfId="0" applyFont="1" applyFill="1" applyBorder="1" applyAlignment="1">
      <alignment horizontal="right" vertical="center"/>
    </xf>
    <xf numFmtId="0" fontId="2" fillId="6" borderId="15" xfId="0" applyFont="1" applyFill="1" applyBorder="1" applyAlignment="1">
      <alignment horizontal="right" vertical="center"/>
    </xf>
    <xf numFmtId="0" fontId="0" fillId="4" borderId="39" xfId="0" applyFont="1" applyFill="1" applyBorder="1" applyAlignment="1">
      <alignment horizontal="right" vertical="center"/>
    </xf>
    <xf numFmtId="0" fontId="0" fillId="4" borderId="31" xfId="0" applyFont="1" applyFill="1" applyBorder="1" applyAlignment="1">
      <alignment horizontal="right" vertical="center"/>
    </xf>
    <xf numFmtId="180" fontId="2" fillId="4" borderId="41" xfId="0" applyNumberFormat="1" applyFont="1" applyFill="1" applyBorder="1" applyAlignment="1">
      <alignment horizontal="right" vertical="center"/>
    </xf>
    <xf numFmtId="180" fontId="2" fillId="4" borderId="39" xfId="0" applyNumberFormat="1" applyFont="1" applyFill="1" applyBorder="1" applyAlignment="1">
      <alignment horizontal="right" vertical="center"/>
    </xf>
    <xf numFmtId="180" fontId="2" fillId="4" borderId="35" xfId="0" applyNumberFormat="1" applyFont="1" applyFill="1" applyBorder="1" applyAlignment="1">
      <alignment horizontal="right" vertical="center"/>
    </xf>
    <xf numFmtId="180" fontId="2" fillId="4" borderId="31" xfId="0" applyNumberFormat="1" applyFont="1" applyFill="1" applyBorder="1" applyAlignment="1">
      <alignment horizontal="right" vertical="center"/>
    </xf>
    <xf numFmtId="176" fontId="2" fillId="4" borderId="38" xfId="0" applyNumberFormat="1" applyFont="1" applyFill="1" applyBorder="1" applyAlignment="1">
      <alignment horizontal="right" vertical="center"/>
    </xf>
    <xf numFmtId="176" fontId="2" fillId="4" borderId="39" xfId="0" applyNumberFormat="1" applyFont="1" applyFill="1" applyBorder="1" applyAlignment="1">
      <alignment horizontal="right" vertical="center"/>
    </xf>
    <xf numFmtId="176" fontId="2" fillId="4" borderId="30" xfId="0" applyNumberFormat="1" applyFont="1" applyFill="1" applyBorder="1" applyAlignment="1">
      <alignment horizontal="right" vertical="center"/>
    </xf>
    <xf numFmtId="176" fontId="2" fillId="4" borderId="31" xfId="0" applyNumberFormat="1" applyFont="1" applyFill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4" borderId="30" xfId="0" applyFont="1" applyFill="1" applyBorder="1" applyAlignment="1">
      <alignment horizontal="right" vertical="center"/>
    </xf>
    <xf numFmtId="0" fontId="2" fillId="4" borderId="31" xfId="0" applyFont="1" applyFill="1" applyBorder="1" applyAlignment="1">
      <alignment horizontal="right" vertical="center"/>
    </xf>
    <xf numFmtId="0" fontId="0" fillId="0" borderId="33" xfId="0" applyFont="1" applyBorder="1" applyAlignment="1">
      <alignment horizontal="right" vertical="center"/>
    </xf>
    <xf numFmtId="176" fontId="2" fillId="0" borderId="27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right" vertical="center"/>
    </xf>
    <xf numFmtId="179" fontId="0" fillId="4" borderId="39" xfId="0" applyNumberFormat="1" applyFont="1" applyFill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9" fontId="0" fillId="0" borderId="15" xfId="0" applyNumberFormat="1" applyFont="1" applyBorder="1" applyAlignment="1">
      <alignment horizontal="center" vertical="center"/>
    </xf>
    <xf numFmtId="179" fontId="0" fillId="0" borderId="14" xfId="0" applyNumberFormat="1" applyFont="1" applyBorder="1" applyAlignment="1">
      <alignment horizontal="center" vertical="center"/>
    </xf>
    <xf numFmtId="179" fontId="0" fillId="0" borderId="9" xfId="0" applyNumberFormat="1" applyFont="1" applyBorder="1" applyAlignment="1">
      <alignment horizontal="center" vertical="center"/>
    </xf>
    <xf numFmtId="179" fontId="0" fillId="0" borderId="8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0" fillId="0" borderId="28" xfId="0" applyFont="1" applyBorder="1" applyAlignment="1">
      <alignment horizontal="right" vertical="center"/>
    </xf>
    <xf numFmtId="0" fontId="0" fillId="0" borderId="19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textRotation="255" wrapText="1"/>
    </xf>
    <xf numFmtId="0" fontId="0" fillId="0" borderId="48" xfId="0" applyFont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181" fontId="2" fillId="0" borderId="15" xfId="0" applyNumberFormat="1" applyFont="1" applyBorder="1" applyAlignment="1">
      <alignment horizontal="right" vertical="center"/>
    </xf>
    <xf numFmtId="181" fontId="2" fillId="0" borderId="14" xfId="0" applyNumberFormat="1" applyFont="1" applyBorder="1" applyAlignment="1">
      <alignment horizontal="right" vertical="center"/>
    </xf>
    <xf numFmtId="181" fontId="2" fillId="0" borderId="9" xfId="0" applyNumberFormat="1" applyFont="1" applyBorder="1" applyAlignment="1">
      <alignment horizontal="right" vertical="center"/>
    </xf>
    <xf numFmtId="181" fontId="2" fillId="0" borderId="8" xfId="0" applyNumberFormat="1" applyFont="1" applyBorder="1" applyAlignment="1">
      <alignment horizontal="right" vertical="center"/>
    </xf>
    <xf numFmtId="177" fontId="2" fillId="2" borderId="11" xfId="0" applyNumberFormat="1" applyFont="1" applyFill="1" applyBorder="1" applyAlignment="1">
      <alignment horizontal="right" vertical="center"/>
    </xf>
    <xf numFmtId="177" fontId="2" fillId="2" borderId="0" xfId="0" applyNumberFormat="1" applyFont="1" applyFill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0" fontId="2" fillId="0" borderId="14" xfId="0" applyNumberFormat="1" applyFont="1" applyBorder="1" applyAlignment="1">
      <alignment horizontal="right" vertical="center"/>
    </xf>
    <xf numFmtId="0" fontId="2" fillId="0" borderId="9" xfId="0" applyNumberFormat="1" applyFont="1" applyBorder="1" applyAlignment="1">
      <alignment horizontal="right" vertical="center"/>
    </xf>
    <xf numFmtId="0" fontId="2" fillId="0" borderId="8" xfId="0" applyNumberFormat="1" applyFont="1" applyBorder="1" applyAlignment="1">
      <alignment horizontal="right" vertical="center"/>
    </xf>
    <xf numFmtId="0" fontId="0" fillId="0" borderId="14" xfId="0" quotePrefix="1" applyFont="1" applyBorder="1" applyAlignment="1">
      <alignment horizontal="center" vertical="center"/>
    </xf>
    <xf numFmtId="0" fontId="0" fillId="0" borderId="8" xfId="0" quotePrefix="1" applyFont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181" fontId="2" fillId="0" borderId="15" xfId="0" applyNumberFormat="1" applyFont="1" applyFill="1" applyBorder="1" applyAlignment="1">
      <alignment horizontal="right" vertical="center"/>
    </xf>
    <xf numFmtId="181" fontId="2" fillId="0" borderId="14" xfId="0" applyNumberFormat="1" applyFont="1" applyFill="1" applyBorder="1" applyAlignment="1">
      <alignment horizontal="right" vertical="center"/>
    </xf>
    <xf numFmtId="181" fontId="2" fillId="0" borderId="9" xfId="0" applyNumberFormat="1" applyFont="1" applyFill="1" applyBorder="1" applyAlignment="1">
      <alignment horizontal="right" vertical="center"/>
    </xf>
    <xf numFmtId="181" fontId="2" fillId="0" borderId="8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center" vertical="center" textRotation="255"/>
    </xf>
    <xf numFmtId="0" fontId="0" fillId="0" borderId="12" xfId="0" applyFont="1" applyBorder="1" applyAlignment="1">
      <alignment horizontal="center" vertical="center" textRotation="255"/>
    </xf>
    <xf numFmtId="0" fontId="0" fillId="0" borderId="46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79" fontId="2" fillId="0" borderId="15" xfId="0" applyNumberFormat="1" applyFont="1" applyBorder="1" applyAlignment="1">
      <alignment horizontal="center" vertical="center"/>
    </xf>
    <xf numFmtId="179" fontId="2" fillId="0" borderId="14" xfId="0" applyNumberFormat="1" applyFont="1" applyBorder="1" applyAlignment="1">
      <alignment horizontal="center" vertical="center"/>
    </xf>
    <xf numFmtId="179" fontId="2" fillId="0" borderId="9" xfId="0" applyNumberFormat="1" applyFont="1" applyBorder="1" applyAlignment="1">
      <alignment horizontal="center" vertical="center"/>
    </xf>
    <xf numFmtId="179" fontId="2" fillId="0" borderId="8" xfId="0" applyNumberFormat="1" applyFont="1" applyBorder="1" applyAlignment="1">
      <alignment horizontal="center" vertical="center"/>
    </xf>
    <xf numFmtId="0" fontId="0" fillId="0" borderId="14" xfId="0" quotePrefix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176" fontId="2" fillId="6" borderId="14" xfId="0" applyNumberFormat="1" applyFont="1" applyFill="1" applyBorder="1" applyAlignment="1">
      <alignment horizontal="right" vertical="center"/>
    </xf>
    <xf numFmtId="176" fontId="2" fillId="6" borderId="9" xfId="0" applyNumberFormat="1" applyFont="1" applyFill="1" applyBorder="1" applyAlignment="1">
      <alignment horizontal="right" vertical="center"/>
    </xf>
    <xf numFmtId="176" fontId="2" fillId="6" borderId="8" xfId="0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right" vertical="center"/>
    </xf>
    <xf numFmtId="177" fontId="2" fillId="0" borderId="4" xfId="0" applyNumberFormat="1" applyFont="1" applyFill="1" applyBorder="1" applyAlignment="1">
      <alignment horizontal="right" vertical="center"/>
    </xf>
    <xf numFmtId="176" fontId="2" fillId="0" borderId="34" xfId="0" applyNumberFormat="1" applyFont="1" applyBorder="1" applyAlignment="1">
      <alignment horizontal="right" vertical="center"/>
    </xf>
    <xf numFmtId="176" fontId="2" fillId="0" borderId="33" xfId="0" applyNumberFormat="1" applyFont="1" applyBorder="1" applyAlignment="1">
      <alignment horizontal="right" vertical="center"/>
    </xf>
    <xf numFmtId="0" fontId="2" fillId="4" borderId="38" xfId="0" applyFont="1" applyFill="1" applyBorder="1" applyAlignment="1">
      <alignment horizontal="left" vertical="center" wrapText="1"/>
    </xf>
    <xf numFmtId="0" fontId="2" fillId="4" borderId="39" xfId="0" applyFont="1" applyFill="1" applyBorder="1" applyAlignment="1">
      <alignment horizontal="left" vertical="center"/>
    </xf>
    <xf numFmtId="0" fontId="2" fillId="4" borderId="37" xfId="0" applyFont="1" applyFill="1" applyBorder="1" applyAlignment="1">
      <alignment horizontal="left" vertical="center"/>
    </xf>
    <xf numFmtId="0" fontId="2" fillId="4" borderId="30" xfId="0" applyFont="1" applyFill="1" applyBorder="1" applyAlignment="1">
      <alignment horizontal="left" vertical="center"/>
    </xf>
    <xf numFmtId="0" fontId="2" fillId="4" borderId="31" xfId="0" applyFont="1" applyFill="1" applyBorder="1" applyAlignment="1">
      <alignment horizontal="left" vertical="center"/>
    </xf>
    <xf numFmtId="0" fontId="2" fillId="4" borderId="29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left" vertical="center" indent="1"/>
    </xf>
    <xf numFmtId="0" fontId="0" fillId="2" borderId="0" xfId="0" applyFont="1" applyFill="1" applyBorder="1" applyAlignment="1">
      <alignment horizontal="left" vertical="center" indent="1"/>
    </xf>
    <xf numFmtId="0" fontId="0" fillId="2" borderId="10" xfId="0" applyFont="1" applyFill="1" applyBorder="1" applyAlignment="1">
      <alignment horizontal="left" vertical="center" indent="1"/>
    </xf>
    <xf numFmtId="0" fontId="0" fillId="2" borderId="9" xfId="0" applyFont="1" applyFill="1" applyBorder="1" applyAlignment="1">
      <alignment horizontal="left" vertical="center" indent="1"/>
    </xf>
    <xf numFmtId="0" fontId="0" fillId="2" borderId="8" xfId="0" applyFont="1" applyFill="1" applyBorder="1" applyAlignment="1">
      <alignment horizontal="left" vertical="center" indent="1"/>
    </xf>
    <xf numFmtId="0" fontId="0" fillId="2" borderId="7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right" vertical="center"/>
    </xf>
    <xf numFmtId="0" fontId="0" fillId="6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7" fillId="0" borderId="36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8" xfId="0" applyFont="1" applyFill="1" applyBorder="1" applyAlignment="1">
      <alignment horizontal="center" vertical="center" textRotation="255" wrapText="1"/>
    </xf>
    <xf numFmtId="0" fontId="7" fillId="0" borderId="39" xfId="0" applyFont="1" applyFill="1" applyBorder="1" applyAlignment="1">
      <alignment horizontal="center" vertical="center" textRotation="255" wrapText="1"/>
    </xf>
    <xf numFmtId="0" fontId="7" fillId="0" borderId="37" xfId="0" applyFont="1" applyFill="1" applyBorder="1" applyAlignment="1">
      <alignment horizontal="center" vertical="center" textRotation="255" wrapText="1"/>
    </xf>
    <xf numFmtId="0" fontId="7" fillId="0" borderId="9" xfId="0" applyFont="1" applyFill="1" applyBorder="1" applyAlignment="1">
      <alignment horizontal="center" vertical="center" textRotation="255" wrapText="1"/>
    </xf>
    <xf numFmtId="0" fontId="7" fillId="0" borderId="8" xfId="0" applyFont="1" applyFill="1" applyBorder="1" applyAlignment="1">
      <alignment horizontal="center" vertical="center" textRotation="255" wrapText="1"/>
    </xf>
    <xf numFmtId="0" fontId="7" fillId="0" borderId="7" xfId="0" applyFont="1" applyFill="1" applyBorder="1" applyAlignment="1">
      <alignment horizontal="center" vertical="center" textRotation="255" wrapText="1"/>
    </xf>
    <xf numFmtId="0" fontId="0" fillId="6" borderId="15" xfId="0" applyFont="1" applyFill="1" applyBorder="1" applyAlignment="1">
      <alignment horizontal="left" vertical="center" wrapText="1"/>
    </xf>
    <xf numFmtId="0" fontId="0" fillId="6" borderId="14" xfId="0" applyFont="1" applyFill="1" applyBorder="1" applyAlignment="1">
      <alignment horizontal="left" vertical="center"/>
    </xf>
    <xf numFmtId="0" fontId="0" fillId="6" borderId="13" xfId="0" applyFont="1" applyFill="1" applyBorder="1" applyAlignment="1">
      <alignment horizontal="left" vertical="center"/>
    </xf>
    <xf numFmtId="0" fontId="0" fillId="6" borderId="9" xfId="0" applyFont="1" applyFill="1" applyBorder="1" applyAlignment="1">
      <alignment horizontal="left" vertical="center"/>
    </xf>
    <xf numFmtId="0" fontId="0" fillId="6" borderId="8" xfId="0" applyFont="1" applyFill="1" applyBorder="1" applyAlignment="1">
      <alignment horizontal="left" vertical="center"/>
    </xf>
    <xf numFmtId="0" fontId="0" fillId="6" borderId="7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84" fontId="0" fillId="0" borderId="1" xfId="0" applyNumberFormat="1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184" fontId="0" fillId="0" borderId="6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2" xfId="0" applyFill="1" applyBorder="1" applyAlignment="1">
      <alignment horizontal="left" vertical="center" indent="1"/>
    </xf>
    <xf numFmtId="184" fontId="0" fillId="0" borderId="53" xfId="0" applyNumberFormat="1" applyFont="1" applyBorder="1" applyAlignment="1">
      <alignment horizontal="center" vertical="center"/>
    </xf>
    <xf numFmtId="184" fontId="0" fillId="0" borderId="52" xfId="0" applyNumberFormat="1" applyFont="1" applyBorder="1" applyAlignment="1">
      <alignment horizontal="center" vertical="center"/>
    </xf>
    <xf numFmtId="184" fontId="0" fillId="0" borderId="51" xfId="0" applyNumberFormat="1" applyFont="1" applyBorder="1" applyAlignment="1">
      <alignment horizontal="center" vertical="center"/>
    </xf>
    <xf numFmtId="184" fontId="7" fillId="2" borderId="1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 wrapText="1"/>
    </xf>
    <xf numFmtId="184" fontId="7" fillId="0" borderId="1" xfId="0" applyNumberFormat="1" applyFont="1" applyBorder="1" applyAlignment="1">
      <alignment horizontal="center" vertical="center"/>
    </xf>
    <xf numFmtId="184" fontId="7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wrapText="1"/>
    </xf>
    <xf numFmtId="0" fontId="4" fillId="0" borderId="1" xfId="0" applyFont="1" applyBorder="1" applyAlignment="1">
      <alignment horizontal="distributed"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4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/>
    </xf>
    <xf numFmtId="184" fontId="0" fillId="2" borderId="6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distributed" vertical="center" wrapText="1"/>
    </xf>
    <xf numFmtId="0" fontId="0" fillId="0" borderId="6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84" fontId="7" fillId="0" borderId="4" xfId="0" applyNumberFormat="1" applyFont="1" applyBorder="1" applyAlignment="1">
      <alignment horizontal="center" vertical="center"/>
    </xf>
    <xf numFmtId="184" fontId="7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4" fontId="7" fillId="2" borderId="4" xfId="0" applyNumberFormat="1" applyFont="1" applyFill="1" applyBorder="1" applyAlignment="1">
      <alignment horizontal="center" vertical="center"/>
    </xf>
    <xf numFmtId="184" fontId="7" fillId="2" borderId="3" xfId="0" applyNumberFormat="1" applyFont="1" applyFill="1" applyBorder="1" applyAlignment="1">
      <alignment horizontal="center" vertical="center"/>
    </xf>
    <xf numFmtId="184" fontId="7" fillId="2" borderId="2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distributed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7" fillId="0" borderId="13" xfId="0" applyFont="1" applyBorder="1" applyAlignment="1">
      <alignment horizontal="left" vertical="center" wrapText="1" indent="1"/>
    </xf>
    <xf numFmtId="184" fontId="7" fillId="0" borderId="1" xfId="0" applyNumberFormat="1" applyFont="1" applyBorder="1" applyAlignment="1">
      <alignment horizontal="right" vertical="center"/>
    </xf>
    <xf numFmtId="184" fontId="7" fillId="2" borderId="4" xfId="0" applyNumberFormat="1" applyFont="1" applyFill="1" applyBorder="1" applyAlignment="1">
      <alignment horizontal="right" vertical="center"/>
    </xf>
    <xf numFmtId="184" fontId="7" fillId="2" borderId="3" xfId="0" applyNumberFormat="1" applyFont="1" applyFill="1" applyBorder="1" applyAlignment="1">
      <alignment horizontal="right" vertical="center"/>
    </xf>
    <xf numFmtId="184" fontId="7" fillId="2" borderId="2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184" fontId="7" fillId="0" borderId="1" xfId="0" applyNumberFormat="1" applyFont="1" applyFill="1" applyBorder="1" applyAlignment="1">
      <alignment horizontal="right" vertical="center"/>
    </xf>
    <xf numFmtId="184" fontId="7" fillId="0" borderId="53" xfId="0" applyNumberFormat="1" applyFont="1" applyFill="1" applyBorder="1" applyAlignment="1">
      <alignment horizontal="center" vertical="center"/>
    </xf>
    <xf numFmtId="184" fontId="7" fillId="0" borderId="52" xfId="0" applyNumberFormat="1" applyFont="1" applyFill="1" applyBorder="1" applyAlignment="1">
      <alignment horizontal="center" vertical="center"/>
    </xf>
    <xf numFmtId="184" fontId="7" fillId="0" borderId="5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84" fontId="7" fillId="0" borderId="4" xfId="0" applyNumberFormat="1" applyFont="1" applyFill="1" applyBorder="1" applyAlignment="1">
      <alignment horizontal="right" vertical="center"/>
    </xf>
    <xf numFmtId="184" fontId="7" fillId="0" borderId="3" xfId="0" applyNumberFormat="1" applyFont="1" applyFill="1" applyBorder="1" applyAlignment="1">
      <alignment horizontal="right" vertical="center"/>
    </xf>
    <xf numFmtId="184" fontId="7" fillId="0" borderId="2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84" fontId="0" fillId="2" borderId="1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84" fontId="11" fillId="0" borderId="1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 indent="1"/>
    </xf>
    <xf numFmtId="0" fontId="11" fillId="0" borderId="14" xfId="0" applyFont="1" applyBorder="1" applyAlignment="1">
      <alignment horizontal="left" vertical="center" wrapText="1" indent="1"/>
    </xf>
    <xf numFmtId="0" fontId="11" fillId="0" borderId="11" xfId="0" applyFont="1" applyBorder="1" applyAlignment="1">
      <alignment horizontal="left" vertical="center" wrapText="1" indent="1"/>
    </xf>
    <xf numFmtId="0" fontId="11" fillId="0" borderId="0" xfId="0" applyFont="1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84" fontId="0" fillId="2" borderId="9" xfId="0" applyNumberFormat="1" applyFill="1" applyBorder="1" applyAlignment="1">
      <alignment horizontal="center" vertical="center"/>
    </xf>
    <xf numFmtId="184" fontId="0" fillId="2" borderId="8" xfId="0" applyNumberFormat="1" applyFill="1" applyBorder="1" applyAlignment="1">
      <alignment horizontal="center" vertical="center"/>
    </xf>
    <xf numFmtId="184" fontId="0" fillId="2" borderId="7" xfId="0" applyNumberFormat="1" applyFill="1" applyBorder="1" applyAlignment="1">
      <alignment horizontal="center" vertical="center"/>
    </xf>
    <xf numFmtId="184" fontId="0" fillId="0" borderId="9" xfId="0" applyNumberFormat="1" applyBorder="1" applyAlignment="1">
      <alignment horizontal="center" vertical="center"/>
    </xf>
    <xf numFmtId="184" fontId="0" fillId="0" borderId="8" xfId="0" applyNumberFormat="1" applyBorder="1" applyAlignment="1">
      <alignment horizontal="center" vertical="center"/>
    </xf>
    <xf numFmtId="184" fontId="0" fillId="0" borderId="7" xfId="0" applyNumberFormat="1" applyBorder="1" applyAlignment="1">
      <alignment horizontal="center" vertical="center"/>
    </xf>
    <xf numFmtId="184" fontId="11" fillId="0" borderId="14" xfId="0" applyNumberFormat="1" applyFont="1" applyBorder="1" applyAlignment="1">
      <alignment horizontal="center" vertical="center" wrapText="1"/>
    </xf>
    <xf numFmtId="184" fontId="11" fillId="0" borderId="13" xfId="0" applyNumberFormat="1" applyFont="1" applyBorder="1" applyAlignment="1">
      <alignment horizontal="center" vertical="center" wrapText="1"/>
    </xf>
    <xf numFmtId="184" fontId="11" fillId="0" borderId="0" xfId="0" applyNumberFormat="1" applyFont="1" applyBorder="1" applyAlignment="1">
      <alignment horizontal="center" vertical="center" wrapText="1"/>
    </xf>
    <xf numFmtId="184" fontId="11" fillId="0" borderId="10" xfId="0" applyNumberFormat="1" applyFont="1" applyBorder="1" applyAlignment="1">
      <alignment horizontal="center" vertical="center" wrapText="1"/>
    </xf>
    <xf numFmtId="184" fontId="11" fillId="0" borderId="8" xfId="0" applyNumberFormat="1" applyFont="1" applyBorder="1" applyAlignment="1">
      <alignment horizontal="center" vertical="center" wrapText="1"/>
    </xf>
    <xf numFmtId="184" fontId="11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84" fontId="7" fillId="0" borderId="2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98"/>
  <sheetViews>
    <sheetView showGridLines="0" tabSelected="1" view="pageBreakPreview" zoomScaleNormal="100" zoomScaleSheetLayoutView="100" workbookViewId="0">
      <selection activeCell="K4" sqref="K4:T4"/>
    </sheetView>
  </sheetViews>
  <sheetFormatPr defaultColWidth="4.375" defaultRowHeight="19.5" customHeight="1"/>
  <cols>
    <col min="1" max="39" width="4.375" style="2" customWidth="1"/>
    <col min="40" max="16384" width="4.375" style="2"/>
  </cols>
  <sheetData>
    <row r="1" spans="1:39" ht="19.5" customHeight="1">
      <c r="A1" s="2" t="s">
        <v>98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</row>
    <row r="2" spans="1:39" ht="19.5" customHeight="1">
      <c r="A2" s="426" t="s">
        <v>97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  <c r="AE2" s="426"/>
      <c r="AF2" s="426"/>
      <c r="AG2" s="426"/>
      <c r="AH2" s="426"/>
      <c r="AI2" s="426"/>
      <c r="AJ2" s="426"/>
      <c r="AK2" s="426"/>
      <c r="AL2" s="426"/>
      <c r="AM2" s="426"/>
    </row>
    <row r="3" spans="1:39" ht="19.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</row>
    <row r="4" spans="1:39" ht="28.5" customHeight="1">
      <c r="B4" s="275" t="s">
        <v>96</v>
      </c>
      <c r="C4" s="275"/>
      <c r="D4" s="275"/>
      <c r="E4" s="275"/>
      <c r="F4" s="275"/>
      <c r="G4" s="275"/>
      <c r="H4" s="275"/>
      <c r="I4" s="275"/>
      <c r="J4" s="275"/>
      <c r="K4" s="272"/>
      <c r="L4" s="272"/>
      <c r="M4" s="272"/>
      <c r="N4" s="272"/>
      <c r="O4" s="272"/>
      <c r="P4" s="272"/>
      <c r="Q4" s="272"/>
      <c r="R4" s="272"/>
      <c r="S4" s="272"/>
      <c r="T4" s="272"/>
      <c r="W4" s="245" t="s">
        <v>95</v>
      </c>
      <c r="X4" s="245"/>
      <c r="Y4" s="245"/>
      <c r="Z4" s="245"/>
      <c r="AA4" s="245"/>
      <c r="AB4" s="272"/>
      <c r="AC4" s="272"/>
      <c r="AD4" s="272"/>
      <c r="AE4" s="272"/>
      <c r="AF4" s="272"/>
      <c r="AG4" s="272"/>
      <c r="AH4" s="272"/>
    </row>
    <row r="6" spans="1:39" ht="19.5" customHeight="1">
      <c r="B6" s="26">
        <v>1</v>
      </c>
      <c r="C6" s="2" t="s">
        <v>94</v>
      </c>
      <c r="F6" s="26"/>
    </row>
    <row r="7" spans="1:39" ht="19.5" customHeight="1">
      <c r="B7" s="22" t="s">
        <v>93</v>
      </c>
      <c r="E7" s="26"/>
      <c r="Y7" s="2" t="s">
        <v>92</v>
      </c>
    </row>
    <row r="8" spans="1:39" ht="17.25" customHeight="1">
      <c r="B8" s="99" t="s">
        <v>85</v>
      </c>
      <c r="C8" s="99"/>
      <c r="D8" s="99"/>
      <c r="E8" s="99"/>
      <c r="F8" s="99"/>
      <c r="G8" s="99"/>
      <c r="H8" s="99" t="s">
        <v>84</v>
      </c>
      <c r="I8" s="99"/>
      <c r="J8" s="99"/>
      <c r="K8" s="99"/>
      <c r="L8" s="99" t="s">
        <v>83</v>
      </c>
      <c r="M8" s="99"/>
      <c r="N8" s="99"/>
      <c r="O8" s="99"/>
      <c r="P8" s="99" t="s">
        <v>58</v>
      </c>
      <c r="Q8" s="96"/>
      <c r="R8" s="97"/>
      <c r="S8" s="97"/>
      <c r="T8" s="69"/>
      <c r="U8" s="69"/>
      <c r="V8" s="69"/>
      <c r="W8" s="70"/>
      <c r="Y8" s="270" t="s">
        <v>91</v>
      </c>
      <c r="Z8" s="99"/>
      <c r="AA8" s="99"/>
      <c r="AB8" s="99"/>
    </row>
    <row r="9" spans="1:39" ht="17.25" customHeight="1">
      <c r="B9" s="281" t="s">
        <v>75</v>
      </c>
      <c r="C9" s="281"/>
      <c r="D9" s="283" t="s">
        <v>74</v>
      </c>
      <c r="E9" s="284"/>
      <c r="F9" s="281" t="s">
        <v>73</v>
      </c>
      <c r="G9" s="281"/>
      <c r="H9" s="281" t="s">
        <v>72</v>
      </c>
      <c r="I9" s="281"/>
      <c r="J9" s="273" t="s">
        <v>71</v>
      </c>
      <c r="K9" s="274"/>
      <c r="L9" s="281" t="s">
        <v>72</v>
      </c>
      <c r="M9" s="281"/>
      <c r="N9" s="273" t="s">
        <v>71</v>
      </c>
      <c r="O9" s="274"/>
      <c r="P9" s="99"/>
      <c r="Q9" s="99"/>
      <c r="R9" s="96" t="s">
        <v>90</v>
      </c>
      <c r="S9" s="98"/>
      <c r="T9" s="96" t="s">
        <v>89</v>
      </c>
      <c r="U9" s="98"/>
      <c r="V9" s="96" t="s">
        <v>88</v>
      </c>
      <c r="W9" s="98"/>
      <c r="Y9" s="99"/>
      <c r="Z9" s="99"/>
      <c r="AA9" s="99"/>
      <c r="AB9" s="99"/>
    </row>
    <row r="10" spans="1:39" s="6" customFormat="1" ht="35.25" customHeight="1">
      <c r="B10" s="164"/>
      <c r="C10" s="164"/>
      <c r="D10" s="140"/>
      <c r="E10" s="141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3">
        <f>SUM(B10:O10)</f>
        <v>0</v>
      </c>
      <c r="Q10" s="163"/>
      <c r="R10" s="157">
        <f>H10+J10</f>
        <v>0</v>
      </c>
      <c r="S10" s="157"/>
      <c r="T10" s="157">
        <f>L10+N10</f>
        <v>0</v>
      </c>
      <c r="U10" s="157"/>
      <c r="V10" s="157">
        <f>B10+D10+F10</f>
        <v>0</v>
      </c>
      <c r="W10" s="157"/>
      <c r="Y10" s="271"/>
      <c r="Z10" s="271"/>
      <c r="AA10" s="271"/>
      <c r="AB10" s="271"/>
    </row>
    <row r="11" spans="1:39" ht="17.25" customHeight="1">
      <c r="B11" s="71" t="s">
        <v>69</v>
      </c>
      <c r="C11" s="72"/>
      <c r="D11" s="72"/>
      <c r="E11" s="72"/>
      <c r="F11" s="72"/>
      <c r="G11" s="72"/>
      <c r="H11" s="72"/>
      <c r="I11" s="72"/>
      <c r="J11" s="72"/>
      <c r="K11" s="72"/>
      <c r="L11" s="104"/>
      <c r="M11" s="104"/>
      <c r="N11" s="72" t="s">
        <v>15</v>
      </c>
      <c r="O11" s="72"/>
      <c r="P11" s="72"/>
      <c r="Q11" s="72"/>
    </row>
    <row r="12" spans="1:39" ht="13.5" customHeight="1"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</row>
    <row r="13" spans="1:39" ht="19.5" customHeight="1">
      <c r="B13" s="22" t="s">
        <v>87</v>
      </c>
      <c r="E13" s="26"/>
      <c r="S13" s="22" t="s">
        <v>86</v>
      </c>
      <c r="U13" s="25"/>
      <c r="V13" s="25"/>
      <c r="W13" s="25"/>
      <c r="X13" s="25"/>
      <c r="Y13" s="25"/>
      <c r="Z13" s="24"/>
      <c r="AA13" s="23"/>
      <c r="AB13" s="23"/>
      <c r="AC13" s="23"/>
      <c r="AD13" s="22"/>
      <c r="AE13" s="21"/>
    </row>
    <row r="14" spans="1:39" ht="17.25" customHeight="1">
      <c r="B14" s="99" t="s">
        <v>85</v>
      </c>
      <c r="C14" s="99"/>
      <c r="D14" s="99"/>
      <c r="E14" s="99"/>
      <c r="F14" s="99"/>
      <c r="G14" s="99"/>
      <c r="H14" s="99" t="s">
        <v>84</v>
      </c>
      <c r="I14" s="99"/>
      <c r="J14" s="99"/>
      <c r="K14" s="99"/>
      <c r="L14" s="99" t="s">
        <v>83</v>
      </c>
      <c r="M14" s="99"/>
      <c r="N14" s="99"/>
      <c r="O14" s="99"/>
      <c r="P14" s="169" t="s">
        <v>58</v>
      </c>
      <c r="Q14" s="170"/>
      <c r="S14" s="142" t="s">
        <v>82</v>
      </c>
      <c r="T14" s="143"/>
      <c r="U14" s="142" t="s">
        <v>81</v>
      </c>
      <c r="V14" s="143"/>
      <c r="W14" s="142" t="s">
        <v>80</v>
      </c>
      <c r="X14" s="143"/>
      <c r="Y14" s="142" t="s">
        <v>79</v>
      </c>
      <c r="Z14" s="143"/>
      <c r="AA14" s="142" t="s">
        <v>78</v>
      </c>
      <c r="AB14" s="143"/>
      <c r="AC14" s="142" t="s">
        <v>77</v>
      </c>
      <c r="AD14" s="143"/>
      <c r="AE14" s="142" t="s">
        <v>76</v>
      </c>
      <c r="AF14" s="143"/>
      <c r="AG14" s="169" t="s">
        <v>58</v>
      </c>
      <c r="AH14" s="170"/>
    </row>
    <row r="15" spans="1:39" ht="15.75" customHeight="1">
      <c r="B15" s="276" t="s">
        <v>75</v>
      </c>
      <c r="C15" s="277"/>
      <c r="D15" s="276" t="s">
        <v>74</v>
      </c>
      <c r="E15" s="277"/>
      <c r="F15" s="276" t="s">
        <v>73</v>
      </c>
      <c r="G15" s="277"/>
      <c r="H15" s="282" t="s">
        <v>72</v>
      </c>
      <c r="I15" s="282"/>
      <c r="J15" s="165" t="s">
        <v>71</v>
      </c>
      <c r="K15" s="166"/>
      <c r="L15" s="276" t="s">
        <v>72</v>
      </c>
      <c r="M15" s="277"/>
      <c r="N15" s="165" t="s">
        <v>71</v>
      </c>
      <c r="O15" s="166"/>
      <c r="P15" s="171"/>
      <c r="Q15" s="172"/>
      <c r="S15" s="144"/>
      <c r="T15" s="145"/>
      <c r="U15" s="144"/>
      <c r="V15" s="145"/>
      <c r="W15" s="144"/>
      <c r="X15" s="145"/>
      <c r="Y15" s="144"/>
      <c r="Z15" s="145"/>
      <c r="AA15" s="144"/>
      <c r="AB15" s="145"/>
      <c r="AC15" s="144"/>
      <c r="AD15" s="145"/>
      <c r="AE15" s="144"/>
      <c r="AF15" s="145"/>
      <c r="AG15" s="171"/>
      <c r="AH15" s="172"/>
    </row>
    <row r="16" spans="1:39" ht="15.75" customHeight="1">
      <c r="B16" s="278"/>
      <c r="C16" s="279"/>
      <c r="D16" s="278"/>
      <c r="E16" s="279"/>
      <c r="F16" s="278"/>
      <c r="G16" s="279"/>
      <c r="H16" s="280" t="s">
        <v>70</v>
      </c>
      <c r="I16" s="280"/>
      <c r="J16" s="167"/>
      <c r="K16" s="168"/>
      <c r="L16" s="278"/>
      <c r="M16" s="279"/>
      <c r="N16" s="167"/>
      <c r="O16" s="168"/>
      <c r="P16" s="173"/>
      <c r="Q16" s="174"/>
      <c r="S16" s="146"/>
      <c r="T16" s="147"/>
      <c r="U16" s="146"/>
      <c r="V16" s="147"/>
      <c r="W16" s="146"/>
      <c r="X16" s="147"/>
      <c r="Y16" s="146"/>
      <c r="Z16" s="147"/>
      <c r="AA16" s="146"/>
      <c r="AB16" s="147"/>
      <c r="AC16" s="146"/>
      <c r="AD16" s="147"/>
      <c r="AE16" s="146"/>
      <c r="AF16" s="147"/>
      <c r="AG16" s="173"/>
      <c r="AH16" s="174"/>
    </row>
    <row r="17" spans="2:34" s="6" customFormat="1" ht="35.25" customHeight="1">
      <c r="B17" s="164"/>
      <c r="C17" s="164"/>
      <c r="D17" s="140"/>
      <c r="E17" s="141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3">
        <f>SUM(B17:O17)</f>
        <v>0</v>
      </c>
      <c r="Q17" s="163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57">
        <f>SUM(S17:AF17)</f>
        <v>0</v>
      </c>
      <c r="AH17" s="157"/>
    </row>
    <row r="18" spans="2:34" ht="17.25" customHeight="1">
      <c r="B18" s="71" t="s">
        <v>69</v>
      </c>
      <c r="C18" s="72"/>
      <c r="D18" s="72"/>
      <c r="E18" s="72"/>
      <c r="F18" s="72"/>
      <c r="G18" s="72"/>
      <c r="H18" s="72"/>
      <c r="I18" s="72"/>
      <c r="J18" s="72"/>
      <c r="K18" s="72"/>
      <c r="L18" s="158"/>
      <c r="M18" s="158"/>
      <c r="N18" s="72" t="s">
        <v>15</v>
      </c>
      <c r="O18" s="72"/>
      <c r="P18" s="72"/>
      <c r="Q18" s="72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</row>
    <row r="20" spans="2:34" ht="19.5" customHeight="1">
      <c r="B20" s="6" t="s">
        <v>68</v>
      </c>
      <c r="C20" s="6"/>
      <c r="D20" s="6"/>
      <c r="E20" s="6"/>
      <c r="F20" s="6"/>
    </row>
    <row r="21" spans="2:34" ht="19.5" customHeight="1">
      <c r="B21" s="2" t="s">
        <v>67</v>
      </c>
      <c r="C21" s="6"/>
      <c r="D21" s="6"/>
      <c r="E21" s="6"/>
      <c r="F21" s="6"/>
    </row>
    <row r="22" spans="2:34" ht="24.75" customHeight="1">
      <c r="B22" s="288" t="s">
        <v>8</v>
      </c>
      <c r="C22" s="289"/>
      <c r="D22" s="289"/>
      <c r="E22" s="289"/>
      <c r="F22" s="290"/>
      <c r="G22" s="288" t="s">
        <v>65</v>
      </c>
      <c r="H22" s="290"/>
      <c r="I22" s="293" t="s">
        <v>64</v>
      </c>
      <c r="J22" s="294"/>
      <c r="K22" s="294"/>
      <c r="L22" s="295"/>
      <c r="M22" s="363" t="s">
        <v>63</v>
      </c>
      <c r="N22" s="364"/>
      <c r="O22" s="364"/>
      <c r="P22" s="365"/>
      <c r="Q22" s="400" t="s">
        <v>62</v>
      </c>
      <c r="R22" s="401"/>
      <c r="S22" s="401"/>
      <c r="T22" s="401"/>
      <c r="U22" s="401"/>
      <c r="V22" s="401"/>
      <c r="W22" s="401"/>
      <c r="X22" s="402"/>
      <c r="Y22" s="169" t="s">
        <v>61</v>
      </c>
      <c r="Z22" s="244"/>
      <c r="AA22" s="244"/>
      <c r="AB22" s="244"/>
      <c r="AC22" s="244"/>
      <c r="AD22" s="244"/>
      <c r="AE22" s="244"/>
      <c r="AF22" s="244"/>
      <c r="AG22" s="244"/>
      <c r="AH22" s="170"/>
    </row>
    <row r="23" spans="2:34" ht="24.75" customHeight="1">
      <c r="B23" s="291"/>
      <c r="C23" s="275"/>
      <c r="D23" s="275"/>
      <c r="E23" s="275"/>
      <c r="F23" s="292"/>
      <c r="G23" s="291"/>
      <c r="H23" s="292"/>
      <c r="I23" s="296"/>
      <c r="J23" s="297"/>
      <c r="K23" s="297"/>
      <c r="L23" s="298"/>
      <c r="M23" s="366"/>
      <c r="N23" s="367"/>
      <c r="O23" s="367"/>
      <c r="P23" s="368"/>
      <c r="Q23" s="99" t="s">
        <v>60</v>
      </c>
      <c r="R23" s="99"/>
      <c r="S23" s="99" t="s">
        <v>59</v>
      </c>
      <c r="T23" s="99"/>
      <c r="U23" s="99" t="s">
        <v>12</v>
      </c>
      <c r="V23" s="99"/>
      <c r="W23" s="99" t="s">
        <v>58</v>
      </c>
      <c r="X23" s="99"/>
      <c r="Y23" s="173"/>
      <c r="Z23" s="245"/>
      <c r="AA23" s="245"/>
      <c r="AB23" s="245"/>
      <c r="AC23" s="245"/>
      <c r="AD23" s="245"/>
      <c r="AE23" s="245"/>
      <c r="AF23" s="245"/>
      <c r="AG23" s="245"/>
      <c r="AH23" s="174"/>
    </row>
    <row r="24" spans="2:34" ht="19.5" customHeight="1">
      <c r="B24" s="394"/>
      <c r="C24" s="395"/>
      <c r="D24" s="395"/>
      <c r="E24" s="395"/>
      <c r="F24" s="396"/>
      <c r="G24" s="394"/>
      <c r="H24" s="396"/>
      <c r="I24" s="264"/>
      <c r="J24" s="265"/>
      <c r="K24" s="265"/>
      <c r="L24" s="266"/>
      <c r="M24" s="264"/>
      <c r="N24" s="265"/>
      <c r="O24" s="265"/>
      <c r="P24" s="266"/>
      <c r="Q24" s="19" t="s">
        <v>57</v>
      </c>
      <c r="R24" s="18" t="s">
        <v>56</v>
      </c>
      <c r="S24" s="19" t="s">
        <v>57</v>
      </c>
      <c r="T24" s="18" t="s">
        <v>56</v>
      </c>
      <c r="U24" s="19" t="s">
        <v>57</v>
      </c>
      <c r="V24" s="18" t="s">
        <v>56</v>
      </c>
      <c r="W24" s="19" t="s">
        <v>57</v>
      </c>
      <c r="X24" s="18" t="s">
        <v>56</v>
      </c>
      <c r="Y24" s="247"/>
      <c r="Z24" s="248"/>
      <c r="AA24" s="248"/>
      <c r="AB24" s="248"/>
      <c r="AC24" s="248"/>
      <c r="AD24" s="248"/>
      <c r="AE24" s="248"/>
      <c r="AF24" s="248"/>
      <c r="AG24" s="248"/>
      <c r="AH24" s="249"/>
    </row>
    <row r="25" spans="2:34" ht="30" customHeight="1">
      <c r="B25" s="397"/>
      <c r="C25" s="398"/>
      <c r="D25" s="398"/>
      <c r="E25" s="398"/>
      <c r="F25" s="399"/>
      <c r="G25" s="397"/>
      <c r="H25" s="399"/>
      <c r="I25" s="267"/>
      <c r="J25" s="268"/>
      <c r="K25" s="268"/>
      <c r="L25" s="269"/>
      <c r="M25" s="267"/>
      <c r="N25" s="268"/>
      <c r="O25" s="268"/>
      <c r="P25" s="269"/>
      <c r="Q25" s="17"/>
      <c r="R25" s="17"/>
      <c r="S25" s="17"/>
      <c r="T25" s="17"/>
      <c r="U25" s="17"/>
      <c r="V25" s="17"/>
      <c r="W25" s="17"/>
      <c r="X25" s="17"/>
      <c r="Y25" s="250"/>
      <c r="Z25" s="251"/>
      <c r="AA25" s="251"/>
      <c r="AB25" s="251"/>
      <c r="AC25" s="251"/>
      <c r="AD25" s="251"/>
      <c r="AE25" s="251"/>
      <c r="AF25" s="251"/>
      <c r="AG25" s="251"/>
      <c r="AH25" s="252"/>
    </row>
    <row r="26" spans="2:34" ht="19.5" customHeight="1">
      <c r="B26" s="2" t="s">
        <v>66</v>
      </c>
    </row>
    <row r="27" spans="2:34" ht="24.75" customHeight="1">
      <c r="B27" s="288" t="s">
        <v>8</v>
      </c>
      <c r="C27" s="289"/>
      <c r="D27" s="289"/>
      <c r="E27" s="289"/>
      <c r="F27" s="290"/>
      <c r="G27" s="288" t="s">
        <v>65</v>
      </c>
      <c r="H27" s="290"/>
      <c r="I27" s="293" t="s">
        <v>64</v>
      </c>
      <c r="J27" s="294"/>
      <c r="K27" s="294"/>
      <c r="L27" s="295"/>
      <c r="M27" s="363" t="s">
        <v>63</v>
      </c>
      <c r="N27" s="364"/>
      <c r="O27" s="364"/>
      <c r="P27" s="365"/>
      <c r="Q27" s="400" t="s">
        <v>62</v>
      </c>
      <c r="R27" s="401"/>
      <c r="S27" s="401"/>
      <c r="T27" s="401"/>
      <c r="U27" s="401"/>
      <c r="V27" s="401"/>
      <c r="W27" s="401"/>
      <c r="X27" s="402"/>
      <c r="Y27" s="169" t="s">
        <v>61</v>
      </c>
      <c r="Z27" s="244"/>
      <c r="AA27" s="244"/>
      <c r="AB27" s="244"/>
      <c r="AC27" s="244"/>
      <c r="AD27" s="244"/>
      <c r="AE27" s="244"/>
      <c r="AF27" s="244"/>
      <c r="AG27" s="244"/>
      <c r="AH27" s="170"/>
    </row>
    <row r="28" spans="2:34" ht="24.75" customHeight="1">
      <c r="B28" s="291"/>
      <c r="C28" s="275"/>
      <c r="D28" s="275"/>
      <c r="E28" s="275"/>
      <c r="F28" s="292"/>
      <c r="G28" s="291"/>
      <c r="H28" s="292"/>
      <c r="I28" s="296"/>
      <c r="J28" s="297"/>
      <c r="K28" s="297"/>
      <c r="L28" s="298"/>
      <c r="M28" s="366"/>
      <c r="N28" s="367"/>
      <c r="O28" s="367"/>
      <c r="P28" s="368"/>
      <c r="Q28" s="99" t="s">
        <v>60</v>
      </c>
      <c r="R28" s="99"/>
      <c r="S28" s="99" t="s">
        <v>59</v>
      </c>
      <c r="T28" s="99"/>
      <c r="U28" s="99" t="s">
        <v>12</v>
      </c>
      <c r="V28" s="99"/>
      <c r="W28" s="99" t="s">
        <v>58</v>
      </c>
      <c r="X28" s="99"/>
      <c r="Y28" s="173"/>
      <c r="Z28" s="245"/>
      <c r="AA28" s="245"/>
      <c r="AB28" s="245"/>
      <c r="AC28" s="245"/>
      <c r="AD28" s="245"/>
      <c r="AE28" s="245"/>
      <c r="AF28" s="245"/>
      <c r="AG28" s="245"/>
      <c r="AH28" s="174"/>
    </row>
    <row r="29" spans="2:34" ht="19.5" customHeight="1">
      <c r="B29" s="394"/>
      <c r="C29" s="395"/>
      <c r="D29" s="395"/>
      <c r="E29" s="395"/>
      <c r="F29" s="396"/>
      <c r="G29" s="394"/>
      <c r="H29" s="396"/>
      <c r="I29" s="264"/>
      <c r="J29" s="265"/>
      <c r="K29" s="265"/>
      <c r="L29" s="266"/>
      <c r="M29" s="264"/>
      <c r="N29" s="265"/>
      <c r="O29" s="265"/>
      <c r="P29" s="266"/>
      <c r="Q29" s="19" t="s">
        <v>57</v>
      </c>
      <c r="R29" s="18" t="s">
        <v>56</v>
      </c>
      <c r="S29" s="19" t="s">
        <v>57</v>
      </c>
      <c r="T29" s="18" t="s">
        <v>56</v>
      </c>
      <c r="U29" s="19" t="s">
        <v>57</v>
      </c>
      <c r="V29" s="18" t="s">
        <v>56</v>
      </c>
      <c r="W29" s="19" t="s">
        <v>57</v>
      </c>
      <c r="X29" s="18" t="s">
        <v>56</v>
      </c>
      <c r="Y29" s="247"/>
      <c r="Z29" s="248"/>
      <c r="AA29" s="248"/>
      <c r="AB29" s="248"/>
      <c r="AC29" s="248"/>
      <c r="AD29" s="248"/>
      <c r="AE29" s="248"/>
      <c r="AF29" s="248"/>
      <c r="AG29" s="248"/>
      <c r="AH29" s="249"/>
    </row>
    <row r="30" spans="2:34" ht="30" customHeight="1">
      <c r="B30" s="397"/>
      <c r="C30" s="398"/>
      <c r="D30" s="398"/>
      <c r="E30" s="398"/>
      <c r="F30" s="399"/>
      <c r="G30" s="397"/>
      <c r="H30" s="399"/>
      <c r="I30" s="267"/>
      <c r="J30" s="268"/>
      <c r="K30" s="268"/>
      <c r="L30" s="269"/>
      <c r="M30" s="267"/>
      <c r="N30" s="268"/>
      <c r="O30" s="268"/>
      <c r="P30" s="269"/>
      <c r="Q30" s="17"/>
      <c r="R30" s="17"/>
      <c r="S30" s="17"/>
      <c r="T30" s="17"/>
      <c r="U30" s="17"/>
      <c r="V30" s="17"/>
      <c r="W30" s="17"/>
      <c r="X30" s="17"/>
      <c r="Y30" s="250"/>
      <c r="Z30" s="251"/>
      <c r="AA30" s="251"/>
      <c r="AB30" s="251"/>
      <c r="AC30" s="251"/>
      <c r="AD30" s="251"/>
      <c r="AE30" s="251"/>
      <c r="AF30" s="251"/>
      <c r="AG30" s="251"/>
      <c r="AH30" s="252"/>
    </row>
    <row r="31" spans="2:34" s="73" customFormat="1" ht="14.25" customHeight="1">
      <c r="B31" s="72"/>
      <c r="C31" s="72"/>
      <c r="D31" s="72"/>
      <c r="E31" s="72"/>
      <c r="F31" s="72"/>
      <c r="G31" s="72"/>
      <c r="H31" s="72"/>
      <c r="I31" s="15"/>
      <c r="J31" s="15"/>
      <c r="K31" s="15"/>
      <c r="L31" s="15"/>
      <c r="M31" s="15"/>
      <c r="N31" s="15"/>
      <c r="O31" s="15"/>
      <c r="P31" s="15"/>
      <c r="Q31" s="14"/>
      <c r="R31" s="14"/>
      <c r="S31" s="14"/>
      <c r="T31" s="14"/>
      <c r="U31" s="14"/>
      <c r="V31" s="14"/>
      <c r="W31" s="14"/>
      <c r="X31" s="14"/>
      <c r="Y31" s="13"/>
      <c r="Z31" s="13"/>
      <c r="AA31" s="13"/>
      <c r="AB31" s="13"/>
      <c r="AC31" s="13"/>
      <c r="AD31" s="13"/>
      <c r="AE31" s="13"/>
      <c r="AF31" s="13"/>
      <c r="AG31" s="13"/>
      <c r="AH31" s="13"/>
    </row>
    <row r="32" spans="2:34" ht="19.5" customHeight="1">
      <c r="B32" s="6" t="s">
        <v>55</v>
      </c>
      <c r="C32" s="6"/>
      <c r="D32" s="6"/>
      <c r="E32" s="6"/>
      <c r="F32" s="6"/>
    </row>
    <row r="33" spans="2:39" ht="15" customHeight="1">
      <c r="B33" s="408" t="s">
        <v>54</v>
      </c>
      <c r="C33" s="288" t="s">
        <v>53</v>
      </c>
      <c r="D33" s="289"/>
      <c r="E33" s="289"/>
      <c r="F33" s="289"/>
      <c r="G33" s="289"/>
      <c r="H33" s="289"/>
      <c r="I33" s="290"/>
      <c r="J33" s="96" t="s">
        <v>52</v>
      </c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262" t="s">
        <v>51</v>
      </c>
      <c r="AG33" s="244"/>
      <c r="AH33" s="244"/>
      <c r="AI33" s="244"/>
      <c r="AJ33" s="244"/>
      <c r="AK33" s="244"/>
      <c r="AL33" s="244"/>
      <c r="AM33" s="170"/>
    </row>
    <row r="34" spans="2:39" ht="15" customHeight="1">
      <c r="B34" s="409"/>
      <c r="C34" s="411"/>
      <c r="D34" s="412"/>
      <c r="E34" s="412"/>
      <c r="F34" s="412"/>
      <c r="G34" s="412"/>
      <c r="H34" s="412"/>
      <c r="I34" s="413"/>
      <c r="J34" s="99" t="s">
        <v>9</v>
      </c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6"/>
      <c r="V34" s="156" t="s">
        <v>50</v>
      </c>
      <c r="W34" s="97"/>
      <c r="X34" s="97"/>
      <c r="Y34" s="97"/>
      <c r="Z34" s="97"/>
      <c r="AA34" s="97"/>
      <c r="AB34" s="97"/>
      <c r="AC34" s="97"/>
      <c r="AD34" s="97"/>
      <c r="AE34" s="97"/>
      <c r="AF34" s="263"/>
      <c r="AG34" s="245"/>
      <c r="AH34" s="245"/>
      <c r="AI34" s="245"/>
      <c r="AJ34" s="245"/>
      <c r="AK34" s="245"/>
      <c r="AL34" s="245"/>
      <c r="AM34" s="174"/>
    </row>
    <row r="35" spans="2:39" ht="15" customHeight="1">
      <c r="B35" s="409"/>
      <c r="C35" s="411"/>
      <c r="D35" s="412"/>
      <c r="E35" s="412"/>
      <c r="F35" s="412"/>
      <c r="G35" s="412"/>
      <c r="H35" s="412"/>
      <c r="I35" s="413"/>
      <c r="J35" s="171" t="s">
        <v>49</v>
      </c>
      <c r="K35" s="422"/>
      <c r="L35" s="422"/>
      <c r="M35" s="422"/>
      <c r="N35" s="422"/>
      <c r="O35" s="422"/>
      <c r="P35" s="422"/>
      <c r="Q35" s="422"/>
      <c r="R35" s="422"/>
      <c r="S35" s="422"/>
      <c r="T35" s="422"/>
      <c r="U35" s="422"/>
      <c r="V35" s="377" t="s">
        <v>48</v>
      </c>
      <c r="W35" s="99"/>
      <c r="X35" s="99"/>
      <c r="Y35" s="99" t="s">
        <v>47</v>
      </c>
      <c r="Z35" s="99"/>
      <c r="AA35" s="99"/>
      <c r="AB35" s="99"/>
      <c r="AC35" s="99"/>
      <c r="AD35" s="99"/>
      <c r="AE35" s="312"/>
      <c r="AF35" s="319" t="s">
        <v>46</v>
      </c>
      <c r="AG35" s="166"/>
      <c r="AH35" s="246" t="s">
        <v>45</v>
      </c>
      <c r="AI35" s="246"/>
      <c r="AJ35" s="246"/>
      <c r="AK35" s="246"/>
      <c r="AL35" s="246"/>
      <c r="AM35" s="246"/>
    </row>
    <row r="36" spans="2:39" ht="15" customHeight="1">
      <c r="B36" s="409"/>
      <c r="C36" s="411"/>
      <c r="D36" s="412"/>
      <c r="E36" s="412"/>
      <c r="F36" s="412"/>
      <c r="G36" s="412"/>
      <c r="H36" s="412"/>
      <c r="I36" s="413"/>
      <c r="J36" s="171"/>
      <c r="K36" s="422"/>
      <c r="L36" s="422"/>
      <c r="M36" s="422"/>
      <c r="N36" s="422"/>
      <c r="O36" s="422"/>
      <c r="P36" s="422"/>
      <c r="Q36" s="422"/>
      <c r="R36" s="422"/>
      <c r="S36" s="422"/>
      <c r="T36" s="422"/>
      <c r="U36" s="422"/>
      <c r="V36" s="378"/>
      <c r="W36" s="99"/>
      <c r="X36" s="99"/>
      <c r="Y36" s="258" t="s">
        <v>19</v>
      </c>
      <c r="Z36" s="258"/>
      <c r="AA36" s="259"/>
      <c r="AB36" s="241" t="s">
        <v>18</v>
      </c>
      <c r="AC36" s="242"/>
      <c r="AD36" s="242"/>
      <c r="AE36" s="243"/>
      <c r="AF36" s="320"/>
      <c r="AG36" s="321"/>
      <c r="AH36" s="148" t="s">
        <v>44</v>
      </c>
      <c r="AI36" s="149"/>
      <c r="AJ36" s="148" t="s">
        <v>43</v>
      </c>
      <c r="AK36" s="149"/>
      <c r="AL36" s="148" t="s">
        <v>252</v>
      </c>
      <c r="AM36" s="149"/>
    </row>
    <row r="37" spans="2:39" ht="8.25" customHeight="1">
      <c r="B37" s="409"/>
      <c r="C37" s="411"/>
      <c r="D37" s="412"/>
      <c r="E37" s="412"/>
      <c r="F37" s="412"/>
      <c r="G37" s="412"/>
      <c r="H37" s="412"/>
      <c r="I37" s="413"/>
      <c r="J37" s="171"/>
      <c r="K37" s="422"/>
      <c r="L37" s="422"/>
      <c r="M37" s="422"/>
      <c r="N37" s="422"/>
      <c r="O37" s="422"/>
      <c r="P37" s="422"/>
      <c r="Q37" s="422"/>
      <c r="R37" s="422"/>
      <c r="S37" s="422"/>
      <c r="T37" s="422"/>
      <c r="U37" s="422"/>
      <c r="V37" s="378"/>
      <c r="W37" s="99"/>
      <c r="X37" s="99"/>
      <c r="Y37" s="258"/>
      <c r="Z37" s="258"/>
      <c r="AA37" s="259"/>
      <c r="AB37" s="68"/>
      <c r="AC37" s="142" t="s">
        <v>42</v>
      </c>
      <c r="AD37" s="253"/>
      <c r="AE37" s="254"/>
      <c r="AF37" s="320"/>
      <c r="AG37" s="321"/>
      <c r="AH37" s="148"/>
      <c r="AI37" s="149"/>
      <c r="AJ37" s="148"/>
      <c r="AK37" s="149"/>
      <c r="AL37" s="148"/>
      <c r="AM37" s="149"/>
    </row>
    <row r="38" spans="2:39" ht="8.25" customHeight="1" thickBot="1">
      <c r="B38" s="410"/>
      <c r="C38" s="414"/>
      <c r="D38" s="415"/>
      <c r="E38" s="415"/>
      <c r="F38" s="415"/>
      <c r="G38" s="415"/>
      <c r="H38" s="415"/>
      <c r="I38" s="416"/>
      <c r="J38" s="423"/>
      <c r="K38" s="424"/>
      <c r="L38" s="424"/>
      <c r="M38" s="424"/>
      <c r="N38" s="424"/>
      <c r="O38" s="424"/>
      <c r="P38" s="424"/>
      <c r="Q38" s="424"/>
      <c r="R38" s="424"/>
      <c r="S38" s="424"/>
      <c r="T38" s="424"/>
      <c r="U38" s="424"/>
      <c r="V38" s="379"/>
      <c r="W38" s="380"/>
      <c r="X38" s="380"/>
      <c r="Y38" s="260"/>
      <c r="Z38" s="260"/>
      <c r="AA38" s="261"/>
      <c r="AB38" s="11"/>
      <c r="AC38" s="255"/>
      <c r="AD38" s="256"/>
      <c r="AE38" s="257"/>
      <c r="AF38" s="322"/>
      <c r="AG38" s="323"/>
      <c r="AH38" s="150"/>
      <c r="AI38" s="151"/>
      <c r="AJ38" s="150"/>
      <c r="AK38" s="151"/>
      <c r="AL38" s="150"/>
      <c r="AM38" s="151"/>
    </row>
    <row r="39" spans="2:39" ht="23.25" customHeight="1" thickTop="1">
      <c r="B39" s="228" t="s">
        <v>41</v>
      </c>
      <c r="C39" s="403" t="s">
        <v>14</v>
      </c>
      <c r="D39" s="403"/>
      <c r="E39" s="403"/>
      <c r="F39" s="403"/>
      <c r="G39" s="403"/>
      <c r="H39" s="403"/>
      <c r="I39" s="403"/>
      <c r="J39" s="144" t="s">
        <v>40</v>
      </c>
      <c r="K39" s="201"/>
      <c r="L39" s="201"/>
      <c r="M39" s="201"/>
      <c r="N39" s="201"/>
      <c r="O39" s="3"/>
      <c r="P39" s="3"/>
      <c r="Q39" s="3"/>
      <c r="R39" s="3"/>
      <c r="S39" s="159">
        <v>1</v>
      </c>
      <c r="T39" s="160"/>
      <c r="U39" s="237" t="s">
        <v>15</v>
      </c>
      <c r="V39" s="239">
        <f>Y39+AC40</f>
        <v>0</v>
      </c>
      <c r="W39" s="240"/>
      <c r="X39" s="238" t="s">
        <v>15</v>
      </c>
      <c r="Y39" s="385"/>
      <c r="Z39" s="386"/>
      <c r="AA39" s="206" t="s">
        <v>15</v>
      </c>
      <c r="AB39" s="308"/>
      <c r="AC39" s="309"/>
      <c r="AD39" s="309"/>
      <c r="AE39" s="74" t="s">
        <v>15</v>
      </c>
      <c r="AF39" s="238" t="s">
        <v>17</v>
      </c>
      <c r="AG39" s="206"/>
      <c r="AH39" s="205" t="s">
        <v>17</v>
      </c>
      <c r="AI39" s="206"/>
      <c r="AJ39" s="205" t="s">
        <v>17</v>
      </c>
      <c r="AK39" s="206"/>
      <c r="AL39" s="205" t="s">
        <v>17</v>
      </c>
      <c r="AM39" s="206"/>
    </row>
    <row r="40" spans="2:39" ht="23.25" customHeight="1">
      <c r="B40" s="229"/>
      <c r="C40" s="157"/>
      <c r="D40" s="157"/>
      <c r="E40" s="157"/>
      <c r="F40" s="157"/>
      <c r="G40" s="157"/>
      <c r="H40" s="157"/>
      <c r="I40" s="157"/>
      <c r="J40" s="397"/>
      <c r="K40" s="398"/>
      <c r="L40" s="398"/>
      <c r="M40" s="75"/>
      <c r="N40" s="75"/>
      <c r="O40" s="75"/>
      <c r="P40" s="75"/>
      <c r="Q40" s="75"/>
      <c r="R40" s="75"/>
      <c r="S40" s="161"/>
      <c r="T40" s="162"/>
      <c r="U40" s="116"/>
      <c r="V40" s="232"/>
      <c r="W40" s="233"/>
      <c r="X40" s="237"/>
      <c r="Y40" s="287"/>
      <c r="Z40" s="115"/>
      <c r="AA40" s="208"/>
      <c r="AB40" s="63"/>
      <c r="AC40" s="118"/>
      <c r="AD40" s="204"/>
      <c r="AE40" s="76" t="s">
        <v>15</v>
      </c>
      <c r="AF40" s="237"/>
      <c r="AG40" s="208"/>
      <c r="AH40" s="207"/>
      <c r="AI40" s="208"/>
      <c r="AJ40" s="207"/>
      <c r="AK40" s="208"/>
      <c r="AL40" s="207"/>
      <c r="AM40" s="208"/>
    </row>
    <row r="41" spans="2:39" ht="21" customHeight="1">
      <c r="B41" s="229"/>
      <c r="C41" s="300" t="s">
        <v>239</v>
      </c>
      <c r="D41" s="301"/>
      <c r="E41" s="288" t="s">
        <v>39</v>
      </c>
      <c r="F41" s="289"/>
      <c r="G41" s="289"/>
      <c r="H41" s="289"/>
      <c r="I41" s="290"/>
      <c r="J41" s="417">
        <f>B10</f>
        <v>0</v>
      </c>
      <c r="K41" s="418"/>
      <c r="L41" s="418"/>
      <c r="M41" s="244" t="s">
        <v>33</v>
      </c>
      <c r="N41" s="244"/>
      <c r="O41" s="392" t="s">
        <v>38</v>
      </c>
      <c r="P41" s="392"/>
      <c r="Q41" s="392"/>
      <c r="R41" s="170" t="s">
        <v>31</v>
      </c>
      <c r="S41" s="234">
        <f>IF(J41="","",ROUNDDOWN(J41/3,1))</f>
        <v>0</v>
      </c>
      <c r="T41" s="235"/>
      <c r="U41" s="236" t="s">
        <v>15</v>
      </c>
      <c r="V41" s="230">
        <f>Y41+AC42</f>
        <v>0</v>
      </c>
      <c r="W41" s="231"/>
      <c r="X41" s="236" t="s">
        <v>15</v>
      </c>
      <c r="Y41" s="285"/>
      <c r="Z41" s="286"/>
      <c r="AA41" s="209" t="s">
        <v>15</v>
      </c>
      <c r="AB41" s="125"/>
      <c r="AC41" s="126"/>
      <c r="AD41" s="126"/>
      <c r="AE41" s="77" t="s">
        <v>15</v>
      </c>
      <c r="AF41" s="212"/>
      <c r="AG41" s="153"/>
      <c r="AH41" s="152"/>
      <c r="AI41" s="153"/>
      <c r="AJ41" s="152"/>
      <c r="AK41" s="153"/>
      <c r="AL41" s="152"/>
      <c r="AM41" s="153"/>
    </row>
    <row r="42" spans="2:39" ht="21" customHeight="1">
      <c r="B42" s="229"/>
      <c r="C42" s="302"/>
      <c r="D42" s="303"/>
      <c r="E42" s="291"/>
      <c r="F42" s="275"/>
      <c r="G42" s="275"/>
      <c r="H42" s="275"/>
      <c r="I42" s="292"/>
      <c r="J42" s="419"/>
      <c r="K42" s="420"/>
      <c r="L42" s="420"/>
      <c r="M42" s="245"/>
      <c r="N42" s="245"/>
      <c r="O42" s="393"/>
      <c r="P42" s="393"/>
      <c r="Q42" s="393"/>
      <c r="R42" s="174"/>
      <c r="S42" s="160"/>
      <c r="T42" s="112"/>
      <c r="U42" s="237"/>
      <c r="V42" s="232"/>
      <c r="W42" s="233"/>
      <c r="X42" s="237"/>
      <c r="Y42" s="287"/>
      <c r="Z42" s="115"/>
      <c r="AA42" s="208"/>
      <c r="AB42" s="63"/>
      <c r="AC42" s="118"/>
      <c r="AD42" s="204"/>
      <c r="AE42" s="76" t="s">
        <v>15</v>
      </c>
      <c r="AF42" s="213"/>
      <c r="AG42" s="155"/>
      <c r="AH42" s="154"/>
      <c r="AI42" s="155"/>
      <c r="AJ42" s="154"/>
      <c r="AK42" s="155"/>
      <c r="AL42" s="154"/>
      <c r="AM42" s="155"/>
    </row>
    <row r="43" spans="2:39" ht="21" customHeight="1">
      <c r="B43" s="229"/>
      <c r="C43" s="302"/>
      <c r="D43" s="303"/>
      <c r="E43" s="288" t="s">
        <v>37</v>
      </c>
      <c r="F43" s="289"/>
      <c r="G43" s="289"/>
      <c r="H43" s="289"/>
      <c r="I43" s="290"/>
      <c r="J43" s="369">
        <f>D10+F10</f>
        <v>0</v>
      </c>
      <c r="K43" s="370"/>
      <c r="L43" s="370"/>
      <c r="M43" s="244" t="s">
        <v>33</v>
      </c>
      <c r="N43" s="244"/>
      <c r="O43" s="392" t="s">
        <v>36</v>
      </c>
      <c r="P43" s="392"/>
      <c r="Q43" s="392"/>
      <c r="R43" s="170" t="s">
        <v>31</v>
      </c>
      <c r="S43" s="234">
        <f>IF(J43="","",ROUNDDOWN(J43/6,1))</f>
        <v>0</v>
      </c>
      <c r="T43" s="235"/>
      <c r="U43" s="236" t="s">
        <v>15</v>
      </c>
      <c r="V43" s="230">
        <f>Y43+AC44</f>
        <v>0</v>
      </c>
      <c r="W43" s="231"/>
      <c r="X43" s="236" t="s">
        <v>15</v>
      </c>
      <c r="Y43" s="285"/>
      <c r="Z43" s="286"/>
      <c r="AA43" s="209" t="s">
        <v>15</v>
      </c>
      <c r="AB43" s="125"/>
      <c r="AC43" s="126"/>
      <c r="AD43" s="126"/>
      <c r="AE43" s="77" t="s">
        <v>15</v>
      </c>
      <c r="AF43" s="212"/>
      <c r="AG43" s="153"/>
      <c r="AH43" s="152"/>
      <c r="AI43" s="153"/>
      <c r="AJ43" s="152"/>
      <c r="AK43" s="153"/>
      <c r="AL43" s="152"/>
      <c r="AM43" s="153"/>
    </row>
    <row r="44" spans="2:39" ht="21" customHeight="1">
      <c r="B44" s="229"/>
      <c r="C44" s="302"/>
      <c r="D44" s="303"/>
      <c r="E44" s="291"/>
      <c r="F44" s="275"/>
      <c r="G44" s="275"/>
      <c r="H44" s="275"/>
      <c r="I44" s="292"/>
      <c r="J44" s="371"/>
      <c r="K44" s="372"/>
      <c r="L44" s="372"/>
      <c r="M44" s="245"/>
      <c r="N44" s="245"/>
      <c r="O44" s="393"/>
      <c r="P44" s="393"/>
      <c r="Q44" s="393"/>
      <c r="R44" s="174"/>
      <c r="S44" s="160"/>
      <c r="T44" s="112"/>
      <c r="U44" s="237"/>
      <c r="V44" s="232"/>
      <c r="W44" s="233"/>
      <c r="X44" s="237"/>
      <c r="Y44" s="287"/>
      <c r="Z44" s="115"/>
      <c r="AA44" s="208"/>
      <c r="AB44" s="63"/>
      <c r="AC44" s="118"/>
      <c r="AD44" s="204"/>
      <c r="AE44" s="76" t="s">
        <v>15</v>
      </c>
      <c r="AF44" s="213"/>
      <c r="AG44" s="155"/>
      <c r="AH44" s="154"/>
      <c r="AI44" s="155"/>
      <c r="AJ44" s="154"/>
      <c r="AK44" s="155"/>
      <c r="AL44" s="154"/>
      <c r="AM44" s="155"/>
    </row>
    <row r="45" spans="2:39" ht="21" customHeight="1">
      <c r="B45" s="229"/>
      <c r="C45" s="302"/>
      <c r="D45" s="303"/>
      <c r="E45" s="288" t="s">
        <v>240</v>
      </c>
      <c r="F45" s="289"/>
      <c r="G45" s="289"/>
      <c r="H45" s="289"/>
      <c r="I45" s="290"/>
      <c r="J45" s="369">
        <f>L11</f>
        <v>0</v>
      </c>
      <c r="K45" s="370"/>
      <c r="L45" s="370"/>
      <c r="M45" s="244" t="s">
        <v>33</v>
      </c>
      <c r="N45" s="244"/>
      <c r="O45" s="421" t="s">
        <v>251</v>
      </c>
      <c r="P45" s="392"/>
      <c r="Q45" s="392"/>
      <c r="R45" s="170" t="s">
        <v>31</v>
      </c>
      <c r="S45" s="234">
        <f>IF(J45="","",ROUNDDOWN(J45/20,1))</f>
        <v>0</v>
      </c>
      <c r="T45" s="235"/>
      <c r="U45" s="236" t="s">
        <v>15</v>
      </c>
      <c r="V45" s="230">
        <f>Y45+AC46</f>
        <v>0</v>
      </c>
      <c r="W45" s="231"/>
      <c r="X45" s="236" t="s">
        <v>15</v>
      </c>
      <c r="Y45" s="285"/>
      <c r="Z45" s="286"/>
      <c r="AA45" s="209" t="s">
        <v>15</v>
      </c>
      <c r="AB45" s="125"/>
      <c r="AC45" s="126"/>
      <c r="AD45" s="126"/>
      <c r="AE45" s="77" t="s">
        <v>15</v>
      </c>
      <c r="AF45" s="212"/>
      <c r="AG45" s="153"/>
      <c r="AH45" s="152"/>
      <c r="AI45" s="153"/>
      <c r="AJ45" s="152"/>
      <c r="AK45" s="153"/>
      <c r="AL45" s="152"/>
      <c r="AM45" s="153"/>
    </row>
    <row r="46" spans="2:39" ht="21" customHeight="1">
      <c r="B46" s="229"/>
      <c r="C46" s="302"/>
      <c r="D46" s="303"/>
      <c r="E46" s="291"/>
      <c r="F46" s="275"/>
      <c r="G46" s="275"/>
      <c r="H46" s="275"/>
      <c r="I46" s="292"/>
      <c r="J46" s="371"/>
      <c r="K46" s="372"/>
      <c r="L46" s="372"/>
      <c r="M46" s="245"/>
      <c r="N46" s="245"/>
      <c r="O46" s="393"/>
      <c r="P46" s="393"/>
      <c r="Q46" s="393"/>
      <c r="R46" s="174"/>
      <c r="S46" s="160"/>
      <c r="T46" s="112"/>
      <c r="U46" s="237"/>
      <c r="V46" s="232"/>
      <c r="W46" s="233"/>
      <c r="X46" s="237"/>
      <c r="Y46" s="287"/>
      <c r="Z46" s="115"/>
      <c r="AA46" s="208"/>
      <c r="AB46" s="63"/>
      <c r="AC46" s="118"/>
      <c r="AD46" s="204"/>
      <c r="AE46" s="76" t="s">
        <v>15</v>
      </c>
      <c r="AF46" s="213"/>
      <c r="AG46" s="155"/>
      <c r="AH46" s="154"/>
      <c r="AI46" s="155"/>
      <c r="AJ46" s="154"/>
      <c r="AK46" s="155"/>
      <c r="AL46" s="154"/>
      <c r="AM46" s="155"/>
    </row>
    <row r="47" spans="2:39" ht="21" customHeight="1">
      <c r="B47" s="229"/>
      <c r="C47" s="302"/>
      <c r="D47" s="303"/>
      <c r="E47" s="288" t="s">
        <v>35</v>
      </c>
      <c r="F47" s="289"/>
      <c r="G47" s="289"/>
      <c r="H47" s="289"/>
      <c r="I47" s="290"/>
      <c r="J47" s="369">
        <f>H10+L10-L11</f>
        <v>0</v>
      </c>
      <c r="K47" s="370"/>
      <c r="L47" s="370"/>
      <c r="M47" s="244" t="s">
        <v>33</v>
      </c>
      <c r="N47" s="244"/>
      <c r="O47" s="421" t="s">
        <v>251</v>
      </c>
      <c r="P47" s="392"/>
      <c r="Q47" s="392"/>
      <c r="R47" s="170" t="s">
        <v>31</v>
      </c>
      <c r="S47" s="234">
        <f>IF(J47="","",ROUNDDOWN(J47/20,1))</f>
        <v>0</v>
      </c>
      <c r="T47" s="235"/>
      <c r="U47" s="236" t="s">
        <v>15</v>
      </c>
      <c r="V47" s="230">
        <f>Y47+AC48</f>
        <v>0</v>
      </c>
      <c r="W47" s="231"/>
      <c r="X47" s="236" t="s">
        <v>15</v>
      </c>
      <c r="Y47" s="285"/>
      <c r="Z47" s="286"/>
      <c r="AA47" s="209" t="s">
        <v>15</v>
      </c>
      <c r="AB47" s="125"/>
      <c r="AC47" s="126"/>
      <c r="AD47" s="126"/>
      <c r="AE47" s="77" t="s">
        <v>15</v>
      </c>
      <c r="AF47" s="212"/>
      <c r="AG47" s="153"/>
      <c r="AH47" s="152"/>
      <c r="AI47" s="153"/>
      <c r="AJ47" s="152"/>
      <c r="AK47" s="153"/>
      <c r="AL47" s="152"/>
      <c r="AM47" s="153"/>
    </row>
    <row r="48" spans="2:39" ht="21" customHeight="1">
      <c r="B48" s="229"/>
      <c r="C48" s="302"/>
      <c r="D48" s="303"/>
      <c r="E48" s="291"/>
      <c r="F48" s="275"/>
      <c r="G48" s="275"/>
      <c r="H48" s="275"/>
      <c r="I48" s="292"/>
      <c r="J48" s="371"/>
      <c r="K48" s="372"/>
      <c r="L48" s="372"/>
      <c r="M48" s="245"/>
      <c r="N48" s="245"/>
      <c r="O48" s="393"/>
      <c r="P48" s="393"/>
      <c r="Q48" s="393"/>
      <c r="R48" s="174"/>
      <c r="S48" s="160"/>
      <c r="T48" s="112"/>
      <c r="U48" s="237"/>
      <c r="V48" s="232"/>
      <c r="W48" s="233"/>
      <c r="X48" s="237"/>
      <c r="Y48" s="287"/>
      <c r="Z48" s="115"/>
      <c r="AA48" s="208"/>
      <c r="AB48" s="63"/>
      <c r="AC48" s="118"/>
      <c r="AD48" s="204"/>
      <c r="AE48" s="76" t="s">
        <v>15</v>
      </c>
      <c r="AF48" s="213"/>
      <c r="AG48" s="155"/>
      <c r="AH48" s="154"/>
      <c r="AI48" s="155"/>
      <c r="AJ48" s="154"/>
      <c r="AK48" s="155"/>
      <c r="AL48" s="154"/>
      <c r="AM48" s="155"/>
    </row>
    <row r="49" spans="2:39" ht="21" customHeight="1">
      <c r="B49" s="229"/>
      <c r="C49" s="302"/>
      <c r="D49" s="303"/>
      <c r="E49" s="288" t="s">
        <v>34</v>
      </c>
      <c r="F49" s="289"/>
      <c r="G49" s="289"/>
      <c r="H49" s="289"/>
      <c r="I49" s="290"/>
      <c r="J49" s="369">
        <f>J10+N10</f>
        <v>0</v>
      </c>
      <c r="K49" s="370"/>
      <c r="L49" s="370"/>
      <c r="M49" s="244" t="s">
        <v>33</v>
      </c>
      <c r="N49" s="244"/>
      <c r="O49" s="392" t="s">
        <v>32</v>
      </c>
      <c r="P49" s="392"/>
      <c r="Q49" s="392"/>
      <c r="R49" s="170" t="s">
        <v>31</v>
      </c>
      <c r="S49" s="381">
        <f>IF(J49="","",ROUNDDOWN(J49/30,1))</f>
        <v>0</v>
      </c>
      <c r="T49" s="382"/>
      <c r="U49" s="236" t="s">
        <v>15</v>
      </c>
      <c r="V49" s="230">
        <f>Y49+AC50</f>
        <v>0</v>
      </c>
      <c r="W49" s="231"/>
      <c r="X49" s="236" t="s">
        <v>15</v>
      </c>
      <c r="Y49" s="285"/>
      <c r="Z49" s="286"/>
      <c r="AA49" s="209" t="s">
        <v>15</v>
      </c>
      <c r="AB49" s="125"/>
      <c r="AC49" s="126"/>
      <c r="AD49" s="126"/>
      <c r="AE49" s="77" t="s">
        <v>15</v>
      </c>
      <c r="AF49" s="212"/>
      <c r="AG49" s="153"/>
      <c r="AH49" s="152"/>
      <c r="AI49" s="153"/>
      <c r="AJ49" s="152"/>
      <c r="AK49" s="153"/>
      <c r="AL49" s="152"/>
      <c r="AM49" s="153"/>
    </row>
    <row r="50" spans="2:39" ht="21" customHeight="1">
      <c r="B50" s="229"/>
      <c r="C50" s="302"/>
      <c r="D50" s="303"/>
      <c r="E50" s="291"/>
      <c r="F50" s="275"/>
      <c r="G50" s="275"/>
      <c r="H50" s="275"/>
      <c r="I50" s="292"/>
      <c r="J50" s="371"/>
      <c r="K50" s="372"/>
      <c r="L50" s="372"/>
      <c r="M50" s="245"/>
      <c r="N50" s="245"/>
      <c r="O50" s="393"/>
      <c r="P50" s="393"/>
      <c r="Q50" s="393"/>
      <c r="R50" s="174"/>
      <c r="S50" s="383"/>
      <c r="T50" s="384"/>
      <c r="U50" s="237"/>
      <c r="V50" s="232"/>
      <c r="W50" s="233"/>
      <c r="X50" s="237"/>
      <c r="Y50" s="287"/>
      <c r="Z50" s="115"/>
      <c r="AA50" s="208"/>
      <c r="AB50" s="63"/>
      <c r="AC50" s="118"/>
      <c r="AD50" s="204"/>
      <c r="AE50" s="76" t="s">
        <v>15</v>
      </c>
      <c r="AF50" s="213"/>
      <c r="AG50" s="155"/>
      <c r="AH50" s="154"/>
      <c r="AI50" s="155"/>
      <c r="AJ50" s="154"/>
      <c r="AK50" s="155"/>
      <c r="AL50" s="154"/>
      <c r="AM50" s="155"/>
    </row>
    <row r="51" spans="2:39" ht="21" customHeight="1">
      <c r="B51" s="229"/>
      <c r="C51" s="302"/>
      <c r="D51" s="303"/>
      <c r="E51" s="363" t="s">
        <v>217</v>
      </c>
      <c r="F51" s="364"/>
      <c r="G51" s="364"/>
      <c r="H51" s="364"/>
      <c r="I51" s="365"/>
      <c r="J51" s="369">
        <f>J47+J49+J45</f>
        <v>0</v>
      </c>
      <c r="K51" s="370"/>
      <c r="L51" s="370"/>
      <c r="M51" s="78"/>
      <c r="N51" s="78"/>
      <c r="O51" s="78"/>
      <c r="P51" s="78"/>
      <c r="Q51" s="78"/>
      <c r="R51" s="79"/>
      <c r="S51" s="381">
        <f>S45+S47+S49</f>
        <v>0</v>
      </c>
      <c r="T51" s="389"/>
      <c r="U51" s="236" t="s">
        <v>15</v>
      </c>
      <c r="V51" s="388">
        <f>V45+V47+V49</f>
        <v>0</v>
      </c>
      <c r="W51" s="235"/>
      <c r="X51" s="236" t="s">
        <v>15</v>
      </c>
      <c r="Y51" s="304">
        <f>Y45+Y47+Y49</f>
        <v>0</v>
      </c>
      <c r="Z51" s="305"/>
      <c r="AA51" s="209" t="s">
        <v>15</v>
      </c>
      <c r="AB51" s="234">
        <f>AB45+AB47+AB49</f>
        <v>0</v>
      </c>
      <c r="AC51" s="235"/>
      <c r="AD51" s="235"/>
      <c r="AE51" s="77" t="s">
        <v>15</v>
      </c>
      <c r="AF51" s="218">
        <f>AF45+AF47+AF49</f>
        <v>0</v>
      </c>
      <c r="AG51" s="219"/>
      <c r="AH51" s="218">
        <f>AH45+AH47+AH49</f>
        <v>0</v>
      </c>
      <c r="AI51" s="219"/>
      <c r="AJ51" s="218">
        <f>AJ45+AJ47+AJ49</f>
        <v>0</v>
      </c>
      <c r="AK51" s="219"/>
      <c r="AL51" s="218">
        <f>AL45+AL47+AL49</f>
        <v>0</v>
      </c>
      <c r="AM51" s="219"/>
    </row>
    <row r="52" spans="2:39" ht="21" customHeight="1">
      <c r="B52" s="229"/>
      <c r="C52" s="302"/>
      <c r="D52" s="303"/>
      <c r="E52" s="366"/>
      <c r="F52" s="367"/>
      <c r="G52" s="367"/>
      <c r="H52" s="367"/>
      <c r="I52" s="368"/>
      <c r="J52" s="371"/>
      <c r="K52" s="372"/>
      <c r="L52" s="372"/>
      <c r="M52" s="67"/>
      <c r="N52" s="67"/>
      <c r="O52" s="67"/>
      <c r="P52" s="67"/>
      <c r="Q52" s="67"/>
      <c r="R52" s="80"/>
      <c r="S52" s="390"/>
      <c r="T52" s="391"/>
      <c r="U52" s="237"/>
      <c r="V52" s="111"/>
      <c r="W52" s="112"/>
      <c r="X52" s="237"/>
      <c r="Y52" s="306"/>
      <c r="Z52" s="307"/>
      <c r="AA52" s="208"/>
      <c r="AB52" s="63"/>
      <c r="AC52" s="109">
        <f>AC46+AC48+AC50</f>
        <v>0</v>
      </c>
      <c r="AD52" s="110"/>
      <c r="AE52" s="76" t="s">
        <v>15</v>
      </c>
      <c r="AF52" s="220"/>
      <c r="AG52" s="221"/>
      <c r="AH52" s="220"/>
      <c r="AI52" s="221"/>
      <c r="AJ52" s="220"/>
      <c r="AK52" s="221"/>
      <c r="AL52" s="220"/>
      <c r="AM52" s="221"/>
    </row>
    <row r="53" spans="2:39" ht="31.5" customHeight="1">
      <c r="B53" s="229"/>
      <c r="C53" s="299" t="s">
        <v>30</v>
      </c>
      <c r="D53" s="246" t="s">
        <v>237</v>
      </c>
      <c r="E53" s="281"/>
      <c r="F53" s="281"/>
      <c r="G53" s="281"/>
      <c r="H53" s="281"/>
      <c r="I53" s="281"/>
      <c r="J53" s="108" t="s">
        <v>29</v>
      </c>
      <c r="K53" s="108"/>
      <c r="L53" s="108"/>
      <c r="M53" s="108"/>
      <c r="N53" s="108"/>
      <c r="O53" s="108"/>
      <c r="P53" s="108"/>
      <c r="Q53" s="108"/>
      <c r="R53" s="108"/>
      <c r="S53" s="387">
        <f>MAX(Y10,S51)</f>
        <v>0</v>
      </c>
      <c r="T53" s="109"/>
      <c r="U53" s="81" t="s">
        <v>15</v>
      </c>
      <c r="V53" s="337" t="s">
        <v>17</v>
      </c>
      <c r="W53" s="189"/>
      <c r="X53" s="81" t="s">
        <v>15</v>
      </c>
      <c r="Y53" s="313" t="s">
        <v>17</v>
      </c>
      <c r="Z53" s="314"/>
      <c r="AA53" s="82" t="s">
        <v>15</v>
      </c>
      <c r="AB53" s="189" t="s">
        <v>17</v>
      </c>
      <c r="AC53" s="189"/>
      <c r="AD53" s="189"/>
      <c r="AE53" s="76" t="s">
        <v>15</v>
      </c>
      <c r="AF53" s="116" t="s">
        <v>17</v>
      </c>
      <c r="AG53" s="107"/>
      <c r="AH53" s="106" t="s">
        <v>17</v>
      </c>
      <c r="AI53" s="107"/>
      <c r="AJ53" s="106" t="s">
        <v>17</v>
      </c>
      <c r="AK53" s="107"/>
      <c r="AL53" s="106" t="s">
        <v>17</v>
      </c>
      <c r="AM53" s="107"/>
    </row>
    <row r="54" spans="2:39" ht="31.5" customHeight="1">
      <c r="B54" s="229"/>
      <c r="C54" s="299"/>
      <c r="D54" s="299" t="s">
        <v>241</v>
      </c>
      <c r="E54" s="299"/>
      <c r="F54" s="299"/>
      <c r="G54" s="299"/>
      <c r="H54" s="299"/>
      <c r="I54" s="299"/>
      <c r="J54" s="224" t="s">
        <v>242</v>
      </c>
      <c r="K54" s="225"/>
      <c r="L54" s="225"/>
      <c r="M54" s="225"/>
      <c r="N54" s="225"/>
      <c r="O54" s="225"/>
      <c r="P54" s="225"/>
      <c r="Q54" s="225"/>
      <c r="R54" s="373"/>
      <c r="S54" s="387">
        <f>IF(J40="兼任",1,0)</f>
        <v>0</v>
      </c>
      <c r="T54" s="109"/>
      <c r="U54" s="81" t="s">
        <v>15</v>
      </c>
      <c r="V54" s="111" t="s">
        <v>17</v>
      </c>
      <c r="W54" s="112"/>
      <c r="X54" s="83" t="s">
        <v>15</v>
      </c>
      <c r="Y54" s="306" t="s">
        <v>17</v>
      </c>
      <c r="Z54" s="307"/>
      <c r="AA54" s="84" t="s">
        <v>15</v>
      </c>
      <c r="AB54" s="112" t="s">
        <v>17</v>
      </c>
      <c r="AC54" s="112"/>
      <c r="AD54" s="112"/>
      <c r="AE54" s="85" t="s">
        <v>15</v>
      </c>
      <c r="AF54" s="116" t="s">
        <v>17</v>
      </c>
      <c r="AG54" s="107"/>
      <c r="AH54" s="106" t="s">
        <v>17</v>
      </c>
      <c r="AI54" s="107"/>
      <c r="AJ54" s="106" t="s">
        <v>17</v>
      </c>
      <c r="AK54" s="107"/>
      <c r="AL54" s="106" t="s">
        <v>17</v>
      </c>
      <c r="AM54" s="107"/>
    </row>
    <row r="55" spans="2:39" ht="21" customHeight="1">
      <c r="B55" s="376" t="s">
        <v>28</v>
      </c>
      <c r="C55" s="376"/>
      <c r="D55" s="376"/>
      <c r="E55" s="294" t="s">
        <v>27</v>
      </c>
      <c r="F55" s="294"/>
      <c r="G55" s="294"/>
      <c r="H55" s="294"/>
      <c r="I55" s="295"/>
      <c r="J55" s="457" t="s">
        <v>218</v>
      </c>
      <c r="K55" s="458"/>
      <c r="L55" s="458"/>
      <c r="M55" s="458"/>
      <c r="N55" s="458"/>
      <c r="O55" s="458"/>
      <c r="P55" s="458"/>
      <c r="Q55" s="458"/>
      <c r="R55" s="459"/>
      <c r="S55" s="404"/>
      <c r="T55" s="405"/>
      <c r="U55" s="236" t="s">
        <v>15</v>
      </c>
      <c r="V55" s="230">
        <f>Y55+AC56</f>
        <v>0</v>
      </c>
      <c r="W55" s="231"/>
      <c r="X55" s="236" t="s">
        <v>15</v>
      </c>
      <c r="Y55" s="285"/>
      <c r="Z55" s="286"/>
      <c r="AA55" s="209" t="s">
        <v>15</v>
      </c>
      <c r="AB55" s="125"/>
      <c r="AC55" s="126"/>
      <c r="AD55" s="126"/>
      <c r="AE55" s="77" t="s">
        <v>15</v>
      </c>
      <c r="AF55" s="212"/>
      <c r="AG55" s="153"/>
      <c r="AH55" s="152"/>
      <c r="AI55" s="153"/>
      <c r="AJ55" s="152"/>
      <c r="AK55" s="153"/>
      <c r="AL55" s="152"/>
      <c r="AM55" s="153"/>
    </row>
    <row r="56" spans="2:39" ht="21" customHeight="1">
      <c r="B56" s="376"/>
      <c r="C56" s="376"/>
      <c r="D56" s="376"/>
      <c r="E56" s="297"/>
      <c r="F56" s="297"/>
      <c r="G56" s="297"/>
      <c r="H56" s="297"/>
      <c r="I56" s="298"/>
      <c r="J56" s="460"/>
      <c r="K56" s="461"/>
      <c r="L56" s="461"/>
      <c r="M56" s="461"/>
      <c r="N56" s="461"/>
      <c r="O56" s="461"/>
      <c r="P56" s="461"/>
      <c r="Q56" s="461"/>
      <c r="R56" s="462"/>
      <c r="S56" s="406"/>
      <c r="T56" s="407"/>
      <c r="U56" s="237"/>
      <c r="V56" s="232"/>
      <c r="W56" s="233"/>
      <c r="X56" s="237"/>
      <c r="Y56" s="287"/>
      <c r="Z56" s="115"/>
      <c r="AA56" s="208"/>
      <c r="AB56" s="63"/>
      <c r="AC56" s="118"/>
      <c r="AD56" s="204"/>
      <c r="AE56" s="76" t="s">
        <v>15</v>
      </c>
      <c r="AF56" s="213"/>
      <c r="AG56" s="155"/>
      <c r="AH56" s="154"/>
      <c r="AI56" s="155"/>
      <c r="AJ56" s="154"/>
      <c r="AK56" s="155"/>
      <c r="AL56" s="154"/>
      <c r="AM56" s="155"/>
    </row>
    <row r="57" spans="2:39" ht="21" customHeight="1">
      <c r="B57" s="376"/>
      <c r="C57" s="376"/>
      <c r="D57" s="376"/>
      <c r="E57" s="294" t="s">
        <v>243</v>
      </c>
      <c r="F57" s="294"/>
      <c r="G57" s="294"/>
      <c r="H57" s="294"/>
      <c r="I57" s="295"/>
      <c r="J57" s="457" t="s">
        <v>26</v>
      </c>
      <c r="K57" s="458"/>
      <c r="L57" s="458"/>
      <c r="M57" s="458"/>
      <c r="N57" s="458"/>
      <c r="O57" s="458"/>
      <c r="P57" s="458"/>
      <c r="Q57" s="458"/>
      <c r="R57" s="459"/>
      <c r="S57" s="381" t="s">
        <v>17</v>
      </c>
      <c r="T57" s="382"/>
      <c r="U57" s="236" t="s">
        <v>15</v>
      </c>
      <c r="V57" s="230">
        <f>Y57+AC58</f>
        <v>0</v>
      </c>
      <c r="W57" s="231"/>
      <c r="X57" s="236" t="s">
        <v>15</v>
      </c>
      <c r="Y57" s="285"/>
      <c r="Z57" s="286"/>
      <c r="AA57" s="209" t="s">
        <v>15</v>
      </c>
      <c r="AB57" s="125"/>
      <c r="AC57" s="126"/>
      <c r="AD57" s="126"/>
      <c r="AE57" s="77" t="s">
        <v>15</v>
      </c>
      <c r="AF57" s="212"/>
      <c r="AG57" s="153"/>
      <c r="AH57" s="152"/>
      <c r="AI57" s="153"/>
      <c r="AJ57" s="152"/>
      <c r="AK57" s="153"/>
      <c r="AL57" s="152"/>
      <c r="AM57" s="153"/>
    </row>
    <row r="58" spans="2:39" ht="21" customHeight="1">
      <c r="B58" s="376"/>
      <c r="C58" s="376"/>
      <c r="D58" s="376"/>
      <c r="E58" s="297"/>
      <c r="F58" s="297"/>
      <c r="G58" s="297"/>
      <c r="H58" s="297"/>
      <c r="I58" s="298"/>
      <c r="J58" s="460"/>
      <c r="K58" s="461"/>
      <c r="L58" s="461"/>
      <c r="M58" s="461"/>
      <c r="N58" s="461"/>
      <c r="O58" s="461"/>
      <c r="P58" s="461"/>
      <c r="Q58" s="461"/>
      <c r="R58" s="462"/>
      <c r="S58" s="383"/>
      <c r="T58" s="384"/>
      <c r="U58" s="237"/>
      <c r="V58" s="232"/>
      <c r="W58" s="233"/>
      <c r="X58" s="237"/>
      <c r="Y58" s="287"/>
      <c r="Z58" s="115"/>
      <c r="AA58" s="208"/>
      <c r="AB58" s="63"/>
      <c r="AC58" s="118"/>
      <c r="AD58" s="204"/>
      <c r="AE58" s="76" t="s">
        <v>15</v>
      </c>
      <c r="AF58" s="213"/>
      <c r="AG58" s="155"/>
      <c r="AH58" s="154"/>
      <c r="AI58" s="155"/>
      <c r="AJ58" s="154"/>
      <c r="AK58" s="155"/>
      <c r="AL58" s="154"/>
      <c r="AM58" s="155"/>
    </row>
    <row r="59" spans="2:39" ht="19.5" customHeight="1">
      <c r="B59" s="454" t="s">
        <v>221</v>
      </c>
      <c r="C59" s="454"/>
      <c r="D59" s="454"/>
      <c r="E59" s="454"/>
      <c r="F59" s="454"/>
      <c r="G59" s="454"/>
      <c r="H59" s="454"/>
      <c r="I59" s="454"/>
      <c r="J59" s="469" t="s">
        <v>244</v>
      </c>
      <c r="K59" s="470"/>
      <c r="L59" s="470"/>
      <c r="M59" s="470"/>
      <c r="N59" s="470"/>
      <c r="O59" s="470"/>
      <c r="P59" s="470"/>
      <c r="Q59" s="470"/>
      <c r="R59" s="471"/>
      <c r="S59" s="315">
        <f>ROUND(S41+S43+S53+S54,0)</f>
        <v>0</v>
      </c>
      <c r="T59" s="427"/>
      <c r="U59" s="340" t="s">
        <v>15</v>
      </c>
      <c r="V59" s="338">
        <f>ROUND(V41+V43+V45+V47+V49+V55+V57,0)</f>
        <v>0</v>
      </c>
      <c r="W59" s="316"/>
      <c r="X59" s="340" t="s">
        <v>15</v>
      </c>
      <c r="Y59" s="315">
        <f>ROUND(Y41+Y43+Y45+Y47+Y49+Y55+Y57,0)</f>
        <v>0</v>
      </c>
      <c r="Z59" s="316"/>
      <c r="AA59" s="215" t="s">
        <v>15</v>
      </c>
      <c r="AB59" s="341">
        <f>AB41+AB43+AB47+AB49+AB55+AB57+AB45</f>
        <v>0</v>
      </c>
      <c r="AC59" s="316"/>
      <c r="AD59" s="316"/>
      <c r="AE59" s="86" t="s">
        <v>15</v>
      </c>
      <c r="AF59" s="214">
        <f>AF41+AF43+AF47+AF49+AF55+AF57+AF45</f>
        <v>0</v>
      </c>
      <c r="AG59" s="215"/>
      <c r="AH59" s="214">
        <f>AH41+AH43+AH47+AH49+AH55+AH57+AH45</f>
        <v>0</v>
      </c>
      <c r="AI59" s="215"/>
      <c r="AJ59" s="214">
        <f>AJ41+AJ43+AJ47+AJ49+AJ55+AJ57+AJ45</f>
        <v>0</v>
      </c>
      <c r="AK59" s="215"/>
      <c r="AL59" s="214">
        <f>AL41+AL43+AL47+AL49+AL55+AL57+AL45</f>
        <v>0</v>
      </c>
      <c r="AM59" s="215"/>
    </row>
    <row r="60" spans="2:39" ht="19.5" customHeight="1">
      <c r="B60" s="454"/>
      <c r="C60" s="454"/>
      <c r="D60" s="454"/>
      <c r="E60" s="454"/>
      <c r="F60" s="454"/>
      <c r="G60" s="454"/>
      <c r="H60" s="454"/>
      <c r="I60" s="454"/>
      <c r="J60" s="472"/>
      <c r="K60" s="473"/>
      <c r="L60" s="473"/>
      <c r="M60" s="473"/>
      <c r="N60" s="473"/>
      <c r="O60" s="473"/>
      <c r="P60" s="473"/>
      <c r="Q60" s="473"/>
      <c r="R60" s="474"/>
      <c r="S60" s="428"/>
      <c r="T60" s="429"/>
      <c r="U60" s="216"/>
      <c r="V60" s="339"/>
      <c r="W60" s="318"/>
      <c r="X60" s="216"/>
      <c r="Y60" s="317"/>
      <c r="Z60" s="318"/>
      <c r="AA60" s="217"/>
      <c r="AB60" s="65"/>
      <c r="AC60" s="210">
        <f>AC42+AC44+AC48+AC50+AC56+AC58+AC46</f>
        <v>0</v>
      </c>
      <c r="AD60" s="211"/>
      <c r="AE60" s="87" t="s">
        <v>15</v>
      </c>
      <c r="AF60" s="216"/>
      <c r="AG60" s="217"/>
      <c r="AH60" s="216"/>
      <c r="AI60" s="217"/>
      <c r="AJ60" s="216"/>
      <c r="AK60" s="217"/>
      <c r="AL60" s="216"/>
      <c r="AM60" s="217"/>
    </row>
    <row r="61" spans="2:39" ht="40.5" customHeight="1">
      <c r="B61" s="310" t="s">
        <v>219</v>
      </c>
      <c r="C61" s="310"/>
      <c r="D61" s="310"/>
      <c r="E61" s="455" t="s">
        <v>232</v>
      </c>
      <c r="F61" s="455"/>
      <c r="G61" s="455"/>
      <c r="H61" s="455"/>
      <c r="I61" s="455"/>
      <c r="J61" s="475" t="s">
        <v>25</v>
      </c>
      <c r="K61" s="476"/>
      <c r="L61" s="476"/>
      <c r="M61" s="476"/>
      <c r="N61" s="476"/>
      <c r="O61" s="476"/>
      <c r="P61" s="476"/>
      <c r="Q61" s="222" t="str">
        <f>IF(P10=0,"",IF(T10+V10&lt;=90,"常勤","非常勤"))</f>
        <v/>
      </c>
      <c r="R61" s="223"/>
      <c r="S61" s="109">
        <f>IF(Q61="",0,IF((Q61="非常勤"),0,1))</f>
        <v>0</v>
      </c>
      <c r="T61" s="110"/>
      <c r="U61" s="81" t="s">
        <v>15</v>
      </c>
      <c r="V61" s="337" t="s">
        <v>17</v>
      </c>
      <c r="W61" s="189"/>
      <c r="X61" s="81" t="s">
        <v>15</v>
      </c>
      <c r="Y61" s="162" t="s">
        <v>17</v>
      </c>
      <c r="Z61" s="189"/>
      <c r="AA61" s="82" t="s">
        <v>15</v>
      </c>
      <c r="AB61" s="189" t="s">
        <v>17</v>
      </c>
      <c r="AC61" s="189"/>
      <c r="AD61" s="189"/>
      <c r="AE61" s="76" t="s">
        <v>15</v>
      </c>
      <c r="AF61" s="116" t="s">
        <v>17</v>
      </c>
      <c r="AG61" s="107"/>
      <c r="AH61" s="106" t="s">
        <v>17</v>
      </c>
      <c r="AI61" s="107"/>
      <c r="AJ61" s="106" t="s">
        <v>17</v>
      </c>
      <c r="AK61" s="107"/>
      <c r="AL61" s="106" t="s">
        <v>17</v>
      </c>
      <c r="AM61" s="107"/>
    </row>
    <row r="62" spans="2:39" ht="40.5" customHeight="1">
      <c r="B62" s="310"/>
      <c r="C62" s="310"/>
      <c r="D62" s="310"/>
      <c r="E62" s="425" t="s">
        <v>233</v>
      </c>
      <c r="F62" s="425"/>
      <c r="G62" s="425"/>
      <c r="H62" s="425"/>
      <c r="I62" s="425"/>
      <c r="J62" s="224" t="s">
        <v>24</v>
      </c>
      <c r="K62" s="225"/>
      <c r="L62" s="225"/>
      <c r="M62" s="225"/>
      <c r="N62" s="225"/>
      <c r="O62" s="225"/>
      <c r="P62" s="225"/>
      <c r="Q62" s="226"/>
      <c r="R62" s="227"/>
      <c r="S62" s="109">
        <f>IF(Q62="有",ROUNDDOWN(1,1),0)</f>
        <v>0</v>
      </c>
      <c r="T62" s="110"/>
      <c r="U62" s="83" t="s">
        <v>15</v>
      </c>
      <c r="V62" s="337" t="s">
        <v>16</v>
      </c>
      <c r="W62" s="189"/>
      <c r="X62" s="83" t="s">
        <v>15</v>
      </c>
      <c r="Y62" s="162" t="s">
        <v>17</v>
      </c>
      <c r="Z62" s="189"/>
      <c r="AA62" s="84" t="s">
        <v>15</v>
      </c>
      <c r="AB62" s="189" t="s">
        <v>17</v>
      </c>
      <c r="AC62" s="189"/>
      <c r="AD62" s="189"/>
      <c r="AE62" s="85" t="s">
        <v>15</v>
      </c>
      <c r="AF62" s="116" t="s">
        <v>17</v>
      </c>
      <c r="AG62" s="107"/>
      <c r="AH62" s="106" t="s">
        <v>17</v>
      </c>
      <c r="AI62" s="107"/>
      <c r="AJ62" s="106" t="s">
        <v>17</v>
      </c>
      <c r="AK62" s="107"/>
      <c r="AL62" s="106" t="s">
        <v>17</v>
      </c>
      <c r="AM62" s="107"/>
    </row>
    <row r="63" spans="2:39" ht="40.5" customHeight="1" thickBot="1">
      <c r="B63" s="311"/>
      <c r="C63" s="311"/>
      <c r="D63" s="311"/>
      <c r="E63" s="326" t="s">
        <v>234</v>
      </c>
      <c r="F63" s="326"/>
      <c r="G63" s="326"/>
      <c r="H63" s="326"/>
      <c r="I63" s="326"/>
      <c r="J63" s="456" t="s">
        <v>238</v>
      </c>
      <c r="K63" s="456"/>
      <c r="L63" s="456"/>
      <c r="M63" s="456"/>
      <c r="N63" s="456"/>
      <c r="O63" s="456"/>
      <c r="P63" s="456"/>
      <c r="Q63" s="456"/>
      <c r="R63" s="456"/>
      <c r="S63" s="438">
        <f>IF(Y55="",0,1)</f>
        <v>0</v>
      </c>
      <c r="T63" s="439"/>
      <c r="U63" s="88" t="s">
        <v>15</v>
      </c>
      <c r="V63" s="352" t="s">
        <v>17</v>
      </c>
      <c r="W63" s="353"/>
      <c r="X63" s="88" t="s">
        <v>15</v>
      </c>
      <c r="Y63" s="361" t="s">
        <v>17</v>
      </c>
      <c r="Z63" s="353"/>
      <c r="AA63" s="89" t="s">
        <v>15</v>
      </c>
      <c r="AB63" s="353" t="s">
        <v>17</v>
      </c>
      <c r="AC63" s="353"/>
      <c r="AD63" s="353"/>
      <c r="AE63" s="90" t="s">
        <v>15</v>
      </c>
      <c r="AF63" s="356" t="s">
        <v>16</v>
      </c>
      <c r="AG63" s="325"/>
      <c r="AH63" s="324" t="s">
        <v>23</v>
      </c>
      <c r="AI63" s="325"/>
      <c r="AJ63" s="324" t="s">
        <v>16</v>
      </c>
      <c r="AK63" s="325"/>
      <c r="AL63" s="324" t="s">
        <v>16</v>
      </c>
      <c r="AM63" s="325"/>
    </row>
    <row r="64" spans="2:39" ht="23.25" customHeight="1" thickTop="1">
      <c r="B64" s="333" t="s">
        <v>236</v>
      </c>
      <c r="C64" s="333"/>
      <c r="D64" s="333"/>
      <c r="E64" s="333"/>
      <c r="F64" s="333"/>
      <c r="G64" s="333"/>
      <c r="H64" s="333"/>
      <c r="I64" s="333"/>
      <c r="J64" s="440" t="s">
        <v>235</v>
      </c>
      <c r="K64" s="441"/>
      <c r="L64" s="441"/>
      <c r="M64" s="441"/>
      <c r="N64" s="441"/>
      <c r="O64" s="441"/>
      <c r="P64" s="441"/>
      <c r="Q64" s="441"/>
      <c r="R64" s="442"/>
      <c r="S64" s="348">
        <f>S59+S61+S62+S63</f>
        <v>0</v>
      </c>
      <c r="T64" s="349"/>
      <c r="U64" s="342" t="s">
        <v>15</v>
      </c>
      <c r="V64" s="344">
        <f>V59</f>
        <v>0</v>
      </c>
      <c r="W64" s="345"/>
      <c r="X64" s="328" t="s">
        <v>15</v>
      </c>
      <c r="Y64" s="348">
        <f>Y59</f>
        <v>0</v>
      </c>
      <c r="Z64" s="332"/>
      <c r="AA64" s="328" t="s">
        <v>15</v>
      </c>
      <c r="AB64" s="331">
        <f>AB59</f>
        <v>0</v>
      </c>
      <c r="AC64" s="332"/>
      <c r="AD64" s="332"/>
      <c r="AE64" s="61" t="s">
        <v>15</v>
      </c>
      <c r="AF64" s="360">
        <f>AF59</f>
        <v>0</v>
      </c>
      <c r="AG64" s="328"/>
      <c r="AH64" s="327">
        <f>AH59</f>
        <v>0</v>
      </c>
      <c r="AI64" s="328"/>
      <c r="AJ64" s="327">
        <f>AJ59</f>
        <v>0</v>
      </c>
      <c r="AK64" s="328"/>
      <c r="AL64" s="327">
        <f>AL59</f>
        <v>0</v>
      </c>
      <c r="AM64" s="328"/>
    </row>
    <row r="65" spans="2:46" ht="23.25" customHeight="1" thickBot="1">
      <c r="B65" s="334"/>
      <c r="C65" s="334"/>
      <c r="D65" s="334"/>
      <c r="E65" s="334"/>
      <c r="F65" s="334"/>
      <c r="G65" s="334"/>
      <c r="H65" s="334"/>
      <c r="I65" s="334"/>
      <c r="J65" s="443"/>
      <c r="K65" s="444"/>
      <c r="L65" s="444"/>
      <c r="M65" s="444"/>
      <c r="N65" s="444"/>
      <c r="O65" s="444"/>
      <c r="P65" s="444"/>
      <c r="Q65" s="444"/>
      <c r="R65" s="445"/>
      <c r="S65" s="350"/>
      <c r="T65" s="351"/>
      <c r="U65" s="343"/>
      <c r="V65" s="346"/>
      <c r="W65" s="347"/>
      <c r="X65" s="330"/>
      <c r="Y65" s="354"/>
      <c r="Z65" s="355"/>
      <c r="AA65" s="330"/>
      <c r="AB65" s="64"/>
      <c r="AC65" s="335">
        <f>AC60</f>
        <v>0</v>
      </c>
      <c r="AD65" s="336"/>
      <c r="AE65" s="62" t="s">
        <v>15</v>
      </c>
      <c r="AF65" s="343"/>
      <c r="AG65" s="330"/>
      <c r="AH65" s="329"/>
      <c r="AI65" s="330"/>
      <c r="AJ65" s="329"/>
      <c r="AK65" s="330"/>
      <c r="AL65" s="329"/>
      <c r="AM65" s="330"/>
    </row>
    <row r="66" spans="2:46" ht="40.5" customHeight="1" thickTop="1">
      <c r="B66" s="463" t="s">
        <v>220</v>
      </c>
      <c r="C66" s="464"/>
      <c r="D66" s="465"/>
      <c r="E66" s="183" t="s">
        <v>222</v>
      </c>
      <c r="F66" s="183"/>
      <c r="G66" s="183"/>
      <c r="H66" s="183"/>
      <c r="I66" s="183"/>
      <c r="J66" s="184" t="s">
        <v>253</v>
      </c>
      <c r="K66" s="184"/>
      <c r="L66" s="184"/>
      <c r="M66" s="184"/>
      <c r="N66" s="184"/>
      <c r="O66" s="184"/>
      <c r="P66" s="184"/>
      <c r="Q66" s="184"/>
      <c r="R66" s="184"/>
      <c r="S66" s="185">
        <f>IF(S59=0,0,1)</f>
        <v>0</v>
      </c>
      <c r="T66" s="186"/>
      <c r="U66" s="91" t="s">
        <v>15</v>
      </c>
      <c r="V66" s="187" t="s">
        <v>16</v>
      </c>
      <c r="W66" s="188"/>
      <c r="X66" s="91" t="s">
        <v>15</v>
      </c>
      <c r="Y66" s="162" t="s">
        <v>17</v>
      </c>
      <c r="Z66" s="189"/>
      <c r="AA66" s="92" t="s">
        <v>15</v>
      </c>
      <c r="AB66" s="190"/>
      <c r="AC66" s="190"/>
      <c r="AD66" s="190"/>
      <c r="AE66" s="93" t="s">
        <v>15</v>
      </c>
      <c r="AF66" s="116" t="s">
        <v>17</v>
      </c>
      <c r="AG66" s="107"/>
      <c r="AH66" s="106" t="s">
        <v>17</v>
      </c>
      <c r="AI66" s="107"/>
      <c r="AJ66" s="106" t="s">
        <v>17</v>
      </c>
      <c r="AK66" s="107"/>
      <c r="AL66" s="106" t="s">
        <v>17</v>
      </c>
      <c r="AM66" s="107"/>
    </row>
    <row r="67" spans="2:46" ht="40.5" customHeight="1">
      <c r="B67" s="466"/>
      <c r="C67" s="467"/>
      <c r="D67" s="468"/>
      <c r="E67" s="455" t="s">
        <v>223</v>
      </c>
      <c r="F67" s="455"/>
      <c r="G67" s="455"/>
      <c r="H67" s="455"/>
      <c r="I67" s="455"/>
      <c r="J67" s="108" t="s">
        <v>245</v>
      </c>
      <c r="K67" s="108"/>
      <c r="L67" s="108"/>
      <c r="M67" s="108"/>
      <c r="N67" s="108"/>
      <c r="O67" s="108"/>
      <c r="P67" s="108"/>
      <c r="Q67" s="108"/>
      <c r="R67" s="108"/>
      <c r="S67" s="109">
        <f>IF(Y55="",0,1)</f>
        <v>0</v>
      </c>
      <c r="T67" s="110"/>
      <c r="U67" s="83" t="s">
        <v>15</v>
      </c>
      <c r="V67" s="111" t="s">
        <v>16</v>
      </c>
      <c r="W67" s="112"/>
      <c r="X67" s="83" t="s">
        <v>15</v>
      </c>
      <c r="Y67" s="113"/>
      <c r="Z67" s="114"/>
      <c r="AA67" s="84" t="s">
        <v>15</v>
      </c>
      <c r="AB67" s="115"/>
      <c r="AC67" s="115"/>
      <c r="AD67" s="115"/>
      <c r="AE67" s="85" t="s">
        <v>15</v>
      </c>
      <c r="AF67" s="116" t="s">
        <v>17</v>
      </c>
      <c r="AG67" s="107"/>
      <c r="AH67" s="106" t="s">
        <v>17</v>
      </c>
      <c r="AI67" s="107"/>
      <c r="AJ67" s="106" t="s">
        <v>17</v>
      </c>
      <c r="AK67" s="107"/>
      <c r="AL67" s="106" t="s">
        <v>17</v>
      </c>
      <c r="AM67" s="107"/>
    </row>
    <row r="68" spans="2:46" ht="13.5" customHeight="1">
      <c r="B68" s="130" t="s">
        <v>22</v>
      </c>
      <c r="C68" s="132" t="s">
        <v>13</v>
      </c>
      <c r="D68" s="132"/>
      <c r="E68" s="199" t="s">
        <v>224</v>
      </c>
      <c r="F68" s="199"/>
      <c r="G68" s="199"/>
      <c r="H68" s="199"/>
      <c r="I68" s="199"/>
      <c r="J68" s="144" t="s">
        <v>21</v>
      </c>
      <c r="K68" s="201"/>
      <c r="L68" s="201"/>
      <c r="M68" s="201"/>
      <c r="N68" s="201"/>
      <c r="O68" s="201"/>
      <c r="P68" s="201"/>
      <c r="Q68" s="201"/>
      <c r="R68" s="145"/>
      <c r="S68" s="435" t="str">
        <f>IF(J69="","",IF(J69="定員40人以下",1,IF(J69="定員151人以上",3,2)))</f>
        <v/>
      </c>
      <c r="T68" s="193"/>
      <c r="U68" s="124" t="s">
        <v>15</v>
      </c>
      <c r="V68" s="357">
        <f>Y68+AC70</f>
        <v>0</v>
      </c>
      <c r="W68" s="358"/>
      <c r="X68" s="453" t="s">
        <v>15</v>
      </c>
      <c r="Y68" s="119"/>
      <c r="Z68" s="120"/>
      <c r="AA68" s="206" t="s">
        <v>15</v>
      </c>
      <c r="AB68" s="119"/>
      <c r="AC68" s="119"/>
      <c r="AD68" s="120"/>
      <c r="AE68" s="374" t="s">
        <v>15</v>
      </c>
      <c r="AF68" s="238" t="s">
        <v>16</v>
      </c>
      <c r="AG68" s="206"/>
      <c r="AH68" s="205" t="s">
        <v>16</v>
      </c>
      <c r="AI68" s="206"/>
      <c r="AJ68" s="205" t="s">
        <v>16</v>
      </c>
      <c r="AK68" s="206"/>
      <c r="AL68" s="205" t="s">
        <v>16</v>
      </c>
      <c r="AM68" s="206"/>
      <c r="AN68" s="430"/>
      <c r="AO68" s="430"/>
      <c r="AP68" s="430"/>
      <c r="AQ68" s="430"/>
      <c r="AR68" s="430"/>
      <c r="AS68" s="430"/>
      <c r="AT68" s="430"/>
    </row>
    <row r="69" spans="2:46" ht="27" customHeight="1">
      <c r="B69" s="131"/>
      <c r="C69" s="133"/>
      <c r="D69" s="133"/>
      <c r="E69" s="200"/>
      <c r="F69" s="200"/>
      <c r="G69" s="200"/>
      <c r="H69" s="200"/>
      <c r="I69" s="200"/>
      <c r="J69" s="446"/>
      <c r="K69" s="447"/>
      <c r="L69" s="447"/>
      <c r="M69" s="447"/>
      <c r="N69" s="447"/>
      <c r="O69" s="447"/>
      <c r="P69" s="447"/>
      <c r="Q69" s="447"/>
      <c r="R69" s="448"/>
      <c r="S69" s="436"/>
      <c r="T69" s="437"/>
      <c r="U69" s="452"/>
      <c r="V69" s="359"/>
      <c r="W69" s="358"/>
      <c r="X69" s="453"/>
      <c r="Y69" s="121"/>
      <c r="Z69" s="122"/>
      <c r="AA69" s="206"/>
      <c r="AB69" s="362"/>
      <c r="AC69" s="121"/>
      <c r="AD69" s="122"/>
      <c r="AE69" s="375"/>
      <c r="AF69" s="238"/>
      <c r="AG69" s="206"/>
      <c r="AH69" s="205"/>
      <c r="AI69" s="206"/>
      <c r="AJ69" s="205"/>
      <c r="AK69" s="206"/>
      <c r="AL69" s="205"/>
      <c r="AM69" s="206"/>
      <c r="AN69" s="430"/>
      <c r="AO69" s="430"/>
      <c r="AP69" s="430"/>
      <c r="AQ69" s="430"/>
      <c r="AR69" s="430"/>
      <c r="AS69" s="430"/>
      <c r="AT69" s="430"/>
    </row>
    <row r="70" spans="2:46" ht="27" customHeight="1">
      <c r="B70" s="131"/>
      <c r="C70" s="133"/>
      <c r="D70" s="133"/>
      <c r="E70" s="200"/>
      <c r="F70" s="200"/>
      <c r="G70" s="200"/>
      <c r="H70" s="200"/>
      <c r="I70" s="200"/>
      <c r="J70" s="449"/>
      <c r="K70" s="450"/>
      <c r="L70" s="450"/>
      <c r="M70" s="450"/>
      <c r="N70" s="450"/>
      <c r="O70" s="450"/>
      <c r="P70" s="450"/>
      <c r="Q70" s="450"/>
      <c r="R70" s="451"/>
      <c r="S70" s="436"/>
      <c r="T70" s="437"/>
      <c r="U70" s="452"/>
      <c r="V70" s="197"/>
      <c r="W70" s="198"/>
      <c r="X70" s="129"/>
      <c r="Y70" s="121"/>
      <c r="Z70" s="122"/>
      <c r="AA70" s="208"/>
      <c r="AB70" s="66"/>
      <c r="AC70" s="117"/>
      <c r="AD70" s="118"/>
      <c r="AE70" s="76" t="s">
        <v>15</v>
      </c>
      <c r="AF70" s="237"/>
      <c r="AG70" s="208"/>
      <c r="AH70" s="207"/>
      <c r="AI70" s="208"/>
      <c r="AJ70" s="207"/>
      <c r="AK70" s="208"/>
      <c r="AL70" s="207"/>
      <c r="AM70" s="208"/>
      <c r="AN70" s="430"/>
      <c r="AO70" s="430"/>
      <c r="AP70" s="430"/>
      <c r="AQ70" s="430"/>
      <c r="AR70" s="430"/>
      <c r="AS70" s="430"/>
      <c r="AT70" s="430"/>
    </row>
    <row r="71" spans="2:46" ht="27" customHeight="1">
      <c r="B71" s="131"/>
      <c r="C71" s="134" t="s">
        <v>247</v>
      </c>
      <c r="D71" s="135"/>
      <c r="E71" s="135"/>
      <c r="F71" s="135"/>
      <c r="G71" s="135"/>
      <c r="H71" s="135"/>
      <c r="I71" s="136"/>
      <c r="J71" s="134" t="s">
        <v>20</v>
      </c>
      <c r="K71" s="181"/>
      <c r="L71" s="179"/>
      <c r="M71" s="175" t="s">
        <v>248</v>
      </c>
      <c r="N71" s="175"/>
      <c r="O71" s="175"/>
      <c r="P71" s="176"/>
      <c r="Q71" s="431" t="str">
        <f>IF(P10="","",IF(R10+T10+V10&lt;=90,"90人以下","91人以上"))</f>
        <v>90人以下</v>
      </c>
      <c r="R71" s="432"/>
      <c r="S71" s="191" t="str">
        <f>IF(L71="","",IF(L71="有",0,IF(Q71="91人以上",2,1)))</f>
        <v/>
      </c>
      <c r="T71" s="192"/>
      <c r="U71" s="123" t="s">
        <v>15</v>
      </c>
      <c r="V71" s="195">
        <f>Y71+AC72</f>
        <v>0</v>
      </c>
      <c r="W71" s="196"/>
      <c r="X71" s="123" t="s">
        <v>15</v>
      </c>
      <c r="Y71" s="125"/>
      <c r="Z71" s="126"/>
      <c r="AA71" s="128" t="s">
        <v>15</v>
      </c>
      <c r="AB71" s="125"/>
      <c r="AC71" s="126"/>
      <c r="AD71" s="126"/>
      <c r="AE71" s="94" t="s">
        <v>15</v>
      </c>
      <c r="AF71" s="123" t="s">
        <v>16</v>
      </c>
      <c r="AG71" s="128"/>
      <c r="AH71" s="202" t="s">
        <v>16</v>
      </c>
      <c r="AI71" s="128"/>
      <c r="AJ71" s="202" t="s">
        <v>16</v>
      </c>
      <c r="AK71" s="128"/>
      <c r="AL71" s="202" t="s">
        <v>16</v>
      </c>
      <c r="AM71" s="128"/>
    </row>
    <row r="72" spans="2:46" ht="27" customHeight="1">
      <c r="B72" s="131"/>
      <c r="C72" s="137"/>
      <c r="D72" s="138"/>
      <c r="E72" s="138"/>
      <c r="F72" s="138"/>
      <c r="G72" s="138"/>
      <c r="H72" s="138"/>
      <c r="I72" s="139"/>
      <c r="J72" s="137"/>
      <c r="K72" s="182"/>
      <c r="L72" s="180"/>
      <c r="M72" s="177"/>
      <c r="N72" s="177"/>
      <c r="O72" s="177"/>
      <c r="P72" s="178"/>
      <c r="Q72" s="433"/>
      <c r="R72" s="434"/>
      <c r="S72" s="193"/>
      <c r="T72" s="194"/>
      <c r="U72" s="124"/>
      <c r="V72" s="197"/>
      <c r="W72" s="198"/>
      <c r="X72" s="124"/>
      <c r="Y72" s="120"/>
      <c r="Z72" s="127"/>
      <c r="AA72" s="129"/>
      <c r="AB72" s="8"/>
      <c r="AC72" s="118"/>
      <c r="AD72" s="204"/>
      <c r="AE72" s="95" t="s">
        <v>15</v>
      </c>
      <c r="AF72" s="124"/>
      <c r="AG72" s="129"/>
      <c r="AH72" s="203"/>
      <c r="AI72" s="129"/>
      <c r="AJ72" s="203"/>
      <c r="AK72" s="129"/>
      <c r="AL72" s="203"/>
      <c r="AM72" s="129"/>
    </row>
    <row r="75" spans="2:46" ht="17.25" customHeight="1"/>
    <row r="76" spans="2:46" ht="17.25" customHeight="1">
      <c r="B76" s="6" t="s">
        <v>225</v>
      </c>
      <c r="D76" s="5"/>
      <c r="E76" s="5"/>
      <c r="F76" s="5"/>
      <c r="G76" s="5"/>
      <c r="H76" s="5"/>
      <c r="T76" s="3"/>
      <c r="U76" s="4"/>
      <c r="V76" s="3"/>
      <c r="W76" s="3"/>
    </row>
    <row r="77" spans="2:46" ht="17.25" customHeight="1">
      <c r="B77" s="99" t="s">
        <v>11</v>
      </c>
      <c r="C77" s="99"/>
      <c r="D77" s="99"/>
      <c r="E77" s="99"/>
      <c r="F77" s="99"/>
      <c r="G77" s="99"/>
      <c r="H77" s="99"/>
      <c r="I77" s="99"/>
      <c r="J77" s="99"/>
      <c r="K77" s="99"/>
      <c r="L77" s="99" t="s">
        <v>10</v>
      </c>
      <c r="M77" s="99"/>
      <c r="N77" s="99"/>
      <c r="O77" s="99" t="s">
        <v>226</v>
      </c>
      <c r="P77" s="99"/>
      <c r="Q77" s="99"/>
      <c r="R77" s="96" t="s">
        <v>227</v>
      </c>
      <c r="S77" s="97"/>
      <c r="T77" s="97"/>
      <c r="U77" s="97"/>
      <c r="V77" s="97"/>
      <c r="W77" s="97"/>
      <c r="X77" s="97"/>
      <c r="Y77" s="97"/>
      <c r="Z77" s="97"/>
      <c r="AA77" s="97"/>
      <c r="AB77" s="98"/>
    </row>
    <row r="78" spans="2:46" ht="17.25" customHeight="1">
      <c r="B78" s="100" t="s">
        <v>7</v>
      </c>
      <c r="C78" s="101"/>
      <c r="D78" s="101"/>
      <c r="E78" s="101"/>
      <c r="F78" s="101"/>
      <c r="G78" s="101"/>
      <c r="H78" s="101"/>
      <c r="I78" s="101"/>
      <c r="J78" s="101"/>
      <c r="K78" s="102"/>
      <c r="L78" s="104"/>
      <c r="M78" s="104"/>
      <c r="N78" s="104"/>
      <c r="O78" s="104"/>
      <c r="P78" s="104"/>
      <c r="Q78" s="104"/>
      <c r="R78" s="96"/>
      <c r="S78" s="97"/>
      <c r="T78" s="97"/>
      <c r="U78" s="97"/>
      <c r="V78" s="97"/>
      <c r="W78" s="97"/>
      <c r="X78" s="97"/>
      <c r="Y78" s="97"/>
      <c r="Z78" s="97"/>
      <c r="AA78" s="97"/>
      <c r="AB78" s="98"/>
    </row>
    <row r="79" spans="2:46" ht="17.25" customHeight="1">
      <c r="B79" s="100" t="s">
        <v>6</v>
      </c>
      <c r="C79" s="101"/>
      <c r="D79" s="101"/>
      <c r="E79" s="101"/>
      <c r="F79" s="101"/>
      <c r="G79" s="101"/>
      <c r="H79" s="101"/>
      <c r="I79" s="101"/>
      <c r="J79" s="101"/>
      <c r="K79" s="102"/>
      <c r="L79" s="104"/>
      <c r="M79" s="104"/>
      <c r="N79" s="104"/>
      <c r="O79" s="104"/>
      <c r="P79" s="104"/>
      <c r="Q79" s="104"/>
      <c r="R79" s="96"/>
      <c r="S79" s="97"/>
      <c r="T79" s="97"/>
      <c r="U79" s="97"/>
      <c r="V79" s="97"/>
      <c r="W79" s="97"/>
      <c r="X79" s="97"/>
      <c r="Y79" s="97"/>
      <c r="Z79" s="97"/>
      <c r="AA79" s="97"/>
      <c r="AB79" s="98"/>
    </row>
    <row r="80" spans="2:46" ht="17.25" customHeight="1">
      <c r="B80" s="103" t="s">
        <v>5</v>
      </c>
      <c r="C80" s="103"/>
      <c r="D80" s="103"/>
      <c r="E80" s="103"/>
      <c r="F80" s="103"/>
      <c r="G80" s="103"/>
      <c r="H80" s="103"/>
      <c r="I80" s="103"/>
      <c r="J80" s="103"/>
      <c r="K80" s="103"/>
      <c r="L80" s="104"/>
      <c r="M80" s="104"/>
      <c r="N80" s="104"/>
      <c r="O80" s="104"/>
      <c r="P80" s="104"/>
      <c r="Q80" s="104"/>
      <c r="R80" s="96"/>
      <c r="S80" s="97"/>
      <c r="T80" s="97"/>
      <c r="U80" s="97"/>
      <c r="V80" s="97"/>
      <c r="W80" s="97"/>
      <c r="X80" s="97"/>
      <c r="Y80" s="97"/>
      <c r="Z80" s="97"/>
      <c r="AA80" s="97"/>
      <c r="AB80" s="98"/>
    </row>
    <row r="81" spans="2:35" ht="17.25" customHeight="1">
      <c r="B81" s="100" t="s">
        <v>228</v>
      </c>
      <c r="C81" s="101"/>
      <c r="D81" s="101"/>
      <c r="E81" s="101"/>
      <c r="F81" s="101"/>
      <c r="G81" s="101"/>
      <c r="H81" s="101"/>
      <c r="I81" s="101"/>
      <c r="J81" s="101"/>
      <c r="K81" s="102"/>
      <c r="L81" s="104"/>
      <c r="M81" s="104"/>
      <c r="N81" s="104"/>
      <c r="O81" s="104"/>
      <c r="P81" s="104"/>
      <c r="Q81" s="104"/>
      <c r="R81" s="96"/>
      <c r="S81" s="97"/>
      <c r="T81" s="97"/>
      <c r="U81" s="97"/>
      <c r="V81" s="97"/>
      <c r="W81" s="97"/>
      <c r="X81" s="97"/>
      <c r="Y81" s="97"/>
      <c r="Z81" s="97"/>
      <c r="AA81" s="97"/>
      <c r="AB81" s="98"/>
      <c r="AC81" s="60"/>
      <c r="AD81" s="60"/>
      <c r="AE81" s="60"/>
      <c r="AF81" s="60"/>
      <c r="AG81" s="60"/>
      <c r="AH81" s="3"/>
      <c r="AI81" s="3"/>
    </row>
    <row r="82" spans="2:35" ht="17.25" customHeight="1">
      <c r="B82" s="103" t="s">
        <v>229</v>
      </c>
      <c r="C82" s="103"/>
      <c r="D82" s="103"/>
      <c r="E82" s="103"/>
      <c r="F82" s="103"/>
      <c r="G82" s="103"/>
      <c r="H82" s="103"/>
      <c r="I82" s="103"/>
      <c r="J82" s="103"/>
      <c r="K82" s="103"/>
      <c r="L82" s="104"/>
      <c r="M82" s="104"/>
      <c r="N82" s="104"/>
      <c r="O82" s="104"/>
      <c r="P82" s="104"/>
      <c r="Q82" s="104"/>
      <c r="R82" s="96"/>
      <c r="S82" s="97"/>
      <c r="T82" s="97"/>
      <c r="U82" s="97"/>
      <c r="V82" s="97"/>
      <c r="W82" s="97"/>
      <c r="X82" s="97"/>
      <c r="Y82" s="97"/>
      <c r="Z82" s="97"/>
      <c r="AA82" s="97"/>
      <c r="AB82" s="98"/>
      <c r="AC82" s="3"/>
      <c r="AD82" s="3"/>
      <c r="AE82" s="3"/>
      <c r="AF82" s="3"/>
      <c r="AG82" s="3"/>
      <c r="AH82" s="3"/>
      <c r="AI82" s="3"/>
    </row>
    <row r="83" spans="2:35" ht="17.25" customHeight="1">
      <c r="B83" s="100" t="s">
        <v>4</v>
      </c>
      <c r="C83" s="101"/>
      <c r="D83" s="101"/>
      <c r="E83" s="101"/>
      <c r="F83" s="101"/>
      <c r="G83" s="101"/>
      <c r="H83" s="101"/>
      <c r="I83" s="101"/>
      <c r="J83" s="101"/>
      <c r="K83" s="102"/>
      <c r="L83" s="104"/>
      <c r="M83" s="104"/>
      <c r="N83" s="104"/>
      <c r="O83" s="104"/>
      <c r="P83" s="104"/>
      <c r="Q83" s="104"/>
      <c r="R83" s="96"/>
      <c r="S83" s="97"/>
      <c r="T83" s="97"/>
      <c r="U83" s="97"/>
      <c r="V83" s="97"/>
      <c r="W83" s="97"/>
      <c r="X83" s="97"/>
      <c r="Y83" s="97"/>
      <c r="Z83" s="97"/>
      <c r="AA83" s="97"/>
      <c r="AB83" s="98"/>
      <c r="AC83" s="3"/>
      <c r="AD83" s="3"/>
      <c r="AE83" s="3"/>
      <c r="AF83" s="3"/>
      <c r="AG83" s="3"/>
      <c r="AH83" s="3"/>
      <c r="AI83" s="3"/>
    </row>
    <row r="84" spans="2:35" ht="17.25" customHeight="1">
      <c r="B84" s="100" t="s">
        <v>3</v>
      </c>
      <c r="C84" s="101"/>
      <c r="D84" s="101"/>
      <c r="E84" s="101"/>
      <c r="F84" s="101"/>
      <c r="G84" s="101"/>
      <c r="H84" s="101"/>
      <c r="I84" s="101"/>
      <c r="J84" s="101"/>
      <c r="K84" s="102"/>
      <c r="L84" s="104"/>
      <c r="M84" s="104"/>
      <c r="N84" s="104"/>
      <c r="O84" s="104"/>
      <c r="P84" s="104"/>
      <c r="Q84" s="104"/>
      <c r="R84" s="96"/>
      <c r="S84" s="97"/>
      <c r="T84" s="97"/>
      <c r="U84" s="97"/>
      <c r="V84" s="97"/>
      <c r="W84" s="97"/>
      <c r="X84" s="97"/>
      <c r="Y84" s="97"/>
      <c r="Z84" s="97"/>
      <c r="AA84" s="97"/>
      <c r="AB84" s="98"/>
    </row>
    <row r="85" spans="2:35" ht="17.25" customHeight="1">
      <c r="B85" s="100" t="s">
        <v>249</v>
      </c>
      <c r="C85" s="101"/>
      <c r="D85" s="101"/>
      <c r="E85" s="101"/>
      <c r="F85" s="101"/>
      <c r="G85" s="101"/>
      <c r="H85" s="101"/>
      <c r="I85" s="101"/>
      <c r="J85" s="101"/>
      <c r="K85" s="102"/>
      <c r="L85" s="104"/>
      <c r="M85" s="104"/>
      <c r="N85" s="104"/>
      <c r="O85" s="104"/>
      <c r="P85" s="104"/>
      <c r="Q85" s="104"/>
      <c r="R85" s="96"/>
      <c r="S85" s="97"/>
      <c r="T85" s="97"/>
      <c r="U85" s="97"/>
      <c r="V85" s="97"/>
      <c r="W85" s="97"/>
      <c r="X85" s="97"/>
      <c r="Y85" s="97"/>
      <c r="Z85" s="97"/>
      <c r="AA85" s="97"/>
      <c r="AB85" s="98"/>
    </row>
    <row r="86" spans="2:35" ht="17.25" customHeight="1">
      <c r="B86" s="100" t="s">
        <v>250</v>
      </c>
      <c r="C86" s="101"/>
      <c r="D86" s="101"/>
      <c r="E86" s="101"/>
      <c r="F86" s="101"/>
      <c r="G86" s="101"/>
      <c r="H86" s="101"/>
      <c r="I86" s="101"/>
      <c r="J86" s="101"/>
      <c r="K86" s="102"/>
      <c r="L86" s="104"/>
      <c r="M86" s="104"/>
      <c r="N86" s="104"/>
      <c r="O86" s="104"/>
      <c r="P86" s="104"/>
      <c r="Q86" s="104"/>
      <c r="R86" s="96"/>
      <c r="S86" s="97"/>
      <c r="T86" s="97"/>
      <c r="U86" s="97"/>
      <c r="V86" s="97"/>
      <c r="W86" s="97"/>
      <c r="X86" s="97"/>
      <c r="Y86" s="97"/>
      <c r="Z86" s="97"/>
      <c r="AA86" s="97"/>
      <c r="AB86" s="98"/>
    </row>
    <row r="87" spans="2:35" ht="17.25" customHeight="1">
      <c r="B87" s="103" t="s">
        <v>2</v>
      </c>
      <c r="C87" s="103"/>
      <c r="D87" s="103"/>
      <c r="E87" s="103"/>
      <c r="F87" s="103"/>
      <c r="G87" s="103"/>
      <c r="H87" s="103"/>
      <c r="I87" s="103"/>
      <c r="J87" s="103"/>
      <c r="K87" s="103"/>
      <c r="L87" s="104"/>
      <c r="M87" s="104"/>
      <c r="N87" s="104"/>
      <c r="O87" s="104"/>
      <c r="P87" s="104"/>
      <c r="Q87" s="104"/>
      <c r="R87" s="96"/>
      <c r="S87" s="97"/>
      <c r="T87" s="97"/>
      <c r="U87" s="97"/>
      <c r="V87" s="97"/>
      <c r="W87" s="97"/>
      <c r="X87" s="97"/>
      <c r="Y87" s="97"/>
      <c r="Z87" s="97"/>
      <c r="AA87" s="97"/>
      <c r="AB87" s="98"/>
    </row>
    <row r="88" spans="2:35" ht="17.25" customHeight="1">
      <c r="B88" s="105" t="s">
        <v>1</v>
      </c>
      <c r="C88" s="105"/>
      <c r="D88" s="105"/>
      <c r="E88" s="105"/>
      <c r="F88" s="105"/>
      <c r="G88" s="105"/>
      <c r="H88" s="105"/>
      <c r="I88" s="105"/>
      <c r="J88" s="105"/>
      <c r="K88" s="105"/>
      <c r="L88" s="104"/>
      <c r="M88" s="104"/>
      <c r="N88" s="104"/>
      <c r="O88" s="104"/>
      <c r="P88" s="104"/>
      <c r="Q88" s="104"/>
      <c r="R88" s="96"/>
      <c r="S88" s="97"/>
      <c r="T88" s="97"/>
      <c r="U88" s="97"/>
      <c r="V88" s="97"/>
      <c r="W88" s="97"/>
      <c r="X88" s="97"/>
      <c r="Y88" s="97"/>
      <c r="Z88" s="97"/>
      <c r="AA88" s="97"/>
      <c r="AB88" s="98"/>
    </row>
    <row r="89" spans="2:35" ht="17.25" customHeight="1">
      <c r="B89" s="105" t="s">
        <v>1</v>
      </c>
      <c r="C89" s="105"/>
      <c r="D89" s="105"/>
      <c r="E89" s="105"/>
      <c r="F89" s="105"/>
      <c r="G89" s="105"/>
      <c r="H89" s="105"/>
      <c r="I89" s="105"/>
      <c r="J89" s="105"/>
      <c r="K89" s="105"/>
      <c r="L89" s="104"/>
      <c r="M89" s="104"/>
      <c r="N89" s="104"/>
      <c r="O89" s="104"/>
      <c r="P89" s="104"/>
      <c r="Q89" s="104"/>
      <c r="R89" s="96"/>
      <c r="S89" s="97"/>
      <c r="T89" s="97"/>
      <c r="U89" s="97"/>
      <c r="V89" s="97"/>
      <c r="W89" s="97"/>
      <c r="X89" s="97"/>
      <c r="Y89" s="97"/>
      <c r="Z89" s="97"/>
      <c r="AA89" s="97"/>
      <c r="AB89" s="98"/>
    </row>
    <row r="90" spans="2:35" ht="17.25" customHeight="1">
      <c r="B90" s="105" t="s">
        <v>1</v>
      </c>
      <c r="C90" s="105"/>
      <c r="D90" s="105"/>
      <c r="E90" s="105"/>
      <c r="F90" s="105"/>
      <c r="G90" s="105"/>
      <c r="H90" s="105"/>
      <c r="I90" s="105"/>
      <c r="J90" s="105"/>
      <c r="K90" s="105"/>
      <c r="L90" s="104"/>
      <c r="M90" s="104"/>
      <c r="N90" s="104"/>
      <c r="O90" s="104"/>
      <c r="P90" s="104"/>
      <c r="Q90" s="104"/>
      <c r="R90" s="96"/>
      <c r="S90" s="97"/>
      <c r="T90" s="97"/>
      <c r="U90" s="97"/>
      <c r="V90" s="97"/>
      <c r="W90" s="97"/>
      <c r="X90" s="97"/>
      <c r="Y90" s="97"/>
      <c r="Z90" s="97"/>
      <c r="AA90" s="97"/>
      <c r="AB90" s="98"/>
    </row>
    <row r="91" spans="2:35" ht="17.25" customHeight="1">
      <c r="B91" s="105" t="s">
        <v>1</v>
      </c>
      <c r="C91" s="105"/>
      <c r="D91" s="105"/>
      <c r="E91" s="105"/>
      <c r="F91" s="105"/>
      <c r="G91" s="105"/>
      <c r="H91" s="105"/>
      <c r="I91" s="105"/>
      <c r="J91" s="105"/>
      <c r="K91" s="105"/>
      <c r="L91" s="104"/>
      <c r="M91" s="104"/>
      <c r="N91" s="104"/>
      <c r="O91" s="104"/>
      <c r="P91" s="104"/>
      <c r="Q91" s="104"/>
      <c r="R91" s="96"/>
      <c r="S91" s="97"/>
      <c r="T91" s="97"/>
      <c r="U91" s="97"/>
      <c r="V91" s="97"/>
      <c r="W91" s="97"/>
      <c r="X91" s="97"/>
      <c r="Y91" s="97"/>
      <c r="Z91" s="97"/>
      <c r="AA91" s="97"/>
      <c r="AB91" s="98"/>
    </row>
    <row r="92" spans="2:35" ht="17.25" customHeight="1">
      <c r="B92" s="96" t="s">
        <v>0</v>
      </c>
      <c r="C92" s="97"/>
      <c r="D92" s="97"/>
      <c r="E92" s="97"/>
      <c r="F92" s="97"/>
      <c r="G92" s="97"/>
      <c r="H92" s="97"/>
      <c r="I92" s="97"/>
      <c r="J92" s="97"/>
      <c r="K92" s="98"/>
      <c r="L92" s="99"/>
      <c r="M92" s="99"/>
      <c r="N92" s="99"/>
      <c r="O92" s="99">
        <f>SUM(O78:Q91)</f>
        <v>0</v>
      </c>
      <c r="P92" s="99"/>
      <c r="Q92" s="99"/>
      <c r="R92" s="96"/>
      <c r="S92" s="97"/>
      <c r="T92" s="97"/>
      <c r="U92" s="97"/>
      <c r="V92" s="97"/>
      <c r="W92" s="97"/>
      <c r="X92" s="97"/>
      <c r="Y92" s="97"/>
      <c r="Z92" s="97"/>
      <c r="AA92" s="97"/>
      <c r="AB92" s="98"/>
    </row>
    <row r="94" spans="2:35" ht="19.5" customHeight="1">
      <c r="B94" s="2" t="s">
        <v>230</v>
      </c>
    </row>
    <row r="95" spans="2:35" ht="19.5" customHeight="1">
      <c r="B95" s="99" t="s">
        <v>8</v>
      </c>
      <c r="C95" s="99"/>
      <c r="D95" s="99"/>
      <c r="E95" s="99"/>
      <c r="F95" s="99"/>
      <c r="G95" s="99" t="s">
        <v>231</v>
      </c>
      <c r="H95" s="99"/>
      <c r="I95" s="99"/>
      <c r="J95" s="99"/>
      <c r="K95" s="99"/>
      <c r="L95" s="99"/>
      <c r="M95" s="99"/>
      <c r="N95" s="99"/>
      <c r="O95" s="99"/>
      <c r="P95" s="99"/>
    </row>
    <row r="96" spans="2:35" ht="19.5" customHeight="1">
      <c r="B96" s="99"/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</row>
    <row r="97" spans="2:16" ht="19.5" customHeight="1">
      <c r="B97" s="99"/>
      <c r="C97" s="99"/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  <c r="P97" s="99"/>
    </row>
    <row r="98" spans="2:16" ht="19.5" customHeight="1">
      <c r="B98" s="99"/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99"/>
    </row>
  </sheetData>
  <mergeCells count="474">
    <mergeCell ref="AN68:AT70"/>
    <mergeCell ref="O81:Q81"/>
    <mergeCell ref="O79:Q79"/>
    <mergeCell ref="Q71:R72"/>
    <mergeCell ref="E55:I56"/>
    <mergeCell ref="S68:T70"/>
    <mergeCell ref="S62:T62"/>
    <mergeCell ref="S63:T63"/>
    <mergeCell ref="J64:R65"/>
    <mergeCell ref="U55:U56"/>
    <mergeCell ref="J69:R70"/>
    <mergeCell ref="U68:U70"/>
    <mergeCell ref="X68:X70"/>
    <mergeCell ref="E57:I58"/>
    <mergeCell ref="B59:I60"/>
    <mergeCell ref="E67:I67"/>
    <mergeCell ref="J63:R63"/>
    <mergeCell ref="J55:R56"/>
    <mergeCell ref="J57:R58"/>
    <mergeCell ref="B66:D67"/>
    <mergeCell ref="J59:R60"/>
    <mergeCell ref="J61:P61"/>
    <mergeCell ref="E61:I61"/>
    <mergeCell ref="A2:AM2"/>
    <mergeCell ref="O90:Q90"/>
    <mergeCell ref="O91:Q91"/>
    <mergeCell ref="L77:N77"/>
    <mergeCell ref="O77:Q77"/>
    <mergeCell ref="B91:K91"/>
    <mergeCell ref="O83:Q83"/>
    <mergeCell ref="O80:Q80"/>
    <mergeCell ref="L91:N91"/>
    <mergeCell ref="L81:N81"/>
    <mergeCell ref="L83:N83"/>
    <mergeCell ref="B90:K90"/>
    <mergeCell ref="L79:N79"/>
    <mergeCell ref="L78:N78"/>
    <mergeCell ref="O78:Q78"/>
    <mergeCell ref="L86:N86"/>
    <mergeCell ref="O86:Q86"/>
    <mergeCell ref="B85:K85"/>
    <mergeCell ref="S61:T61"/>
    <mergeCell ref="V49:W50"/>
    <mergeCell ref="S54:T54"/>
    <mergeCell ref="S59:T60"/>
    <mergeCell ref="AA68:AA70"/>
    <mergeCell ref="AL45:AM46"/>
    <mergeCell ref="B33:B38"/>
    <mergeCell ref="R47:R48"/>
    <mergeCell ref="C33:I38"/>
    <mergeCell ref="R43:R44"/>
    <mergeCell ref="M43:N44"/>
    <mergeCell ref="J41:L42"/>
    <mergeCell ref="J47:L48"/>
    <mergeCell ref="M47:N48"/>
    <mergeCell ref="R41:R42"/>
    <mergeCell ref="E41:I42"/>
    <mergeCell ref="E43:I44"/>
    <mergeCell ref="E47:I48"/>
    <mergeCell ref="R45:R46"/>
    <mergeCell ref="M45:N46"/>
    <mergeCell ref="O43:Q44"/>
    <mergeCell ref="O45:Q46"/>
    <mergeCell ref="J35:U38"/>
    <mergeCell ref="O47:Q48"/>
    <mergeCell ref="M41:N42"/>
    <mergeCell ref="O41:Q42"/>
    <mergeCell ref="U47:U48"/>
    <mergeCell ref="J45:L46"/>
    <mergeCell ref="U43:U44"/>
    <mergeCell ref="S47:T48"/>
    <mergeCell ref="J43:L44"/>
    <mergeCell ref="R49:R50"/>
    <mergeCell ref="M49:N50"/>
    <mergeCell ref="O49:Q50"/>
    <mergeCell ref="B22:F23"/>
    <mergeCell ref="B24:F25"/>
    <mergeCell ref="G22:H23"/>
    <mergeCell ref="G24:H25"/>
    <mergeCell ref="I22:L23"/>
    <mergeCell ref="I24:L25"/>
    <mergeCell ref="M22:P23"/>
    <mergeCell ref="Q23:R23"/>
    <mergeCell ref="B29:F30"/>
    <mergeCell ref="I29:L30"/>
    <mergeCell ref="M29:P30"/>
    <mergeCell ref="G29:H30"/>
    <mergeCell ref="Q27:X27"/>
    <mergeCell ref="W23:X23"/>
    <mergeCell ref="E45:I46"/>
    <mergeCell ref="C39:I40"/>
    <mergeCell ref="J40:L40"/>
    <mergeCell ref="M27:P28"/>
    <mergeCell ref="Q22:X22"/>
    <mergeCell ref="AL62:AM62"/>
    <mergeCell ref="AB53:AD53"/>
    <mergeCell ref="AC52:AD52"/>
    <mergeCell ref="Y45:Z46"/>
    <mergeCell ref="X45:X46"/>
    <mergeCell ref="V35:X38"/>
    <mergeCell ref="S49:T50"/>
    <mergeCell ref="Y39:Z40"/>
    <mergeCell ref="S45:T46"/>
    <mergeCell ref="S43:T44"/>
    <mergeCell ref="U45:U46"/>
    <mergeCell ref="S53:T53"/>
    <mergeCell ref="V53:W53"/>
    <mergeCell ref="U49:U50"/>
    <mergeCell ref="V51:W52"/>
    <mergeCell ref="X51:X52"/>
    <mergeCell ref="U59:U60"/>
    <mergeCell ref="X55:X56"/>
    <mergeCell ref="Y54:Z54"/>
    <mergeCell ref="S57:T58"/>
    <mergeCell ref="U57:U58"/>
    <mergeCell ref="U51:U52"/>
    <mergeCell ref="S51:T52"/>
    <mergeCell ref="Y49:Z50"/>
    <mergeCell ref="AJ62:AK62"/>
    <mergeCell ref="AB68:AD69"/>
    <mergeCell ref="D54:I54"/>
    <mergeCell ref="J53:R53"/>
    <mergeCell ref="E51:I52"/>
    <mergeCell ref="J49:L50"/>
    <mergeCell ref="E49:I50"/>
    <mergeCell ref="D53:I53"/>
    <mergeCell ref="J51:L52"/>
    <mergeCell ref="J54:R54"/>
    <mergeCell ref="X49:X50"/>
    <mergeCell ref="AE68:AE69"/>
    <mergeCell ref="AJ61:AK61"/>
    <mergeCell ref="AJ51:AK52"/>
    <mergeCell ref="AJ49:AK50"/>
    <mergeCell ref="B55:D58"/>
    <mergeCell ref="S55:T56"/>
    <mergeCell ref="E62:I62"/>
    <mergeCell ref="AL68:AM70"/>
    <mergeCell ref="AF66:AG66"/>
    <mergeCell ref="AH66:AI66"/>
    <mergeCell ref="AJ66:AK66"/>
    <mergeCell ref="U64:U65"/>
    <mergeCell ref="V64:W65"/>
    <mergeCell ref="S64:T65"/>
    <mergeCell ref="V63:W63"/>
    <mergeCell ref="Y64:Z65"/>
    <mergeCell ref="X64:X65"/>
    <mergeCell ref="AA64:AA65"/>
    <mergeCell ref="AF63:AG63"/>
    <mergeCell ref="AH64:AI65"/>
    <mergeCell ref="V68:W70"/>
    <mergeCell ref="AJ63:AK63"/>
    <mergeCell ref="AJ64:AK65"/>
    <mergeCell ref="AF64:AG65"/>
    <mergeCell ref="AF68:AG70"/>
    <mergeCell ref="AJ68:AK70"/>
    <mergeCell ref="Y63:Z63"/>
    <mergeCell ref="AB63:AD63"/>
    <mergeCell ref="AJ43:AK44"/>
    <mergeCell ref="AH47:AI48"/>
    <mergeCell ref="AJ47:AK48"/>
    <mergeCell ref="AL63:AM63"/>
    <mergeCell ref="AJ59:AK60"/>
    <mergeCell ref="AL61:AM61"/>
    <mergeCell ref="AB51:AD51"/>
    <mergeCell ref="E63:I63"/>
    <mergeCell ref="AL64:AM65"/>
    <mergeCell ref="AH63:AI63"/>
    <mergeCell ref="AB64:AD64"/>
    <mergeCell ref="B64:I65"/>
    <mergeCell ref="AC65:AD65"/>
    <mergeCell ref="AF62:AG62"/>
    <mergeCell ref="AF61:AG61"/>
    <mergeCell ref="AH61:AI61"/>
    <mergeCell ref="V61:W61"/>
    <mergeCell ref="V59:W60"/>
    <mergeCell ref="AH59:AI60"/>
    <mergeCell ref="X59:X60"/>
    <mergeCell ref="AB59:AD59"/>
    <mergeCell ref="V62:W62"/>
    <mergeCell ref="AB61:AD61"/>
    <mergeCell ref="AB62:AD62"/>
    <mergeCell ref="AF41:AG42"/>
    <mergeCell ref="AH43:AI44"/>
    <mergeCell ref="AH57:AI58"/>
    <mergeCell ref="AF55:AG56"/>
    <mergeCell ref="AH39:AI40"/>
    <mergeCell ref="AF49:AG50"/>
    <mergeCell ref="AF51:AG52"/>
    <mergeCell ref="AH36:AI38"/>
    <mergeCell ref="AH55:AI56"/>
    <mergeCell ref="AB41:AD41"/>
    <mergeCell ref="Y35:AE35"/>
    <mergeCell ref="Y62:Z62"/>
    <mergeCell ref="AH62:AI62"/>
    <mergeCell ref="AH45:AI46"/>
    <mergeCell ref="AA47:AA48"/>
    <mergeCell ref="V55:W56"/>
    <mergeCell ref="Y55:Z56"/>
    <mergeCell ref="Y53:Z53"/>
    <mergeCell ref="AA45:AA46"/>
    <mergeCell ref="AC56:AD56"/>
    <mergeCell ref="AB47:AD47"/>
    <mergeCell ref="V45:W46"/>
    <mergeCell ref="AH49:AI50"/>
    <mergeCell ref="Y59:Z60"/>
    <mergeCell ref="AA59:AA60"/>
    <mergeCell ref="AB54:AD54"/>
    <mergeCell ref="AC50:AD50"/>
    <mergeCell ref="Y57:Z58"/>
    <mergeCell ref="AF57:AG58"/>
    <mergeCell ref="V47:W48"/>
    <mergeCell ref="X47:X48"/>
    <mergeCell ref="AF35:AG38"/>
    <mergeCell ref="AF39:AG40"/>
    <mergeCell ref="AJ45:AK46"/>
    <mergeCell ref="AC44:AD44"/>
    <mergeCell ref="Y43:Z44"/>
    <mergeCell ref="AA43:AA44"/>
    <mergeCell ref="Y61:Z61"/>
    <mergeCell ref="B27:F28"/>
    <mergeCell ref="G27:H28"/>
    <mergeCell ref="I27:L28"/>
    <mergeCell ref="Y41:Z42"/>
    <mergeCell ref="C53:C54"/>
    <mergeCell ref="C41:D52"/>
    <mergeCell ref="Y47:Z48"/>
    <mergeCell ref="X43:X44"/>
    <mergeCell ref="V43:W44"/>
    <mergeCell ref="AC58:AD58"/>
    <mergeCell ref="AA57:AA58"/>
    <mergeCell ref="X57:X58"/>
    <mergeCell ref="Y51:Z52"/>
    <mergeCell ref="AA51:AA52"/>
    <mergeCell ref="Y29:AH30"/>
    <mergeCell ref="AB39:AD39"/>
    <mergeCell ref="AC40:AD40"/>
    <mergeCell ref="J39:N39"/>
    <mergeCell ref="B61:D63"/>
    <mergeCell ref="B8:G8"/>
    <mergeCell ref="H8:K8"/>
    <mergeCell ref="L8:O8"/>
    <mergeCell ref="B14:G14"/>
    <mergeCell ref="P8:Q9"/>
    <mergeCell ref="R8:S8"/>
    <mergeCell ref="L15:M16"/>
    <mergeCell ref="B15:C16"/>
    <mergeCell ref="F15:G16"/>
    <mergeCell ref="H16:I16"/>
    <mergeCell ref="B9:C9"/>
    <mergeCell ref="F9:G9"/>
    <mergeCell ref="H9:I9"/>
    <mergeCell ref="H15:I15"/>
    <mergeCell ref="D9:E9"/>
    <mergeCell ref="D10:E10"/>
    <mergeCell ref="J9:K9"/>
    <mergeCell ref="L9:M9"/>
    <mergeCell ref="L11:M11"/>
    <mergeCell ref="D15:E16"/>
    <mergeCell ref="R10:S10"/>
    <mergeCell ref="B17:C17"/>
    <mergeCell ref="AB4:AH4"/>
    <mergeCell ref="AA14:AB16"/>
    <mergeCell ref="AC14:AD16"/>
    <mergeCell ref="N9:O9"/>
    <mergeCell ref="B4:J4"/>
    <mergeCell ref="R9:S9"/>
    <mergeCell ref="T9:U9"/>
    <mergeCell ref="L17:M17"/>
    <mergeCell ref="N17:O17"/>
    <mergeCell ref="F17:G17"/>
    <mergeCell ref="H17:I17"/>
    <mergeCell ref="J17:K17"/>
    <mergeCell ref="B10:C10"/>
    <mergeCell ref="F10:G10"/>
    <mergeCell ref="H14:K14"/>
    <mergeCell ref="L14:O14"/>
    <mergeCell ref="H10:I10"/>
    <mergeCell ref="J10:K10"/>
    <mergeCell ref="L10:M10"/>
    <mergeCell ref="N10:O10"/>
    <mergeCell ref="P10:Q10"/>
    <mergeCell ref="J15:K16"/>
    <mergeCell ref="U17:V17"/>
    <mergeCell ref="W4:AA4"/>
    <mergeCell ref="S28:T28"/>
    <mergeCell ref="U28:V28"/>
    <mergeCell ref="M24:P25"/>
    <mergeCell ref="Y8:AB9"/>
    <mergeCell ref="Y10:AB10"/>
    <mergeCell ref="K4:T4"/>
    <mergeCell ref="V9:W9"/>
    <mergeCell ref="T10:U10"/>
    <mergeCell ref="V10:W10"/>
    <mergeCell ref="AG14:AH16"/>
    <mergeCell ref="S41:T42"/>
    <mergeCell ref="V41:W42"/>
    <mergeCell ref="X41:X42"/>
    <mergeCell ref="X39:X40"/>
    <mergeCell ref="V39:W40"/>
    <mergeCell ref="U41:U42"/>
    <mergeCell ref="U39:U40"/>
    <mergeCell ref="AB36:AE36"/>
    <mergeCell ref="Y27:AH28"/>
    <mergeCell ref="AH35:AM35"/>
    <mergeCell ref="Y22:AH23"/>
    <mergeCell ref="Y24:AH25"/>
    <mergeCell ref="W28:X28"/>
    <mergeCell ref="W17:X17"/>
    <mergeCell ref="AJ39:AK40"/>
    <mergeCell ref="S14:T16"/>
    <mergeCell ref="AA17:AB17"/>
    <mergeCell ref="AE17:AF17"/>
    <mergeCell ref="AC17:AD17"/>
    <mergeCell ref="AC37:AE38"/>
    <mergeCell ref="Y36:AA38"/>
    <mergeCell ref="AA39:AA40"/>
    <mergeCell ref="AF33:AM34"/>
    <mergeCell ref="AL47:AM48"/>
    <mergeCell ref="AL49:AM50"/>
    <mergeCell ref="AH51:AI52"/>
    <mergeCell ref="AA55:AA56"/>
    <mergeCell ref="Q61:R61"/>
    <mergeCell ref="J62:P62"/>
    <mergeCell ref="Q62:R62"/>
    <mergeCell ref="B39:B54"/>
    <mergeCell ref="AF54:AG54"/>
    <mergeCell ref="AJ55:AK56"/>
    <mergeCell ref="AL55:AM56"/>
    <mergeCell ref="AJ57:AK58"/>
    <mergeCell ref="AL54:AM54"/>
    <mergeCell ref="AL59:AM60"/>
    <mergeCell ref="AL57:AM58"/>
    <mergeCell ref="AJ54:AK54"/>
    <mergeCell ref="AH54:AI54"/>
    <mergeCell ref="AL51:AM52"/>
    <mergeCell ref="V57:W58"/>
    <mergeCell ref="AL39:AM40"/>
    <mergeCell ref="AL41:AM42"/>
    <mergeCell ref="AH41:AI42"/>
    <mergeCell ref="AL53:AM53"/>
    <mergeCell ref="V54:W54"/>
    <mergeCell ref="AF71:AG72"/>
    <mergeCell ref="AH71:AI72"/>
    <mergeCell ref="AJ71:AK72"/>
    <mergeCell ref="AL71:AM72"/>
    <mergeCell ref="AB71:AD71"/>
    <mergeCell ref="AC72:AD72"/>
    <mergeCell ref="AH68:AI70"/>
    <mergeCell ref="AA41:AA42"/>
    <mergeCell ref="AC42:AD42"/>
    <mergeCell ref="AC60:AD60"/>
    <mergeCell ref="AF45:AG46"/>
    <mergeCell ref="AC48:AD48"/>
    <mergeCell ref="AB43:AD43"/>
    <mergeCell ref="AA49:AA50"/>
    <mergeCell ref="AB57:AD57"/>
    <mergeCell ref="AF59:AG60"/>
    <mergeCell ref="AB49:AD49"/>
    <mergeCell ref="AB55:AD55"/>
    <mergeCell ref="AB45:AD45"/>
    <mergeCell ref="AC46:AD46"/>
    <mergeCell ref="AL43:AM44"/>
    <mergeCell ref="AF43:AG44"/>
    <mergeCell ref="AF47:AG48"/>
    <mergeCell ref="AJ53:AK53"/>
    <mergeCell ref="M71:P72"/>
    <mergeCell ref="L71:L72"/>
    <mergeCell ref="J71:K72"/>
    <mergeCell ref="E66:I66"/>
    <mergeCell ref="J66:R66"/>
    <mergeCell ref="S66:T66"/>
    <mergeCell ref="V66:W66"/>
    <mergeCell ref="Y66:Z66"/>
    <mergeCell ref="AB66:AD66"/>
    <mergeCell ref="S71:T72"/>
    <mergeCell ref="U71:U72"/>
    <mergeCell ref="V71:W72"/>
    <mergeCell ref="E68:I70"/>
    <mergeCell ref="J68:R68"/>
    <mergeCell ref="D17:E17"/>
    <mergeCell ref="AE14:AF16"/>
    <mergeCell ref="Y14:Z16"/>
    <mergeCell ref="AL36:AM38"/>
    <mergeCell ref="AF53:AG53"/>
    <mergeCell ref="AH53:AI53"/>
    <mergeCell ref="AJ36:AK38"/>
    <mergeCell ref="AJ41:AK42"/>
    <mergeCell ref="J33:AE33"/>
    <mergeCell ref="J34:U34"/>
    <mergeCell ref="V34:AE34"/>
    <mergeCell ref="AG17:AH17"/>
    <mergeCell ref="L18:M18"/>
    <mergeCell ref="Q28:R28"/>
    <mergeCell ref="S39:T40"/>
    <mergeCell ref="S23:T23"/>
    <mergeCell ref="U23:V23"/>
    <mergeCell ref="W14:X16"/>
    <mergeCell ref="U14:V16"/>
    <mergeCell ref="P17:Q17"/>
    <mergeCell ref="S17:T17"/>
    <mergeCell ref="Y17:Z17"/>
    <mergeCell ref="N15:O16"/>
    <mergeCell ref="P14:Q16"/>
    <mergeCell ref="R78:AB78"/>
    <mergeCell ref="B79:K79"/>
    <mergeCell ref="R79:AB79"/>
    <mergeCell ref="B80:K80"/>
    <mergeCell ref="L80:N80"/>
    <mergeCell ref="R80:AB80"/>
    <mergeCell ref="AL66:AM66"/>
    <mergeCell ref="J67:R67"/>
    <mergeCell ref="S67:T67"/>
    <mergeCell ref="V67:W67"/>
    <mergeCell ref="Y67:Z67"/>
    <mergeCell ref="AB67:AD67"/>
    <mergeCell ref="AF67:AG67"/>
    <mergeCell ref="AH67:AI67"/>
    <mergeCell ref="AJ67:AK67"/>
    <mergeCell ref="AL67:AM67"/>
    <mergeCell ref="AC70:AD70"/>
    <mergeCell ref="Y68:Z70"/>
    <mergeCell ref="X71:X72"/>
    <mergeCell ref="Y71:Z72"/>
    <mergeCell ref="AA71:AA72"/>
    <mergeCell ref="B68:B72"/>
    <mergeCell ref="C68:D70"/>
    <mergeCell ref="C71:I72"/>
    <mergeCell ref="B77:K77"/>
    <mergeCell ref="R77:AB77"/>
    <mergeCell ref="B78:K78"/>
    <mergeCell ref="B98:F98"/>
    <mergeCell ref="G98:P98"/>
    <mergeCell ref="B86:K86"/>
    <mergeCell ref="R86:AB86"/>
    <mergeCell ref="B87:K87"/>
    <mergeCell ref="R87:AB87"/>
    <mergeCell ref="B88:K88"/>
    <mergeCell ref="L88:N88"/>
    <mergeCell ref="O88:Q88"/>
    <mergeCell ref="R88:AB88"/>
    <mergeCell ref="B89:K89"/>
    <mergeCell ref="L89:N89"/>
    <mergeCell ref="O89:Q89"/>
    <mergeCell ref="R89:AB89"/>
    <mergeCell ref="L87:N87"/>
    <mergeCell ref="O87:Q87"/>
    <mergeCell ref="R90:AB90"/>
    <mergeCell ref="R91:AB91"/>
    <mergeCell ref="L90:N90"/>
    <mergeCell ref="L92:N92"/>
    <mergeCell ref="L85:N85"/>
    <mergeCell ref="R92:AB92"/>
    <mergeCell ref="B95:F95"/>
    <mergeCell ref="G95:P95"/>
    <mergeCell ref="B96:F96"/>
    <mergeCell ref="G96:P96"/>
    <mergeCell ref="B97:F97"/>
    <mergeCell ref="G97:P97"/>
    <mergeCell ref="B81:K81"/>
    <mergeCell ref="R81:AB81"/>
    <mergeCell ref="B82:K82"/>
    <mergeCell ref="L82:N82"/>
    <mergeCell ref="O82:Q82"/>
    <mergeCell ref="R82:AB82"/>
    <mergeCell ref="B83:K83"/>
    <mergeCell ref="R83:AB83"/>
    <mergeCell ref="B84:K84"/>
    <mergeCell ref="L84:N84"/>
    <mergeCell ref="O84:Q84"/>
    <mergeCell ref="R84:AB84"/>
    <mergeCell ref="O92:Q92"/>
    <mergeCell ref="B92:K92"/>
    <mergeCell ref="O85:Q85"/>
    <mergeCell ref="R85:AB85"/>
  </mergeCells>
  <phoneticPr fontId="1"/>
  <dataValidations count="3">
    <dataValidation type="list" allowBlank="1" showInputMessage="1" showErrorMessage="1" sqref="J69">
      <formula1>"定員40人以下,定員41人～150人,定員151人以上"</formula1>
    </dataValidation>
    <dataValidation type="list" allowBlank="1" showInputMessage="1" showErrorMessage="1" sqref="J40:L40">
      <formula1>"専任,兼任"</formula1>
    </dataValidation>
    <dataValidation type="list" allowBlank="1" showInputMessage="1" showErrorMessage="1" sqref="I24:P25 Q62:R62 I29:P31 L71:L72 WVS78:WVU92 WLW78:WLY92 WCA78:WCC92 VSE78:VSG92 VII78:VIK92 UYM78:UYO92 UOQ78:UOS92 UEU78:UEW92 TUY78:TVA92 TLC78:TLE92 TBG78:TBI92 SRK78:SRM92 SHO78:SHQ92 RXS78:RXU92 RNW78:RNY92 REA78:REC92 QUE78:QUG92 QKI78:QKK92 QAM78:QAO92 PQQ78:PQS92 PGU78:PGW92 OWY78:OXA92 ONC78:ONE92 ODG78:ODI92 NTK78:NTM92 NJO78:NJQ92 MZS78:MZU92 MPW78:MPY92 MGA78:MGC92 LWE78:LWG92 LMI78:LMK92 LCM78:LCO92 KSQ78:KSS92 KIU78:KIW92 JYY78:JZA92 JPC78:JPE92 JFG78:JFI92 IVK78:IVM92 ILO78:ILQ92 IBS78:IBU92 HRW78:HRY92 HIA78:HIC92 GYE78:GYG92 GOI78:GOK92 GEM78:GEO92 FUQ78:FUS92 FKU78:FKW92 FAY78:FBA92 ERC78:ERE92 EHG78:EHI92 DXK78:DXM92 DNO78:DNQ92 DDS78:DDU92 CTW78:CTY92 CKA78:CKC92 CAE78:CAG92 BQI78:BQK92 BGM78:BGO92 AWQ78:AWS92 AMU78:AMW92 ACY78:ADA92 TC78:TE92 JG78:JI92 L78:N92">
      <formula1>"有,無"</formula1>
    </dataValidation>
  </dataValidations>
  <printOptions horizontalCentered="1" verticalCentered="1"/>
  <pageMargins left="0.51181102362204722" right="0.31496062992125984" top="0.55118110236220474" bottom="0.55118110236220474" header="0.31496062992125984" footer="0.31496062992125984"/>
  <pageSetup paperSize="9" scale="82" fitToHeight="0" orientation="landscape" cellComments="asDisplayed" r:id="rId1"/>
  <rowBreaks count="4" manualBreakCount="4">
    <brk id="31" max="38" man="1"/>
    <brk id="60" max="38" man="1"/>
    <brk id="72" max="38" man="1"/>
    <brk id="100" max="3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4"/>
  <sheetViews>
    <sheetView view="pageBreakPreview" zoomScaleNormal="100" zoomScaleSheetLayoutView="100" workbookViewId="0">
      <selection activeCell="F4" sqref="F4:O4"/>
    </sheetView>
  </sheetViews>
  <sheetFormatPr defaultColWidth="3.25" defaultRowHeight="18.75" customHeight="1"/>
  <cols>
    <col min="1" max="30" width="3.25" style="1" customWidth="1"/>
    <col min="31" max="31" width="5.375" style="1" customWidth="1"/>
    <col min="32" max="16384" width="3.25" style="1"/>
  </cols>
  <sheetData>
    <row r="1" spans="1:31" ht="16.5" customHeight="1">
      <c r="A1" s="1" t="s">
        <v>216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1" ht="26.25" customHeight="1">
      <c r="A2" s="426" t="s">
        <v>215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  <c r="AE2" s="426"/>
    </row>
    <row r="3" spans="1:31" ht="12.75" customHeight="1"/>
    <row r="4" spans="1:31" ht="21" customHeight="1">
      <c r="A4" s="9" t="s">
        <v>96</v>
      </c>
      <c r="B4" s="9"/>
      <c r="C4" s="9"/>
      <c r="D4" s="9"/>
      <c r="E4" s="9"/>
      <c r="F4" s="499"/>
      <c r="G4" s="499"/>
      <c r="H4" s="499"/>
      <c r="I4" s="499"/>
      <c r="J4" s="499"/>
      <c r="K4" s="499"/>
      <c r="L4" s="499"/>
      <c r="M4" s="499"/>
      <c r="N4" s="499"/>
      <c r="O4" s="499"/>
      <c r="Q4" s="1" t="s">
        <v>214</v>
      </c>
      <c r="T4" s="574"/>
      <c r="U4" s="575"/>
      <c r="V4" s="575"/>
      <c r="W4" s="575"/>
      <c r="X4" s="575"/>
      <c r="Y4" s="575"/>
      <c r="Z4" s="576"/>
    </row>
    <row r="6" spans="1:31" ht="18.75" customHeight="1">
      <c r="A6" s="1" t="s">
        <v>213</v>
      </c>
    </row>
    <row r="7" spans="1:31" ht="18.75" customHeight="1">
      <c r="A7" s="54" t="s">
        <v>212</v>
      </c>
      <c r="H7" s="477" t="s">
        <v>85</v>
      </c>
      <c r="I7" s="477"/>
      <c r="J7" s="477"/>
      <c r="K7" s="477"/>
      <c r="L7" s="477"/>
      <c r="M7" s="477"/>
      <c r="N7" s="477" t="s">
        <v>84</v>
      </c>
      <c r="O7" s="477"/>
      <c r="P7" s="477"/>
      <c r="Q7" s="477"/>
      <c r="R7" s="477" t="s">
        <v>83</v>
      </c>
      <c r="S7" s="477"/>
      <c r="T7" s="477"/>
      <c r="U7" s="477"/>
      <c r="V7" s="477" t="s">
        <v>58</v>
      </c>
      <c r="W7" s="578"/>
      <c r="X7" s="477" t="s">
        <v>211</v>
      </c>
      <c r="Y7" s="477"/>
      <c r="Z7" s="477"/>
      <c r="AA7" s="477"/>
      <c r="AB7" s="108" t="s">
        <v>210</v>
      </c>
      <c r="AC7" s="108"/>
      <c r="AD7" s="108"/>
      <c r="AE7" s="108"/>
    </row>
    <row r="8" spans="1:31" ht="24" customHeight="1">
      <c r="G8" s="59"/>
      <c r="H8" s="281" t="s">
        <v>75</v>
      </c>
      <c r="I8" s="281"/>
      <c r="J8" s="281" t="s">
        <v>74</v>
      </c>
      <c r="K8" s="281"/>
      <c r="L8" s="281" t="s">
        <v>73</v>
      </c>
      <c r="M8" s="281"/>
      <c r="N8" s="281" t="s">
        <v>72</v>
      </c>
      <c r="O8" s="281"/>
      <c r="P8" s="273" t="s">
        <v>71</v>
      </c>
      <c r="Q8" s="274"/>
      <c r="R8" s="281" t="s">
        <v>72</v>
      </c>
      <c r="S8" s="281"/>
      <c r="T8" s="273" t="s">
        <v>71</v>
      </c>
      <c r="U8" s="274"/>
      <c r="V8" s="477"/>
      <c r="W8" s="477"/>
      <c r="X8" s="273" t="s">
        <v>167</v>
      </c>
      <c r="Y8" s="273"/>
      <c r="Z8" s="273" t="s">
        <v>166</v>
      </c>
      <c r="AA8" s="273"/>
      <c r="AB8" s="108"/>
      <c r="AC8" s="108"/>
      <c r="AD8" s="108"/>
      <c r="AE8" s="108"/>
    </row>
    <row r="9" spans="1:31" ht="23.25" customHeight="1">
      <c r="H9" s="478"/>
      <c r="I9" s="478"/>
      <c r="J9" s="478"/>
      <c r="K9" s="478"/>
      <c r="L9" s="478"/>
      <c r="M9" s="478"/>
      <c r="N9" s="478"/>
      <c r="O9" s="478"/>
      <c r="P9" s="478"/>
      <c r="Q9" s="478"/>
      <c r="R9" s="478"/>
      <c r="S9" s="478"/>
      <c r="T9" s="478"/>
      <c r="U9" s="478"/>
      <c r="V9" s="577">
        <f>SUM(H9:U9)</f>
        <v>0</v>
      </c>
      <c r="W9" s="577"/>
      <c r="X9" s="478"/>
      <c r="Y9" s="478"/>
      <c r="Z9" s="478"/>
      <c r="AA9" s="478"/>
      <c r="AB9" s="108"/>
      <c r="AC9" s="108"/>
      <c r="AD9" s="108"/>
      <c r="AE9" s="108"/>
    </row>
    <row r="10" spans="1:31" ht="18.75" customHeight="1">
      <c r="A10" s="54" t="s">
        <v>209</v>
      </c>
    </row>
    <row r="11" spans="1:31" ht="18.75" customHeight="1">
      <c r="A11" s="54"/>
      <c r="B11" s="477" t="s">
        <v>208</v>
      </c>
      <c r="C11" s="477"/>
      <c r="D11" s="477"/>
      <c r="E11" s="477"/>
      <c r="F11" s="477"/>
      <c r="G11" s="477" t="s">
        <v>207</v>
      </c>
      <c r="H11" s="477"/>
      <c r="I11" s="477"/>
      <c r="J11" s="477"/>
      <c r="K11" s="477"/>
      <c r="L11" s="477"/>
      <c r="M11" s="477"/>
      <c r="N11" s="477"/>
      <c r="O11" s="477"/>
      <c r="P11" s="477"/>
      <c r="Q11" s="477"/>
      <c r="R11" s="477"/>
      <c r="S11" s="477"/>
      <c r="T11" s="477"/>
      <c r="U11" s="477"/>
      <c r="V11" s="477"/>
      <c r="W11" s="477"/>
      <c r="X11" s="477"/>
      <c r="Y11" s="477" t="s">
        <v>206</v>
      </c>
      <c r="Z11" s="477"/>
      <c r="AA11" s="477"/>
      <c r="AB11" s="477"/>
      <c r="AC11" s="477"/>
      <c r="AD11" s="477"/>
      <c r="AE11" s="477"/>
    </row>
    <row r="12" spans="1:31" ht="18.75" customHeight="1">
      <c r="A12" s="54"/>
      <c r="B12" s="559" t="s">
        <v>205</v>
      </c>
      <c r="C12" s="559"/>
      <c r="D12" s="559"/>
      <c r="E12" s="559"/>
      <c r="F12" s="559"/>
      <c r="G12" s="477" t="s">
        <v>204</v>
      </c>
      <c r="H12" s="477"/>
      <c r="I12" s="477"/>
      <c r="J12" s="477"/>
      <c r="K12" s="478"/>
      <c r="L12" s="478"/>
      <c r="M12" s="478"/>
      <c r="N12" s="478"/>
      <c r="O12" s="478"/>
      <c r="P12" s="477" t="s">
        <v>203</v>
      </c>
      <c r="Q12" s="477"/>
      <c r="R12" s="477"/>
      <c r="S12" s="477"/>
      <c r="T12" s="478"/>
      <c r="U12" s="478"/>
      <c r="V12" s="478"/>
      <c r="W12" s="478"/>
      <c r="X12" s="479"/>
      <c r="Y12" s="478"/>
      <c r="Z12" s="478"/>
      <c r="AA12" s="478"/>
      <c r="AB12" s="478"/>
      <c r="AC12" s="478"/>
      <c r="AD12" s="478"/>
      <c r="AE12" s="478"/>
    </row>
    <row r="13" spans="1:31" ht="18.75" customHeight="1">
      <c r="A13" s="54"/>
      <c r="B13" s="559" t="s">
        <v>202</v>
      </c>
      <c r="C13" s="559"/>
      <c r="D13" s="559"/>
      <c r="E13" s="559"/>
      <c r="F13" s="559"/>
      <c r="G13" s="477" t="s">
        <v>200</v>
      </c>
      <c r="H13" s="477"/>
      <c r="I13" s="477"/>
      <c r="J13" s="477"/>
      <c r="K13" s="478"/>
      <c r="L13" s="478"/>
      <c r="M13" s="478"/>
      <c r="N13" s="478"/>
      <c r="O13" s="478"/>
      <c r="P13" s="477" t="s">
        <v>199</v>
      </c>
      <c r="Q13" s="477"/>
      <c r="R13" s="477"/>
      <c r="S13" s="477"/>
      <c r="T13" s="478"/>
      <c r="U13" s="478"/>
      <c r="V13" s="478"/>
      <c r="W13" s="478"/>
      <c r="X13" s="479"/>
      <c r="Y13" s="478"/>
      <c r="Z13" s="478"/>
      <c r="AA13" s="478"/>
      <c r="AB13" s="478"/>
      <c r="AC13" s="478"/>
      <c r="AD13" s="478"/>
      <c r="AE13" s="478"/>
    </row>
    <row r="14" spans="1:31" ht="18.75" customHeight="1">
      <c r="A14" s="54"/>
      <c r="B14" s="560" t="s">
        <v>201</v>
      </c>
      <c r="C14" s="560"/>
      <c r="D14" s="560"/>
      <c r="E14" s="560"/>
      <c r="F14" s="560"/>
      <c r="G14" s="477" t="s">
        <v>200</v>
      </c>
      <c r="H14" s="477"/>
      <c r="I14" s="477"/>
      <c r="J14" s="477"/>
      <c r="K14" s="478"/>
      <c r="L14" s="478"/>
      <c r="M14" s="478"/>
      <c r="N14" s="478"/>
      <c r="O14" s="478"/>
      <c r="P14" s="477" t="s">
        <v>199</v>
      </c>
      <c r="Q14" s="477"/>
      <c r="R14" s="477"/>
      <c r="S14" s="477"/>
      <c r="T14" s="478"/>
      <c r="U14" s="478"/>
      <c r="V14" s="478"/>
      <c r="W14" s="478"/>
      <c r="X14" s="479"/>
      <c r="Y14" s="478"/>
      <c r="Z14" s="478"/>
      <c r="AA14" s="478"/>
      <c r="AB14" s="478"/>
      <c r="AC14" s="478"/>
      <c r="AD14" s="478"/>
      <c r="AE14" s="478"/>
    </row>
    <row r="16" spans="1:31" ht="18.75" customHeight="1">
      <c r="A16" s="1" t="s">
        <v>198</v>
      </c>
    </row>
    <row r="17" spans="1:31" ht="18.75" customHeight="1">
      <c r="A17" s="54" t="s">
        <v>197</v>
      </c>
      <c r="F17" s="499"/>
      <c r="G17" s="499"/>
      <c r="H17" s="499"/>
      <c r="I17" s="499"/>
      <c r="J17" s="499"/>
      <c r="K17" s="499"/>
      <c r="L17" s="499"/>
      <c r="M17" s="499"/>
      <c r="N17" s="499"/>
    </row>
    <row r="18" spans="1:31" ht="9" customHeight="1">
      <c r="A18" s="54"/>
      <c r="F18" s="16"/>
      <c r="G18" s="16"/>
      <c r="H18" s="16"/>
      <c r="I18" s="16"/>
      <c r="J18" s="16"/>
      <c r="K18" s="16"/>
      <c r="L18" s="16"/>
      <c r="M18" s="16"/>
      <c r="N18" s="16"/>
      <c r="O18" s="10"/>
      <c r="P18" s="10"/>
      <c r="Q18" s="10"/>
      <c r="R18" s="10"/>
      <c r="S18" s="10"/>
      <c r="T18" s="10"/>
    </row>
    <row r="19" spans="1:31" ht="23.25" customHeight="1">
      <c r="B19" s="573" t="s">
        <v>196</v>
      </c>
      <c r="C19" s="573"/>
      <c r="D19" s="573"/>
      <c r="E19" s="478" t="s">
        <v>185</v>
      </c>
      <c r="F19" s="478"/>
      <c r="G19" s="478"/>
      <c r="H19" s="478"/>
      <c r="I19" s="478"/>
      <c r="J19" s="478"/>
      <c r="K19" s="477" t="s">
        <v>186</v>
      </c>
      <c r="L19" s="477"/>
      <c r="M19" s="477"/>
      <c r="N19" s="478" t="s">
        <v>195</v>
      </c>
      <c r="O19" s="478"/>
      <c r="P19" s="478"/>
      <c r="Q19" s="478"/>
      <c r="R19" s="478"/>
      <c r="S19" s="478"/>
      <c r="T19" s="477" t="s">
        <v>194</v>
      </c>
      <c r="U19" s="477"/>
      <c r="V19" s="477"/>
      <c r="W19" s="479"/>
      <c r="X19" s="579"/>
      <c r="Y19" s="579"/>
      <c r="Z19" s="579"/>
      <c r="AA19" s="579"/>
      <c r="AB19" s="579"/>
      <c r="AC19" s="579"/>
      <c r="AD19" s="579"/>
      <c r="AE19" s="580"/>
    </row>
    <row r="20" spans="1:31" ht="18.75" customHeight="1">
      <c r="A20" s="54" t="s">
        <v>193</v>
      </c>
    </row>
    <row r="21" spans="1:31" ht="23.25" customHeight="1">
      <c r="B21" s="477" t="s">
        <v>192</v>
      </c>
      <c r="C21" s="477"/>
      <c r="D21" s="477"/>
      <c r="E21" s="477"/>
      <c r="F21" s="477" t="s">
        <v>114</v>
      </c>
      <c r="G21" s="477"/>
      <c r="H21" s="477"/>
      <c r="I21" s="477"/>
      <c r="J21" s="477" t="s">
        <v>12</v>
      </c>
      <c r="K21" s="477"/>
      <c r="L21" s="477"/>
      <c r="M21" s="477"/>
      <c r="N21" s="477" t="s">
        <v>191</v>
      </c>
      <c r="O21" s="477"/>
      <c r="P21" s="477"/>
      <c r="Q21" s="477"/>
      <c r="R21" s="477" t="s">
        <v>190</v>
      </c>
      <c r="S21" s="477"/>
      <c r="T21" s="477"/>
      <c r="U21" s="477"/>
      <c r="V21" s="477"/>
      <c r="W21" s="477"/>
      <c r="X21" s="477"/>
      <c r="Y21" s="477"/>
      <c r="Z21" s="477"/>
      <c r="AA21" s="477"/>
      <c r="AB21" s="477" t="s">
        <v>189</v>
      </c>
      <c r="AC21" s="477"/>
      <c r="AD21" s="477"/>
      <c r="AE21" s="477"/>
    </row>
    <row r="22" spans="1:31" ht="23.25" customHeight="1">
      <c r="B22" s="561"/>
      <c r="C22" s="562"/>
      <c r="D22" s="562"/>
      <c r="E22" s="563"/>
      <c r="F22" s="561"/>
      <c r="G22" s="562"/>
      <c r="H22" s="562"/>
      <c r="I22" s="563"/>
      <c r="J22" s="561"/>
      <c r="K22" s="562"/>
      <c r="L22" s="562"/>
      <c r="M22" s="563"/>
      <c r="N22" s="564">
        <f>B22+F22+J22</f>
        <v>0</v>
      </c>
      <c r="O22" s="565"/>
      <c r="P22" s="565"/>
      <c r="Q22" s="566"/>
      <c r="R22" s="497"/>
      <c r="S22" s="498"/>
      <c r="T22" s="498"/>
      <c r="U22" s="498"/>
      <c r="V22" s="498"/>
      <c r="W22" s="498"/>
      <c r="X22" s="498"/>
      <c r="Y22" s="498"/>
      <c r="Z22" s="498"/>
      <c r="AA22" s="227"/>
      <c r="AB22" s="477">
        <f>SUM(L9:U9)</f>
        <v>0</v>
      </c>
      <c r="AC22" s="477"/>
      <c r="AD22" s="477"/>
      <c r="AE22" s="477"/>
    </row>
    <row r="23" spans="1:31" ht="18.75" customHeight="1"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7"/>
      <c r="S23" s="57"/>
      <c r="T23" s="57"/>
      <c r="U23" s="57"/>
      <c r="V23" s="57"/>
      <c r="W23" s="20"/>
      <c r="X23" s="20"/>
      <c r="Y23" s="20"/>
      <c r="Z23" s="20"/>
      <c r="AA23" s="20"/>
    </row>
    <row r="24" spans="1:31" ht="18.75" customHeight="1">
      <c r="A24" s="1" t="s">
        <v>188</v>
      </c>
    </row>
    <row r="25" spans="1:31" ht="18.75" customHeight="1">
      <c r="A25" s="54" t="s">
        <v>187</v>
      </c>
      <c r="F25" s="499"/>
      <c r="G25" s="499"/>
      <c r="H25" s="499"/>
      <c r="I25" s="499"/>
      <c r="J25" s="499"/>
      <c r="K25" s="499"/>
      <c r="L25" s="499"/>
      <c r="M25" s="499"/>
      <c r="N25" s="499"/>
    </row>
    <row r="26" spans="1:31" s="12" customFormat="1" ht="8.25" customHeight="1">
      <c r="A26" s="56"/>
      <c r="F26" s="55"/>
      <c r="G26" s="55"/>
      <c r="H26" s="55"/>
      <c r="I26" s="55"/>
      <c r="J26" s="55"/>
      <c r="K26" s="55"/>
      <c r="L26" s="55"/>
      <c r="M26" s="55"/>
      <c r="N26" s="55"/>
    </row>
    <row r="27" spans="1:31" ht="23.25" customHeight="1">
      <c r="B27" s="477" t="s">
        <v>186</v>
      </c>
      <c r="C27" s="477"/>
      <c r="D27" s="477"/>
      <c r="E27" s="478" t="s">
        <v>185</v>
      </c>
      <c r="F27" s="478"/>
      <c r="G27" s="478"/>
      <c r="H27" s="478"/>
      <c r="I27" s="478"/>
      <c r="J27" s="478"/>
      <c r="K27" s="577" t="s">
        <v>184</v>
      </c>
      <c r="L27" s="577"/>
      <c r="M27" s="577"/>
      <c r="N27" s="490"/>
      <c r="O27" s="491"/>
      <c r="P27" s="491"/>
      <c r="Q27" s="491"/>
      <c r="R27" s="491"/>
      <c r="S27" s="491"/>
      <c r="T27" s="491"/>
      <c r="U27" s="491"/>
      <c r="V27" s="491"/>
      <c r="W27" s="491"/>
      <c r="X27" s="491"/>
      <c r="Y27" s="491"/>
      <c r="Z27" s="491"/>
      <c r="AA27" s="491"/>
      <c r="AB27" s="491"/>
      <c r="AC27" s="491"/>
      <c r="AD27" s="491"/>
      <c r="AE27" s="492"/>
    </row>
    <row r="28" spans="1:31" ht="10.5" customHeight="1"/>
    <row r="29" spans="1:31" ht="23.25" customHeight="1">
      <c r="B29" s="477" t="s">
        <v>183</v>
      </c>
      <c r="C29" s="477"/>
      <c r="D29" s="477"/>
      <c r="E29" s="477"/>
      <c r="F29" s="478"/>
      <c r="G29" s="478"/>
      <c r="H29" s="478"/>
      <c r="I29" s="478"/>
      <c r="J29" s="478"/>
      <c r="K29" s="478"/>
      <c r="L29" s="478"/>
      <c r="M29" s="478"/>
      <c r="N29" s="551"/>
      <c r="O29" s="551"/>
      <c r="P29" s="551"/>
      <c r="Q29" s="477" t="s">
        <v>182</v>
      </c>
      <c r="R29" s="477"/>
      <c r="S29" s="477"/>
      <c r="T29" s="477"/>
      <c r="U29" s="552"/>
      <c r="V29" s="552"/>
      <c r="W29" s="552"/>
      <c r="X29" s="552"/>
      <c r="Y29" s="552"/>
      <c r="Z29" s="552"/>
      <c r="AA29" s="552"/>
    </row>
    <row r="30" spans="1:31" ht="18.75" customHeight="1">
      <c r="A30" s="54" t="s">
        <v>181</v>
      </c>
      <c r="B30" s="20"/>
      <c r="C30" s="20"/>
      <c r="D30" s="20"/>
      <c r="E30" s="20"/>
      <c r="F30" s="20"/>
      <c r="G30" s="20"/>
      <c r="H30" s="20"/>
      <c r="I30" s="10"/>
      <c r="J30" s="10"/>
      <c r="K30" s="10"/>
    </row>
    <row r="31" spans="1:31" s="2" customFormat="1" ht="18.75" customHeight="1">
      <c r="A31" s="50"/>
      <c r="B31" s="555" t="s">
        <v>180</v>
      </c>
      <c r="C31" s="556"/>
      <c r="D31" s="556"/>
      <c r="E31" s="556"/>
      <c r="F31" s="554" t="s">
        <v>154</v>
      </c>
      <c r="G31" s="554"/>
      <c r="H31" s="554"/>
      <c r="I31" s="567" t="s">
        <v>179</v>
      </c>
      <c r="J31" s="567"/>
      <c r="K31" s="568"/>
      <c r="L31" s="99" t="s">
        <v>178</v>
      </c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 t="s">
        <v>116</v>
      </c>
    </row>
    <row r="32" spans="1:31" s="2" customFormat="1" ht="18.75" customHeight="1">
      <c r="A32" s="53"/>
      <c r="B32" s="557"/>
      <c r="C32" s="558"/>
      <c r="D32" s="558"/>
      <c r="E32" s="558"/>
      <c r="F32" s="554"/>
      <c r="G32" s="554"/>
      <c r="H32" s="554"/>
      <c r="I32" s="569"/>
      <c r="J32" s="569"/>
      <c r="K32" s="570"/>
      <c r="L32" s="554" t="s">
        <v>177</v>
      </c>
      <c r="M32" s="554"/>
      <c r="N32" s="554"/>
      <c r="O32" s="554"/>
      <c r="P32" s="554"/>
      <c r="Q32" s="554"/>
      <c r="R32" s="554"/>
      <c r="S32" s="554"/>
      <c r="T32" s="554"/>
      <c r="U32" s="554"/>
      <c r="V32" s="554"/>
      <c r="W32" s="554"/>
      <c r="X32" s="554"/>
      <c r="Y32" s="554"/>
      <c r="Z32" s="554"/>
      <c r="AA32" s="554"/>
      <c r="AB32" s="554" t="s">
        <v>176</v>
      </c>
      <c r="AC32" s="554"/>
      <c r="AD32" s="554"/>
      <c r="AE32" s="99"/>
    </row>
    <row r="33" spans="1:31" s="2" customFormat="1" ht="18.75" customHeight="1">
      <c r="A33" s="50"/>
      <c r="B33" s="557"/>
      <c r="C33" s="558"/>
      <c r="D33" s="558"/>
      <c r="E33" s="558"/>
      <c r="F33" s="554"/>
      <c r="G33" s="554"/>
      <c r="H33" s="554"/>
      <c r="I33" s="569"/>
      <c r="J33" s="569"/>
      <c r="K33" s="570"/>
      <c r="L33" s="99" t="s">
        <v>175</v>
      </c>
      <c r="M33" s="99"/>
      <c r="N33" s="99"/>
      <c r="O33" s="99"/>
      <c r="P33" s="99" t="s">
        <v>174</v>
      </c>
      <c r="Q33" s="99"/>
      <c r="R33" s="99"/>
      <c r="S33" s="99"/>
      <c r="T33" s="99" t="s">
        <v>173</v>
      </c>
      <c r="U33" s="99"/>
      <c r="V33" s="99" t="s">
        <v>172</v>
      </c>
      <c r="W33" s="99"/>
      <c r="X33" s="99" t="s">
        <v>171</v>
      </c>
      <c r="Y33" s="99"/>
      <c r="Z33" s="99" t="s">
        <v>170</v>
      </c>
      <c r="AA33" s="99"/>
      <c r="AB33" s="554"/>
      <c r="AC33" s="554"/>
      <c r="AD33" s="554"/>
      <c r="AE33" s="99"/>
    </row>
    <row r="34" spans="1:31" s="2" customFormat="1" ht="24.75" customHeight="1">
      <c r="A34" s="50"/>
      <c r="B34" s="553" t="s">
        <v>169</v>
      </c>
      <c r="C34" s="553"/>
      <c r="D34" s="553"/>
      <c r="E34" s="52" t="s">
        <v>168</v>
      </c>
      <c r="F34" s="554"/>
      <c r="G34" s="554"/>
      <c r="H34" s="554"/>
      <c r="I34" s="571"/>
      <c r="J34" s="571"/>
      <c r="K34" s="572"/>
      <c r="L34" s="273" t="s">
        <v>167</v>
      </c>
      <c r="M34" s="273"/>
      <c r="N34" s="273" t="s">
        <v>166</v>
      </c>
      <c r="O34" s="273"/>
      <c r="P34" s="273" t="s">
        <v>167</v>
      </c>
      <c r="Q34" s="273"/>
      <c r="R34" s="273" t="s">
        <v>166</v>
      </c>
      <c r="S34" s="273"/>
      <c r="T34" s="99"/>
      <c r="U34" s="99"/>
      <c r="V34" s="99"/>
      <c r="W34" s="99"/>
      <c r="X34" s="99"/>
      <c r="Y34" s="99"/>
      <c r="Z34" s="99"/>
      <c r="AA34" s="99"/>
      <c r="AB34" s="554"/>
      <c r="AC34" s="554"/>
      <c r="AD34" s="554"/>
      <c r="AE34" s="99"/>
    </row>
    <row r="35" spans="1:31" s="2" customFormat="1" ht="19.5" customHeight="1">
      <c r="A35" s="50"/>
      <c r="B35" s="549"/>
      <c r="C35" s="550"/>
      <c r="D35" s="51"/>
      <c r="E35" s="49"/>
      <c r="F35" s="523"/>
      <c r="G35" s="524"/>
      <c r="H35" s="525"/>
      <c r="I35" s="546">
        <f t="shared" ref="I35:I47" si="0">IF(T35+V35+X35+Z35=0,F35,F35+$F$48*(T35+V35+X35+Z35)/($T$49+$V$49+$X$49+$Z$49))</f>
        <v>0</v>
      </c>
      <c r="J35" s="547"/>
      <c r="K35" s="548"/>
      <c r="L35" s="540"/>
      <c r="M35" s="540"/>
      <c r="N35" s="540"/>
      <c r="O35" s="540"/>
      <c r="P35" s="540"/>
      <c r="Q35" s="540"/>
      <c r="R35" s="540"/>
      <c r="S35" s="540"/>
      <c r="T35" s="540"/>
      <c r="U35" s="540"/>
      <c r="V35" s="540"/>
      <c r="W35" s="540"/>
      <c r="X35" s="540"/>
      <c r="Y35" s="540"/>
      <c r="Z35" s="540"/>
      <c r="AA35" s="540"/>
      <c r="AB35" s="541">
        <f t="shared" ref="AB35:AB47" si="1">L35*1.65+N35*3.3+P35*1.65+R35*3.3+T35*1.98+V35*1.98+X35*1.98+Z35*1.98</f>
        <v>0</v>
      </c>
      <c r="AC35" s="541"/>
      <c r="AD35" s="541"/>
      <c r="AE35" s="28" t="str">
        <f t="shared" ref="AE35:AE47" si="2">IF(I35&gt;=AB35,"適","否")</f>
        <v>適</v>
      </c>
    </row>
    <row r="36" spans="1:31" s="2" customFormat="1" ht="19.5" customHeight="1">
      <c r="A36" s="50"/>
      <c r="B36" s="549"/>
      <c r="C36" s="550"/>
      <c r="D36" s="51"/>
      <c r="E36" s="49"/>
      <c r="F36" s="523"/>
      <c r="G36" s="524"/>
      <c r="H36" s="525"/>
      <c r="I36" s="546">
        <f t="shared" si="0"/>
        <v>0</v>
      </c>
      <c r="J36" s="547"/>
      <c r="K36" s="548"/>
      <c r="L36" s="540"/>
      <c r="M36" s="540"/>
      <c r="N36" s="540"/>
      <c r="O36" s="540"/>
      <c r="P36" s="540"/>
      <c r="Q36" s="540"/>
      <c r="R36" s="540"/>
      <c r="S36" s="540"/>
      <c r="T36" s="540"/>
      <c r="U36" s="540"/>
      <c r="V36" s="540"/>
      <c r="W36" s="540"/>
      <c r="X36" s="540"/>
      <c r="Y36" s="540"/>
      <c r="Z36" s="540"/>
      <c r="AA36" s="540"/>
      <c r="AB36" s="541">
        <f t="shared" si="1"/>
        <v>0</v>
      </c>
      <c r="AC36" s="541"/>
      <c r="AD36" s="541"/>
      <c r="AE36" s="28" t="str">
        <f t="shared" si="2"/>
        <v>適</v>
      </c>
    </row>
    <row r="37" spans="1:31" s="2" customFormat="1" ht="19.5" customHeight="1">
      <c r="A37" s="50"/>
      <c r="B37" s="549"/>
      <c r="C37" s="550"/>
      <c r="D37" s="51"/>
      <c r="E37" s="49"/>
      <c r="F37" s="523"/>
      <c r="G37" s="524"/>
      <c r="H37" s="525"/>
      <c r="I37" s="546">
        <f t="shared" si="0"/>
        <v>0</v>
      </c>
      <c r="J37" s="547"/>
      <c r="K37" s="548"/>
      <c r="L37" s="540"/>
      <c r="M37" s="540"/>
      <c r="N37" s="540"/>
      <c r="O37" s="540"/>
      <c r="P37" s="540"/>
      <c r="Q37" s="540"/>
      <c r="R37" s="540"/>
      <c r="S37" s="540"/>
      <c r="T37" s="540"/>
      <c r="U37" s="540"/>
      <c r="V37" s="540"/>
      <c r="W37" s="540"/>
      <c r="X37" s="540"/>
      <c r="Y37" s="540"/>
      <c r="Z37" s="540"/>
      <c r="AA37" s="540"/>
      <c r="AB37" s="541">
        <f t="shared" si="1"/>
        <v>0</v>
      </c>
      <c r="AC37" s="541"/>
      <c r="AD37" s="541"/>
      <c r="AE37" s="28" t="str">
        <f t="shared" si="2"/>
        <v>適</v>
      </c>
    </row>
    <row r="38" spans="1:31" s="2" customFormat="1" ht="19.5" customHeight="1">
      <c r="A38" s="50"/>
      <c r="B38" s="549"/>
      <c r="C38" s="550"/>
      <c r="D38" s="51"/>
      <c r="E38" s="49"/>
      <c r="F38" s="523"/>
      <c r="G38" s="524"/>
      <c r="H38" s="525"/>
      <c r="I38" s="546">
        <f t="shared" si="0"/>
        <v>0</v>
      </c>
      <c r="J38" s="547"/>
      <c r="K38" s="548"/>
      <c r="L38" s="540"/>
      <c r="M38" s="540"/>
      <c r="N38" s="540"/>
      <c r="O38" s="540"/>
      <c r="P38" s="540"/>
      <c r="Q38" s="540"/>
      <c r="R38" s="540"/>
      <c r="S38" s="540"/>
      <c r="T38" s="540"/>
      <c r="U38" s="540"/>
      <c r="V38" s="540"/>
      <c r="W38" s="540"/>
      <c r="X38" s="540"/>
      <c r="Y38" s="540"/>
      <c r="Z38" s="540"/>
      <c r="AA38" s="540"/>
      <c r="AB38" s="541">
        <f t="shared" si="1"/>
        <v>0</v>
      </c>
      <c r="AC38" s="541"/>
      <c r="AD38" s="541"/>
      <c r="AE38" s="28" t="str">
        <f t="shared" si="2"/>
        <v>適</v>
      </c>
    </row>
    <row r="39" spans="1:31" s="2" customFormat="1" ht="19.5" customHeight="1">
      <c r="A39" s="50"/>
      <c r="B39" s="549"/>
      <c r="C39" s="550"/>
      <c r="D39" s="51"/>
      <c r="E39" s="49"/>
      <c r="F39" s="523"/>
      <c r="G39" s="524"/>
      <c r="H39" s="525"/>
      <c r="I39" s="546">
        <f t="shared" si="0"/>
        <v>0</v>
      </c>
      <c r="J39" s="547"/>
      <c r="K39" s="548"/>
      <c r="L39" s="540"/>
      <c r="M39" s="540"/>
      <c r="N39" s="540"/>
      <c r="O39" s="540"/>
      <c r="P39" s="540"/>
      <c r="Q39" s="540"/>
      <c r="R39" s="540"/>
      <c r="S39" s="540"/>
      <c r="T39" s="540"/>
      <c r="U39" s="540"/>
      <c r="V39" s="540"/>
      <c r="W39" s="540"/>
      <c r="X39" s="540"/>
      <c r="Y39" s="540"/>
      <c r="Z39" s="540"/>
      <c r="AA39" s="540"/>
      <c r="AB39" s="541">
        <f t="shared" si="1"/>
        <v>0</v>
      </c>
      <c r="AC39" s="541"/>
      <c r="AD39" s="541"/>
      <c r="AE39" s="28" t="str">
        <f t="shared" si="2"/>
        <v>適</v>
      </c>
    </row>
    <row r="40" spans="1:31" s="2" customFormat="1" ht="19.5" customHeight="1">
      <c r="A40" s="50"/>
      <c r="B40" s="549"/>
      <c r="C40" s="550"/>
      <c r="D40" s="51"/>
      <c r="E40" s="49"/>
      <c r="F40" s="523"/>
      <c r="G40" s="524"/>
      <c r="H40" s="525"/>
      <c r="I40" s="546">
        <f t="shared" si="0"/>
        <v>0</v>
      </c>
      <c r="J40" s="547"/>
      <c r="K40" s="548"/>
      <c r="L40" s="540"/>
      <c r="M40" s="540"/>
      <c r="N40" s="540"/>
      <c r="O40" s="540"/>
      <c r="P40" s="540"/>
      <c r="Q40" s="540"/>
      <c r="R40" s="540"/>
      <c r="S40" s="540"/>
      <c r="T40" s="540"/>
      <c r="U40" s="540"/>
      <c r="V40" s="540"/>
      <c r="W40" s="540"/>
      <c r="X40" s="540"/>
      <c r="Y40" s="540"/>
      <c r="Z40" s="540"/>
      <c r="AA40" s="540"/>
      <c r="AB40" s="541">
        <f t="shared" si="1"/>
        <v>0</v>
      </c>
      <c r="AC40" s="541"/>
      <c r="AD40" s="541"/>
      <c r="AE40" s="28" t="str">
        <f t="shared" si="2"/>
        <v>適</v>
      </c>
    </row>
    <row r="41" spans="1:31" s="2" customFormat="1" ht="19.5" customHeight="1">
      <c r="A41" s="50"/>
      <c r="B41" s="549"/>
      <c r="C41" s="550"/>
      <c r="D41" s="51"/>
      <c r="E41" s="49"/>
      <c r="F41" s="523"/>
      <c r="G41" s="524"/>
      <c r="H41" s="525"/>
      <c r="I41" s="546">
        <f t="shared" si="0"/>
        <v>0</v>
      </c>
      <c r="J41" s="547"/>
      <c r="K41" s="548"/>
      <c r="L41" s="540"/>
      <c r="M41" s="540"/>
      <c r="N41" s="540"/>
      <c r="O41" s="540"/>
      <c r="P41" s="540"/>
      <c r="Q41" s="540"/>
      <c r="R41" s="540"/>
      <c r="S41" s="540"/>
      <c r="T41" s="540"/>
      <c r="U41" s="540"/>
      <c r="V41" s="540"/>
      <c r="W41" s="540"/>
      <c r="X41" s="540"/>
      <c r="Y41" s="540"/>
      <c r="Z41" s="540"/>
      <c r="AA41" s="540"/>
      <c r="AB41" s="541">
        <f t="shared" si="1"/>
        <v>0</v>
      </c>
      <c r="AC41" s="541"/>
      <c r="AD41" s="541"/>
      <c r="AE41" s="28" t="str">
        <f t="shared" si="2"/>
        <v>適</v>
      </c>
    </row>
    <row r="42" spans="1:31" s="2" customFormat="1" ht="19.5" customHeight="1">
      <c r="A42" s="50"/>
      <c r="B42" s="549"/>
      <c r="C42" s="550"/>
      <c r="D42" s="51"/>
      <c r="E42" s="49"/>
      <c r="F42" s="523"/>
      <c r="G42" s="524"/>
      <c r="H42" s="525"/>
      <c r="I42" s="546">
        <f t="shared" si="0"/>
        <v>0</v>
      </c>
      <c r="J42" s="547"/>
      <c r="K42" s="548"/>
      <c r="L42" s="540"/>
      <c r="M42" s="540"/>
      <c r="N42" s="540"/>
      <c r="O42" s="540"/>
      <c r="P42" s="540"/>
      <c r="Q42" s="540"/>
      <c r="R42" s="540"/>
      <c r="S42" s="540"/>
      <c r="T42" s="540"/>
      <c r="U42" s="540"/>
      <c r="V42" s="540"/>
      <c r="W42" s="540"/>
      <c r="X42" s="540"/>
      <c r="Y42" s="540"/>
      <c r="Z42" s="540"/>
      <c r="AA42" s="540"/>
      <c r="AB42" s="541">
        <f t="shared" si="1"/>
        <v>0</v>
      </c>
      <c r="AC42" s="541"/>
      <c r="AD42" s="541"/>
      <c r="AE42" s="28" t="str">
        <f t="shared" si="2"/>
        <v>適</v>
      </c>
    </row>
    <row r="43" spans="1:31" s="2" customFormat="1" ht="19.5" customHeight="1">
      <c r="A43" s="50"/>
      <c r="B43" s="549"/>
      <c r="C43" s="550"/>
      <c r="D43" s="51"/>
      <c r="E43" s="49"/>
      <c r="F43" s="523"/>
      <c r="G43" s="524"/>
      <c r="H43" s="525"/>
      <c r="I43" s="546">
        <f t="shared" si="0"/>
        <v>0</v>
      </c>
      <c r="J43" s="547"/>
      <c r="K43" s="548"/>
      <c r="L43" s="540"/>
      <c r="M43" s="540"/>
      <c r="N43" s="540"/>
      <c r="O43" s="540"/>
      <c r="P43" s="540"/>
      <c r="Q43" s="540"/>
      <c r="R43" s="540"/>
      <c r="S43" s="540"/>
      <c r="T43" s="540"/>
      <c r="U43" s="540"/>
      <c r="V43" s="540"/>
      <c r="W43" s="540"/>
      <c r="X43" s="540"/>
      <c r="Y43" s="540"/>
      <c r="Z43" s="540"/>
      <c r="AA43" s="540"/>
      <c r="AB43" s="541">
        <f t="shared" si="1"/>
        <v>0</v>
      </c>
      <c r="AC43" s="541"/>
      <c r="AD43" s="541"/>
      <c r="AE43" s="28" t="str">
        <f t="shared" si="2"/>
        <v>適</v>
      </c>
    </row>
    <row r="44" spans="1:31" s="2" customFormat="1" ht="19.5" customHeight="1">
      <c r="A44" s="50"/>
      <c r="B44" s="549"/>
      <c r="C44" s="550"/>
      <c r="D44" s="51"/>
      <c r="E44" s="49"/>
      <c r="F44" s="523"/>
      <c r="G44" s="524"/>
      <c r="H44" s="525"/>
      <c r="I44" s="546">
        <f t="shared" si="0"/>
        <v>0</v>
      </c>
      <c r="J44" s="547"/>
      <c r="K44" s="548"/>
      <c r="L44" s="540"/>
      <c r="M44" s="540"/>
      <c r="N44" s="540"/>
      <c r="O44" s="540"/>
      <c r="P44" s="540"/>
      <c r="Q44" s="540"/>
      <c r="R44" s="540"/>
      <c r="S44" s="540"/>
      <c r="T44" s="540"/>
      <c r="U44" s="540"/>
      <c r="V44" s="540"/>
      <c r="W44" s="540"/>
      <c r="X44" s="540"/>
      <c r="Y44" s="540"/>
      <c r="Z44" s="540"/>
      <c r="AA44" s="540"/>
      <c r="AB44" s="541">
        <f t="shared" si="1"/>
        <v>0</v>
      </c>
      <c r="AC44" s="541"/>
      <c r="AD44" s="541"/>
      <c r="AE44" s="28" t="str">
        <f t="shared" si="2"/>
        <v>適</v>
      </c>
    </row>
    <row r="45" spans="1:31" s="2" customFormat="1" ht="19.5" customHeight="1">
      <c r="A45" s="50"/>
      <c r="B45" s="549"/>
      <c r="C45" s="550"/>
      <c r="D45" s="51"/>
      <c r="E45" s="49"/>
      <c r="F45" s="523"/>
      <c r="G45" s="524"/>
      <c r="H45" s="525"/>
      <c r="I45" s="546">
        <f t="shared" si="0"/>
        <v>0</v>
      </c>
      <c r="J45" s="547"/>
      <c r="K45" s="548"/>
      <c r="L45" s="540"/>
      <c r="M45" s="540"/>
      <c r="N45" s="540"/>
      <c r="O45" s="540"/>
      <c r="P45" s="540"/>
      <c r="Q45" s="540"/>
      <c r="R45" s="540"/>
      <c r="S45" s="540"/>
      <c r="T45" s="540"/>
      <c r="U45" s="540"/>
      <c r="V45" s="540"/>
      <c r="W45" s="540"/>
      <c r="X45" s="540"/>
      <c r="Y45" s="540"/>
      <c r="Z45" s="540"/>
      <c r="AA45" s="540"/>
      <c r="AB45" s="541">
        <f t="shared" si="1"/>
        <v>0</v>
      </c>
      <c r="AC45" s="541"/>
      <c r="AD45" s="541"/>
      <c r="AE45" s="28" t="str">
        <f t="shared" si="2"/>
        <v>適</v>
      </c>
    </row>
    <row r="46" spans="1:31" s="2" customFormat="1" ht="19.5" customHeight="1">
      <c r="A46" s="50"/>
      <c r="B46" s="549"/>
      <c r="C46" s="550"/>
      <c r="D46" s="51"/>
      <c r="E46" s="49"/>
      <c r="F46" s="523"/>
      <c r="G46" s="524"/>
      <c r="H46" s="525"/>
      <c r="I46" s="546">
        <f t="shared" si="0"/>
        <v>0</v>
      </c>
      <c r="J46" s="547"/>
      <c r="K46" s="548"/>
      <c r="L46" s="540"/>
      <c r="M46" s="540"/>
      <c r="N46" s="540"/>
      <c r="O46" s="540"/>
      <c r="P46" s="540"/>
      <c r="Q46" s="540"/>
      <c r="R46" s="540"/>
      <c r="S46" s="540"/>
      <c r="T46" s="540"/>
      <c r="U46" s="540"/>
      <c r="V46" s="540"/>
      <c r="W46" s="540"/>
      <c r="X46" s="540"/>
      <c r="Y46" s="540"/>
      <c r="Z46" s="540"/>
      <c r="AA46" s="540"/>
      <c r="AB46" s="541">
        <f t="shared" si="1"/>
        <v>0</v>
      </c>
      <c r="AC46" s="541"/>
      <c r="AD46" s="541"/>
      <c r="AE46" s="28" t="str">
        <f t="shared" si="2"/>
        <v>適</v>
      </c>
    </row>
    <row r="47" spans="1:31" s="2" customFormat="1" ht="19.5" customHeight="1">
      <c r="A47" s="50"/>
      <c r="B47" s="549"/>
      <c r="C47" s="550"/>
      <c r="D47" s="51"/>
      <c r="E47" s="49"/>
      <c r="F47" s="523"/>
      <c r="G47" s="524"/>
      <c r="H47" s="525"/>
      <c r="I47" s="546">
        <f t="shared" si="0"/>
        <v>0</v>
      </c>
      <c r="J47" s="547"/>
      <c r="K47" s="548"/>
      <c r="L47" s="540"/>
      <c r="M47" s="540"/>
      <c r="N47" s="540"/>
      <c r="O47" s="540"/>
      <c r="P47" s="540"/>
      <c r="Q47" s="540"/>
      <c r="R47" s="540"/>
      <c r="S47" s="540"/>
      <c r="T47" s="540"/>
      <c r="U47" s="540"/>
      <c r="V47" s="540"/>
      <c r="W47" s="540"/>
      <c r="X47" s="540"/>
      <c r="Y47" s="540"/>
      <c r="Z47" s="540"/>
      <c r="AA47" s="540"/>
      <c r="AB47" s="541">
        <f t="shared" si="1"/>
        <v>0</v>
      </c>
      <c r="AC47" s="541"/>
      <c r="AD47" s="541"/>
      <c r="AE47" s="28" t="str">
        <f t="shared" si="2"/>
        <v>適</v>
      </c>
    </row>
    <row r="48" spans="1:31" s="2" customFormat="1" ht="19.5" customHeight="1">
      <c r="A48" s="50"/>
      <c r="B48" s="283" t="s">
        <v>165</v>
      </c>
      <c r="C48" s="545"/>
      <c r="D48" s="284"/>
      <c r="E48" s="49"/>
      <c r="F48" s="537"/>
      <c r="G48" s="538"/>
      <c r="H48" s="539"/>
      <c r="I48" s="542"/>
      <c r="J48" s="543"/>
      <c r="K48" s="543"/>
      <c r="L48" s="543"/>
      <c r="M48" s="543"/>
      <c r="N48" s="543"/>
      <c r="O48" s="543"/>
      <c r="P48" s="543"/>
      <c r="Q48" s="543"/>
      <c r="R48" s="543"/>
      <c r="S48" s="543"/>
      <c r="T48" s="543"/>
      <c r="U48" s="543"/>
      <c r="V48" s="543"/>
      <c r="W48" s="543"/>
      <c r="X48" s="543"/>
      <c r="Y48" s="543"/>
      <c r="Z48" s="543"/>
      <c r="AA48" s="543"/>
      <c r="AB48" s="543"/>
      <c r="AC48" s="543"/>
      <c r="AD48" s="543"/>
      <c r="AE48" s="544"/>
    </row>
    <row r="49" spans="1:31" ht="19.5" customHeight="1">
      <c r="A49" s="41"/>
      <c r="B49" s="281" t="s">
        <v>164</v>
      </c>
      <c r="C49" s="281"/>
      <c r="D49" s="281"/>
      <c r="E49" s="281"/>
      <c r="F49" s="536">
        <f>SUM(F35:H48)</f>
        <v>0</v>
      </c>
      <c r="G49" s="536"/>
      <c r="H49" s="536"/>
      <c r="I49" s="502"/>
      <c r="J49" s="502"/>
      <c r="K49" s="502"/>
      <c r="L49" s="281">
        <f>SUM(L35:M47)</f>
        <v>0</v>
      </c>
      <c r="M49" s="281"/>
      <c r="N49" s="281">
        <f>SUM(N35:O47)</f>
        <v>0</v>
      </c>
      <c r="O49" s="281"/>
      <c r="P49" s="281">
        <f>SUM(P35:Q47)</f>
        <v>0</v>
      </c>
      <c r="Q49" s="281"/>
      <c r="R49" s="281">
        <f>SUM(R35:S47)</f>
        <v>0</v>
      </c>
      <c r="S49" s="281"/>
      <c r="T49" s="281">
        <f>SUM(T35:U47)</f>
        <v>0</v>
      </c>
      <c r="U49" s="281"/>
      <c r="V49" s="281">
        <f>SUM(V35:W47)</f>
        <v>0</v>
      </c>
      <c r="W49" s="281"/>
      <c r="X49" s="281">
        <f>SUM(X35:Y47)</f>
        <v>0</v>
      </c>
      <c r="Y49" s="281"/>
      <c r="Z49" s="281">
        <f>SUM(Z35:AA47)</f>
        <v>0</v>
      </c>
      <c r="AA49" s="281"/>
      <c r="AB49" s="283"/>
      <c r="AC49" s="545"/>
      <c r="AD49" s="545"/>
      <c r="AE49" s="284"/>
    </row>
    <row r="50" spans="1:31" ht="24" customHeight="1">
      <c r="B50" s="527" t="s">
        <v>163</v>
      </c>
      <c r="C50" s="528"/>
      <c r="D50" s="281" t="s">
        <v>246</v>
      </c>
      <c r="E50" s="281"/>
      <c r="F50" s="281"/>
      <c r="G50" s="281"/>
      <c r="H50" s="281"/>
      <c r="I50" s="523"/>
      <c r="J50" s="524"/>
      <c r="K50" s="524"/>
      <c r="L50" s="524"/>
      <c r="M50" s="524"/>
      <c r="N50" s="524"/>
      <c r="O50" s="525"/>
      <c r="P50" s="281" t="s">
        <v>162</v>
      </c>
      <c r="Q50" s="281"/>
      <c r="R50" s="281"/>
      <c r="S50" s="281"/>
      <c r="T50" s="281"/>
      <c r="U50" s="540"/>
      <c r="V50" s="540"/>
      <c r="W50" s="540"/>
      <c r="X50" s="540"/>
      <c r="Y50" s="540"/>
      <c r="Z50" s="540"/>
      <c r="AA50" s="540"/>
      <c r="AB50" s="540"/>
      <c r="AC50" s="540"/>
      <c r="AD50" s="540"/>
      <c r="AE50" s="540"/>
    </row>
    <row r="51" spans="1:31" ht="24" customHeight="1">
      <c r="B51" s="529"/>
      <c r="C51" s="530"/>
      <c r="D51" s="281" t="s">
        <v>161</v>
      </c>
      <c r="E51" s="281"/>
      <c r="F51" s="281"/>
      <c r="G51" s="281"/>
      <c r="H51" s="281"/>
      <c r="I51" s="502" t="s">
        <v>160</v>
      </c>
      <c r="J51" s="502"/>
      <c r="K51" s="502"/>
      <c r="L51" s="502"/>
      <c r="M51" s="502"/>
      <c r="N51" s="502"/>
      <c r="O51" s="502"/>
      <c r="P51" s="281" t="s">
        <v>159</v>
      </c>
      <c r="Q51" s="281"/>
      <c r="R51" s="281"/>
      <c r="S51" s="281"/>
      <c r="T51" s="281"/>
      <c r="U51" s="281"/>
      <c r="V51" s="281"/>
      <c r="W51" s="281"/>
      <c r="X51" s="281"/>
      <c r="Y51" s="281"/>
      <c r="Z51" s="281"/>
      <c r="AA51" s="281"/>
      <c r="AB51" s="281"/>
      <c r="AC51" s="281"/>
      <c r="AD51" s="281"/>
      <c r="AE51" s="281"/>
    </row>
    <row r="52" spans="1:31" ht="24" customHeight="1">
      <c r="B52" s="531"/>
      <c r="C52" s="532"/>
      <c r="D52" s="281"/>
      <c r="E52" s="281"/>
      <c r="F52" s="281"/>
      <c r="G52" s="281"/>
      <c r="H52" s="281"/>
      <c r="I52" s="502" t="s">
        <v>158</v>
      </c>
      <c r="J52" s="502"/>
      <c r="K52" s="502"/>
      <c r="L52" s="502"/>
      <c r="M52" s="502"/>
      <c r="N52" s="502"/>
      <c r="O52" s="502"/>
      <c r="P52" s="274" t="s">
        <v>157</v>
      </c>
      <c r="Q52" s="274"/>
      <c r="R52" s="274"/>
      <c r="S52" s="274"/>
      <c r="T52" s="274"/>
      <c r="U52" s="274"/>
      <c r="V52" s="274"/>
      <c r="W52" s="274"/>
      <c r="X52" s="274"/>
      <c r="Y52" s="274"/>
      <c r="Z52" s="274"/>
      <c r="AA52" s="274"/>
      <c r="AB52" s="274"/>
      <c r="AC52" s="274"/>
      <c r="AD52" s="274"/>
      <c r="AE52" s="274"/>
    </row>
    <row r="53" spans="1:31" ht="24" customHeight="1">
      <c r="B53" s="533" t="s">
        <v>156</v>
      </c>
      <c r="C53" s="534"/>
      <c r="D53" s="534"/>
      <c r="E53" s="534"/>
      <c r="F53" s="534"/>
      <c r="G53" s="534"/>
      <c r="H53" s="534"/>
      <c r="I53" s="534"/>
      <c r="J53" s="534"/>
      <c r="K53" s="534"/>
      <c r="L53" s="534"/>
      <c r="M53" s="534"/>
      <c r="N53" s="534"/>
      <c r="O53" s="534"/>
      <c r="P53" s="534"/>
      <c r="Q53" s="534"/>
      <c r="R53" s="534"/>
      <c r="S53" s="534"/>
      <c r="T53" s="534"/>
      <c r="U53" s="534"/>
      <c r="V53" s="534"/>
      <c r="W53" s="534"/>
      <c r="X53" s="534"/>
      <c r="Y53" s="534"/>
      <c r="Z53" s="534"/>
      <c r="AA53" s="534"/>
      <c r="AB53" s="534"/>
      <c r="AC53" s="534"/>
      <c r="AD53" s="534"/>
      <c r="AE53" s="535"/>
    </row>
    <row r="54" spans="1:31" ht="24" customHeight="1">
      <c r="B54" s="48"/>
      <c r="C54" s="246" t="s">
        <v>155</v>
      </c>
      <c r="D54" s="246"/>
      <c r="E54" s="246"/>
      <c r="F54" s="246"/>
      <c r="G54" s="246" t="s">
        <v>154</v>
      </c>
      <c r="H54" s="246"/>
      <c r="I54" s="246"/>
      <c r="J54" s="246" t="s">
        <v>153</v>
      </c>
      <c r="K54" s="246"/>
      <c r="L54" s="246"/>
      <c r="M54" s="246"/>
      <c r="N54" s="246"/>
      <c r="O54" s="246"/>
      <c r="P54" s="246" t="s">
        <v>155</v>
      </c>
      <c r="Q54" s="246"/>
      <c r="R54" s="246"/>
      <c r="S54" s="246"/>
      <c r="T54" s="246" t="s">
        <v>154</v>
      </c>
      <c r="U54" s="246"/>
      <c r="V54" s="246"/>
      <c r="W54" s="246" t="s">
        <v>153</v>
      </c>
      <c r="X54" s="246"/>
      <c r="Y54" s="246"/>
      <c r="Z54" s="246"/>
      <c r="AA54" s="246"/>
      <c r="AB54" s="246"/>
      <c r="AC54" s="246"/>
      <c r="AD54" s="10"/>
      <c r="AE54" s="41"/>
    </row>
    <row r="55" spans="1:31" ht="24" customHeight="1">
      <c r="B55" s="7"/>
      <c r="C55" s="515" t="s">
        <v>152</v>
      </c>
      <c r="D55" s="515"/>
      <c r="E55" s="515"/>
      <c r="F55" s="515"/>
      <c r="G55" s="496"/>
      <c r="H55" s="496"/>
      <c r="I55" s="496"/>
      <c r="J55" s="503"/>
      <c r="K55" s="503"/>
      <c r="L55" s="503"/>
      <c r="M55" s="503"/>
      <c r="N55" s="503"/>
      <c r="O55" s="503"/>
      <c r="P55" s="500" t="s">
        <v>151</v>
      </c>
      <c r="Q55" s="500"/>
      <c r="R55" s="500"/>
      <c r="S55" s="500"/>
      <c r="T55" s="496"/>
      <c r="U55" s="496"/>
      <c r="V55" s="496"/>
      <c r="W55" s="274"/>
      <c r="X55" s="274"/>
      <c r="Y55" s="274"/>
      <c r="Z55" s="274"/>
      <c r="AA55" s="274"/>
      <c r="AB55" s="274"/>
      <c r="AC55" s="274"/>
      <c r="AD55" s="10"/>
      <c r="AE55" s="41"/>
    </row>
    <row r="56" spans="1:31" ht="24" customHeight="1">
      <c r="B56" s="7"/>
      <c r="C56" s="515" t="s">
        <v>150</v>
      </c>
      <c r="D56" s="515"/>
      <c r="E56" s="515"/>
      <c r="F56" s="515"/>
      <c r="G56" s="496"/>
      <c r="H56" s="496"/>
      <c r="I56" s="496"/>
      <c r="J56" s="503"/>
      <c r="K56" s="503"/>
      <c r="L56" s="503"/>
      <c r="M56" s="503"/>
      <c r="N56" s="503"/>
      <c r="O56" s="503"/>
      <c r="P56" s="500" t="s">
        <v>149</v>
      </c>
      <c r="Q56" s="500"/>
      <c r="R56" s="500"/>
      <c r="S56" s="500"/>
      <c r="T56" s="496"/>
      <c r="U56" s="496"/>
      <c r="V56" s="496"/>
      <c r="W56" s="274"/>
      <c r="X56" s="274"/>
      <c r="Y56" s="274"/>
      <c r="Z56" s="274"/>
      <c r="AA56" s="274"/>
      <c r="AB56" s="274"/>
      <c r="AC56" s="274"/>
      <c r="AD56" s="10"/>
      <c r="AE56" s="41"/>
    </row>
    <row r="57" spans="1:31" ht="24" customHeight="1">
      <c r="B57" s="7"/>
      <c r="C57" s="526" t="s">
        <v>148</v>
      </c>
      <c r="D57" s="515"/>
      <c r="E57" s="515"/>
      <c r="F57" s="515"/>
      <c r="G57" s="496"/>
      <c r="H57" s="496"/>
      <c r="I57" s="496"/>
      <c r="J57" s="502" t="s">
        <v>147</v>
      </c>
      <c r="K57" s="502"/>
      <c r="L57" s="502"/>
      <c r="M57" s="518"/>
      <c r="N57" s="525"/>
      <c r="O57" s="503"/>
      <c r="P57" s="500" t="s">
        <v>146</v>
      </c>
      <c r="Q57" s="500"/>
      <c r="R57" s="500"/>
      <c r="S57" s="500"/>
      <c r="T57" s="496"/>
      <c r="U57" s="496"/>
      <c r="V57" s="496"/>
      <c r="W57" s="274"/>
      <c r="X57" s="274"/>
      <c r="Y57" s="274"/>
      <c r="Z57" s="274"/>
      <c r="AA57" s="274"/>
      <c r="AB57" s="274"/>
      <c r="AC57" s="274"/>
      <c r="AD57" s="10"/>
      <c r="AE57" s="41"/>
    </row>
    <row r="58" spans="1:31" ht="24" customHeight="1">
      <c r="B58" s="7"/>
      <c r="C58" s="47"/>
      <c r="D58" s="504" t="s">
        <v>145</v>
      </c>
      <c r="E58" s="504"/>
      <c r="F58" s="504"/>
      <c r="G58" s="496"/>
      <c r="H58" s="496"/>
      <c r="I58" s="496"/>
      <c r="J58" s="502" t="s">
        <v>144</v>
      </c>
      <c r="K58" s="502"/>
      <c r="L58" s="502"/>
      <c r="M58" s="518"/>
      <c r="N58" s="525"/>
      <c r="O58" s="503"/>
      <c r="P58" s="500" t="s">
        <v>143</v>
      </c>
      <c r="Q58" s="500"/>
      <c r="R58" s="500"/>
      <c r="S58" s="500"/>
      <c r="T58" s="496"/>
      <c r="U58" s="496"/>
      <c r="V58" s="496"/>
      <c r="W58" s="274"/>
      <c r="X58" s="274"/>
      <c r="Y58" s="274"/>
      <c r="Z58" s="274"/>
      <c r="AA58" s="274"/>
      <c r="AB58" s="274"/>
      <c r="AC58" s="274"/>
      <c r="AD58" s="10"/>
      <c r="AE58" s="41"/>
    </row>
    <row r="59" spans="1:31" ht="24" customHeight="1">
      <c r="B59" s="7"/>
      <c r="C59" s="515" t="s">
        <v>142</v>
      </c>
      <c r="D59" s="515"/>
      <c r="E59" s="515"/>
      <c r="F59" s="515"/>
      <c r="G59" s="496"/>
      <c r="H59" s="496"/>
      <c r="I59" s="496"/>
      <c r="J59" s="45" t="s">
        <v>141</v>
      </c>
      <c r="K59" s="44"/>
      <c r="L59" s="46" t="s">
        <v>139</v>
      </c>
      <c r="M59" s="45" t="s">
        <v>140</v>
      </c>
      <c r="N59" s="44"/>
      <c r="O59" s="43" t="s">
        <v>139</v>
      </c>
      <c r="P59" s="500" t="s">
        <v>138</v>
      </c>
      <c r="Q59" s="500"/>
      <c r="R59" s="500"/>
      <c r="S59" s="500"/>
      <c r="T59" s="496"/>
      <c r="U59" s="496"/>
      <c r="V59" s="496"/>
      <c r="W59" s="274"/>
      <c r="X59" s="274"/>
      <c r="Y59" s="274"/>
      <c r="Z59" s="274"/>
      <c r="AA59" s="274"/>
      <c r="AB59" s="274"/>
      <c r="AC59" s="274"/>
      <c r="AD59" s="10"/>
      <c r="AE59" s="41"/>
    </row>
    <row r="60" spans="1:31" ht="24" customHeight="1">
      <c r="B60" s="7"/>
      <c r="C60" s="515" t="s">
        <v>137</v>
      </c>
      <c r="D60" s="515"/>
      <c r="E60" s="515"/>
      <c r="F60" s="515"/>
      <c r="G60" s="496"/>
      <c r="H60" s="496"/>
      <c r="I60" s="496"/>
      <c r="J60" s="502"/>
      <c r="K60" s="502"/>
      <c r="L60" s="502"/>
      <c r="M60" s="502"/>
      <c r="N60" s="502"/>
      <c r="O60" s="502"/>
      <c r="P60" s="500" t="s">
        <v>136</v>
      </c>
      <c r="Q60" s="500"/>
      <c r="R60" s="500"/>
      <c r="S60" s="500"/>
      <c r="T60" s="496"/>
      <c r="U60" s="496"/>
      <c r="V60" s="496"/>
      <c r="W60" s="274"/>
      <c r="X60" s="274"/>
      <c r="Y60" s="274"/>
      <c r="Z60" s="274"/>
      <c r="AA60" s="274"/>
      <c r="AB60" s="274"/>
      <c r="AC60" s="274"/>
      <c r="AD60" s="10"/>
      <c r="AE60" s="41"/>
    </row>
    <row r="61" spans="1:31" ht="24" customHeight="1">
      <c r="B61" s="7"/>
      <c r="C61" s="504" t="s">
        <v>135</v>
      </c>
      <c r="D61" s="504"/>
      <c r="E61" s="504"/>
      <c r="F61" s="504"/>
      <c r="G61" s="496"/>
      <c r="H61" s="496"/>
      <c r="I61" s="496"/>
      <c r="J61" s="502"/>
      <c r="K61" s="502"/>
      <c r="L61" s="502"/>
      <c r="M61" s="502"/>
      <c r="N61" s="502"/>
      <c r="O61" s="502"/>
      <c r="P61" s="504" t="s">
        <v>134</v>
      </c>
      <c r="Q61" s="505"/>
      <c r="R61" s="505"/>
      <c r="S61" s="505"/>
      <c r="T61" s="496"/>
      <c r="U61" s="496"/>
      <c r="V61" s="496"/>
      <c r="W61" s="274"/>
      <c r="X61" s="274"/>
      <c r="Y61" s="274"/>
      <c r="Z61" s="274"/>
      <c r="AA61" s="274"/>
      <c r="AB61" s="274"/>
      <c r="AC61" s="274"/>
      <c r="AD61" s="10"/>
      <c r="AE61" s="41"/>
    </row>
    <row r="62" spans="1:31" ht="24" customHeight="1">
      <c r="B62" s="7"/>
      <c r="C62" s="515" t="s">
        <v>133</v>
      </c>
      <c r="D62" s="515"/>
      <c r="E62" s="515"/>
      <c r="F62" s="515"/>
      <c r="G62" s="496"/>
      <c r="H62" s="496"/>
      <c r="I62" s="496"/>
      <c r="J62" s="502"/>
      <c r="K62" s="502"/>
      <c r="L62" s="502"/>
      <c r="M62" s="502"/>
      <c r="N62" s="502"/>
      <c r="O62" s="502"/>
      <c r="P62" s="501" t="s">
        <v>132</v>
      </c>
      <c r="Q62" s="501"/>
      <c r="R62" s="501"/>
      <c r="S62" s="501"/>
      <c r="T62" s="496"/>
      <c r="U62" s="496"/>
      <c r="V62" s="496"/>
      <c r="W62" s="274"/>
      <c r="X62" s="274"/>
      <c r="Y62" s="274"/>
      <c r="Z62" s="274"/>
      <c r="AA62" s="274"/>
      <c r="AB62" s="274"/>
      <c r="AC62" s="274"/>
      <c r="AD62" s="10"/>
      <c r="AE62" s="41"/>
    </row>
    <row r="63" spans="1:31" ht="24" customHeight="1">
      <c r="B63" s="42"/>
      <c r="C63" s="515" t="s">
        <v>131</v>
      </c>
      <c r="D63" s="515"/>
      <c r="E63" s="515"/>
      <c r="F63" s="515"/>
      <c r="G63" s="496"/>
      <c r="H63" s="496"/>
      <c r="I63" s="496"/>
      <c r="J63" s="502"/>
      <c r="K63" s="502"/>
      <c r="L63" s="502"/>
      <c r="M63" s="502"/>
      <c r="N63" s="502"/>
      <c r="O63" s="502"/>
      <c r="P63" s="500" t="s">
        <v>12</v>
      </c>
      <c r="Q63" s="500"/>
      <c r="R63" s="500"/>
      <c r="S63" s="500"/>
      <c r="T63" s="496"/>
      <c r="U63" s="496"/>
      <c r="V63" s="496"/>
      <c r="W63" s="274"/>
      <c r="X63" s="274"/>
      <c r="Y63" s="274"/>
      <c r="Z63" s="274"/>
      <c r="AA63" s="274"/>
      <c r="AB63" s="274"/>
      <c r="AC63" s="274"/>
      <c r="AD63" s="10"/>
      <c r="AE63" s="41"/>
    </row>
    <row r="64" spans="1:31" ht="24" customHeight="1">
      <c r="B64" s="40"/>
      <c r="C64" s="508" t="s">
        <v>130</v>
      </c>
      <c r="D64" s="509"/>
      <c r="E64" s="509"/>
      <c r="F64" s="509"/>
      <c r="G64" s="509"/>
      <c r="H64" s="509"/>
      <c r="I64" s="509"/>
      <c r="J64" s="509"/>
      <c r="K64" s="509"/>
      <c r="L64" s="509"/>
      <c r="M64" s="509"/>
      <c r="N64" s="509"/>
      <c r="O64" s="509"/>
      <c r="P64" s="509"/>
      <c r="Q64" s="509"/>
      <c r="R64" s="509"/>
      <c r="S64" s="510"/>
      <c r="T64" s="518">
        <f>SUM(G55:I57,G59:I63,T55:V63)</f>
        <v>0</v>
      </c>
      <c r="U64" s="519"/>
      <c r="V64" s="581"/>
      <c r="W64" s="518"/>
      <c r="X64" s="519"/>
      <c r="Y64" s="519"/>
      <c r="Z64" s="519"/>
      <c r="AA64" s="519"/>
      <c r="AB64" s="519"/>
      <c r="AC64" s="519"/>
      <c r="AD64" s="39"/>
      <c r="AE64" s="38"/>
    </row>
    <row r="65" spans="1:31" ht="18.75" customHeight="1">
      <c r="B65" s="508" t="s">
        <v>129</v>
      </c>
      <c r="C65" s="509"/>
      <c r="D65" s="509"/>
      <c r="E65" s="509"/>
      <c r="F65" s="509"/>
      <c r="G65" s="509"/>
      <c r="H65" s="509"/>
      <c r="I65" s="509"/>
      <c r="J65" s="509"/>
      <c r="K65" s="509"/>
      <c r="L65" s="509"/>
      <c r="M65" s="509"/>
      <c r="N65" s="509"/>
      <c r="O65" s="509"/>
      <c r="P65" s="509"/>
      <c r="Q65" s="509"/>
      <c r="R65" s="509"/>
      <c r="S65" s="510"/>
      <c r="T65" s="518">
        <f>F49+T64</f>
        <v>0</v>
      </c>
      <c r="U65" s="519"/>
      <c r="V65" s="581"/>
      <c r="W65" s="520" t="s">
        <v>128</v>
      </c>
      <c r="X65" s="521"/>
      <c r="Y65" s="521"/>
      <c r="Z65" s="521"/>
      <c r="AA65" s="521"/>
      <c r="AB65" s="521"/>
      <c r="AC65" s="522"/>
      <c r="AD65" s="37"/>
      <c r="AE65" s="36"/>
    </row>
    <row r="66" spans="1:31" ht="6.75" customHeight="1">
      <c r="B66" s="35"/>
      <c r="C66" s="35"/>
      <c r="D66" s="34"/>
      <c r="E66" s="34"/>
      <c r="F66" s="34"/>
      <c r="G66" s="34"/>
      <c r="H66" s="34"/>
      <c r="I66" s="33"/>
      <c r="J66" s="33"/>
      <c r="K66" s="33"/>
      <c r="L66" s="33"/>
      <c r="M66" s="33"/>
      <c r="N66" s="33"/>
      <c r="O66" s="33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</row>
    <row r="67" spans="1:31" ht="18.75" customHeight="1">
      <c r="B67" s="477" t="s">
        <v>127</v>
      </c>
      <c r="C67" s="516"/>
      <c r="D67" s="516"/>
      <c r="E67" s="516"/>
      <c r="F67" s="516"/>
      <c r="G67" s="516"/>
      <c r="H67" s="516"/>
      <c r="I67" s="516"/>
      <c r="J67" s="516"/>
      <c r="K67" s="516"/>
      <c r="L67" s="517"/>
      <c r="M67" s="517"/>
      <c r="N67" s="517"/>
      <c r="O67" s="517"/>
      <c r="P67" s="517"/>
      <c r="Q67" s="517"/>
      <c r="R67" s="517"/>
      <c r="S67" s="517"/>
      <c r="T67" s="517"/>
    </row>
    <row r="68" spans="1:31" ht="18.75" customHeight="1">
      <c r="C68" s="477" t="s">
        <v>126</v>
      </c>
      <c r="D68" s="477"/>
      <c r="E68" s="477"/>
      <c r="F68" s="477"/>
      <c r="G68" s="477"/>
      <c r="H68" s="477"/>
      <c r="I68" s="477"/>
      <c r="J68" s="477"/>
      <c r="K68" s="477"/>
      <c r="L68" s="477" t="s">
        <v>125</v>
      </c>
      <c r="M68" s="477"/>
      <c r="N68" s="477"/>
      <c r="O68" s="477"/>
      <c r="P68" s="477"/>
      <c r="Q68" s="477"/>
      <c r="R68" s="477"/>
      <c r="S68" s="477"/>
      <c r="T68" s="477"/>
      <c r="U68" s="477"/>
      <c r="V68" s="477"/>
      <c r="W68" s="477"/>
      <c r="X68" s="477"/>
      <c r="Y68" s="478"/>
      <c r="Z68" s="478"/>
      <c r="AA68" s="478"/>
    </row>
    <row r="69" spans="1:31" s="2" customFormat="1" ht="26.25" customHeight="1">
      <c r="A69" s="31" t="s">
        <v>124</v>
      </c>
    </row>
    <row r="70" spans="1:31" s="2" customFormat="1" ht="18" customHeight="1">
      <c r="A70" s="31"/>
      <c r="B70" s="99" t="s">
        <v>123</v>
      </c>
      <c r="C70" s="99"/>
      <c r="D70" s="99"/>
      <c r="E70" s="99"/>
      <c r="F70" s="99" t="s">
        <v>122</v>
      </c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 t="s">
        <v>99</v>
      </c>
      <c r="AC70" s="99"/>
    </row>
    <row r="71" spans="1:31" s="2" customFormat="1" ht="26.25" customHeight="1">
      <c r="B71" s="99"/>
      <c r="C71" s="99"/>
      <c r="D71" s="99"/>
      <c r="E71" s="99"/>
      <c r="F71" s="99" t="s">
        <v>121</v>
      </c>
      <c r="G71" s="99"/>
      <c r="H71" s="99" t="s">
        <v>106</v>
      </c>
      <c r="I71" s="99"/>
      <c r="J71" s="99"/>
      <c r="K71" s="99"/>
      <c r="L71" s="99" t="s">
        <v>119</v>
      </c>
      <c r="M71" s="99"/>
      <c r="N71" s="99"/>
      <c r="O71" s="99"/>
      <c r="P71" s="99" t="s">
        <v>118</v>
      </c>
      <c r="Q71" s="99"/>
      <c r="R71" s="99"/>
      <c r="S71" s="99"/>
      <c r="T71" s="246" t="s">
        <v>117</v>
      </c>
      <c r="U71" s="281"/>
      <c r="V71" s="281"/>
      <c r="W71" s="281"/>
      <c r="X71" s="99" t="s">
        <v>58</v>
      </c>
      <c r="Y71" s="99"/>
      <c r="Z71" s="99"/>
      <c r="AA71" s="99"/>
      <c r="AB71" s="99"/>
      <c r="AC71" s="99"/>
    </row>
    <row r="72" spans="1:31" s="2" customFormat="1" ht="26.25" customHeight="1" thickBot="1">
      <c r="B72" s="514"/>
      <c r="C72" s="514"/>
      <c r="D72" s="514"/>
      <c r="E72" s="514"/>
      <c r="F72" s="506"/>
      <c r="G72" s="507"/>
      <c r="H72" s="482" t="str">
        <f>IF(F72="","",IF(F72=1,180,320+100*(F72-2)))</f>
        <v/>
      </c>
      <c r="I72" s="482"/>
      <c r="J72" s="482"/>
      <c r="K72" s="482"/>
      <c r="L72" s="482">
        <f>1.65*(L49+P49)</f>
        <v>0</v>
      </c>
      <c r="M72" s="482"/>
      <c r="N72" s="482"/>
      <c r="O72" s="482"/>
      <c r="P72" s="482">
        <f>3.3*(N49+R49)</f>
        <v>0</v>
      </c>
      <c r="Q72" s="482"/>
      <c r="R72" s="482"/>
      <c r="S72" s="482"/>
      <c r="T72" s="482">
        <f>1.98*T49</f>
        <v>0</v>
      </c>
      <c r="U72" s="482"/>
      <c r="V72" s="482"/>
      <c r="W72" s="482"/>
      <c r="X72" s="482">
        <f>SUM(H72:W72)</f>
        <v>0</v>
      </c>
      <c r="Y72" s="482"/>
      <c r="Z72" s="482"/>
      <c r="AA72" s="482"/>
      <c r="AB72" s="483" t="str">
        <f>IF(B72&gt;=X72,"適","否")</f>
        <v>適</v>
      </c>
      <c r="AC72" s="483"/>
    </row>
    <row r="73" spans="1:31" s="2" customFormat="1" ht="26.25" customHeight="1" thickTop="1">
      <c r="B73" s="489" t="s">
        <v>120</v>
      </c>
      <c r="C73" s="489"/>
      <c r="D73" s="489"/>
      <c r="E73" s="489"/>
      <c r="F73" s="484" t="s">
        <v>105</v>
      </c>
      <c r="G73" s="485"/>
      <c r="H73" s="511" t="s">
        <v>106</v>
      </c>
      <c r="I73" s="481"/>
      <c r="J73" s="481"/>
      <c r="K73" s="481"/>
      <c r="L73" s="481" t="s">
        <v>119</v>
      </c>
      <c r="M73" s="481"/>
      <c r="N73" s="481"/>
      <c r="O73" s="481"/>
      <c r="P73" s="481" t="s">
        <v>118</v>
      </c>
      <c r="Q73" s="481"/>
      <c r="R73" s="481"/>
      <c r="S73" s="481"/>
      <c r="T73" s="512" t="s">
        <v>117</v>
      </c>
      <c r="U73" s="513"/>
      <c r="V73" s="513"/>
      <c r="W73" s="513"/>
      <c r="X73" s="481" t="s">
        <v>58</v>
      </c>
      <c r="Y73" s="481"/>
      <c r="Z73" s="481"/>
      <c r="AA73" s="481"/>
      <c r="AB73" s="481" t="s">
        <v>116</v>
      </c>
      <c r="AC73" s="481"/>
    </row>
    <row r="74" spans="1:31" s="2" customFormat="1" ht="26.25" customHeight="1">
      <c r="B74" s="270"/>
      <c r="C74" s="270"/>
      <c r="D74" s="270"/>
      <c r="E74" s="270"/>
      <c r="F74" s="99" t="str">
        <f>IF(AB72="適","－",V49+X49+Z49)</f>
        <v>－</v>
      </c>
      <c r="G74" s="99"/>
      <c r="H74" s="99" t="str">
        <f>IF(AB72="適","－",1.98*(V49+X49+Z49))</f>
        <v>－</v>
      </c>
      <c r="I74" s="99"/>
      <c r="J74" s="99"/>
      <c r="K74" s="99"/>
      <c r="L74" s="99" t="str">
        <f>IF($AB$72="適","－",L72)</f>
        <v>－</v>
      </c>
      <c r="M74" s="99"/>
      <c r="N74" s="99"/>
      <c r="O74" s="99"/>
      <c r="P74" s="99" t="str">
        <f>IF($AB$72="適","－",P72)</f>
        <v>－</v>
      </c>
      <c r="Q74" s="99"/>
      <c r="R74" s="99"/>
      <c r="S74" s="99"/>
      <c r="T74" s="99" t="str">
        <f>IF($AB$72="適","－",T72)</f>
        <v>－</v>
      </c>
      <c r="U74" s="99"/>
      <c r="V74" s="99"/>
      <c r="W74" s="99"/>
      <c r="X74" s="99" t="str">
        <f>IF(AB72="適","－",H74+L74+P74+T74)</f>
        <v>－</v>
      </c>
      <c r="Y74" s="99"/>
      <c r="Z74" s="99"/>
      <c r="AA74" s="99"/>
      <c r="AB74" s="99" t="str">
        <f>IF(AB72="適","－",IF(B72&gt;=X74,"適","否"))</f>
        <v>－</v>
      </c>
      <c r="AC74" s="99"/>
    </row>
    <row r="75" spans="1:31" s="2" customFormat="1" ht="11.25" customHeight="1"/>
    <row r="76" spans="1:31" s="2" customFormat="1" ht="26.25" customHeight="1">
      <c r="A76" s="31" t="s">
        <v>115</v>
      </c>
    </row>
    <row r="77" spans="1:31" s="2" customFormat="1" ht="18" customHeight="1">
      <c r="B77" s="99" t="s">
        <v>114</v>
      </c>
      <c r="C77" s="99"/>
      <c r="D77" s="99"/>
      <c r="E77" s="99"/>
      <c r="F77" s="99" t="s">
        <v>113</v>
      </c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 t="s">
        <v>99</v>
      </c>
    </row>
    <row r="78" spans="1:31" s="2" customFormat="1" ht="26.25" customHeight="1">
      <c r="B78" s="99"/>
      <c r="C78" s="99"/>
      <c r="D78" s="99"/>
      <c r="E78" s="99"/>
      <c r="F78" s="99" t="s">
        <v>112</v>
      </c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270" t="s">
        <v>111</v>
      </c>
      <c r="S78" s="99"/>
      <c r="T78" s="99"/>
      <c r="U78" s="99"/>
      <c r="V78" s="273" t="s">
        <v>102</v>
      </c>
      <c r="W78" s="274"/>
      <c r="X78" s="99" t="s">
        <v>101</v>
      </c>
      <c r="Y78" s="99"/>
      <c r="Z78" s="99"/>
      <c r="AA78" s="270" t="s">
        <v>110</v>
      </c>
      <c r="AB78" s="99"/>
      <c r="AC78" s="99"/>
      <c r="AD78" s="99"/>
      <c r="AE78" s="99"/>
    </row>
    <row r="79" spans="1:31" s="2" customFormat="1" ht="26.25" customHeight="1">
      <c r="B79" s="99"/>
      <c r="C79" s="99"/>
      <c r="D79" s="99"/>
      <c r="E79" s="99"/>
      <c r="F79" s="99" t="s">
        <v>107</v>
      </c>
      <c r="G79" s="99"/>
      <c r="H79" s="99" t="s">
        <v>106</v>
      </c>
      <c r="I79" s="99"/>
      <c r="J79" s="99"/>
      <c r="K79" s="99"/>
      <c r="L79" s="273" t="s">
        <v>105</v>
      </c>
      <c r="M79" s="274"/>
      <c r="N79" s="99" t="s">
        <v>104</v>
      </c>
      <c r="O79" s="99"/>
      <c r="P79" s="99"/>
      <c r="Q79" s="99"/>
      <c r="R79" s="99"/>
      <c r="S79" s="99"/>
      <c r="T79" s="99"/>
      <c r="U79" s="99"/>
      <c r="V79" s="274"/>
      <c r="W79" s="274"/>
      <c r="X79" s="99"/>
      <c r="Y79" s="99"/>
      <c r="Z79" s="99"/>
      <c r="AA79" s="99"/>
      <c r="AB79" s="99"/>
      <c r="AC79" s="99"/>
      <c r="AD79" s="99"/>
      <c r="AE79" s="99"/>
    </row>
    <row r="80" spans="1:31" s="2" customFormat="1" ht="26.25" customHeight="1" thickBot="1">
      <c r="B80" s="514"/>
      <c r="C80" s="507"/>
      <c r="D80" s="507"/>
      <c r="E80" s="507"/>
      <c r="F80" s="483">
        <f>F72</f>
        <v>0</v>
      </c>
      <c r="G80" s="483"/>
      <c r="H80" s="482" t="str">
        <f>IF(F80=0,"",IF(F80&lt;=2,330+30*(F80-1),400+80*(F80-3)))</f>
        <v/>
      </c>
      <c r="I80" s="482"/>
      <c r="J80" s="482"/>
      <c r="K80" s="482"/>
      <c r="L80" s="483">
        <f>V49+X49+Z49</f>
        <v>0</v>
      </c>
      <c r="M80" s="483"/>
      <c r="N80" s="482" t="str">
        <f>IF(L80=0,"",L80*3.3)</f>
        <v/>
      </c>
      <c r="O80" s="482"/>
      <c r="P80" s="482"/>
      <c r="Q80" s="482"/>
      <c r="R80" s="482">
        <f>MAX(H80,N80)</f>
        <v>0</v>
      </c>
      <c r="S80" s="483"/>
      <c r="T80" s="483"/>
      <c r="U80" s="483"/>
      <c r="V80" s="483">
        <f>T49</f>
        <v>0</v>
      </c>
      <c r="W80" s="483"/>
      <c r="X80" s="482" t="str">
        <f>IF(V80=0,"",V80*3.3)</f>
        <v/>
      </c>
      <c r="Y80" s="482"/>
      <c r="Z80" s="482"/>
      <c r="AA80" s="482" t="str">
        <f>IF(B80="","",R80+X80)</f>
        <v/>
      </c>
      <c r="AB80" s="482"/>
      <c r="AC80" s="482"/>
      <c r="AD80" s="482"/>
      <c r="AE80" s="30" t="str">
        <f>IF(B80&gt;=AA80,"適","否")</f>
        <v>適</v>
      </c>
    </row>
    <row r="81" spans="2:31" s="2" customFormat="1" ht="36" customHeight="1" thickTop="1">
      <c r="B81" s="489" t="s">
        <v>109</v>
      </c>
      <c r="C81" s="489"/>
      <c r="D81" s="489"/>
      <c r="E81" s="489"/>
      <c r="F81" s="511" t="s">
        <v>107</v>
      </c>
      <c r="G81" s="481"/>
      <c r="H81" s="481" t="s">
        <v>106</v>
      </c>
      <c r="I81" s="481"/>
      <c r="J81" s="481"/>
      <c r="K81" s="481"/>
      <c r="L81" s="484" t="s">
        <v>105</v>
      </c>
      <c r="M81" s="485"/>
      <c r="N81" s="481" t="s">
        <v>104</v>
      </c>
      <c r="O81" s="481"/>
      <c r="P81" s="481"/>
      <c r="Q81" s="481"/>
      <c r="R81" s="484" t="s">
        <v>103</v>
      </c>
      <c r="S81" s="485"/>
      <c r="T81" s="485"/>
      <c r="U81" s="485"/>
      <c r="V81" s="484" t="s">
        <v>102</v>
      </c>
      <c r="W81" s="485"/>
      <c r="X81" s="481" t="s">
        <v>101</v>
      </c>
      <c r="Y81" s="481"/>
      <c r="Z81" s="481"/>
      <c r="AA81" s="489" t="s">
        <v>100</v>
      </c>
      <c r="AB81" s="481"/>
      <c r="AC81" s="481"/>
      <c r="AD81" s="481"/>
      <c r="AE81" s="29" t="s">
        <v>99</v>
      </c>
    </row>
    <row r="82" spans="2:31" s="2" customFormat="1" ht="26.25" customHeight="1" thickBot="1">
      <c r="B82" s="270"/>
      <c r="C82" s="270"/>
      <c r="D82" s="270"/>
      <c r="E82" s="270"/>
      <c r="F82" s="99" t="str">
        <f>IF(AE80="適","－",F80)</f>
        <v>－</v>
      </c>
      <c r="G82" s="99"/>
      <c r="H82" s="480" t="str">
        <f>IF(AE80="適","－",H80)</f>
        <v>－</v>
      </c>
      <c r="I82" s="480"/>
      <c r="J82" s="480"/>
      <c r="K82" s="480"/>
      <c r="L82" s="493"/>
      <c r="M82" s="494"/>
      <c r="N82" s="494"/>
      <c r="O82" s="494"/>
      <c r="P82" s="494"/>
      <c r="Q82" s="495"/>
      <c r="R82" s="480" t="str">
        <f>IF(AE80="適","－",H82)</f>
        <v>－</v>
      </c>
      <c r="S82" s="480"/>
      <c r="T82" s="480"/>
      <c r="U82" s="480"/>
      <c r="V82" s="99" t="str">
        <f>IF(AE80="適","－",V80)</f>
        <v>－</v>
      </c>
      <c r="W82" s="99"/>
      <c r="X82" s="480" t="str">
        <f>IF(AE80="適","－",X80)</f>
        <v>－</v>
      </c>
      <c r="Y82" s="480"/>
      <c r="Z82" s="480"/>
      <c r="AA82" s="480" t="str">
        <f>IF(AE80="適","－",R82+X82)</f>
        <v>－</v>
      </c>
      <c r="AB82" s="480"/>
      <c r="AC82" s="480"/>
      <c r="AD82" s="480"/>
      <c r="AE82" s="28" t="str">
        <f>IF(AE80="適","－",IF(B80&gt;=AA82,"適","否"))</f>
        <v>－</v>
      </c>
    </row>
    <row r="83" spans="2:31" s="2" customFormat="1" ht="36" customHeight="1" thickTop="1">
      <c r="B83" s="489" t="s">
        <v>108</v>
      </c>
      <c r="C83" s="489"/>
      <c r="D83" s="489"/>
      <c r="E83" s="489"/>
      <c r="F83" s="511" t="s">
        <v>107</v>
      </c>
      <c r="G83" s="481"/>
      <c r="H83" s="481" t="s">
        <v>106</v>
      </c>
      <c r="I83" s="481"/>
      <c r="J83" s="481"/>
      <c r="K83" s="481"/>
      <c r="L83" s="484" t="s">
        <v>105</v>
      </c>
      <c r="M83" s="485"/>
      <c r="N83" s="481" t="s">
        <v>104</v>
      </c>
      <c r="O83" s="481"/>
      <c r="P83" s="481"/>
      <c r="Q83" s="481"/>
      <c r="R83" s="484" t="s">
        <v>103</v>
      </c>
      <c r="S83" s="485"/>
      <c r="T83" s="485"/>
      <c r="U83" s="485"/>
      <c r="V83" s="484" t="s">
        <v>102</v>
      </c>
      <c r="W83" s="485"/>
      <c r="X83" s="481" t="s">
        <v>101</v>
      </c>
      <c r="Y83" s="481"/>
      <c r="Z83" s="481"/>
      <c r="AA83" s="489" t="s">
        <v>100</v>
      </c>
      <c r="AB83" s="481"/>
      <c r="AC83" s="481"/>
      <c r="AD83" s="481"/>
      <c r="AE83" s="29" t="s">
        <v>99</v>
      </c>
    </row>
    <row r="84" spans="2:31" s="2" customFormat="1" ht="26.25" customHeight="1">
      <c r="B84" s="270"/>
      <c r="C84" s="270"/>
      <c r="D84" s="270"/>
      <c r="E84" s="270"/>
      <c r="F84" s="486"/>
      <c r="G84" s="487"/>
      <c r="H84" s="487"/>
      <c r="I84" s="487"/>
      <c r="J84" s="487"/>
      <c r="K84" s="488"/>
      <c r="L84" s="99" t="str">
        <f>IF($AE$80="適","－",L80)</f>
        <v>－</v>
      </c>
      <c r="M84" s="99"/>
      <c r="N84" s="480" t="str">
        <f>IF($AE$80="適","－",N80)</f>
        <v>－</v>
      </c>
      <c r="O84" s="480"/>
      <c r="P84" s="480"/>
      <c r="Q84" s="480"/>
      <c r="R84" s="480" t="str">
        <f>IF($AE$80="適","－",N84)</f>
        <v>－</v>
      </c>
      <c r="S84" s="480"/>
      <c r="T84" s="480"/>
      <c r="U84" s="480"/>
      <c r="V84" s="99" t="str">
        <f>IF($AE$80="適","－",V80)</f>
        <v>－</v>
      </c>
      <c r="W84" s="99"/>
      <c r="X84" s="480" t="str">
        <f>IF(AE80="適","－",X80)</f>
        <v>－</v>
      </c>
      <c r="Y84" s="480"/>
      <c r="Z84" s="480"/>
      <c r="AA84" s="480" t="str">
        <f>IF(AE80="適","－",R84+X84)</f>
        <v>－</v>
      </c>
      <c r="AB84" s="480"/>
      <c r="AC84" s="480"/>
      <c r="AD84" s="480"/>
      <c r="AE84" s="28" t="str">
        <f>IF(AE80="適","－",IF(B80&gt;=AA84,"適","否"))</f>
        <v>－</v>
      </c>
    </row>
  </sheetData>
  <mergeCells count="435">
    <mergeCell ref="T64:V64"/>
    <mergeCell ref="T65:V65"/>
    <mergeCell ref="N9:O9"/>
    <mergeCell ref="P9:Q9"/>
    <mergeCell ref="P8:Q8"/>
    <mergeCell ref="H8:I8"/>
    <mergeCell ref="J8:K8"/>
    <mergeCell ref="L8:M8"/>
    <mergeCell ref="E19:J19"/>
    <mergeCell ref="B21:E21"/>
    <mergeCell ref="F21:I21"/>
    <mergeCell ref="J21:M21"/>
    <mergeCell ref="N21:Q21"/>
    <mergeCell ref="B27:D27"/>
    <mergeCell ref="E27:J27"/>
    <mergeCell ref="K27:M27"/>
    <mergeCell ref="P33:S33"/>
    <mergeCell ref="T33:U34"/>
    <mergeCell ref="V33:W34"/>
    <mergeCell ref="L31:AD31"/>
    <mergeCell ref="L32:AA32"/>
    <mergeCell ref="AB32:AD34"/>
    <mergeCell ref="L33:O33"/>
    <mergeCell ref="X9:Y9"/>
    <mergeCell ref="T4:Z4"/>
    <mergeCell ref="K19:M19"/>
    <mergeCell ref="N19:S19"/>
    <mergeCell ref="T19:V19"/>
    <mergeCell ref="V9:W9"/>
    <mergeCell ref="V7:W8"/>
    <mergeCell ref="X7:AA7"/>
    <mergeCell ref="K12:O12"/>
    <mergeCell ref="K13:O13"/>
    <mergeCell ref="P13:S13"/>
    <mergeCell ref="T13:X13"/>
    <mergeCell ref="Y13:AE13"/>
    <mergeCell ref="F4:O4"/>
    <mergeCell ref="H9:I9"/>
    <mergeCell ref="J9:K9"/>
    <mergeCell ref="L9:M9"/>
    <mergeCell ref="H7:M7"/>
    <mergeCell ref="N7:Q7"/>
    <mergeCell ref="R7:U7"/>
    <mergeCell ref="R8:S8"/>
    <mergeCell ref="K14:O14"/>
    <mergeCell ref="W19:AE19"/>
    <mergeCell ref="X8:Y8"/>
    <mergeCell ref="Z8:AA8"/>
    <mergeCell ref="Z9:AA9"/>
    <mergeCell ref="T8:U8"/>
    <mergeCell ref="J22:M22"/>
    <mergeCell ref="N22:Q22"/>
    <mergeCell ref="I31:K34"/>
    <mergeCell ref="A2:AE2"/>
    <mergeCell ref="R9:S9"/>
    <mergeCell ref="T9:U9"/>
    <mergeCell ref="N8:O8"/>
    <mergeCell ref="B19:D19"/>
    <mergeCell ref="B22:E22"/>
    <mergeCell ref="F22:I22"/>
    <mergeCell ref="AB7:AE9"/>
    <mergeCell ref="R21:AA21"/>
    <mergeCell ref="AB21:AE21"/>
    <mergeCell ref="F17:N17"/>
    <mergeCell ref="B11:F11"/>
    <mergeCell ref="G11:X11"/>
    <mergeCell ref="Y11:AE11"/>
    <mergeCell ref="B12:F12"/>
    <mergeCell ref="G12:J12"/>
    <mergeCell ref="P12:S12"/>
    <mergeCell ref="T12:X12"/>
    <mergeCell ref="Y12:AE12"/>
    <mergeCell ref="B13:F13"/>
    <mergeCell ref="G13:J13"/>
    <mergeCell ref="B14:F14"/>
    <mergeCell ref="G14:J14"/>
    <mergeCell ref="R49:S49"/>
    <mergeCell ref="B40:C40"/>
    <mergeCell ref="I40:K40"/>
    <mergeCell ref="L40:M40"/>
    <mergeCell ref="N40:O40"/>
    <mergeCell ref="B42:C42"/>
    <mergeCell ref="B43:C43"/>
    <mergeCell ref="F46:H46"/>
    <mergeCell ref="B48:D48"/>
    <mergeCell ref="I35:K35"/>
    <mergeCell ref="I42:K42"/>
    <mergeCell ref="L37:M37"/>
    <mergeCell ref="B45:C45"/>
    <mergeCell ref="B47:C47"/>
    <mergeCell ref="B39:C39"/>
    <mergeCell ref="I39:K39"/>
    <mergeCell ref="L39:M39"/>
    <mergeCell ref="L38:M38"/>
    <mergeCell ref="B44:C44"/>
    <mergeCell ref="B37:C37"/>
    <mergeCell ref="X33:Y34"/>
    <mergeCell ref="Z33:AA34"/>
    <mergeCell ref="B29:E29"/>
    <mergeCell ref="F29:M29"/>
    <mergeCell ref="N29:P29"/>
    <mergeCell ref="Q29:T29"/>
    <mergeCell ref="U29:AA29"/>
    <mergeCell ref="B34:D34"/>
    <mergeCell ref="L34:M34"/>
    <mergeCell ref="N34:O34"/>
    <mergeCell ref="P34:Q34"/>
    <mergeCell ref="R34:S34"/>
    <mergeCell ref="F31:H34"/>
    <mergeCell ref="B31:E33"/>
    <mergeCell ref="F39:H39"/>
    <mergeCell ref="AB42:AD42"/>
    <mergeCell ref="B41:C41"/>
    <mergeCell ref="B38:C38"/>
    <mergeCell ref="I38:K38"/>
    <mergeCell ref="R38:S38"/>
    <mergeCell ref="R39:S39"/>
    <mergeCell ref="V36:W36"/>
    <mergeCell ref="X36:Y36"/>
    <mergeCell ref="Z36:AA36"/>
    <mergeCell ref="N37:O37"/>
    <mergeCell ref="P37:Q37"/>
    <mergeCell ref="R37:S37"/>
    <mergeCell ref="F40:H40"/>
    <mergeCell ref="L42:M42"/>
    <mergeCell ref="AB38:AD38"/>
    <mergeCell ref="N42:O42"/>
    <mergeCell ref="P42:Q42"/>
    <mergeCell ref="R42:S42"/>
    <mergeCell ref="T42:U42"/>
    <mergeCell ref="N38:O38"/>
    <mergeCell ref="R41:S41"/>
    <mergeCell ref="P38:Q38"/>
    <mergeCell ref="X42:Y42"/>
    <mergeCell ref="B35:C35"/>
    <mergeCell ref="L35:M35"/>
    <mergeCell ref="N35:O35"/>
    <mergeCell ref="P35:Q35"/>
    <mergeCell ref="B36:C36"/>
    <mergeCell ref="L36:M36"/>
    <mergeCell ref="N36:O36"/>
    <mergeCell ref="P36:Q36"/>
    <mergeCell ref="Z45:AA45"/>
    <mergeCell ref="F45:H45"/>
    <mergeCell ref="L45:M45"/>
    <mergeCell ref="I44:K44"/>
    <mergeCell ref="I45:K45"/>
    <mergeCell ref="F41:H41"/>
    <mergeCell ref="P45:Q45"/>
    <mergeCell ref="I43:K43"/>
    <mergeCell ref="V42:W42"/>
    <mergeCell ref="X43:Y43"/>
    <mergeCell ref="Z43:AA43"/>
    <mergeCell ref="F42:H42"/>
    <mergeCell ref="L43:M43"/>
    <mergeCell ref="N43:O43"/>
    <mergeCell ref="P43:Q43"/>
    <mergeCell ref="R43:S43"/>
    <mergeCell ref="Z42:AA42"/>
    <mergeCell ref="Z39:AA39"/>
    <mergeCell ref="AB39:AD39"/>
    <mergeCell ref="N39:O39"/>
    <mergeCell ref="P39:Q39"/>
    <mergeCell ref="B46:C46"/>
    <mergeCell ref="L46:M46"/>
    <mergeCell ref="R47:S47"/>
    <mergeCell ref="T47:U47"/>
    <mergeCell ref="T46:U46"/>
    <mergeCell ref="I47:K47"/>
    <mergeCell ref="F47:H47"/>
    <mergeCell ref="N46:O46"/>
    <mergeCell ref="P46:Q46"/>
    <mergeCell ref="R46:S46"/>
    <mergeCell ref="F43:H43"/>
    <mergeCell ref="F44:H44"/>
    <mergeCell ref="AB45:AD45"/>
    <mergeCell ref="T44:U44"/>
    <mergeCell ref="V44:W44"/>
    <mergeCell ref="X44:Y44"/>
    <mergeCell ref="Z44:AA44"/>
    <mergeCell ref="AB44:AD44"/>
    <mergeCell ref="R45:S45"/>
    <mergeCell ref="V45:W45"/>
    <mergeCell ref="X45:Y45"/>
    <mergeCell ref="T45:U45"/>
    <mergeCell ref="V43:W43"/>
    <mergeCell ref="L44:M44"/>
    <mergeCell ref="N44:O44"/>
    <mergeCell ref="P44:Q44"/>
    <mergeCell ref="R44:S44"/>
    <mergeCell ref="T43:U43"/>
    <mergeCell ref="AB43:AD43"/>
    <mergeCell ref="T49:U49"/>
    <mergeCell ref="V49:W49"/>
    <mergeCell ref="X49:Y49"/>
    <mergeCell ref="Z49:AA49"/>
    <mergeCell ref="P50:T50"/>
    <mergeCell ref="U50:AE50"/>
    <mergeCell ref="I49:K49"/>
    <mergeCell ref="AB46:AD46"/>
    <mergeCell ref="V47:W47"/>
    <mergeCell ref="X47:Y47"/>
    <mergeCell ref="Z47:AA47"/>
    <mergeCell ref="AB47:AD47"/>
    <mergeCell ref="V46:W46"/>
    <mergeCell ref="X46:Y46"/>
    <mergeCell ref="L47:M47"/>
    <mergeCell ref="N47:O47"/>
    <mergeCell ref="P47:Q47"/>
    <mergeCell ref="I46:K46"/>
    <mergeCell ref="Z46:AA46"/>
    <mergeCell ref="L49:M49"/>
    <mergeCell ref="N49:O49"/>
    <mergeCell ref="P49:Q49"/>
    <mergeCell ref="N45:O45"/>
    <mergeCell ref="X35:Y35"/>
    <mergeCell ref="Z35:AA35"/>
    <mergeCell ref="AB35:AD35"/>
    <mergeCell ref="R36:S36"/>
    <mergeCell ref="I41:K41"/>
    <mergeCell ref="L41:M41"/>
    <mergeCell ref="N41:O41"/>
    <mergeCell ref="P41:Q41"/>
    <mergeCell ref="V39:W39"/>
    <mergeCell ref="T37:U37"/>
    <mergeCell ref="V37:W37"/>
    <mergeCell ref="X37:Y37"/>
    <mergeCell ref="Z37:AA37"/>
    <mergeCell ref="T38:U38"/>
    <mergeCell ref="V38:W38"/>
    <mergeCell ref="X38:Y38"/>
    <mergeCell ref="AB36:AD36"/>
    <mergeCell ref="R35:S35"/>
    <mergeCell ref="AB37:AD37"/>
    <mergeCell ref="I36:K36"/>
    <mergeCell ref="I37:K37"/>
    <mergeCell ref="T36:U36"/>
    <mergeCell ref="T39:U39"/>
    <mergeCell ref="Z38:AA38"/>
    <mergeCell ref="F49:H49"/>
    <mergeCell ref="F48:H48"/>
    <mergeCell ref="AE31:AE34"/>
    <mergeCell ref="F35:H35"/>
    <mergeCell ref="F36:H36"/>
    <mergeCell ref="F37:H37"/>
    <mergeCell ref="F38:H38"/>
    <mergeCell ref="Z41:AA41"/>
    <mergeCell ref="AB41:AD41"/>
    <mergeCell ref="T40:U40"/>
    <mergeCell ref="V40:W40"/>
    <mergeCell ref="X40:Y40"/>
    <mergeCell ref="Z40:AA40"/>
    <mergeCell ref="AB40:AD40"/>
    <mergeCell ref="T41:U41"/>
    <mergeCell ref="V41:W41"/>
    <mergeCell ref="X41:Y41"/>
    <mergeCell ref="P40:Q40"/>
    <mergeCell ref="R40:S40"/>
    <mergeCell ref="X39:Y39"/>
    <mergeCell ref="T35:U35"/>
    <mergeCell ref="I48:AE48"/>
    <mergeCell ref="AB49:AE49"/>
    <mergeCell ref="V35:W35"/>
    <mergeCell ref="P51:AE51"/>
    <mergeCell ref="P52:AE52"/>
    <mergeCell ref="C61:F61"/>
    <mergeCell ref="C60:F60"/>
    <mergeCell ref="D50:H50"/>
    <mergeCell ref="D51:H52"/>
    <mergeCell ref="I50:O50"/>
    <mergeCell ref="I51:O51"/>
    <mergeCell ref="I52:O52"/>
    <mergeCell ref="C57:F57"/>
    <mergeCell ref="B50:C52"/>
    <mergeCell ref="B53:AE53"/>
    <mergeCell ref="J57:M57"/>
    <mergeCell ref="N57:O57"/>
    <mergeCell ref="C54:F54"/>
    <mergeCell ref="G55:I55"/>
    <mergeCell ref="N58:O58"/>
    <mergeCell ref="J58:M58"/>
    <mergeCell ref="G56:I56"/>
    <mergeCell ref="G57:I57"/>
    <mergeCell ref="P56:S56"/>
    <mergeCell ref="P57:S57"/>
    <mergeCell ref="P58:S58"/>
    <mergeCell ref="D58:F58"/>
    <mergeCell ref="B49:E49"/>
    <mergeCell ref="L68:X68"/>
    <mergeCell ref="Y68:AA68"/>
    <mergeCell ref="C68:K68"/>
    <mergeCell ref="B72:E72"/>
    <mergeCell ref="B70:E71"/>
    <mergeCell ref="L73:O73"/>
    <mergeCell ref="P73:S73"/>
    <mergeCell ref="C64:S64"/>
    <mergeCell ref="G62:I62"/>
    <mergeCell ref="C63:F63"/>
    <mergeCell ref="G63:I63"/>
    <mergeCell ref="P63:S63"/>
    <mergeCell ref="J63:O63"/>
    <mergeCell ref="B67:K67"/>
    <mergeCell ref="L67:T67"/>
    <mergeCell ref="W64:AC64"/>
    <mergeCell ref="W65:AC65"/>
    <mergeCell ref="C55:F55"/>
    <mergeCell ref="C56:F56"/>
    <mergeCell ref="C59:F59"/>
    <mergeCell ref="G58:I58"/>
    <mergeCell ref="C62:F62"/>
    <mergeCell ref="P55:S55"/>
    <mergeCell ref="B83:E84"/>
    <mergeCell ref="F83:G83"/>
    <mergeCell ref="H83:K83"/>
    <mergeCell ref="L83:M83"/>
    <mergeCell ref="N83:Q83"/>
    <mergeCell ref="R83:U83"/>
    <mergeCell ref="B81:E82"/>
    <mergeCell ref="F81:G81"/>
    <mergeCell ref="F79:G79"/>
    <mergeCell ref="H79:K79"/>
    <mergeCell ref="B77:E79"/>
    <mergeCell ref="B80:E80"/>
    <mergeCell ref="B73:E74"/>
    <mergeCell ref="F74:G74"/>
    <mergeCell ref="H74:K74"/>
    <mergeCell ref="L74:O74"/>
    <mergeCell ref="P74:S74"/>
    <mergeCell ref="T74:W74"/>
    <mergeCell ref="F73:G73"/>
    <mergeCell ref="H73:K73"/>
    <mergeCell ref="X80:Z80"/>
    <mergeCell ref="X74:AA74"/>
    <mergeCell ref="T73:W73"/>
    <mergeCell ref="X73:AA73"/>
    <mergeCell ref="V80:W80"/>
    <mergeCell ref="AA78:AD79"/>
    <mergeCell ref="F78:Q78"/>
    <mergeCell ref="X78:Z79"/>
    <mergeCell ref="T59:V59"/>
    <mergeCell ref="T60:V60"/>
    <mergeCell ref="T61:V61"/>
    <mergeCell ref="V81:W81"/>
    <mergeCell ref="X82:Z82"/>
    <mergeCell ref="AA81:AD81"/>
    <mergeCell ref="AA82:AD82"/>
    <mergeCell ref="V82:W82"/>
    <mergeCell ref="AB73:AC73"/>
    <mergeCell ref="AB74:AC74"/>
    <mergeCell ref="F70:AA70"/>
    <mergeCell ref="L72:O72"/>
    <mergeCell ref="F71:G71"/>
    <mergeCell ref="AB72:AC72"/>
    <mergeCell ref="P72:S72"/>
    <mergeCell ref="T72:W72"/>
    <mergeCell ref="X72:AA72"/>
    <mergeCell ref="H72:K72"/>
    <mergeCell ref="H71:K71"/>
    <mergeCell ref="F72:G72"/>
    <mergeCell ref="L71:O71"/>
    <mergeCell ref="P71:S71"/>
    <mergeCell ref="T71:W71"/>
    <mergeCell ref="B65:S65"/>
    <mergeCell ref="X71:AA71"/>
    <mergeCell ref="T54:V54"/>
    <mergeCell ref="J54:O54"/>
    <mergeCell ref="G54:I54"/>
    <mergeCell ref="P54:S54"/>
    <mergeCell ref="P59:S59"/>
    <mergeCell ref="P60:S60"/>
    <mergeCell ref="P62:S62"/>
    <mergeCell ref="W60:AC60"/>
    <mergeCell ref="W62:AC62"/>
    <mergeCell ref="J62:O62"/>
    <mergeCell ref="W57:AC57"/>
    <mergeCell ref="W58:AC58"/>
    <mergeCell ref="W59:AC59"/>
    <mergeCell ref="T55:V55"/>
    <mergeCell ref="J55:O55"/>
    <mergeCell ref="J56:O56"/>
    <mergeCell ref="P61:S61"/>
    <mergeCell ref="G59:I59"/>
    <mergeCell ref="G60:I60"/>
    <mergeCell ref="G61:I61"/>
    <mergeCell ref="J60:O60"/>
    <mergeCell ref="J61:O61"/>
    <mergeCell ref="T63:V63"/>
    <mergeCell ref="AB22:AE22"/>
    <mergeCell ref="N27:AE27"/>
    <mergeCell ref="N79:Q79"/>
    <mergeCell ref="F82:G82"/>
    <mergeCell ref="X81:Z81"/>
    <mergeCell ref="AA80:AD80"/>
    <mergeCell ref="F80:G80"/>
    <mergeCell ref="H82:K82"/>
    <mergeCell ref="L82:Q82"/>
    <mergeCell ref="T62:V62"/>
    <mergeCell ref="W61:AC61"/>
    <mergeCell ref="AB70:AC71"/>
    <mergeCell ref="AE77:AE79"/>
    <mergeCell ref="F77:AD77"/>
    <mergeCell ref="R22:AA22"/>
    <mergeCell ref="L79:M79"/>
    <mergeCell ref="F25:N25"/>
    <mergeCell ref="W54:AC54"/>
    <mergeCell ref="W55:AC55"/>
    <mergeCell ref="W56:AC56"/>
    <mergeCell ref="W63:AC63"/>
    <mergeCell ref="T56:V56"/>
    <mergeCell ref="T57:V57"/>
    <mergeCell ref="T58:V58"/>
    <mergeCell ref="P14:S14"/>
    <mergeCell ref="T14:X14"/>
    <mergeCell ref="Y14:AE14"/>
    <mergeCell ref="V84:W84"/>
    <mergeCell ref="X84:Z84"/>
    <mergeCell ref="H81:K81"/>
    <mergeCell ref="AA84:AD84"/>
    <mergeCell ref="N80:Q80"/>
    <mergeCell ref="R78:U79"/>
    <mergeCell ref="R80:U80"/>
    <mergeCell ref="V78:W79"/>
    <mergeCell ref="R81:U81"/>
    <mergeCell ref="R82:U82"/>
    <mergeCell ref="F84:K84"/>
    <mergeCell ref="L84:M84"/>
    <mergeCell ref="N84:Q84"/>
    <mergeCell ref="H80:K80"/>
    <mergeCell ref="L80:M80"/>
    <mergeCell ref="X83:Z83"/>
    <mergeCell ref="R84:U84"/>
    <mergeCell ref="V83:W83"/>
    <mergeCell ref="AA83:AD83"/>
    <mergeCell ref="L81:M81"/>
    <mergeCell ref="N81:Q81"/>
  </mergeCells>
  <phoneticPr fontId="1"/>
  <dataValidations count="12">
    <dataValidation type="list" allowBlank="1" showInputMessage="1" showErrorMessage="1" sqref="F17:N17 F25:N25">
      <formula1>"自己所有,一部自己所有,自己所有以外"</formula1>
    </dataValidation>
    <dataValidation type="list" allowBlank="1" showInputMessage="1" showErrorMessage="1" sqref="R22:AA22">
      <formula1>"同一又は隣接敷地内,代替地"</formula1>
    </dataValidation>
    <dataValidation type="list" allowBlank="1" showInputMessage="1" showErrorMessage="1" sqref="T4:Z4">
      <formula1>"幼稚園,保育所,その他"</formula1>
    </dataValidation>
    <dataValidation type="list" allowBlank="1" showInputMessage="1" showErrorMessage="1" sqref="N57:O58">
      <formula1>"有,無"</formula1>
    </dataValidation>
    <dataValidation type="list" allowBlank="1" showInputMessage="1" showErrorMessage="1" sqref="J56:O56">
      <formula1>"職員室との兼用,単独"</formula1>
    </dataValidation>
    <dataValidation type="list" allowBlank="1" showInputMessage="1" showErrorMessage="1" sqref="J55:O55">
      <formula1>"保健室との兼用,単独"</formula1>
    </dataValidation>
    <dataValidation type="list" allowBlank="1" showInputMessage="1" showErrorMessage="1" sqref="I50:O50">
      <formula1>"耐火建築物,準耐火建築物"</formula1>
    </dataValidation>
    <dataValidation type="list" allowBlank="1" showInputMessage="1" showErrorMessage="1" sqref="Y68:AA68">
      <formula1>"適,否,－"</formula1>
    </dataValidation>
    <dataValidation type="list" allowBlank="1" showInputMessage="1" showErrorMessage="1" sqref="L67:T67">
      <formula1>"無,有（幼稚園からの移行特例）"</formula1>
    </dataValidation>
    <dataValidation type="list" allowBlank="1" showInputMessage="1" showErrorMessage="1" sqref="E35:E48">
      <formula1>"１階,２階,３階,４階"</formula1>
    </dataValidation>
    <dataValidation type="list" allowBlank="1" showInputMessage="1" showErrorMessage="1" sqref="N29:P29">
      <formula1>"平屋,２階建,３階建,４階建以上"</formula1>
    </dataValidation>
    <dataValidation type="list" allowBlank="1" showInputMessage="1" showErrorMessage="1" sqref="AF8">
      <formula1>"同一又は隣接する敷地,代替地活用"</formula1>
    </dataValidation>
  </dataValidations>
  <pageMargins left="0.70866141732283472" right="0.70866141732283472" top="0.74803149606299213" bottom="0.74803149606299213" header="0.31496062992125984" footer="0.31496062992125984"/>
  <pageSetup paperSize="9" scale="86" fitToHeight="0" orientation="portrait" r:id="rId1"/>
  <headerFooter>
    <oddHeader>&amp;R&amp;A</oddHeader>
    <oddFooter xml:space="preserve">&amp;R
</oddFooter>
  </headerFooter>
  <rowBreaks count="1" manualBreakCount="1">
    <brk id="49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様式2-1__職員配置基準調書【認可申請用・数式有】</vt:lpstr>
      <vt:lpstr>様式3-1_施設設備認可基準調書【認可申請用・数式有】</vt:lpstr>
      <vt:lpstr>'様式2-1__職員配置基準調書【認可申請用・数式有】'!Print_Area</vt:lpstr>
      <vt:lpstr>'様式3-1_施設設備認可基準調書【認可申請用・数式有】'!Print_Area</vt:lpstr>
      <vt:lpstr>'様式2-1__職員配置基準調書【認可申請用・数式有】'!Print_Titles</vt:lpstr>
      <vt:lpstr>'様式3-1_施設設備認可基準調書【認可申請用・数式有】'!Print_Titles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cp:lastPrinted>2024-05-30T09:22:14Z</cp:lastPrinted>
  <dcterms:created xsi:type="dcterms:W3CDTF">2015-07-14T11:11:47Z</dcterms:created>
  <dcterms:modified xsi:type="dcterms:W3CDTF">2024-06-19T06:19:44Z</dcterms:modified>
</cp:coreProperties>
</file>