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240.80\kigyo-1NAS\01総務課\03契約管財班\07 後藤（啓）\工水電力（一般競争入札）\特別高圧\"/>
    </mc:Choice>
  </mc:AlternateContent>
  <xr:revisionPtr revIDLastSave="0" documentId="13_ncr:1_{5083BDAD-FD34-45E3-A52C-000979DFCF80}" xr6:coauthVersionLast="47" xr6:coauthVersionMax="47" xr10:uidLastSave="{00000000-0000-0000-0000-000000000000}"/>
  <bookViews>
    <workbookView xWindow="0" yWindow="360" windowWidth="29040" windowHeight="15720" xr2:uid="{00000000-000D-0000-FFFF-FFFF00000000}"/>
  </bookViews>
  <sheets>
    <sheet name="電気料金入札金額計算書" sheetId="6" r:id="rId1"/>
  </sheets>
  <definedNames>
    <definedName name="_xlnm.Print_Area" localSheetId="0">電気料金入札金額計算書!$A$1:$P$13</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6" l="1"/>
  <c r="J8" i="6"/>
  <c r="L7" i="6"/>
  <c r="J7" i="6"/>
  <c r="E7" i="6"/>
  <c r="L4" i="6"/>
  <c r="N4" i="6" s="1"/>
  <c r="J4" i="6"/>
  <c r="E4" i="6"/>
  <c r="H9" i="6" l="1"/>
  <c r="H6" i="6"/>
  <c r="K7" i="6"/>
  <c r="P7" i="6" s="1"/>
  <c r="J5" i="6"/>
  <c r="K4" i="6" s="1"/>
  <c r="P4" i="6" s="1"/>
  <c r="P10" i="6" l="1"/>
  <c r="P11" i="6" s="1"/>
  <c r="R11" i="6" s="1"/>
</calcChain>
</file>

<file path=xl/sharedStrings.xml><?xml version="1.0" encoding="utf-8"?>
<sst xmlns="http://schemas.openxmlformats.org/spreadsheetml/2006/main" count="34" uniqueCount="31">
  <si>
    <t>その他季</t>
    <rPh sb="2" eb="3">
      <t>タ</t>
    </rPh>
    <rPh sb="3" eb="4">
      <t>キ</t>
    </rPh>
    <phoneticPr fontId="2"/>
  </si>
  <si>
    <t>区分</t>
    <rPh sb="0" eb="2">
      <t>クブン</t>
    </rPh>
    <phoneticPr fontId="2"/>
  </si>
  <si>
    <t>電気料金入札金額（円）</t>
    <rPh sb="0" eb="2">
      <t>デンキ</t>
    </rPh>
    <rPh sb="2" eb="4">
      <t>リョウキン</t>
    </rPh>
    <rPh sb="4" eb="6">
      <t>ニュウサツ</t>
    </rPh>
    <rPh sb="6" eb="8">
      <t>キンガク</t>
    </rPh>
    <rPh sb="9" eb="10">
      <t>エン</t>
    </rPh>
    <phoneticPr fontId="2"/>
  </si>
  <si>
    <t>電気料金入札金額計算書</t>
    <rPh sb="0" eb="2">
      <t>デンキ</t>
    </rPh>
    <rPh sb="2" eb="4">
      <t>リョウキン</t>
    </rPh>
    <rPh sb="4" eb="6">
      <t>ニュウサツ</t>
    </rPh>
    <rPh sb="6" eb="8">
      <t>キンガク</t>
    </rPh>
    <rPh sb="8" eb="11">
      <t>ケイサンショ</t>
    </rPh>
    <phoneticPr fontId="2"/>
  </si>
  <si>
    <t>調整料金※注4</t>
    <rPh sb="0" eb="2">
      <t>チョウセイ</t>
    </rPh>
    <rPh sb="2" eb="4">
      <t>リョウキン</t>
    </rPh>
    <phoneticPr fontId="2"/>
  </si>
  <si>
    <t>年間電力量
料金
(円)
(C)×(D)</t>
    <rPh sb="0" eb="2">
      <t>ネンカン</t>
    </rPh>
    <rPh sb="2" eb="4">
      <t>デンリョク</t>
    </rPh>
    <rPh sb="4" eb="5">
      <t>リョウ</t>
    </rPh>
    <rPh sb="6" eb="8">
      <t>リョウキン</t>
    </rPh>
    <rPh sb="10" eb="11">
      <t>エン</t>
    </rPh>
    <phoneticPr fontId="2"/>
  </si>
  <si>
    <t>計</t>
    <rPh sb="0" eb="1">
      <t>ケイ</t>
    </rPh>
    <phoneticPr fontId="2"/>
  </si>
  <si>
    <t>施設
番号</t>
    <rPh sb="0" eb="2">
      <t>シセツ</t>
    </rPh>
    <rPh sb="3" eb="5">
      <t>バンゴウ</t>
    </rPh>
    <phoneticPr fontId="2"/>
  </si>
  <si>
    <t>施設名</t>
    <phoneticPr fontId="2"/>
  </si>
  <si>
    <t>基本料金（見込）</t>
    <rPh sb="0" eb="2">
      <t>キホン</t>
    </rPh>
    <rPh sb="2" eb="4">
      <t>リョウキン</t>
    </rPh>
    <rPh sb="5" eb="7">
      <t>ミコミ</t>
    </rPh>
    <phoneticPr fontId="2"/>
  </si>
  <si>
    <t>電力量料金(見込)</t>
    <rPh sb="0" eb="2">
      <t>デンリョク</t>
    </rPh>
    <rPh sb="2" eb="3">
      <t>リョウ</t>
    </rPh>
    <rPh sb="3" eb="5">
      <t>リョウキン</t>
    </rPh>
    <rPh sb="6" eb="8">
      <t>ミコ</t>
    </rPh>
    <phoneticPr fontId="2"/>
  </si>
  <si>
    <t>予備線基本料金（見込）</t>
    <rPh sb="3" eb="5">
      <t>キホン</t>
    </rPh>
    <rPh sb="5" eb="7">
      <t>リョウキン</t>
    </rPh>
    <rPh sb="8" eb="10">
      <t>ミコミ</t>
    </rPh>
    <phoneticPr fontId="2"/>
  </si>
  <si>
    <t>施設合計（税込）(円)
(基本料金)①＋
(電力量料金)②＋
(予備線基本料金)③+
(調整料金)④
※注3</t>
    <rPh sb="0" eb="2">
      <t>シセツ</t>
    </rPh>
    <rPh sb="2" eb="4">
      <t>ゴウケイ</t>
    </rPh>
    <rPh sb="5" eb="7">
      <t>ゼイコ</t>
    </rPh>
    <rPh sb="9" eb="10">
      <t>エン</t>
    </rPh>
    <rPh sb="13" eb="15">
      <t>キホン</t>
    </rPh>
    <rPh sb="15" eb="17">
      <t>リョウキン</t>
    </rPh>
    <rPh sb="22" eb="25">
      <t>デンリョクリョウ</t>
    </rPh>
    <rPh sb="25" eb="27">
      <t>リョウキン</t>
    </rPh>
    <rPh sb="35" eb="39">
      <t>キホンリョウキン</t>
    </rPh>
    <rPh sb="44" eb="46">
      <t>チョウセイ</t>
    </rPh>
    <rPh sb="46" eb="48">
      <t>リョウキン</t>
    </rPh>
    <phoneticPr fontId="2"/>
  </si>
  <si>
    <t>契約
電力
(㎾)　
(A)</t>
    <rPh sb="0" eb="2">
      <t>ケイヤク</t>
    </rPh>
    <rPh sb="3" eb="5">
      <t>デンリョク</t>
    </rPh>
    <phoneticPr fontId="2"/>
  </si>
  <si>
    <t>単価
(円/㎾)
(B)
※注1</t>
    <rPh sb="0" eb="2">
      <t>タンカ</t>
    </rPh>
    <rPh sb="4" eb="5">
      <t>エン</t>
    </rPh>
    <phoneticPr fontId="2"/>
  </si>
  <si>
    <t>基本料金（円）
(A)×(B)×
12月×0.85
①
※注2</t>
    <rPh sb="0" eb="2">
      <t>キホン</t>
    </rPh>
    <rPh sb="2" eb="4">
      <t>リョウキン</t>
    </rPh>
    <rPh sb="5" eb="6">
      <t>エン</t>
    </rPh>
    <rPh sb="19" eb="20">
      <t>ガツ</t>
    </rPh>
    <phoneticPr fontId="2"/>
  </si>
  <si>
    <t>年間使用
電力量
(㎾h)
(C)</t>
    <rPh sb="0" eb="2">
      <t>ネンカン</t>
    </rPh>
    <rPh sb="5" eb="7">
      <t>デンリョク</t>
    </rPh>
    <rPh sb="7" eb="8">
      <t>リョウ</t>
    </rPh>
    <phoneticPr fontId="2"/>
  </si>
  <si>
    <t>単価
(円/㎾h)
(D)
※注1</t>
    <rPh sb="0" eb="2">
      <t>タンカ</t>
    </rPh>
    <rPh sb="4" eb="5">
      <t>エン</t>
    </rPh>
    <phoneticPr fontId="2"/>
  </si>
  <si>
    <t>電力量料金
年間合計
(円)
②</t>
    <rPh sb="0" eb="2">
      <t>デンリョク</t>
    </rPh>
    <rPh sb="2" eb="3">
      <t>リョウ</t>
    </rPh>
    <rPh sb="3" eb="5">
      <t>リョウキン</t>
    </rPh>
    <rPh sb="6" eb="8">
      <t>ネンカン</t>
    </rPh>
    <rPh sb="8" eb="10">
      <t>ゴウケイ</t>
    </rPh>
    <rPh sb="12" eb="13">
      <t>エン</t>
    </rPh>
    <phoneticPr fontId="2"/>
  </si>
  <si>
    <t>契約
電力
(㎾)　
(E)</t>
    <rPh sb="0" eb="2">
      <t>ケイヤク</t>
    </rPh>
    <rPh sb="3" eb="5">
      <t>デンリョク</t>
    </rPh>
    <phoneticPr fontId="2"/>
  </si>
  <si>
    <t>単価
(円/㎾)
(F)
※注1</t>
    <rPh sb="0" eb="2">
      <t>タンカ</t>
    </rPh>
    <rPh sb="4" eb="5">
      <t>エン</t>
    </rPh>
    <phoneticPr fontId="2"/>
  </si>
  <si>
    <t>基本料金（円）
(E)×(F)×
12月
③</t>
    <rPh sb="0" eb="2">
      <t>キホン</t>
    </rPh>
    <rPh sb="2" eb="4">
      <t>リョウキン</t>
    </rPh>
    <rPh sb="5" eb="6">
      <t>エン</t>
    </rPh>
    <rPh sb="19" eb="20">
      <t>ガツ</t>
    </rPh>
    <phoneticPr fontId="2"/>
  </si>
  <si>
    <t>詳細別紙
(円)
④</t>
    <rPh sb="0" eb="2">
      <t>ショウサイ</t>
    </rPh>
    <rPh sb="2" eb="4">
      <t>ベッシ</t>
    </rPh>
    <rPh sb="6" eb="7">
      <t>エン</t>
    </rPh>
    <phoneticPr fontId="2"/>
  </si>
  <si>
    <t>判田浄水場</t>
  </si>
  <si>
    <t>夏季</t>
    <rPh sb="0" eb="2">
      <t>カキ</t>
    </rPh>
    <phoneticPr fontId="2"/>
  </si>
  <si>
    <t>大津留浄水場</t>
  </si>
  <si>
    <t>消費税相当額</t>
    <rPh sb="0" eb="3">
      <t>ショウヒゼイ</t>
    </rPh>
    <rPh sb="3" eb="5">
      <t>ソウトウ</t>
    </rPh>
    <rPh sb="5" eb="6">
      <t>ガク</t>
    </rPh>
    <phoneticPr fontId="2"/>
  </si>
  <si>
    <t>・合計(税込)⑤に110分の100を乗じて得た額(1円未満切上げ、消費税相当額抜き)</t>
    <phoneticPr fontId="2"/>
  </si>
  <si>
    <t>商号又は名称</t>
  </si>
  <si>
    <t>※注1：内訳の単価は契約希望単価（課税事業者にあっては消費税相当額を含むもの）とし、小数点第2位未満を切り捨てたものを適用すること。
※注2：基本料金の小数点第2位未満は切り捨てとする。
※注3：施設合計の1円未満の端数は(基本料金)①＋(電力量料金)②＋(予備線基本電力)③+(調整料金)④を合計した後に切り捨てる。
※注4：力率調整以外の調整を設定する場合には調整料金に調整額を記載し、施設合計に反映させること。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調整料金の計算方法は任意として端数処理は上述の条件に従うこと。ただし、燃料費の変動に伴う発電費用の変動（燃料等調整単価）
　　　  及び再生可能エネルギー電気の利用の促進に関する特別措置法に基づく賦課金を算出根拠に含まないこと。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98" eb="102">
      <t>シセツゴウケイ</t>
    </rPh>
    <rPh sb="122" eb="123">
      <t>リョウ</t>
    </rPh>
    <rPh sb="195" eb="197">
      <t>シセツ</t>
    </rPh>
    <phoneticPr fontId="2"/>
  </si>
  <si>
    <t>電気料金見込金額計
（税込）⑤</t>
    <rPh sb="0" eb="6">
      <t>デンキリョウキンミコ</t>
    </rPh>
    <rPh sb="6" eb="8">
      <t>キンガク</t>
    </rPh>
    <rPh sb="8" eb="9">
      <t>ケイ</t>
    </rPh>
    <rPh sb="11" eb="13">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</si>
</sst>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4"/>
      <name val="游ゴシック"/>
      <family val="3"/>
      <charset val="128"/>
    </font>
    <font>
      <sz val="11"/>
      <name val="游ゴシック"/>
      <family val="3"/>
      <charset val="128"/>
    </font>
    <font>
      <sz val="11"/>
      <color rgb="FFFF0000"/>
      <name val="游ゴシック"/>
      <family val="3"/>
      <charset val="128"/>
    </font>
    <font>
      <b/>
      <sz val="11"/>
      <name val="游ゴシック"/>
      <family val="3"/>
      <charset val="128"/>
    </font>
    <font>
      <sz val="11"/>
      <color theme="1"/>
      <name val="游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cellStyleXfs>
  <cellXfs count="72">
    <xf numFmtId="0" fontId="0" fillId="0" borderId="0" xfId="0">
      <alignment vertical="center"/>
    </xf>
    <xf numFmtId="0" fontId="6" fillId="0" borderId="0" xfId="0" applyFont="1">
      <alignment vertical="center"/>
    </xf>
    <xf numFmtId="0" fontId="6" fillId="0" borderId="7" xfId="0" applyFont="1" applyBorder="1" applyAlignment="1">
      <alignment horizontal="center" vertical="center"/>
    </xf>
    <xf numFmtId="0" fontId="6" fillId="0" borderId="27" xfId="0" applyFont="1" applyBorder="1" applyAlignment="1">
      <alignment horizontal="center" vertical="center" wrapText="1"/>
    </xf>
    <xf numFmtId="3" fontId="6" fillId="0" borderId="0" xfId="0" applyNumberFormat="1" applyFont="1">
      <alignment vertical="center"/>
    </xf>
    <xf numFmtId="38" fontId="6" fillId="0" borderId="0" xfId="0" applyNumberFormat="1" applyFont="1">
      <alignment vertical="center"/>
    </xf>
    <xf numFmtId="3" fontId="6" fillId="0" borderId="29" xfId="0" applyNumberFormat="1" applyFont="1" applyBorder="1">
      <alignment vertical="center"/>
    </xf>
    <xf numFmtId="38" fontId="6" fillId="0" borderId="5" xfId="1" applyFont="1" applyBorder="1" applyAlignment="1">
      <alignment horizontal="right" vertical="center"/>
    </xf>
    <xf numFmtId="0" fontId="6" fillId="0" borderId="0" xfId="0" applyFont="1" applyAlignment="1">
      <alignment vertical="center" wrapText="1"/>
    </xf>
    <xf numFmtId="0" fontId="9" fillId="0" borderId="32" xfId="0" applyFont="1" applyBorder="1">
      <alignment vertical="center"/>
    </xf>
    <xf numFmtId="0" fontId="6" fillId="0" borderId="32" xfId="0" applyFont="1" applyBorder="1">
      <alignment vertical="center"/>
    </xf>
    <xf numFmtId="0" fontId="5" fillId="0" borderId="0" xfId="0" applyFont="1">
      <alignment vertical="center"/>
    </xf>
    <xf numFmtId="38" fontId="6" fillId="0" borderId="7" xfId="1" applyFont="1" applyFill="1" applyBorder="1" applyAlignment="1">
      <alignment vertical="center" shrinkToFit="1"/>
    </xf>
    <xf numFmtId="4" fontId="7" fillId="0" borderId="7" xfId="0" applyNumberFormat="1" applyFont="1" applyBorder="1" applyAlignment="1">
      <alignment horizontal="right" vertical="center" shrinkToFit="1"/>
    </xf>
    <xf numFmtId="4" fontId="6" fillId="0" borderId="8" xfId="0" applyNumberFormat="1" applyFont="1" applyBorder="1" applyAlignment="1" applyProtection="1">
      <alignment horizontal="right" vertical="center" shrinkToFit="1"/>
      <protection hidden="1"/>
    </xf>
    <xf numFmtId="4" fontId="7" fillId="0" borderId="6" xfId="0" applyNumberFormat="1" applyFont="1" applyBorder="1" applyAlignment="1">
      <alignment horizontal="right" vertical="center" shrinkToFit="1"/>
    </xf>
    <xf numFmtId="38" fontId="6" fillId="0" borderId="1" xfId="1" applyFont="1" applyFill="1" applyBorder="1" applyAlignment="1">
      <alignment vertical="center" shrinkToFit="1"/>
    </xf>
    <xf numFmtId="4" fontId="6" fillId="0" borderId="19" xfId="0" applyNumberFormat="1" applyFont="1" applyBorder="1" applyAlignment="1" applyProtection="1">
      <alignment horizontal="right" vertical="center" shrinkToFit="1"/>
      <protection hidden="1"/>
    </xf>
    <xf numFmtId="38" fontId="6" fillId="0" borderId="27" xfId="1" applyFont="1" applyFill="1" applyBorder="1" applyAlignment="1">
      <alignment vertical="center" shrinkToFit="1"/>
    </xf>
    <xf numFmtId="4" fontId="6" fillId="0" borderId="27" xfId="0" applyNumberFormat="1" applyFont="1" applyBorder="1" applyAlignment="1">
      <alignment horizontal="right" vertical="center" shrinkToFit="1"/>
    </xf>
    <xf numFmtId="4" fontId="6" fillId="0" borderId="28" xfId="0" applyNumberFormat="1" applyFont="1" applyBorder="1" applyAlignment="1" applyProtection="1">
      <alignment horizontal="right" vertical="center" shrinkToFit="1"/>
      <protection hidden="1"/>
    </xf>
    <xf numFmtId="4" fontId="6" fillId="0" borderId="2" xfId="0" applyNumberFormat="1" applyFont="1" applyBorder="1">
      <alignment vertical="center"/>
    </xf>
    <xf numFmtId="4" fontId="6" fillId="0" borderId="3" xfId="0" applyNumberFormat="1" applyFont="1" applyBorder="1">
      <alignment vertical="center"/>
    </xf>
    <xf numFmtId="3" fontId="6" fillId="0" borderId="3" xfId="0" applyNumberFormat="1" applyFont="1" applyBorder="1">
      <alignment vertical="center"/>
    </xf>
    <xf numFmtId="4" fontId="6" fillId="0" borderId="4" xfId="0" applyNumberFormat="1" applyFont="1" applyBorder="1">
      <alignment vertical="center"/>
    </xf>
    <xf numFmtId="0" fontId="6" fillId="0" borderId="7" xfId="0" applyFont="1" applyBorder="1" applyAlignment="1">
      <alignment horizontal="center" vertical="center"/>
    </xf>
    <xf numFmtId="0" fontId="6" fillId="0" borderId="2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0" fontId="6" fillId="0" borderId="6" xfId="0" applyFont="1" applyBorder="1" applyAlignment="1">
      <alignment vertical="center" wrapText="1"/>
    </xf>
    <xf numFmtId="0" fontId="6" fillId="0" borderId="17" xfId="0" applyFont="1" applyBorder="1" applyAlignment="1">
      <alignment vertical="center" wrapText="1"/>
    </xf>
    <xf numFmtId="38" fontId="6" fillId="0" borderId="16" xfId="1" applyFont="1" applyFill="1" applyBorder="1" applyAlignment="1">
      <alignment horizontal="center" vertical="center" shrinkToFit="1"/>
    </xf>
    <xf numFmtId="38" fontId="6" fillId="0" borderId="6"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4" fontId="7" fillId="0" borderId="16" xfId="0" applyNumberFormat="1" applyFont="1" applyBorder="1" applyAlignment="1">
      <alignment horizontal="right" vertical="center" shrinkToFit="1"/>
    </xf>
    <xf numFmtId="4" fontId="7" fillId="0" borderId="6" xfId="0" applyNumberFormat="1" applyFont="1" applyBorder="1" applyAlignment="1">
      <alignment horizontal="right" vertical="center" shrinkToFit="1"/>
    </xf>
    <xf numFmtId="4" fontId="7" fillId="0" borderId="17" xfId="0" applyNumberFormat="1" applyFont="1" applyBorder="1" applyAlignment="1">
      <alignment horizontal="right" vertical="center" shrinkToFit="1"/>
    </xf>
    <xf numFmtId="40" fontId="6" fillId="0" borderId="18" xfId="1" applyNumberFormat="1" applyFont="1" applyFill="1" applyBorder="1" applyAlignment="1">
      <alignment horizontal="right" vertical="center" shrinkToFit="1"/>
    </xf>
    <xf numFmtId="40" fontId="6" fillId="0" borderId="13" xfId="1" applyNumberFormat="1" applyFont="1" applyFill="1" applyBorder="1" applyAlignment="1">
      <alignment horizontal="right" vertical="center" shrinkToFit="1"/>
    </xf>
    <xf numFmtId="40" fontId="6" fillId="0" borderId="29" xfId="1" applyNumberFormat="1" applyFont="1" applyFill="1" applyBorder="1" applyAlignment="1">
      <alignment horizontal="right"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4" fontId="6" fillId="0" borderId="23" xfId="0" applyNumberFormat="1" applyFont="1" applyBorder="1" applyAlignment="1">
      <alignment horizontal="right" vertical="center" shrinkToFit="1"/>
    </xf>
    <xf numFmtId="4" fontId="6" fillId="0" borderId="26" xfId="0" applyNumberFormat="1" applyFont="1" applyBorder="1" applyAlignment="1">
      <alignment horizontal="right" vertical="center" shrinkToFit="1"/>
    </xf>
    <xf numFmtId="4" fontId="6" fillId="0" borderId="31" xfId="0" applyNumberFormat="1" applyFont="1" applyBorder="1" applyAlignment="1">
      <alignment horizontal="right" vertical="center" shrinkToFit="1"/>
    </xf>
    <xf numFmtId="0" fontId="6" fillId="0" borderId="8" xfId="0" applyFont="1" applyBorder="1" applyAlignment="1">
      <alignment horizontal="center" vertical="center" wrapText="1"/>
    </xf>
    <xf numFmtId="0" fontId="6" fillId="0" borderId="28" xfId="0" applyFont="1" applyBorder="1" applyAlignment="1">
      <alignment horizontal="center" vertical="center" wrapText="1"/>
    </xf>
    <xf numFmtId="38" fontId="6" fillId="0" borderId="16" xfId="1" applyFont="1" applyFill="1" applyBorder="1" applyAlignment="1">
      <alignment horizontal="right" vertical="center" shrinkToFit="1"/>
    </xf>
    <xf numFmtId="38" fontId="6" fillId="0" borderId="6" xfId="1" applyFont="1" applyFill="1" applyBorder="1" applyAlignment="1">
      <alignment horizontal="right" vertical="center" shrinkToFit="1"/>
    </xf>
    <xf numFmtId="38" fontId="6" fillId="0" borderId="17" xfId="1" applyFont="1" applyFill="1" applyBorder="1" applyAlignment="1">
      <alignment horizontal="right" vertical="center" shrinkToFit="1"/>
    </xf>
    <xf numFmtId="3" fontId="6" fillId="0" borderId="18" xfId="0" applyNumberFormat="1" applyFont="1" applyBorder="1" applyAlignment="1">
      <alignment horizontal="right" vertical="center" shrinkToFit="1"/>
    </xf>
    <xf numFmtId="3" fontId="6" fillId="0" borderId="13" xfId="0" applyNumberFormat="1" applyFont="1" applyBorder="1" applyAlignment="1">
      <alignment horizontal="right" vertical="center" shrinkToFit="1"/>
    </xf>
    <xf numFmtId="3" fontId="6" fillId="0" borderId="29" xfId="0" applyNumberFormat="1" applyFont="1" applyBorder="1" applyAlignment="1">
      <alignment horizontal="right" vertical="center" shrinkToFi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7" xfId="0" applyFont="1" applyBorder="1" applyAlignment="1">
      <alignment horizontal="center" vertical="center"/>
    </xf>
    <xf numFmtId="4" fontId="6" fillId="0" borderId="3"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1" xfId="0" applyFont="1" applyBorder="1" applyAlignment="1">
      <alignment vertical="top" wrapText="1"/>
    </xf>
    <xf numFmtId="0" fontId="6" fillId="0" borderId="2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22" xfId="0" applyFont="1" applyBorder="1" applyAlignment="1">
      <alignment horizontal="center" vertical="center" shrinkToFit="1"/>
    </xf>
    <xf numFmtId="0" fontId="8" fillId="0" borderId="3" xfId="0" applyFont="1" applyBorder="1" applyAlignment="1">
      <alignment horizontal="center" vertical="center" shrinkToFit="1"/>
    </xf>
  </cellXfs>
  <cellStyles count="4">
    <cellStyle name="桁区切り" xfId="1" builtinId="6"/>
    <cellStyle name="桁区切り 2" xfId="2" xr:uid="{00000000-0005-0000-0000-000001000000}"/>
    <cellStyle name="桁区切り 3"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
  <sheetViews>
    <sheetView tabSelected="1" view="pageBreakPreview" zoomScaleNormal="100" zoomScaleSheetLayoutView="100" workbookViewId="0">
      <selection activeCell="L10" sqref="L10"/>
    </sheetView>
  </sheetViews>
  <sheetFormatPr defaultRowHeight="18.75"/>
  <cols>
    <col min="1" max="1" width="5.25" style="1" bestFit="1" customWidth="1"/>
    <col min="2" max="2" width="13" style="1" bestFit="1" customWidth="1"/>
    <col min="3" max="3" width="6" style="1" bestFit="1" customWidth="1"/>
    <col min="4" max="4" width="8.625" style="1" customWidth="1"/>
    <col min="5" max="5" width="15.125" style="1" bestFit="1" customWidth="1"/>
    <col min="6" max="6" width="6.75" style="1" customWidth="1"/>
    <col min="7" max="7" width="5" style="1" customWidth="1"/>
    <col min="8" max="8" width="11.125" style="1" customWidth="1"/>
    <col min="9" max="9" width="8.75" style="1" bestFit="1" customWidth="1"/>
    <col min="10" max="11" width="15.625" style="1" customWidth="1"/>
    <col min="12" max="12" width="6" style="1" bestFit="1" customWidth="1"/>
    <col min="13" max="13" width="8.625" style="1" customWidth="1"/>
    <col min="14" max="14" width="15.125" style="1" bestFit="1" customWidth="1"/>
    <col min="15" max="15" width="14.125" style="1" bestFit="1" customWidth="1"/>
    <col min="16" max="16" width="22.5" style="1" bestFit="1" customWidth="1"/>
    <col min="17" max="17" width="2.75" style="1" customWidth="1"/>
    <col min="18" max="18" width="13" style="1" bestFit="1" customWidth="1"/>
    <col min="19" max="19" width="10.5" style="1" bestFit="1" customWidth="1"/>
    <col min="20" max="16384" width="9" style="1"/>
  </cols>
  <sheetData>
    <row r="1" spans="1:19" ht="53.25" customHeight="1" thickBot="1">
      <c r="A1" s="11" t="s">
        <v>3</v>
      </c>
      <c r="B1" s="11"/>
      <c r="C1" s="11"/>
    </row>
    <row r="2" spans="1:19" ht="32.25" customHeight="1">
      <c r="A2" s="60" t="s">
        <v>7</v>
      </c>
      <c r="B2" s="25" t="s">
        <v>8</v>
      </c>
      <c r="C2" s="25" t="s">
        <v>9</v>
      </c>
      <c r="D2" s="25"/>
      <c r="E2" s="25"/>
      <c r="F2" s="25" t="s">
        <v>10</v>
      </c>
      <c r="G2" s="25"/>
      <c r="H2" s="25"/>
      <c r="I2" s="25"/>
      <c r="J2" s="25"/>
      <c r="K2" s="25"/>
      <c r="L2" s="25" t="s">
        <v>11</v>
      </c>
      <c r="M2" s="25"/>
      <c r="N2" s="25"/>
      <c r="O2" s="2" t="s">
        <v>4</v>
      </c>
      <c r="P2" s="52" t="s">
        <v>12</v>
      </c>
    </row>
    <row r="3" spans="1:19" ht="94.5" thickBot="1">
      <c r="A3" s="61"/>
      <c r="B3" s="62"/>
      <c r="C3" s="3" t="s">
        <v>13</v>
      </c>
      <c r="D3" s="3" t="s">
        <v>14</v>
      </c>
      <c r="E3" s="3" t="s">
        <v>15</v>
      </c>
      <c r="F3" s="26" t="s">
        <v>1</v>
      </c>
      <c r="G3" s="27"/>
      <c r="H3" s="3" t="s">
        <v>16</v>
      </c>
      <c r="I3" s="3" t="s">
        <v>17</v>
      </c>
      <c r="J3" s="3" t="s">
        <v>5</v>
      </c>
      <c r="K3" s="3" t="s">
        <v>18</v>
      </c>
      <c r="L3" s="3" t="s">
        <v>19</v>
      </c>
      <c r="M3" s="3" t="s">
        <v>20</v>
      </c>
      <c r="N3" s="3" t="s">
        <v>21</v>
      </c>
      <c r="O3" s="3" t="s">
        <v>22</v>
      </c>
      <c r="P3" s="53"/>
    </row>
    <row r="4" spans="1:19" ht="32.25" customHeight="1">
      <c r="A4" s="28">
        <v>1</v>
      </c>
      <c r="B4" s="31" t="s">
        <v>23</v>
      </c>
      <c r="C4" s="34">
        <v>2990</v>
      </c>
      <c r="D4" s="37"/>
      <c r="E4" s="40">
        <f>ROUNDDOWN(C4*D4*12*0.85,2)</f>
        <v>0</v>
      </c>
      <c r="F4" s="47" t="s">
        <v>24</v>
      </c>
      <c r="G4" s="48"/>
      <c r="H4" s="12">
        <v>4472190</v>
      </c>
      <c r="I4" s="13"/>
      <c r="J4" s="14">
        <f>SUM(H4*I4)</f>
        <v>0</v>
      </c>
      <c r="K4" s="49">
        <f>SUM(J4:J6)</f>
        <v>0</v>
      </c>
      <c r="L4" s="54">
        <f>C4</f>
        <v>2990</v>
      </c>
      <c r="M4" s="37"/>
      <c r="N4" s="40">
        <f>ROUNDDOWN(L4*M4*12,2)</f>
        <v>0</v>
      </c>
      <c r="O4" s="37"/>
      <c r="P4" s="57">
        <f>ROUNDDOWN(E4+K4+N4+O4,0)</f>
        <v>0</v>
      </c>
    </row>
    <row r="5" spans="1:19" ht="32.25" customHeight="1">
      <c r="A5" s="29"/>
      <c r="B5" s="32"/>
      <c r="C5" s="35"/>
      <c r="D5" s="38"/>
      <c r="E5" s="41"/>
      <c r="F5" s="43" t="s">
        <v>0</v>
      </c>
      <c r="G5" s="44"/>
      <c r="H5" s="16">
        <v>13376646</v>
      </c>
      <c r="I5" s="15"/>
      <c r="J5" s="17">
        <f>SUM(H5*I5)</f>
        <v>0</v>
      </c>
      <c r="K5" s="50"/>
      <c r="L5" s="55"/>
      <c r="M5" s="38"/>
      <c r="N5" s="41"/>
      <c r="O5" s="38"/>
      <c r="P5" s="58"/>
      <c r="R5" s="4"/>
    </row>
    <row r="6" spans="1:19" ht="32.25" customHeight="1" thickBot="1">
      <c r="A6" s="30"/>
      <c r="B6" s="33"/>
      <c r="C6" s="36"/>
      <c r="D6" s="39"/>
      <c r="E6" s="42"/>
      <c r="F6" s="45" t="s">
        <v>6</v>
      </c>
      <c r="G6" s="46"/>
      <c r="H6" s="18">
        <f>SUM(H4:H5)</f>
        <v>17848836</v>
      </c>
      <c r="I6" s="19"/>
      <c r="J6" s="20"/>
      <c r="K6" s="51"/>
      <c r="L6" s="56"/>
      <c r="M6" s="39"/>
      <c r="N6" s="42"/>
      <c r="O6" s="39"/>
      <c r="P6" s="59"/>
      <c r="S6" s="5"/>
    </row>
    <row r="7" spans="1:19" ht="32.25" customHeight="1">
      <c r="A7" s="28">
        <v>2</v>
      </c>
      <c r="B7" s="31" t="s">
        <v>25</v>
      </c>
      <c r="C7" s="34">
        <v>1600</v>
      </c>
      <c r="D7" s="37"/>
      <c r="E7" s="40">
        <f>ROUNDDOWN(C7*D7*12*0.85,2)</f>
        <v>0</v>
      </c>
      <c r="F7" s="47" t="s">
        <v>24</v>
      </c>
      <c r="G7" s="48"/>
      <c r="H7" s="12">
        <v>1570290</v>
      </c>
      <c r="I7" s="13"/>
      <c r="J7" s="14">
        <f>SUM(H7*I7)</f>
        <v>0</v>
      </c>
      <c r="K7" s="49">
        <f>SUM(J7:J9)</f>
        <v>0</v>
      </c>
      <c r="L7" s="54">
        <f>C7</f>
        <v>1600</v>
      </c>
      <c r="M7" s="37"/>
      <c r="N7" s="40">
        <f>ROUNDDOWN(L7*M7*12,2)</f>
        <v>0</v>
      </c>
      <c r="O7" s="37"/>
      <c r="P7" s="57">
        <f>ROUNDDOWN(E7+K7+N7+O7,0)</f>
        <v>0</v>
      </c>
      <c r="S7" s="5"/>
    </row>
    <row r="8" spans="1:19" ht="32.25" customHeight="1">
      <c r="A8" s="29"/>
      <c r="B8" s="32"/>
      <c r="C8" s="35"/>
      <c r="D8" s="38"/>
      <c r="E8" s="41"/>
      <c r="F8" s="43" t="s">
        <v>0</v>
      </c>
      <c r="G8" s="44"/>
      <c r="H8" s="16">
        <v>4882644</v>
      </c>
      <c r="I8" s="15"/>
      <c r="J8" s="17">
        <f>SUM(H8*I8)</f>
        <v>0</v>
      </c>
      <c r="K8" s="50"/>
      <c r="L8" s="55"/>
      <c r="M8" s="38"/>
      <c r="N8" s="41"/>
      <c r="O8" s="38"/>
      <c r="P8" s="58"/>
      <c r="S8" s="5"/>
    </row>
    <row r="9" spans="1:19" ht="32.25" customHeight="1" thickBot="1">
      <c r="A9" s="30"/>
      <c r="B9" s="33"/>
      <c r="C9" s="36"/>
      <c r="D9" s="39"/>
      <c r="E9" s="42"/>
      <c r="F9" s="45" t="s">
        <v>6</v>
      </c>
      <c r="G9" s="46"/>
      <c r="H9" s="18">
        <f>SUM(H7:H8)</f>
        <v>6452934</v>
      </c>
      <c r="I9" s="19"/>
      <c r="J9" s="20"/>
      <c r="K9" s="51"/>
      <c r="L9" s="56"/>
      <c r="M9" s="39"/>
      <c r="N9" s="42"/>
      <c r="O9" s="39"/>
      <c r="P9" s="59"/>
      <c r="S9" s="5"/>
    </row>
    <row r="10" spans="1:19" ht="32.25" customHeight="1" thickBot="1">
      <c r="A10" s="68" t="s">
        <v>30</v>
      </c>
      <c r="B10" s="69"/>
      <c r="C10" s="69"/>
      <c r="D10" s="21"/>
      <c r="E10" s="22"/>
      <c r="F10" s="63"/>
      <c r="G10" s="63"/>
      <c r="H10" s="23"/>
      <c r="I10" s="22"/>
      <c r="J10" s="22"/>
      <c r="K10" s="22"/>
      <c r="L10" s="22"/>
      <c r="M10" s="22"/>
      <c r="N10" s="22"/>
      <c r="O10" s="24"/>
      <c r="P10" s="6">
        <f>SUM(P4+P7)</f>
        <v>0</v>
      </c>
      <c r="R10" s="1" t="s">
        <v>26</v>
      </c>
      <c r="S10" s="5"/>
    </row>
    <row r="11" spans="1:19" ht="32.25" customHeight="1" thickBot="1">
      <c r="A11" s="70" t="s">
        <v>2</v>
      </c>
      <c r="B11" s="71"/>
      <c r="C11" s="71"/>
      <c r="D11" s="64" t="s">
        <v>27</v>
      </c>
      <c r="E11" s="65"/>
      <c r="F11" s="65"/>
      <c r="G11" s="65"/>
      <c r="H11" s="65"/>
      <c r="I11" s="65"/>
      <c r="J11" s="65"/>
      <c r="K11" s="65"/>
      <c r="L11" s="65"/>
      <c r="M11" s="65"/>
      <c r="N11" s="65"/>
      <c r="O11" s="66"/>
      <c r="P11" s="7">
        <f>ROUNDUP(P10/1.1,0)</f>
        <v>0</v>
      </c>
      <c r="R11" s="4">
        <f>P10-P11</f>
        <v>0</v>
      </c>
      <c r="S11" s="8"/>
    </row>
    <row r="12" spans="1:19" ht="248.25" customHeight="1">
      <c r="C12" s="8"/>
      <c r="D12" s="67" t="s">
        <v>29</v>
      </c>
      <c r="E12" s="67"/>
      <c r="F12" s="67"/>
      <c r="G12" s="67"/>
      <c r="H12" s="67"/>
      <c r="I12" s="67"/>
      <c r="J12" s="67"/>
      <c r="K12" s="67"/>
      <c r="L12" s="67"/>
      <c r="M12" s="67"/>
      <c r="N12" s="67"/>
      <c r="O12" s="67"/>
      <c r="P12" s="67"/>
    </row>
    <row r="13" spans="1:19">
      <c r="K13" s="9" t="s">
        <v>28</v>
      </c>
      <c r="L13" s="10"/>
      <c r="M13" s="10"/>
      <c r="N13" s="10"/>
      <c r="O13" s="10"/>
    </row>
  </sheetData>
  <mergeCells count="40">
    <mergeCell ref="F10:G10"/>
    <mergeCell ref="D11:O11"/>
    <mergeCell ref="D12:P12"/>
    <mergeCell ref="A10:C10"/>
    <mergeCell ref="A11:C11"/>
    <mergeCell ref="N7:N9"/>
    <mergeCell ref="O7:O9"/>
    <mergeCell ref="P7:P9"/>
    <mergeCell ref="F8:G8"/>
    <mergeCell ref="F9:G9"/>
    <mergeCell ref="L7:L9"/>
    <mergeCell ref="M7:M9"/>
    <mergeCell ref="L2:N2"/>
    <mergeCell ref="P2:P3"/>
    <mergeCell ref="A4:A6"/>
    <mergeCell ref="B4:B6"/>
    <mergeCell ref="C4:C6"/>
    <mergeCell ref="D4:D6"/>
    <mergeCell ref="E4:E6"/>
    <mergeCell ref="K4:K6"/>
    <mergeCell ref="L4:L6"/>
    <mergeCell ref="M4:M6"/>
    <mergeCell ref="N4:N6"/>
    <mergeCell ref="O4:O6"/>
    <mergeCell ref="P4:P6"/>
    <mergeCell ref="A2:A3"/>
    <mergeCell ref="B2:B3"/>
    <mergeCell ref="C2:E2"/>
    <mergeCell ref="F2:K2"/>
    <mergeCell ref="F3:G3"/>
    <mergeCell ref="A7:A9"/>
    <mergeCell ref="B7:B9"/>
    <mergeCell ref="C7:C9"/>
    <mergeCell ref="D7:D9"/>
    <mergeCell ref="E7:E9"/>
    <mergeCell ref="F5:G5"/>
    <mergeCell ref="F6:G6"/>
    <mergeCell ref="F7:G7"/>
    <mergeCell ref="F4:G4"/>
    <mergeCell ref="K7:K9"/>
  </mergeCells>
  <phoneticPr fontId="2"/>
  <printOptions horizontalCentered="1"/>
  <pageMargins left="0.59055118110236227" right="0.59055118110236227" top="0.94488188976377963" bottom="0.31496062992125984" header="0" footer="0"/>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松山　能治</cp:lastModifiedBy>
  <cp:lastPrinted>2025-10-29T02:20:19Z</cp:lastPrinted>
  <dcterms:created xsi:type="dcterms:W3CDTF">2014-10-01T04:32:29Z</dcterms:created>
  <dcterms:modified xsi:type="dcterms:W3CDTF">2025-11-11T00:11:20Z</dcterms:modified>
</cp:coreProperties>
</file>