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J:\JOB\11550164_令和7年度大分県産業廃棄物実態調査業務委託\04_産業廃棄物実態調査\01_調査票\03_HP掲載用ファイル\"/>
    </mc:Choice>
  </mc:AlternateContent>
  <xr:revisionPtr revIDLastSave="0" documentId="13_ncr:1_{03C27945-3C04-4A70-A2B6-F76EE5E482DF}" xr6:coauthVersionLast="47" xr6:coauthVersionMax="47" xr10:uidLastSave="{00000000-0000-0000-0000-000000000000}"/>
  <bookViews>
    <workbookView xWindow="-120" yWindow="-120" windowWidth="29040" windowHeight="15720" tabRatio="911" xr2:uid="{00000000-000D-0000-FFFF-FFFF00000000}"/>
  </bookViews>
  <sheets>
    <sheet name="調査票１" sheetId="5" r:id="rId1"/>
    <sheet name="調査票２" sheetId="33" r:id="rId2"/>
    <sheet name="調査票２ (1)" sheetId="34" r:id="rId3"/>
    <sheet name="記入の手引き" sheetId="44" r:id="rId4"/>
    <sheet name="記入の手引き（記入例）" sheetId="39" r:id="rId5"/>
    <sheet name="廃棄物分類表" sheetId="45" r:id="rId6"/>
  </sheets>
  <definedNames>
    <definedName name="CopyArea" localSheetId="0">調査票１!$CF$24:$CY$24</definedName>
    <definedName name="CopyArea" localSheetId="1">調査票２!$AX$28</definedName>
    <definedName name="CopyArea" localSheetId="2">'調査票２ (1)'!$BI$6</definedName>
    <definedName name="_xlnm.Print_Area" localSheetId="3">記入の手引き!$B$1:$X$64</definedName>
    <definedName name="_xlnm.Print_Area" localSheetId="4">'記入の手引き（記入例）'!$A$1:$AR$66</definedName>
    <definedName name="_xlnm.Print_Area" localSheetId="0">調査票１!$AG$1:$BK$48</definedName>
    <definedName name="_xlnm.Print_Area" localSheetId="1">調査票２!$A$1:$Z$66</definedName>
    <definedName name="_xlnm.Print_Area" localSheetId="2">'調査票２ (1)'!$A$1:$Y$33</definedName>
    <definedName name="_xlnm.Print_Area" localSheetId="5">廃棄物分類表!$A$1:$I$60</definedName>
    <definedName name="_xlnm.Print_Titles" localSheetId="5">廃棄物分類表!$3:$3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Q24" i="5" l="1"/>
  <c r="AZ7" i="5"/>
  <c r="CG32" i="34"/>
  <c r="CF32" i="34"/>
  <c r="CE32" i="34"/>
  <c r="CD32" i="34"/>
  <c r="CC32" i="34"/>
  <c r="CA32" i="34"/>
  <c r="BZ32" i="34"/>
  <c r="CB32" i="34" s="1"/>
  <c r="BY32" i="34"/>
  <c r="BX32" i="34"/>
  <c r="BW32" i="34"/>
  <c r="BV32" i="34"/>
  <c r="BU32" i="34"/>
  <c r="BT32" i="34"/>
  <c r="BS32" i="34"/>
  <c r="BR32" i="34"/>
  <c r="BQ32" i="34"/>
  <c r="BP32" i="34"/>
  <c r="BO32" i="34"/>
  <c r="BN32" i="34"/>
  <c r="BM32" i="34"/>
  <c r="BL32" i="34"/>
  <c r="BK32" i="34"/>
  <c r="BJ32" i="34"/>
  <c r="BI32" i="34"/>
  <c r="CG31" i="34"/>
  <c r="CF31" i="34"/>
  <c r="CE31" i="34"/>
  <c r="CD31" i="34"/>
  <c r="CC31" i="34"/>
  <c r="CA31" i="34"/>
  <c r="BZ31" i="34"/>
  <c r="BY31" i="34"/>
  <c r="CB31" i="34" s="1"/>
  <c r="BX31" i="34"/>
  <c r="BW31" i="34"/>
  <c r="BV31" i="34"/>
  <c r="BU31" i="34"/>
  <c r="BS31" i="34"/>
  <c r="BT31" i="34" s="1"/>
  <c r="BQ31" i="34"/>
  <c r="BR31" i="34" s="1"/>
  <c r="BO31" i="34"/>
  <c r="BN31" i="34"/>
  <c r="BM31" i="34"/>
  <c r="BP31" i="34" s="1"/>
  <c r="BK31" i="34"/>
  <c r="BL31" i="34" s="1"/>
  <c r="BJ31" i="34"/>
  <c r="BI31" i="34"/>
  <c r="CG30" i="34"/>
  <c r="CF30" i="34"/>
  <c r="CD30" i="34"/>
  <c r="CE30" i="34" s="1"/>
  <c r="CC30" i="34"/>
  <c r="CB30" i="34"/>
  <c r="CA30" i="34"/>
  <c r="BZ30" i="34"/>
  <c r="BY30" i="34"/>
  <c r="BX30" i="34"/>
  <c r="BW30" i="34"/>
  <c r="BV30" i="34"/>
  <c r="BU30" i="34"/>
  <c r="BT30" i="34"/>
  <c r="BS30" i="34"/>
  <c r="BQ30" i="34"/>
  <c r="BR30" i="34" s="1"/>
  <c r="BO30" i="34"/>
  <c r="BN30" i="34"/>
  <c r="BM30" i="34"/>
  <c r="BP30" i="34" s="1"/>
  <c r="BL30" i="34"/>
  <c r="BK30" i="34"/>
  <c r="BJ30" i="34"/>
  <c r="BI30" i="34"/>
  <c r="CG29" i="34"/>
  <c r="CF29" i="34"/>
  <c r="CE29" i="34"/>
  <c r="CD29" i="34"/>
  <c r="CC29" i="34"/>
  <c r="CA29" i="34"/>
  <c r="BZ29" i="34"/>
  <c r="BY29" i="34"/>
  <c r="CB29" i="34" s="1"/>
  <c r="BX29" i="34"/>
  <c r="BW29" i="34"/>
  <c r="BV29" i="34"/>
  <c r="BU29" i="34"/>
  <c r="BS29" i="34"/>
  <c r="BT29" i="34" s="1"/>
  <c r="BR29" i="34"/>
  <c r="BQ29" i="34"/>
  <c r="BO29" i="34"/>
  <c r="BN29" i="34"/>
  <c r="BM29" i="34"/>
  <c r="BP29" i="34" s="1"/>
  <c r="BK29" i="34"/>
  <c r="BL29" i="34" s="1"/>
  <c r="BJ29" i="34"/>
  <c r="BI29" i="34"/>
  <c r="CG28" i="34"/>
  <c r="CF28" i="34"/>
  <c r="CD28" i="34"/>
  <c r="CE28" i="34" s="1"/>
  <c r="CC28" i="34"/>
  <c r="CB28" i="34"/>
  <c r="CA28" i="34"/>
  <c r="BZ28" i="34"/>
  <c r="BY28" i="34"/>
  <c r="BX28" i="34"/>
  <c r="BW28" i="34"/>
  <c r="BV28" i="34"/>
  <c r="BU28" i="34"/>
  <c r="BT28" i="34"/>
  <c r="BS28" i="34"/>
  <c r="BR28" i="34"/>
  <c r="BQ28" i="34"/>
  <c r="BO28" i="34"/>
  <c r="BN28" i="34"/>
  <c r="BP28" i="34" s="1"/>
  <c r="BM28" i="34"/>
  <c r="BL28" i="34"/>
  <c r="BK28" i="34"/>
  <c r="BJ28" i="34"/>
  <c r="BI28" i="34"/>
  <c r="CG27" i="34"/>
  <c r="CF27" i="34"/>
  <c r="CE27" i="34"/>
  <c r="CD27" i="34"/>
  <c r="CC27" i="34"/>
  <c r="CA27" i="34"/>
  <c r="BZ27" i="34"/>
  <c r="BY27" i="34"/>
  <c r="CB27" i="34" s="1"/>
  <c r="BX27" i="34"/>
  <c r="BW27" i="34"/>
  <c r="BV27" i="34"/>
  <c r="BU27" i="34"/>
  <c r="BT27" i="34"/>
  <c r="BS27" i="34"/>
  <c r="BQ27" i="34"/>
  <c r="BR27" i="34" s="1"/>
  <c r="BO27" i="34"/>
  <c r="BN27" i="34"/>
  <c r="BM27" i="34"/>
  <c r="BP27" i="34" s="1"/>
  <c r="BL27" i="34"/>
  <c r="BK27" i="34"/>
  <c r="BJ27" i="34"/>
  <c r="BI27" i="34"/>
  <c r="CG26" i="34"/>
  <c r="CF26" i="34"/>
  <c r="CD26" i="34"/>
  <c r="CE26" i="34" s="1"/>
  <c r="CC26" i="34"/>
  <c r="CA26" i="34"/>
  <c r="BZ26" i="34"/>
  <c r="BY26" i="34"/>
  <c r="CB26" i="34" s="1"/>
  <c r="BX26" i="34"/>
  <c r="BW26" i="34"/>
  <c r="BV26" i="34"/>
  <c r="BU26" i="34"/>
  <c r="BT26" i="34"/>
  <c r="BS26" i="34"/>
  <c r="BR26" i="34"/>
  <c r="BQ26" i="34"/>
  <c r="BP26" i="34"/>
  <c r="BO26" i="34"/>
  <c r="BN26" i="34"/>
  <c r="BM26" i="34"/>
  <c r="BL26" i="34"/>
  <c r="BK26" i="34"/>
  <c r="BJ26" i="34"/>
  <c r="BI26" i="34"/>
  <c r="CG25" i="34"/>
  <c r="CF25" i="34"/>
  <c r="CD25" i="34"/>
  <c r="CE25" i="34" s="1"/>
  <c r="CC25" i="34"/>
  <c r="CA25" i="34"/>
  <c r="BZ25" i="34"/>
  <c r="BY25" i="34"/>
  <c r="CB25" i="34" s="1"/>
  <c r="BX25" i="34"/>
  <c r="BW25" i="34"/>
  <c r="BV25" i="34"/>
  <c r="BU25" i="34"/>
  <c r="BS25" i="34"/>
  <c r="BT25" i="34" s="1"/>
  <c r="BQ25" i="34"/>
  <c r="BR25" i="34" s="1"/>
  <c r="BO25" i="34"/>
  <c r="BN25" i="34"/>
  <c r="BP25" i="34" s="1"/>
  <c r="BM25" i="34"/>
  <c r="BK25" i="34"/>
  <c r="BL25" i="34" s="1"/>
  <c r="BJ25" i="34"/>
  <c r="BI25" i="34"/>
  <c r="CG24" i="34"/>
  <c r="CF24" i="34"/>
  <c r="CE24" i="34"/>
  <c r="CD24" i="34"/>
  <c r="CC24" i="34"/>
  <c r="CA24" i="34"/>
  <c r="BZ24" i="34"/>
  <c r="CB24" i="34" s="1"/>
  <c r="BY24" i="34"/>
  <c r="BX24" i="34"/>
  <c r="BW24" i="34"/>
  <c r="BV24" i="34"/>
  <c r="BU24" i="34"/>
  <c r="BT24" i="34"/>
  <c r="BS24" i="34"/>
  <c r="BR24" i="34"/>
  <c r="BQ24" i="34"/>
  <c r="BP24" i="34"/>
  <c r="BO24" i="34"/>
  <c r="BN24" i="34"/>
  <c r="BM24" i="34"/>
  <c r="BL24" i="34"/>
  <c r="BK24" i="34"/>
  <c r="BJ24" i="34"/>
  <c r="BI24" i="34"/>
  <c r="CG23" i="34"/>
  <c r="CF23" i="34"/>
  <c r="CE23" i="34"/>
  <c r="CD23" i="34"/>
  <c r="CC23" i="34"/>
  <c r="CA23" i="34"/>
  <c r="BZ23" i="34"/>
  <c r="BY23" i="34"/>
  <c r="CB23" i="34" s="1"/>
  <c r="BX23" i="34"/>
  <c r="BW23" i="34"/>
  <c r="BV23" i="34"/>
  <c r="BU23" i="34"/>
  <c r="BS23" i="34"/>
  <c r="BT23" i="34" s="1"/>
  <c r="BQ23" i="34"/>
  <c r="BR23" i="34" s="1"/>
  <c r="BO23" i="34"/>
  <c r="BN23" i="34"/>
  <c r="BM23" i="34"/>
  <c r="BP23" i="34" s="1"/>
  <c r="BK23" i="34"/>
  <c r="BL23" i="34" s="1"/>
  <c r="BJ23" i="34"/>
  <c r="BI23" i="34"/>
  <c r="CG22" i="34"/>
  <c r="CF22" i="34"/>
  <c r="CD22" i="34"/>
  <c r="CE22" i="34" s="1"/>
  <c r="CC22" i="34"/>
  <c r="CB22" i="34"/>
  <c r="CA22" i="34"/>
  <c r="BZ22" i="34"/>
  <c r="BY22" i="34"/>
  <c r="BX22" i="34"/>
  <c r="BW22" i="34"/>
  <c r="BV22" i="34"/>
  <c r="BU22" i="34"/>
  <c r="BT22" i="34"/>
  <c r="BS22" i="34"/>
  <c r="BQ22" i="34"/>
  <c r="BR22" i="34" s="1"/>
  <c r="BO22" i="34"/>
  <c r="BN22" i="34"/>
  <c r="BM22" i="34"/>
  <c r="BP22" i="34" s="1"/>
  <c r="BL22" i="34"/>
  <c r="BK22" i="34"/>
  <c r="BJ22" i="34"/>
  <c r="BI22" i="34"/>
  <c r="CG21" i="34"/>
  <c r="CF21" i="34"/>
  <c r="CE21" i="34"/>
  <c r="CD21" i="34"/>
  <c r="CC21" i="34"/>
  <c r="CA21" i="34"/>
  <c r="BZ21" i="34"/>
  <c r="CB21" i="34" s="1"/>
  <c r="BY21" i="34"/>
  <c r="BX21" i="34"/>
  <c r="BW21" i="34"/>
  <c r="BV21" i="34"/>
  <c r="BU21" i="34"/>
  <c r="BS21" i="34"/>
  <c r="BT21" i="34" s="1"/>
  <c r="BR21" i="34"/>
  <c r="BQ21" i="34"/>
  <c r="BO21" i="34"/>
  <c r="BN21" i="34"/>
  <c r="BM21" i="34"/>
  <c r="BP21" i="34" s="1"/>
  <c r="BK21" i="34"/>
  <c r="BL21" i="34" s="1"/>
  <c r="BJ21" i="34"/>
  <c r="BI21" i="34"/>
  <c r="CG20" i="34"/>
  <c r="CF20" i="34"/>
  <c r="CD20" i="34"/>
  <c r="CE20" i="34" s="1"/>
  <c r="CC20" i="34"/>
  <c r="CB20" i="34"/>
  <c r="CA20" i="34"/>
  <c r="BZ20" i="34"/>
  <c r="BY20" i="34"/>
  <c r="BX20" i="34"/>
  <c r="BW20" i="34"/>
  <c r="BV20" i="34"/>
  <c r="BU20" i="34"/>
  <c r="BT20" i="34"/>
  <c r="BS20" i="34"/>
  <c r="BR20" i="34"/>
  <c r="BQ20" i="34"/>
  <c r="BO20" i="34"/>
  <c r="BN20" i="34"/>
  <c r="BP20" i="34" s="1"/>
  <c r="BM20" i="34"/>
  <c r="BL20" i="34"/>
  <c r="BK20" i="34"/>
  <c r="BJ20" i="34"/>
  <c r="BI20" i="34"/>
  <c r="CG19" i="34"/>
  <c r="CF19" i="34"/>
  <c r="CE19" i="34"/>
  <c r="CD19" i="34"/>
  <c r="CC19" i="34"/>
  <c r="CA19" i="34"/>
  <c r="BZ19" i="34"/>
  <c r="BY19" i="34"/>
  <c r="CB19" i="34" s="1"/>
  <c r="BX19" i="34"/>
  <c r="BW19" i="34"/>
  <c r="BV19" i="34"/>
  <c r="BU19" i="34"/>
  <c r="BT19" i="34"/>
  <c r="BS19" i="34"/>
  <c r="BQ19" i="34"/>
  <c r="BR19" i="34" s="1"/>
  <c r="BO19" i="34"/>
  <c r="BN19" i="34"/>
  <c r="BM19" i="34"/>
  <c r="BP19" i="34" s="1"/>
  <c r="BL19" i="34"/>
  <c r="BK19" i="34"/>
  <c r="BJ19" i="34"/>
  <c r="BI19" i="34"/>
  <c r="CG18" i="34"/>
  <c r="CF18" i="34"/>
  <c r="CD18" i="34"/>
  <c r="CE18" i="34" s="1"/>
  <c r="CC18" i="34"/>
  <c r="CA18" i="34"/>
  <c r="BZ18" i="34"/>
  <c r="BY18" i="34"/>
  <c r="CB18" i="34" s="1"/>
  <c r="BX18" i="34"/>
  <c r="BW18" i="34"/>
  <c r="BV18" i="34"/>
  <c r="BU18" i="34"/>
  <c r="BT18" i="34"/>
  <c r="BS18" i="34"/>
  <c r="BR18" i="34"/>
  <c r="BQ18" i="34"/>
  <c r="BP18" i="34"/>
  <c r="BO18" i="34"/>
  <c r="BN18" i="34"/>
  <c r="BM18" i="34"/>
  <c r="BL18" i="34"/>
  <c r="BK18" i="34"/>
  <c r="BJ18" i="34"/>
  <c r="BI18" i="34"/>
  <c r="CG17" i="34"/>
  <c r="CF17" i="34"/>
  <c r="CD17" i="34"/>
  <c r="CE17" i="34" s="1"/>
  <c r="CC17" i="34"/>
  <c r="CA17" i="34"/>
  <c r="BZ17" i="34"/>
  <c r="BY17" i="34"/>
  <c r="CB17" i="34" s="1"/>
  <c r="BX17" i="34"/>
  <c r="BW17" i="34"/>
  <c r="BV17" i="34"/>
  <c r="BU17" i="34"/>
  <c r="BS17" i="34"/>
  <c r="BT17" i="34" s="1"/>
  <c r="BQ17" i="34"/>
  <c r="BR17" i="34" s="1"/>
  <c r="BO17" i="34"/>
  <c r="BN17" i="34"/>
  <c r="BP17" i="34" s="1"/>
  <c r="BM17" i="34"/>
  <c r="BK17" i="34"/>
  <c r="BL17" i="34" s="1"/>
  <c r="BJ17" i="34"/>
  <c r="BI17" i="34"/>
  <c r="CG16" i="34"/>
  <c r="CF16" i="34"/>
  <c r="CE16" i="34"/>
  <c r="CD16" i="34"/>
  <c r="CC16" i="34"/>
  <c r="CA16" i="34"/>
  <c r="BZ16" i="34"/>
  <c r="CB16" i="34" s="1"/>
  <c r="BY16" i="34"/>
  <c r="BX16" i="34"/>
  <c r="BW16" i="34"/>
  <c r="BV16" i="34"/>
  <c r="BU16" i="34"/>
  <c r="BT16" i="34"/>
  <c r="BS16" i="34"/>
  <c r="BR16" i="34"/>
  <c r="BQ16" i="34"/>
  <c r="BO16" i="34"/>
  <c r="BP16" i="34" s="1"/>
  <c r="BN16" i="34"/>
  <c r="BM16" i="34"/>
  <c r="BL16" i="34"/>
  <c r="BK16" i="34"/>
  <c r="BJ16" i="34"/>
  <c r="BI16" i="34"/>
  <c r="CG15" i="34"/>
  <c r="CF15" i="34"/>
  <c r="CE15" i="34"/>
  <c r="CD15" i="34"/>
  <c r="CC15" i="34"/>
  <c r="CA15" i="34"/>
  <c r="BZ15" i="34"/>
  <c r="BY15" i="34"/>
  <c r="CB15" i="34" s="1"/>
  <c r="BX15" i="34"/>
  <c r="BW15" i="34"/>
  <c r="BV15" i="34"/>
  <c r="BU15" i="34"/>
  <c r="BS15" i="34"/>
  <c r="BT15" i="34" s="1"/>
  <c r="BQ15" i="34"/>
  <c r="BR15" i="34" s="1"/>
  <c r="BO15" i="34"/>
  <c r="BN15" i="34"/>
  <c r="BM15" i="34"/>
  <c r="BP15" i="34" s="1"/>
  <c r="BK15" i="34"/>
  <c r="BL15" i="34" s="1"/>
  <c r="BJ15" i="34"/>
  <c r="BI15" i="34"/>
  <c r="CG14" i="34"/>
  <c r="CF14" i="34"/>
  <c r="CD14" i="34"/>
  <c r="CE14" i="34" s="1"/>
  <c r="CC14" i="34"/>
  <c r="CB14" i="34"/>
  <c r="CA14" i="34"/>
  <c r="BZ14" i="34"/>
  <c r="BY14" i="34"/>
  <c r="BX14" i="34"/>
  <c r="BW14" i="34"/>
  <c r="BV14" i="34"/>
  <c r="BU14" i="34"/>
  <c r="BT14" i="34"/>
  <c r="BS14" i="34"/>
  <c r="BQ14" i="34"/>
  <c r="BR14" i="34" s="1"/>
  <c r="BO14" i="34"/>
  <c r="BN14" i="34"/>
  <c r="BM14" i="34"/>
  <c r="BP14" i="34" s="1"/>
  <c r="BL14" i="34"/>
  <c r="BK14" i="34"/>
  <c r="BJ14" i="34"/>
  <c r="BI14" i="34"/>
  <c r="CG13" i="34"/>
  <c r="CF13" i="34"/>
  <c r="CE13" i="34"/>
  <c r="CD13" i="34"/>
  <c r="CC13" i="34"/>
  <c r="CA13" i="34"/>
  <c r="BZ13" i="34"/>
  <c r="CB13" i="34" s="1"/>
  <c r="BY13" i="34"/>
  <c r="BX13" i="34"/>
  <c r="BW13" i="34"/>
  <c r="BV13" i="34"/>
  <c r="BU13" i="34"/>
  <c r="BS13" i="34"/>
  <c r="BT13" i="34" s="1"/>
  <c r="BR13" i="34"/>
  <c r="BQ13" i="34"/>
  <c r="BO13" i="34"/>
  <c r="BN13" i="34"/>
  <c r="BM13" i="34"/>
  <c r="BP13" i="34" s="1"/>
  <c r="BK13" i="34"/>
  <c r="BL13" i="34" s="1"/>
  <c r="BJ13" i="34"/>
  <c r="BI13" i="34"/>
  <c r="CG12" i="34"/>
  <c r="CF12" i="34"/>
  <c r="CD12" i="34"/>
  <c r="CE12" i="34" s="1"/>
  <c r="CC12" i="34"/>
  <c r="CA12" i="34"/>
  <c r="CB12" i="34" s="1"/>
  <c r="BZ12" i="34"/>
  <c r="BY12" i="34"/>
  <c r="BX12" i="34"/>
  <c r="BW12" i="34"/>
  <c r="BV12" i="34"/>
  <c r="BU12" i="34"/>
  <c r="BT12" i="34"/>
  <c r="BS12" i="34"/>
  <c r="BQ12" i="34"/>
  <c r="BR12" i="34" s="1"/>
  <c r="BO12" i="34"/>
  <c r="BN12" i="34"/>
  <c r="BP12" i="34" s="1"/>
  <c r="BM12" i="34"/>
  <c r="BL12" i="34"/>
  <c r="BK12" i="34"/>
  <c r="BJ12" i="34"/>
  <c r="BI12" i="34"/>
  <c r="CG11" i="34"/>
  <c r="CF11" i="34"/>
  <c r="CE11" i="34"/>
  <c r="CD11" i="34"/>
  <c r="CC11" i="34"/>
  <c r="CA11" i="34"/>
  <c r="BZ11" i="34"/>
  <c r="BY11" i="34"/>
  <c r="CB11" i="34" s="1"/>
  <c r="BX11" i="34"/>
  <c r="BW11" i="34"/>
  <c r="BV11" i="34"/>
  <c r="BU11" i="34"/>
  <c r="BS11" i="34"/>
  <c r="BT11" i="34" s="1"/>
  <c r="BQ11" i="34"/>
  <c r="BR11" i="34" s="1"/>
  <c r="BO11" i="34"/>
  <c r="BN11" i="34"/>
  <c r="BM11" i="34"/>
  <c r="BP11" i="34" s="1"/>
  <c r="BK11" i="34"/>
  <c r="BL11" i="34" s="1"/>
  <c r="BJ11" i="34"/>
  <c r="BI11" i="34"/>
  <c r="CG10" i="34"/>
  <c r="CF10" i="34"/>
  <c r="CD10" i="34"/>
  <c r="CE10" i="34" s="1"/>
  <c r="CC10" i="34"/>
  <c r="CA10" i="34"/>
  <c r="BZ10" i="34"/>
  <c r="BY10" i="34"/>
  <c r="CB10" i="34" s="1"/>
  <c r="BX10" i="34"/>
  <c r="BW10" i="34"/>
  <c r="BV10" i="34"/>
  <c r="BU10" i="34"/>
  <c r="BS10" i="34"/>
  <c r="BT10" i="34" s="1"/>
  <c r="BR10" i="34"/>
  <c r="BQ10" i="34"/>
  <c r="BP10" i="34"/>
  <c r="BO10" i="34"/>
  <c r="BN10" i="34"/>
  <c r="BM10" i="34"/>
  <c r="BK10" i="34"/>
  <c r="BL10" i="34" s="1"/>
  <c r="BJ10" i="34"/>
  <c r="BI10" i="34"/>
  <c r="CG9" i="34"/>
  <c r="CF9" i="34"/>
  <c r="CD9" i="34"/>
  <c r="CE9" i="34" s="1"/>
  <c r="CC9" i="34"/>
  <c r="CA9" i="34"/>
  <c r="BZ9" i="34"/>
  <c r="BY9" i="34"/>
  <c r="CB9" i="34" s="1"/>
  <c r="BX9" i="34"/>
  <c r="BW9" i="34"/>
  <c r="BV9" i="34"/>
  <c r="BU9" i="34"/>
  <c r="BS9" i="34"/>
  <c r="BT9" i="34" s="1"/>
  <c r="BQ9" i="34"/>
  <c r="BR9" i="34" s="1"/>
  <c r="BO9" i="34"/>
  <c r="BN9" i="34"/>
  <c r="BP9" i="34" s="1"/>
  <c r="BM9" i="34"/>
  <c r="BK9" i="34"/>
  <c r="BL9" i="34" s="1"/>
  <c r="BJ9" i="34"/>
  <c r="BI9" i="34"/>
  <c r="CG8" i="34"/>
  <c r="CF8" i="34"/>
  <c r="CE8" i="34"/>
  <c r="CD8" i="34"/>
  <c r="CC8" i="34"/>
  <c r="CA8" i="34"/>
  <c r="BZ8" i="34"/>
  <c r="CB8" i="34" s="1"/>
  <c r="BY8" i="34"/>
  <c r="BX8" i="34"/>
  <c r="BW8" i="34"/>
  <c r="BV8" i="34"/>
  <c r="BU8" i="34"/>
  <c r="BT8" i="34"/>
  <c r="BS8" i="34"/>
  <c r="BR8" i="34"/>
  <c r="BQ8" i="34"/>
  <c r="BO8" i="34"/>
  <c r="BP8" i="34" s="1"/>
  <c r="BN8" i="34"/>
  <c r="BM8" i="34"/>
  <c r="BK8" i="34"/>
  <c r="BL8" i="34" s="1"/>
  <c r="BJ8" i="34"/>
  <c r="BI8" i="34"/>
  <c r="CG7" i="34"/>
  <c r="CF7" i="34"/>
  <c r="CE7" i="34"/>
  <c r="CD7" i="34"/>
  <c r="CC7" i="34"/>
  <c r="CA7" i="34"/>
  <c r="BZ7" i="34"/>
  <c r="BY7" i="34"/>
  <c r="CB7" i="34" s="1"/>
  <c r="BX7" i="34"/>
  <c r="BW7" i="34"/>
  <c r="BV7" i="34"/>
  <c r="BU7" i="34"/>
  <c r="BS7" i="34"/>
  <c r="BT7" i="34" s="1"/>
  <c r="BQ7" i="34"/>
  <c r="BR7" i="34" s="1"/>
  <c r="BO7" i="34"/>
  <c r="BN7" i="34"/>
  <c r="BM7" i="34"/>
  <c r="BP7" i="34" s="1"/>
  <c r="BK7" i="34"/>
  <c r="BL7" i="34" s="1"/>
  <c r="BJ7" i="34"/>
  <c r="BI7" i="34"/>
  <c r="BP6" i="34"/>
  <c r="BV40" i="33"/>
  <c r="BU40" i="33"/>
  <c r="BT40" i="33"/>
  <c r="BS40" i="33"/>
  <c r="BR40" i="33"/>
  <c r="BP40" i="33"/>
  <c r="BO40" i="33"/>
  <c r="BQ40" i="33" s="1"/>
  <c r="BN40" i="33"/>
  <c r="BM40" i="33"/>
  <c r="BL40" i="33"/>
  <c r="BK40" i="33"/>
  <c r="BJ40" i="33"/>
  <c r="BI40" i="33"/>
  <c r="BH40" i="33"/>
  <c r="BG40" i="33"/>
  <c r="BF40" i="33"/>
  <c r="BE40" i="33"/>
  <c r="BD40" i="33"/>
  <c r="BC40" i="33"/>
  <c r="BB40" i="33"/>
  <c r="BA40" i="33"/>
  <c r="AZ40" i="33"/>
  <c r="AY40" i="33"/>
  <c r="AX40" i="33"/>
  <c r="BV39" i="33"/>
  <c r="BU39" i="33"/>
  <c r="BT39" i="33"/>
  <c r="BS39" i="33"/>
  <c r="BR39" i="33"/>
  <c r="BP39" i="33"/>
  <c r="BO39" i="33"/>
  <c r="BN39" i="33"/>
  <c r="BQ39" i="33" s="1"/>
  <c r="BM39" i="33"/>
  <c r="BL39" i="33"/>
  <c r="BK39" i="33"/>
  <c r="BJ39" i="33"/>
  <c r="BH39" i="33"/>
  <c r="BI39" i="33" s="1"/>
  <c r="BF39" i="33"/>
  <c r="BG39" i="33" s="1"/>
  <c r="BD39" i="33"/>
  <c r="BC39" i="33"/>
  <c r="BB39" i="33"/>
  <c r="BE39" i="33" s="1"/>
  <c r="AZ39" i="33"/>
  <c r="BA39" i="33" s="1"/>
  <c r="AY39" i="33"/>
  <c r="AX39" i="33"/>
  <c r="BV38" i="33"/>
  <c r="BU38" i="33"/>
  <c r="BS38" i="33"/>
  <c r="BT38" i="33" s="1"/>
  <c r="BR38" i="33"/>
  <c r="BQ38" i="33"/>
  <c r="BP38" i="33"/>
  <c r="BO38" i="33"/>
  <c r="BN38" i="33"/>
  <c r="BM38" i="33"/>
  <c r="BL38" i="33"/>
  <c r="BK38" i="33"/>
  <c r="BJ38" i="33"/>
  <c r="BI38" i="33"/>
  <c r="BH38" i="33"/>
  <c r="BG38" i="33"/>
  <c r="BF38" i="33"/>
  <c r="BD38" i="33"/>
  <c r="BC38" i="33"/>
  <c r="BB38" i="33"/>
  <c r="BE38" i="33" s="1"/>
  <c r="BA38" i="33"/>
  <c r="AZ38" i="33"/>
  <c r="AY38" i="33"/>
  <c r="AX38" i="33"/>
  <c r="BV37" i="33"/>
  <c r="BU37" i="33"/>
  <c r="BT37" i="33"/>
  <c r="BS37" i="33"/>
  <c r="BR37" i="33"/>
  <c r="BP37" i="33"/>
  <c r="BQ37" i="33" s="1"/>
  <c r="BO37" i="33"/>
  <c r="BN37" i="33"/>
  <c r="BM37" i="33"/>
  <c r="BL37" i="33"/>
  <c r="BK37" i="33"/>
  <c r="BJ37" i="33"/>
  <c r="BH37" i="33"/>
  <c r="BI37" i="33" s="1"/>
  <c r="BG37" i="33"/>
  <c r="BF37" i="33"/>
  <c r="BD37" i="33"/>
  <c r="BC37" i="33"/>
  <c r="BB37" i="33"/>
  <c r="BE37" i="33" s="1"/>
  <c r="AZ37" i="33"/>
  <c r="BA37" i="33" s="1"/>
  <c r="AY37" i="33"/>
  <c r="AX37" i="33"/>
  <c r="BV36" i="33"/>
  <c r="BU36" i="33"/>
  <c r="BS36" i="33"/>
  <c r="BT36" i="33" s="1"/>
  <c r="BR36" i="33"/>
  <c r="BQ36" i="33"/>
  <c r="BP36" i="33"/>
  <c r="BO36" i="33"/>
  <c r="BN36" i="33"/>
  <c r="BM36" i="33"/>
  <c r="BL36" i="33"/>
  <c r="BK36" i="33"/>
  <c r="BJ36" i="33"/>
  <c r="BI36" i="33"/>
  <c r="BH36" i="33"/>
  <c r="BG36" i="33"/>
  <c r="BF36" i="33"/>
  <c r="BD36" i="33"/>
  <c r="BC36" i="33"/>
  <c r="BE36" i="33" s="1"/>
  <c r="BB36" i="33"/>
  <c r="BA36" i="33"/>
  <c r="AZ36" i="33"/>
  <c r="AY36" i="33"/>
  <c r="AX36" i="33"/>
  <c r="BV35" i="33"/>
  <c r="BU35" i="33"/>
  <c r="BT35" i="33"/>
  <c r="BS35" i="33"/>
  <c r="BR35" i="33"/>
  <c r="BP35" i="33"/>
  <c r="BO35" i="33"/>
  <c r="BN35" i="33"/>
  <c r="BQ35" i="33" s="1"/>
  <c r="BM35" i="33"/>
  <c r="BL35" i="33"/>
  <c r="BK35" i="33"/>
  <c r="BJ35" i="33"/>
  <c r="BI35" i="33"/>
  <c r="BH35" i="33"/>
  <c r="BF35" i="33"/>
  <c r="BG35" i="33" s="1"/>
  <c r="BD35" i="33"/>
  <c r="BC35" i="33"/>
  <c r="BB35" i="33"/>
  <c r="BE35" i="33" s="1"/>
  <c r="BA35" i="33"/>
  <c r="AZ35" i="33"/>
  <c r="AY35" i="33"/>
  <c r="AX35" i="33"/>
  <c r="BV34" i="33"/>
  <c r="BU34" i="33"/>
  <c r="BS34" i="33"/>
  <c r="BT34" i="33" s="1"/>
  <c r="BR34" i="33"/>
  <c r="BP34" i="33"/>
  <c r="BO34" i="33"/>
  <c r="BN34" i="33"/>
  <c r="BQ34" i="33" s="1"/>
  <c r="BM34" i="33"/>
  <c r="BL34" i="33"/>
  <c r="BK34" i="33"/>
  <c r="BJ34" i="33"/>
  <c r="BI34" i="33"/>
  <c r="BH34" i="33"/>
  <c r="BG34" i="33"/>
  <c r="BF34" i="33"/>
  <c r="BE34" i="33"/>
  <c r="BD34" i="33"/>
  <c r="BC34" i="33"/>
  <c r="BB34" i="33"/>
  <c r="BA34" i="33"/>
  <c r="AZ34" i="33"/>
  <c r="AY34" i="33"/>
  <c r="AX34" i="33"/>
  <c r="BV33" i="33"/>
  <c r="BU33" i="33"/>
  <c r="BT33" i="33"/>
  <c r="BS33" i="33"/>
  <c r="BR33" i="33"/>
  <c r="BP33" i="33"/>
  <c r="BO33" i="33"/>
  <c r="BN33" i="33"/>
  <c r="BQ33" i="33" s="1"/>
  <c r="BM33" i="33"/>
  <c r="BL33" i="33"/>
  <c r="BK33" i="33"/>
  <c r="BJ33" i="33"/>
  <c r="BH33" i="33"/>
  <c r="BI33" i="33" s="1"/>
  <c r="BF33" i="33"/>
  <c r="BG33" i="33" s="1"/>
  <c r="BD33" i="33"/>
  <c r="BE33" i="33" s="1"/>
  <c r="BC33" i="33"/>
  <c r="BB33" i="33"/>
  <c r="AZ33" i="33"/>
  <c r="BA33" i="33" s="1"/>
  <c r="AY33" i="33"/>
  <c r="AX33" i="33"/>
  <c r="BV32" i="33"/>
  <c r="BU32" i="33"/>
  <c r="BT32" i="33"/>
  <c r="BS32" i="33"/>
  <c r="BR32" i="33"/>
  <c r="BP32" i="33"/>
  <c r="BO32" i="33"/>
  <c r="BQ32" i="33" s="1"/>
  <c r="BN32" i="33"/>
  <c r="BM32" i="33"/>
  <c r="BL32" i="33"/>
  <c r="BK32" i="33"/>
  <c r="BJ32" i="33"/>
  <c r="BI32" i="33"/>
  <c r="BH32" i="33"/>
  <c r="BG32" i="33"/>
  <c r="BF32" i="33"/>
  <c r="BE32" i="33"/>
  <c r="BD32" i="33"/>
  <c r="BC32" i="33"/>
  <c r="BB32" i="33"/>
  <c r="BA32" i="33"/>
  <c r="AZ32" i="33"/>
  <c r="AY32" i="33"/>
  <c r="AX32" i="33"/>
  <c r="BV31" i="33"/>
  <c r="BU31" i="33"/>
  <c r="BT31" i="33"/>
  <c r="BS31" i="33"/>
  <c r="BR31" i="33"/>
  <c r="BP31" i="33"/>
  <c r="BO31" i="33"/>
  <c r="BN31" i="33"/>
  <c r="BQ31" i="33" s="1"/>
  <c r="BM31" i="33"/>
  <c r="BL31" i="33"/>
  <c r="BK31" i="33"/>
  <c r="BJ31" i="33"/>
  <c r="BH31" i="33"/>
  <c r="BI31" i="33" s="1"/>
  <c r="BF31" i="33"/>
  <c r="BG31" i="33" s="1"/>
  <c r="BD31" i="33"/>
  <c r="BC31" i="33"/>
  <c r="BB31" i="33"/>
  <c r="BE31" i="33" s="1"/>
  <c r="AZ31" i="33"/>
  <c r="BA31" i="33" s="1"/>
  <c r="AY31" i="33"/>
  <c r="AX31" i="33"/>
  <c r="BV30" i="33"/>
  <c r="BU30" i="33"/>
  <c r="BS30" i="33"/>
  <c r="BT30" i="33" s="1"/>
  <c r="BR30" i="33"/>
  <c r="BQ30" i="33"/>
  <c r="BP30" i="33"/>
  <c r="BO30" i="33"/>
  <c r="BN30" i="33"/>
  <c r="BM30" i="33"/>
  <c r="BL30" i="33"/>
  <c r="BK30" i="33"/>
  <c r="BJ30" i="33"/>
  <c r="BI30" i="33"/>
  <c r="BH30" i="33"/>
  <c r="BG30" i="33"/>
  <c r="BF30" i="33"/>
  <c r="BD30" i="33"/>
  <c r="BC30" i="33"/>
  <c r="BB30" i="33"/>
  <c r="BE30" i="33" s="1"/>
  <c r="AZ30" i="33"/>
  <c r="BA30" i="33" s="1"/>
  <c r="AY30" i="33"/>
  <c r="AX30" i="33"/>
  <c r="BV29" i="33"/>
  <c r="BU29" i="33"/>
  <c r="BS29" i="33"/>
  <c r="BT29" i="33" s="1"/>
  <c r="BR29" i="33"/>
  <c r="BP29" i="33"/>
  <c r="BO29" i="33"/>
  <c r="BN29" i="33"/>
  <c r="BM29" i="33"/>
  <c r="BL29" i="33"/>
  <c r="BK29" i="33"/>
  <c r="BJ29" i="33"/>
  <c r="BH29" i="33"/>
  <c r="BI29" i="33" s="1"/>
  <c r="BF29" i="33"/>
  <c r="BG29" i="33" s="1"/>
  <c r="BD29" i="33"/>
  <c r="BC29" i="33"/>
  <c r="BB29" i="33"/>
  <c r="BE29" i="33" s="1"/>
  <c r="AZ29" i="33"/>
  <c r="BA29" i="33" s="1"/>
  <c r="AY29" i="33"/>
  <c r="AX29" i="33"/>
  <c r="BQ29" i="33" l="1"/>
  <c r="CG6" i="34" l="1"/>
  <c r="BV28" i="33"/>
  <c r="CF6" i="34" l="1"/>
  <c r="CD6" i="34"/>
  <c r="CE6" i="34" s="1"/>
  <c r="CC6" i="34"/>
  <c r="CA6" i="34"/>
  <c r="BZ6" i="34"/>
  <c r="BY6" i="34"/>
  <c r="CB6" i="34" s="1"/>
  <c r="BX6" i="34"/>
  <c r="BW6" i="34"/>
  <c r="BV6" i="34"/>
  <c r="BU6" i="34"/>
  <c r="BS6" i="34"/>
  <c r="BT6" i="34" s="1"/>
  <c r="BQ6" i="34"/>
  <c r="BR6" i="34" s="1"/>
  <c r="BO6" i="34"/>
  <c r="BN6" i="34"/>
  <c r="BM6" i="34"/>
  <c r="BK6" i="34"/>
  <c r="BL6" i="34" s="1"/>
  <c r="BJ6" i="34"/>
  <c r="BI6" i="34"/>
  <c r="BU28" i="33"/>
  <c r="BS28" i="33"/>
  <c r="BT28" i="33" s="1"/>
  <c r="BR28" i="33"/>
  <c r="BP28" i="33"/>
  <c r="BO28" i="33"/>
  <c r="BN28" i="33"/>
  <c r="BQ28" i="33" s="1"/>
  <c r="BM28" i="33"/>
  <c r="BL28" i="33"/>
  <c r="BK28" i="33"/>
  <c r="BJ28" i="33"/>
  <c r="BH28" i="33"/>
  <c r="BI28" i="33" s="1"/>
  <c r="BF28" i="33"/>
  <c r="BG28" i="33" s="1"/>
  <c r="BD28" i="33"/>
  <c r="BC28" i="33"/>
  <c r="BB28" i="33"/>
  <c r="BE28" i="33" s="1"/>
  <c r="AZ28" i="33"/>
  <c r="BA28" i="33" s="1"/>
  <c r="AY28" i="33"/>
  <c r="AX28" i="33"/>
  <c r="CX24" i="5" l="1"/>
  <c r="CW24" i="5"/>
  <c r="CV24" i="5"/>
  <c r="CT24" i="5"/>
  <c r="CS24" i="5"/>
  <c r="CR24" i="5"/>
  <c r="CP24" i="5"/>
  <c r="CO24" i="5"/>
  <c r="CN24" i="5"/>
  <c r="CM24" i="5"/>
  <c r="CL24" i="5"/>
  <c r="CK24" i="5"/>
  <c r="CJ24" i="5"/>
  <c r="CI24" i="5"/>
  <c r="AW5" i="5" l="1"/>
  <c r="CG24" i="5" l="1"/>
  <c r="BE23" i="5" l="1"/>
  <c r="CH24" i="5" s="1"/>
  <c r="AH33" i="5" l="1"/>
  <c r="A7" i="34" l="1"/>
  <c r="A8" i="34" s="1"/>
  <c r="A9" i="34" s="1"/>
  <c r="A10" i="34" s="1"/>
  <c r="A11" i="34" s="1"/>
  <c r="A12" i="34" s="1"/>
  <c r="A13" i="34" s="1"/>
  <c r="A14" i="34" s="1"/>
  <c r="A15" i="34" s="1"/>
  <c r="A16" i="34" s="1"/>
  <c r="A17" i="34" s="1"/>
  <c r="A18" i="34" s="1"/>
  <c r="A19" i="34" s="1"/>
  <c r="A20" i="34" s="1"/>
  <c r="A21" i="34" s="1"/>
  <c r="A22" i="34" s="1"/>
  <c r="A23" i="34" s="1"/>
  <c r="A24" i="34" s="1"/>
  <c r="A25" i="34" s="1"/>
  <c r="A26" i="34" s="1"/>
  <c r="A27" i="34" s="1"/>
  <c r="A28" i="34" s="1"/>
  <c r="A29" i="34" s="1"/>
  <c r="A30" i="34" s="1"/>
  <c r="A31" i="34" s="1"/>
  <c r="A32" i="34" s="1"/>
  <c r="B29" i="33"/>
  <c r="B30" i="33" s="1"/>
  <c r="B31" i="33" s="1"/>
  <c r="B32" i="33" s="1"/>
  <c r="B33" i="33" s="1"/>
  <c r="B34" i="33" s="1"/>
  <c r="B35" i="33" s="1"/>
  <c r="B36" i="33" s="1"/>
  <c r="B37" i="33" s="1"/>
  <c r="B38" i="33" s="1"/>
  <c r="B39" i="33" s="1"/>
  <c r="B40" i="33" s="1"/>
  <c r="CY24" i="5" l="1"/>
  <c r="BM3" i="5" l="1"/>
  <c r="A1" i="34" l="1"/>
  <c r="A1" i="33"/>
  <c r="Y1" i="34"/>
  <c r="Z1" i="33"/>
  <c r="AJ38" i="5"/>
  <c r="AX9" i="5"/>
  <c r="AJ12" i="5" l="1"/>
  <c r="AH6"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FK</author>
  </authors>
  <commentList>
    <comment ref="AI8" authorId="0" shapeId="0" xr:uid="{37A81A40-54CB-4A8F-9750-FDF7A1A4A4BF}">
      <text>
        <r>
          <rPr>
            <b/>
            <sz val="9"/>
            <color indexed="81"/>
            <rFont val="MS P ゴシック"/>
            <family val="3"/>
            <charset val="128"/>
          </rPr>
          <t>ご郵送させて頂きました調査用紙と
同じ形式かどうかをご確認ください。</t>
        </r>
        <r>
          <rPr>
            <sz val="9"/>
            <color indexed="81"/>
            <rFont val="MS P ゴシック"/>
            <family val="3"/>
            <charset val="128"/>
          </rPr>
          <t xml:space="preserve">
</t>
        </r>
      </text>
    </comment>
    <comment ref="BG23" authorId="0" shapeId="0" xr:uid="{D1F45CB5-3F5C-420E-98CA-471AB1D6701D}">
      <text>
        <r>
          <rPr>
            <b/>
            <sz val="12"/>
            <color indexed="81"/>
            <rFont val="MS P ゴシック"/>
            <family val="3"/>
            <charset val="128"/>
          </rPr>
          <t>封筒もしくは調査票１の用紙に記載されている
４桁の番号を必ず記入してください。
ご利用のパソコンやモニター、Excelの拡大率によっては
「＃＃＃＃」で表示される場合がございますが
そのままで構いません。</t>
        </r>
      </text>
    </comment>
    <comment ref="AL25" authorId="0" shapeId="0" xr:uid="{7592F956-FABC-4C14-A8DC-23E734BC8866}">
      <text>
        <r>
          <rPr>
            <b/>
            <sz val="9"/>
            <color indexed="81"/>
            <rFont val="MS P ゴシック"/>
            <family val="3"/>
            <charset val="128"/>
          </rPr>
          <t>7桁の数字で入力してください。</t>
        </r>
      </text>
    </comment>
    <comment ref="AV30" authorId="0" shapeId="0" xr:uid="{74583694-F71C-4685-B6E1-7939F545DA15}">
      <text>
        <r>
          <rPr>
            <b/>
            <sz val="9"/>
            <color indexed="81"/>
            <rFont val="MS P ゴシック"/>
            <family val="3"/>
            <charset val="128"/>
          </rPr>
          <t>ハイフンも入力してください。</t>
        </r>
      </text>
    </comment>
    <comment ref="AP35" authorId="0" shapeId="0" xr:uid="{8EB60F5C-E2AA-4530-B88B-6FACFAF5858C}">
      <text>
        <r>
          <rPr>
            <b/>
            <sz val="9"/>
            <color indexed="81"/>
            <rFont val="MS P ゴシック"/>
            <family val="3"/>
            <charset val="128"/>
          </rPr>
          <t>リストボックスから該当する番号を選択して下さい。</t>
        </r>
      </text>
    </comment>
    <comment ref="AI39" authorId="0" shapeId="0" xr:uid="{131B7C08-1637-48E0-B263-36ECC6648C3C}">
      <text>
        <r>
          <rPr>
            <b/>
            <sz val="9"/>
            <color indexed="81"/>
            <rFont val="MS P ゴシック"/>
            <family val="3"/>
            <charset val="128"/>
          </rPr>
          <t>リストボックスから該当する番号を選択して下さい。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FK</author>
  </authors>
  <commentList>
    <comment ref="F26" authorId="0" shapeId="0" xr:uid="{9A084D69-8559-4C5D-9415-45C8BA9F925C}">
      <text>
        <r>
          <rPr>
            <b/>
            <sz val="9"/>
            <color indexed="81"/>
            <rFont val="MS P ゴシック"/>
            <family val="3"/>
            <charset val="128"/>
          </rPr>
          <t>リストボックスから
該当するものを選択してください。</t>
        </r>
      </text>
    </comment>
    <comment ref="L26" authorId="0" shapeId="0" xr:uid="{944EBD54-57D3-4FA8-BB9D-74F2EF15239F}">
      <text>
        <r>
          <rPr>
            <b/>
            <sz val="9"/>
            <color indexed="81"/>
            <rFont val="MS P ゴシック"/>
            <family val="3"/>
            <charset val="128"/>
          </rPr>
          <t>リストボックスから
該当するものを選択してください。</t>
        </r>
      </text>
    </comment>
    <comment ref="O27" authorId="0" shapeId="0" xr:uid="{E130A354-403C-4CC2-AA58-10578C450AF2}">
      <text>
        <r>
          <rPr>
            <b/>
            <sz val="9"/>
            <color indexed="81"/>
            <rFont val="MS P ゴシック"/>
            <family val="3"/>
            <charset val="128"/>
          </rPr>
          <t>収集運搬業者ではなく、
処分業者又は再生処理業者をご入力ください。</t>
        </r>
      </text>
    </comment>
    <comment ref="P27" authorId="0" shapeId="0" xr:uid="{A3C6F8D1-D394-4228-9D9A-453CA4885E6A}">
      <text>
        <r>
          <rPr>
            <b/>
            <sz val="9"/>
            <color indexed="81"/>
            <rFont val="MS P ゴシック"/>
            <family val="3"/>
            <charset val="128"/>
          </rPr>
          <t>ハイフンも入力してください。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FK</author>
  </authors>
  <commentList>
    <comment ref="E4" authorId="0" shapeId="0" xr:uid="{55B8285E-2933-4024-956A-FCD827CE1B48}">
      <text>
        <r>
          <rPr>
            <b/>
            <sz val="9"/>
            <color indexed="81"/>
            <rFont val="MS P ゴシック"/>
            <family val="3"/>
            <charset val="128"/>
          </rPr>
          <t>リストボックスから
該当するものを選択してください。</t>
        </r>
      </text>
    </comment>
    <comment ref="K4" authorId="0" shapeId="0" xr:uid="{FAABDD08-0AFC-4D92-9EB6-DBB4082C6659}">
      <text>
        <r>
          <rPr>
            <b/>
            <sz val="9"/>
            <color indexed="81"/>
            <rFont val="MS P ゴシック"/>
            <family val="3"/>
            <charset val="128"/>
          </rPr>
          <t>リストボックスから
該当するものを選択してください。</t>
        </r>
      </text>
    </comment>
    <comment ref="O6" authorId="0" shapeId="0" xr:uid="{C269176F-FD2C-41FD-BE5F-1AF0F196A8C7}">
      <text>
        <r>
          <rPr>
            <b/>
            <sz val="9"/>
            <color indexed="81"/>
            <rFont val="MS P ゴシック"/>
            <family val="3"/>
            <charset val="128"/>
          </rPr>
          <t>ハイフンも入力してください。</t>
        </r>
      </text>
    </comment>
  </commentList>
</comments>
</file>

<file path=xl/sharedStrings.xml><?xml version="1.0" encoding="utf-8"?>
<sst xmlns="http://schemas.openxmlformats.org/spreadsheetml/2006/main" count="935" uniqueCount="543">
  <si>
    <t>所在地</t>
    <rPh sb="0" eb="3">
      <t>ショザイチ</t>
    </rPh>
    <phoneticPr fontId="1"/>
  </si>
  <si>
    <t>事業所名</t>
    <rPh sb="0" eb="3">
      <t>ジギョウショ</t>
    </rPh>
    <rPh sb="3" eb="4">
      <t>メイ</t>
    </rPh>
    <phoneticPr fontId="1"/>
  </si>
  <si>
    <t>人</t>
    <rPh sb="0" eb="1">
      <t>ニン</t>
    </rPh>
    <phoneticPr fontId="1"/>
  </si>
  <si>
    <t>記入年月日</t>
    <rPh sb="0" eb="2">
      <t>キニュウ</t>
    </rPh>
    <rPh sb="2" eb="3">
      <t>ネン</t>
    </rPh>
    <rPh sb="3" eb="5">
      <t>ガッピ</t>
    </rPh>
    <phoneticPr fontId="1"/>
  </si>
  <si>
    <t>１次処理</t>
    <rPh sb="1" eb="2">
      <t>ジ</t>
    </rPh>
    <rPh sb="2" eb="4">
      <t>ショリ</t>
    </rPh>
    <phoneticPr fontId="1"/>
  </si>
  <si>
    <t>２次処理</t>
    <rPh sb="1" eb="2">
      <t>ジ</t>
    </rPh>
    <rPh sb="2" eb="4">
      <t>ショリ</t>
    </rPh>
    <phoneticPr fontId="1"/>
  </si>
  <si>
    <t>３次処理</t>
    <rPh sb="1" eb="2">
      <t>ジ</t>
    </rPh>
    <rPh sb="2" eb="4">
      <t>ショリ</t>
    </rPh>
    <phoneticPr fontId="1"/>
  </si>
  <si>
    <t>行番</t>
    <rPh sb="0" eb="1">
      <t>ギョウ</t>
    </rPh>
    <rPh sb="1" eb="2">
      <t>バン</t>
    </rPh>
    <phoneticPr fontId="1"/>
  </si>
  <si>
    <t>→</t>
    <phoneticPr fontId="1"/>
  </si>
  <si>
    <t>単位</t>
    <rPh sb="0" eb="2">
      <t>タンイ</t>
    </rPh>
    <phoneticPr fontId="1"/>
  </si>
  <si>
    <t>Ｅ</t>
    <phoneticPr fontId="1"/>
  </si>
  <si>
    <t>発生の有無</t>
    <rPh sb="0" eb="2">
      <t>ハッセイ</t>
    </rPh>
    <rPh sb="3" eb="5">
      <t>ウム</t>
    </rPh>
    <phoneticPr fontId="1"/>
  </si>
  <si>
    <t>有機性汚泥</t>
    <rPh sb="0" eb="3">
      <t>ユウキセイ</t>
    </rPh>
    <rPh sb="3" eb="5">
      <t>オデイ</t>
    </rPh>
    <phoneticPr fontId="1"/>
  </si>
  <si>
    <t>１．産業廃棄物（特別管理産業廃棄物を除く）</t>
    <rPh sb="2" eb="4">
      <t>サンギョウ</t>
    </rPh>
    <rPh sb="4" eb="7">
      <t>ハイキブツ</t>
    </rPh>
    <rPh sb="18" eb="19">
      <t>ノゾ</t>
    </rPh>
    <phoneticPr fontId="1"/>
  </si>
  <si>
    <t>種　　　類</t>
    <rPh sb="0" eb="5">
      <t>シュルイ</t>
    </rPh>
    <phoneticPr fontId="1"/>
  </si>
  <si>
    <t>分類番号</t>
    <rPh sb="0" eb="2">
      <t>ブンルイ</t>
    </rPh>
    <rPh sb="2" eb="4">
      <t>バンゴウ</t>
    </rPh>
    <phoneticPr fontId="1"/>
  </si>
  <si>
    <t>下水汚泥</t>
    <rPh sb="0" eb="2">
      <t>ゲスイ</t>
    </rPh>
    <rPh sb="2" eb="4">
      <t>オデイ</t>
    </rPh>
    <phoneticPr fontId="1"/>
  </si>
  <si>
    <t>無機性汚泥</t>
    <rPh sb="0" eb="3">
      <t>ムキセイ</t>
    </rPh>
    <rPh sb="3" eb="5">
      <t>オデイ</t>
    </rPh>
    <phoneticPr fontId="1"/>
  </si>
  <si>
    <t>建設汚泥</t>
    <rPh sb="0" eb="2">
      <t>ケンセツ</t>
    </rPh>
    <rPh sb="2" eb="4">
      <t>オデイ</t>
    </rPh>
    <phoneticPr fontId="1"/>
  </si>
  <si>
    <t>上水汚泥</t>
    <rPh sb="0" eb="2">
      <t>ジョウスイ</t>
    </rPh>
    <rPh sb="2" eb="4">
      <t>オデイ</t>
    </rPh>
    <phoneticPr fontId="1"/>
  </si>
  <si>
    <t>廃油</t>
    <rPh sb="0" eb="2">
      <t>ハイユ</t>
    </rPh>
    <phoneticPr fontId="1"/>
  </si>
  <si>
    <t>一般廃油</t>
    <rPh sb="0" eb="2">
      <t>イッパン</t>
    </rPh>
    <rPh sb="2" eb="4">
      <t>ハイユ</t>
    </rPh>
    <phoneticPr fontId="1"/>
  </si>
  <si>
    <t>廃溶剤</t>
    <rPh sb="0" eb="3">
      <t>ハイヨウザイ</t>
    </rPh>
    <phoneticPr fontId="1"/>
  </si>
  <si>
    <t>固形油</t>
    <rPh sb="0" eb="2">
      <t>コケイ</t>
    </rPh>
    <rPh sb="2" eb="3">
      <t>ユ</t>
    </rPh>
    <phoneticPr fontId="1"/>
  </si>
  <si>
    <t>油でい</t>
    <rPh sb="0" eb="1">
      <t>ユ</t>
    </rPh>
    <phoneticPr fontId="1"/>
  </si>
  <si>
    <t>油付着物等</t>
    <rPh sb="0" eb="1">
      <t>ユ</t>
    </rPh>
    <rPh sb="1" eb="4">
      <t>フチャクブツ</t>
    </rPh>
    <rPh sb="4" eb="5">
      <t>ナド</t>
    </rPh>
    <phoneticPr fontId="1"/>
  </si>
  <si>
    <t>0350</t>
    <phoneticPr fontId="1"/>
  </si>
  <si>
    <t>廃酸</t>
    <rPh sb="0" eb="2">
      <t>ハイサン</t>
    </rPh>
    <phoneticPr fontId="1"/>
  </si>
  <si>
    <t>0401</t>
    <phoneticPr fontId="1"/>
  </si>
  <si>
    <t>写真定着廃液</t>
    <rPh sb="0" eb="2">
      <t>シャシン</t>
    </rPh>
    <rPh sb="2" eb="4">
      <t>テイチャク</t>
    </rPh>
    <rPh sb="4" eb="6">
      <t>ハイエキ</t>
    </rPh>
    <phoneticPr fontId="1"/>
  </si>
  <si>
    <t>0501</t>
    <phoneticPr fontId="1"/>
  </si>
  <si>
    <t>写真現像廃液</t>
    <rPh sb="0" eb="2">
      <t>シャシン</t>
    </rPh>
    <rPh sb="2" eb="6">
      <t>ゲンゾウエキ</t>
    </rPh>
    <phoneticPr fontId="1"/>
  </si>
  <si>
    <t>廃タイヤ</t>
    <rPh sb="0" eb="1">
      <t>ハイ</t>
    </rPh>
    <phoneticPr fontId="1"/>
  </si>
  <si>
    <t>0900</t>
    <phoneticPr fontId="1"/>
  </si>
  <si>
    <t>動物系固形不要物</t>
    <rPh sb="0" eb="2">
      <t>ドウブツ</t>
    </rPh>
    <rPh sb="2" eb="3">
      <t>ケイ</t>
    </rPh>
    <rPh sb="3" eb="5">
      <t>コケイ</t>
    </rPh>
    <rPh sb="5" eb="8">
      <t>フヨウブツ</t>
    </rPh>
    <phoneticPr fontId="1"/>
  </si>
  <si>
    <t>金属くず</t>
    <rPh sb="0" eb="2">
      <t>キンゾク</t>
    </rPh>
    <phoneticPr fontId="1"/>
  </si>
  <si>
    <t>鉄くず</t>
    <rPh sb="0" eb="1">
      <t>テツ</t>
    </rPh>
    <phoneticPr fontId="1"/>
  </si>
  <si>
    <t>非鉄くず</t>
    <rPh sb="0" eb="2">
      <t>ヒテツ</t>
    </rPh>
    <phoneticPr fontId="1"/>
  </si>
  <si>
    <t>ガラスくず</t>
    <phoneticPr fontId="1"/>
  </si>
  <si>
    <t>陶磁器くず</t>
    <rPh sb="0" eb="3">
      <t>トウジキ</t>
    </rPh>
    <phoneticPr fontId="1"/>
  </si>
  <si>
    <t>石膏ボード</t>
    <rPh sb="0" eb="2">
      <t>セッコウ</t>
    </rPh>
    <phoneticPr fontId="1"/>
  </si>
  <si>
    <t>鉱さい</t>
    <rPh sb="0" eb="1">
      <t>コウサイ</t>
    </rPh>
    <phoneticPr fontId="1"/>
  </si>
  <si>
    <t>ばいじん</t>
    <phoneticPr fontId="1"/>
  </si>
  <si>
    <t>シュレッダーダスト</t>
    <phoneticPr fontId="1"/>
  </si>
  <si>
    <t>２．特別管理産業廃棄物</t>
    <rPh sb="2" eb="4">
      <t>トクベツ</t>
    </rPh>
    <rPh sb="4" eb="6">
      <t>カンリ</t>
    </rPh>
    <rPh sb="6" eb="8">
      <t>サンギョウ</t>
    </rPh>
    <rPh sb="8" eb="11">
      <t>ハイキブツ</t>
    </rPh>
    <phoneticPr fontId="1"/>
  </si>
  <si>
    <t>0318</t>
    <phoneticPr fontId="1"/>
  </si>
  <si>
    <t>0408</t>
    <phoneticPr fontId="1"/>
  </si>
  <si>
    <t>0508</t>
    <phoneticPr fontId="1"/>
  </si>
  <si>
    <t>特定有害産業廃棄物</t>
    <rPh sb="0" eb="2">
      <t>トクテイ</t>
    </rPh>
    <rPh sb="2" eb="4">
      <t>ユウガイ</t>
    </rPh>
    <rPh sb="4" eb="6">
      <t>サンギョウ</t>
    </rPh>
    <rPh sb="6" eb="9">
      <t>ハイキブツ</t>
    </rPh>
    <phoneticPr fontId="1"/>
  </si>
  <si>
    <r>
      <t>紙くず　</t>
    </r>
    <r>
      <rPr>
        <sz val="8"/>
        <rFont val="HG丸ｺﾞｼｯｸM-PRO"/>
        <family val="3"/>
        <charset val="128"/>
      </rPr>
      <t/>
    </r>
    <rPh sb="0" eb="1">
      <t>カミ</t>
    </rPh>
    <phoneticPr fontId="1"/>
  </si>
  <si>
    <t>　上記の事業所の概要・事業の概要に
　記入の上、ご返送ください。</t>
    <rPh sb="1" eb="3">
      <t>ジョウキ</t>
    </rPh>
    <rPh sb="4" eb="7">
      <t>ジギョウショ</t>
    </rPh>
    <rPh sb="8" eb="10">
      <t>ガイヨウ</t>
    </rPh>
    <rPh sb="11" eb="13">
      <t>ジギョウ</t>
    </rPh>
    <rPh sb="14" eb="16">
      <t>ガイヨウ</t>
    </rPh>
    <rPh sb="19" eb="21">
      <t>キニュウ</t>
    </rPh>
    <rPh sb="22" eb="23">
      <t>ウエ</t>
    </rPh>
    <rPh sb="24" eb="27">
      <t>ゴヘンソウ</t>
    </rPh>
    <phoneticPr fontId="1"/>
  </si>
  <si>
    <t>①廃棄物の種類</t>
    <rPh sb="1" eb="4">
      <t>ハイキブツ</t>
    </rPh>
    <rPh sb="5" eb="7">
      <t>シュルイ</t>
    </rPh>
    <phoneticPr fontId="1"/>
  </si>
  <si>
    <t>②分類番号</t>
    <rPh sb="1" eb="3">
      <t>ブンルイ</t>
    </rPh>
    <rPh sb="3" eb="5">
      <t>バンゴウ</t>
    </rPh>
    <phoneticPr fontId="1"/>
  </si>
  <si>
    <t>③年間発生量</t>
    <rPh sb="1" eb="3">
      <t>ネンカン</t>
    </rPh>
    <rPh sb="3" eb="6">
      <t>ハッセイリョウ</t>
    </rPh>
    <phoneticPr fontId="1"/>
  </si>
  <si>
    <t>資源化用途</t>
    <rPh sb="0" eb="3">
      <t>シゲンカ</t>
    </rPh>
    <rPh sb="3" eb="5">
      <t>ヨウト</t>
    </rPh>
    <phoneticPr fontId="1"/>
  </si>
  <si>
    <t>その他</t>
    <rPh sb="2" eb="3">
      <t>タ</t>
    </rPh>
    <phoneticPr fontId="1"/>
  </si>
  <si>
    <t>ゴムくず</t>
    <phoneticPr fontId="1"/>
  </si>
  <si>
    <t>0211</t>
    <phoneticPr fontId="1"/>
  </si>
  <si>
    <t>0221</t>
    <phoneticPr fontId="1"/>
  </si>
  <si>
    <t>0222</t>
    <phoneticPr fontId="1"/>
  </si>
  <si>
    <t>0311</t>
    <phoneticPr fontId="1"/>
  </si>
  <si>
    <t>0312</t>
    <phoneticPr fontId="1"/>
  </si>
  <si>
    <t>0320</t>
    <phoneticPr fontId="1"/>
  </si>
  <si>
    <t>0330</t>
    <phoneticPr fontId="1"/>
  </si>
  <si>
    <t>0340</t>
    <phoneticPr fontId="1"/>
  </si>
  <si>
    <t>廃プラスチック類</t>
    <rPh sb="0" eb="1">
      <t>ハイ</t>
    </rPh>
    <rPh sb="7" eb="8">
      <t>ルイ</t>
    </rPh>
    <phoneticPr fontId="1"/>
  </si>
  <si>
    <t>0608</t>
    <phoneticPr fontId="1"/>
  </si>
  <si>
    <t>安定型混合廃棄物</t>
    <rPh sb="0" eb="2">
      <t>アンテイ</t>
    </rPh>
    <rPh sb="2" eb="3">
      <t>ガタ</t>
    </rPh>
    <rPh sb="3" eb="5">
      <t>コンゴウ</t>
    </rPh>
    <rPh sb="5" eb="8">
      <t>ハイキブツ</t>
    </rPh>
    <phoneticPr fontId="1"/>
  </si>
  <si>
    <t>管理型混合廃棄物</t>
    <rPh sb="0" eb="3">
      <t>カンリガタ</t>
    </rPh>
    <rPh sb="3" eb="5">
      <t>コンゴウ</t>
    </rPh>
    <rPh sb="5" eb="8">
      <t>ハイキブツ</t>
    </rPh>
    <phoneticPr fontId="1"/>
  </si>
  <si>
    <t>感染性産業廃棄物</t>
    <rPh sb="0" eb="3">
      <t>カンセンセイ</t>
    </rPh>
    <rPh sb="3" eb="5">
      <t>サンギョウ</t>
    </rPh>
    <rPh sb="5" eb="8">
      <t>ハイキブツ</t>
    </rPh>
    <phoneticPr fontId="1"/>
  </si>
  <si>
    <t>㊙</t>
    <phoneticPr fontId="1"/>
  </si>
  <si>
    <t>フリガナ</t>
    <phoneticPr fontId="1"/>
  </si>
  <si>
    <t>代表者氏名</t>
    <phoneticPr fontId="1"/>
  </si>
  <si>
    <t>ＦＡＸ</t>
    <phoneticPr fontId="1"/>
  </si>
  <si>
    <t>ＴＥＬ</t>
    <phoneticPr fontId="1"/>
  </si>
  <si>
    <t>④処理方法</t>
  </si>
  <si>
    <t>洗車汚泥</t>
    <rPh sb="0" eb="2">
      <t>センシャ</t>
    </rPh>
    <rPh sb="2" eb="4">
      <t>オデイ</t>
    </rPh>
    <phoneticPr fontId="1"/>
  </si>
  <si>
    <t>廃油（エンジンオイル）</t>
    <rPh sb="0" eb="2">
      <t>ハイユ</t>
    </rPh>
    <phoneticPr fontId="1"/>
  </si>
  <si>
    <t>廃タイヤ（大型車）</t>
    <rPh sb="0" eb="1">
      <t>ハイ</t>
    </rPh>
    <rPh sb="5" eb="7">
      <t>オオガタ</t>
    </rPh>
    <rPh sb="7" eb="8">
      <t>シャ</t>
    </rPh>
    <phoneticPr fontId="1"/>
  </si>
  <si>
    <t>廃タイヤ（普通・小型車）</t>
    <rPh sb="0" eb="1">
      <t>ハイ</t>
    </rPh>
    <rPh sb="5" eb="7">
      <t>フツウ</t>
    </rPh>
    <rPh sb="8" eb="11">
      <t>コガタシャ</t>
    </rPh>
    <phoneticPr fontId="1"/>
  </si>
  <si>
    <t>鉄くず（部品くず）</t>
    <rPh sb="0" eb="1">
      <t>テツ</t>
    </rPh>
    <rPh sb="4" eb="6">
      <t>ブヒン</t>
    </rPh>
    <phoneticPr fontId="1"/>
  </si>
  <si>
    <t>従業者数</t>
    <rPh sb="0" eb="3">
      <t>ジュウギョウシャ</t>
    </rPh>
    <rPh sb="3" eb="4">
      <t>スウ</t>
    </rPh>
    <phoneticPr fontId="1"/>
  </si>
  <si>
    <t>車の整備等</t>
    <rPh sb="0" eb="1">
      <t>クルマ</t>
    </rPh>
    <rPh sb="2" eb="4">
      <t>セイビ</t>
    </rPh>
    <rPh sb="4" eb="5">
      <t>トウ</t>
    </rPh>
    <phoneticPr fontId="1"/>
  </si>
  <si>
    <t>産業廃棄物処理業の許可</t>
    <phoneticPr fontId="1"/>
  </si>
  <si>
    <t>△△㈱</t>
    <phoneticPr fontId="1"/>
  </si>
  <si>
    <t>□□㈱</t>
    <phoneticPr fontId="1"/>
  </si>
  <si>
    <t>㈱××</t>
    <phoneticPr fontId="1"/>
  </si>
  <si>
    <t>○○㈱</t>
    <phoneticPr fontId="1"/>
  </si>
  <si>
    <t>□□商店</t>
    <rPh sb="2" eb="4">
      <t>ショウテン</t>
    </rPh>
    <phoneticPr fontId="1"/>
  </si>
  <si>
    <t>㈱○○</t>
    <phoneticPr fontId="1"/>
  </si>
  <si>
    <t>㈱△△</t>
    <phoneticPr fontId="1"/>
  </si>
  <si>
    <t>中津市</t>
    <rPh sb="0" eb="3">
      <t>ナカツシ</t>
    </rPh>
    <phoneticPr fontId="1"/>
  </si>
  <si>
    <t>津久見市</t>
    <rPh sb="0" eb="4">
      <t>ツクミシ</t>
    </rPh>
    <phoneticPr fontId="1"/>
  </si>
  <si>
    <t>Ｇ</t>
    <phoneticPr fontId="1"/>
  </si>
  <si>
    <t>玖珠町</t>
    <rPh sb="0" eb="2">
      <t>クス</t>
    </rPh>
    <rPh sb="2" eb="3">
      <t>マチ</t>
    </rPh>
    <phoneticPr fontId="1"/>
  </si>
  <si>
    <t>年度</t>
    <rPh sb="0" eb="2">
      <t>ネンド</t>
    </rPh>
    <phoneticPr fontId="1"/>
  </si>
  <si>
    <t xml:space="preserve"> 産業廃棄物実態調査票(その1)</t>
    <rPh sb="1" eb="3">
      <t>サンギョウ</t>
    </rPh>
    <rPh sb="3" eb="6">
      <t>ハイキブツ</t>
    </rPh>
    <rPh sb="6" eb="8">
      <t>ジッタイ</t>
    </rPh>
    <rPh sb="8" eb="11">
      <t>チョウサヒョウ</t>
    </rPh>
    <phoneticPr fontId="1"/>
  </si>
  <si>
    <t>複合材</t>
    <rPh sb="0" eb="3">
      <t>フクゴウザイ</t>
    </rPh>
    <phoneticPr fontId="1"/>
  </si>
  <si>
    <t>汚泥</t>
    <rPh sb="0" eb="2">
      <t>オデイ</t>
    </rPh>
    <phoneticPr fontId="1"/>
  </si>
  <si>
    <t>燃え殻</t>
  </si>
  <si>
    <t>廃アルカリ</t>
  </si>
  <si>
    <t>鉱さい</t>
  </si>
  <si>
    <t>汚泥</t>
    <phoneticPr fontId="1"/>
  </si>
  <si>
    <t>廃酸</t>
    <phoneticPr fontId="1"/>
  </si>
  <si>
    <t>廃水銀等</t>
    <phoneticPr fontId="1"/>
  </si>
  <si>
    <t>換算係数
(t/ｍ³)</t>
    <rPh sb="0" eb="2">
      <t>カンサン</t>
    </rPh>
    <rPh sb="2" eb="4">
      <t>ケイスウ</t>
    </rPh>
    <phoneticPr fontId="1"/>
  </si>
  <si>
    <t>燃え殻</t>
    <rPh sb="0" eb="1">
      <t>モ</t>
    </rPh>
    <rPh sb="2" eb="3">
      <t>ガラ</t>
    </rPh>
    <phoneticPr fontId="1"/>
  </si>
  <si>
    <t>廃アルカリ</t>
    <rPh sb="0" eb="1">
      <t>ハイ</t>
    </rPh>
    <phoneticPr fontId="1"/>
  </si>
  <si>
    <t>紙くず</t>
    <rPh sb="0" eb="1">
      <t>カミ</t>
    </rPh>
    <phoneticPr fontId="1"/>
  </si>
  <si>
    <t>木くず</t>
    <rPh sb="0" eb="1">
      <t>キ</t>
    </rPh>
    <phoneticPr fontId="1"/>
  </si>
  <si>
    <t>繊維くず</t>
    <rPh sb="0" eb="2">
      <t>センイ</t>
    </rPh>
    <phoneticPr fontId="1"/>
  </si>
  <si>
    <t>動植物性残さ</t>
    <rPh sb="0" eb="3">
      <t>ドウショクブツ</t>
    </rPh>
    <rPh sb="3" eb="4">
      <t>セイ</t>
    </rPh>
    <rPh sb="4" eb="5">
      <t>ザン</t>
    </rPh>
    <phoneticPr fontId="1"/>
  </si>
  <si>
    <t>鉱さい</t>
    <rPh sb="0" eb="1">
      <t>コウ</t>
    </rPh>
    <phoneticPr fontId="1"/>
  </si>
  <si>
    <t>がれき類</t>
    <rPh sb="3" eb="4">
      <t>ルイ</t>
    </rPh>
    <phoneticPr fontId="1"/>
  </si>
  <si>
    <t>動物のふん尿</t>
    <rPh sb="0" eb="2">
      <t>ドウブツ</t>
    </rPh>
    <rPh sb="5" eb="6">
      <t>ニョウ</t>
    </rPh>
    <phoneticPr fontId="1"/>
  </si>
  <si>
    <t>動物の死体</t>
    <rPh sb="0" eb="2">
      <t>ドウブツ</t>
    </rPh>
    <rPh sb="3" eb="5">
      <t>シタイ</t>
    </rPh>
    <phoneticPr fontId="1"/>
  </si>
  <si>
    <t>廃電気機械器具</t>
    <rPh sb="0" eb="1">
      <t>ハイ</t>
    </rPh>
    <rPh sb="1" eb="3">
      <t>デンキ</t>
    </rPh>
    <rPh sb="3" eb="5">
      <t>キカイ</t>
    </rPh>
    <rPh sb="5" eb="7">
      <t>キグ</t>
    </rPh>
    <phoneticPr fontId="1"/>
  </si>
  <si>
    <t>廃石綿類</t>
    <rPh sb="0" eb="1">
      <t>ハイ</t>
    </rPh>
    <rPh sb="1" eb="3">
      <t>イシワタ</t>
    </rPh>
    <rPh sb="3" eb="4">
      <t>ルイ</t>
    </rPh>
    <phoneticPr fontId="1"/>
  </si>
  <si>
    <t>廃水銀</t>
    <rPh sb="0" eb="1">
      <t>ハイ</t>
    </rPh>
    <rPh sb="1" eb="3">
      <t>スイギン</t>
    </rPh>
    <phoneticPr fontId="1"/>
  </si>
  <si>
    <t>種　　　類</t>
    <rPh sb="0" eb="1">
      <t>シュ</t>
    </rPh>
    <rPh sb="4" eb="5">
      <t>タグイ</t>
    </rPh>
    <phoneticPr fontId="1"/>
  </si>
  <si>
    <t>動物系固形不要物</t>
    <rPh sb="0" eb="2">
      <t>ドウブツ</t>
    </rPh>
    <rPh sb="2" eb="3">
      <t>ケイ</t>
    </rPh>
    <rPh sb="3" eb="5">
      <t>コケイ</t>
    </rPh>
    <rPh sb="5" eb="7">
      <t>フヨウ</t>
    </rPh>
    <rPh sb="7" eb="8">
      <t>ブツ</t>
    </rPh>
    <phoneticPr fontId="1"/>
  </si>
  <si>
    <t>ガラスくず、コンクリートくず、陶磁器くず</t>
    <rPh sb="15" eb="18">
      <t>トウジキ</t>
    </rPh>
    <phoneticPr fontId="1"/>
  </si>
  <si>
    <t>建設混合廃棄物</t>
    <rPh sb="0" eb="2">
      <t>ケンセツ</t>
    </rPh>
    <rPh sb="2" eb="4">
      <t>コンゴウ</t>
    </rPh>
    <rPh sb="4" eb="7">
      <t>ハイキブツ</t>
    </rPh>
    <phoneticPr fontId="1"/>
  </si>
  <si>
    <t>．</t>
  </si>
  <si>
    <t>．</t>
    <phoneticPr fontId="1"/>
  </si>
  <si>
    <t>車の整備を事業所内で行っている。</t>
    <phoneticPr fontId="1"/>
  </si>
  <si>
    <t>〒</t>
    <phoneticPr fontId="1"/>
  </si>
  <si>
    <t>発生しなかった。</t>
    <phoneticPr fontId="1"/>
  </si>
  <si>
    <t>収集運搬業</t>
    <phoneticPr fontId="1"/>
  </si>
  <si>
    <t>最終処分業</t>
    <phoneticPr fontId="1"/>
  </si>
  <si>
    <t>中間処分業</t>
    <phoneticPr fontId="1"/>
  </si>
  <si>
    <t>形式Ｃ</t>
    <rPh sb="0" eb="2">
      <t>ケイシキ</t>
    </rPh>
    <phoneticPr fontId="1"/>
  </si>
  <si>
    <t>（運輸業、自動車小売業、燃料小売業、</t>
    <phoneticPr fontId="1"/>
  </si>
  <si>
    <t>　自動車整備業等）</t>
    <rPh sb="1" eb="4">
      <t>ジドウシャ</t>
    </rPh>
    <rPh sb="4" eb="6">
      <t>セイビ</t>
    </rPh>
    <rPh sb="6" eb="7">
      <t>ギョウ</t>
    </rPh>
    <rPh sb="7" eb="8">
      <t>トウ</t>
    </rPh>
    <phoneticPr fontId="1"/>
  </si>
  <si>
    <t>大　分　県</t>
    <rPh sb="0" eb="1">
      <t>ダイ</t>
    </rPh>
    <rPh sb="2" eb="3">
      <t>ブン</t>
    </rPh>
    <rPh sb="4" eb="5">
      <t>ケン</t>
    </rPh>
    <phoneticPr fontId="1"/>
  </si>
  <si>
    <t>廃棄物は、“産業廃棄物”と“一般廃棄物”に分類されます。</t>
    <phoneticPr fontId="1"/>
  </si>
  <si>
    <t>法的には、事業活動によって生じた２０種類の廃棄物を“産業廃棄物”（表を参照）として、それ以外が“一般廃棄物”です。</t>
    <rPh sb="35" eb="37">
      <t>サンショウ</t>
    </rPh>
    <phoneticPr fontId="1"/>
  </si>
  <si>
    <t>種類</t>
  </si>
  <si>
    <t>あらゆる事業活動に伴うもの</t>
  </si>
  <si>
    <t>石炭がら、焼却炉の残灰、炉清掃排出物、その他焼却残さ</t>
  </si>
  <si>
    <t>写真定着廃液、廃硫酸、廃塩酸、各種の有機廃酸類等すべての酸性廃液</t>
  </si>
  <si>
    <t>写真現像廃液、廃ソーダ液、金属せっけん廃液等すべてのアルカリ性廃液</t>
  </si>
  <si>
    <t>生ゴム、天然ゴムくず</t>
  </si>
  <si>
    <t>鉄鋼または非鉄金属の破片、研磨くず、切削くず等</t>
  </si>
  <si>
    <t>鋳物廃砂、電炉等溶解炉かす、ボタ、不良石炭、粉炭かす等</t>
  </si>
  <si>
    <t>特定の事業活動に伴うもの</t>
  </si>
  <si>
    <t>貨物の流通のために使用したパレット等</t>
  </si>
  <si>
    <t>畜産農業から排出される牛、馬、豚、めん羊、にわとり等のふん尿</t>
  </si>
  <si>
    <t>畜産農業から排出される牛、馬、豚、めん羊、にわとり等の死体</t>
  </si>
  <si>
    <t>具体例</t>
    <phoneticPr fontId="1"/>
  </si>
  <si>
    <t>汚泥</t>
  </si>
  <si>
    <t>廃油</t>
  </si>
  <si>
    <t>廃酸</t>
  </si>
  <si>
    <t>廃プラスチック類</t>
  </si>
  <si>
    <t>ゴムくず</t>
  </si>
  <si>
    <t>金属くず</t>
  </si>
  <si>
    <t>がれき類</t>
  </si>
  <si>
    <t>ばいじん</t>
  </si>
  <si>
    <t>紙くず</t>
  </si>
  <si>
    <t>木くず</t>
  </si>
  <si>
    <t>繊維くず</t>
  </si>
  <si>
    <t>動植物性残さ</t>
  </si>
  <si>
    <t>動物系固形不要物</t>
  </si>
  <si>
    <t>動物のふん尿</t>
  </si>
  <si>
    <t>動物の死体</t>
  </si>
  <si>
    <t>以上の産業廃棄物を処分するために処理したもので、上記の産業廃棄物に該当しないもの（例えばコンクリート固型化物）</t>
    <phoneticPr fontId="1"/>
  </si>
  <si>
    <t>工作物の新築、改築または除去により生じたコンクリート破片、アスファルト破片
その他これらに類する不要物</t>
    <phoneticPr fontId="1"/>
  </si>
  <si>
    <t>← 産業廃棄物が調査対象</t>
    <rPh sb="2" eb="4">
      <t>サンギョウ</t>
    </rPh>
    <rPh sb="4" eb="7">
      <t>ハイキブツ</t>
    </rPh>
    <rPh sb="8" eb="10">
      <t>チョウサ</t>
    </rPh>
    <rPh sb="10" eb="12">
      <t>タイショウ</t>
    </rPh>
    <phoneticPr fontId="1"/>
  </si>
  <si>
    <t>○</t>
    <phoneticPr fontId="1"/>
  </si>
  <si>
    <t>産業廃棄物の種類と具体例</t>
    <rPh sb="0" eb="2">
      <t>サンギョウ</t>
    </rPh>
    <rPh sb="2" eb="5">
      <t>ハイキブツ</t>
    </rPh>
    <rPh sb="6" eb="8">
      <t>シュルイ</t>
    </rPh>
    <rPh sb="9" eb="11">
      <t>グタイ</t>
    </rPh>
    <rPh sb="11" eb="12">
      <t>レイ</t>
    </rPh>
    <phoneticPr fontId="1"/>
  </si>
  <si>
    <t>揮発油類、灯油類、軽油類の燃えやすい廃油</t>
  </si>
  <si>
    <t>pH2.0以下の酸性廃液、pH12.5以上のアルカリ性廃液</t>
  </si>
  <si>
    <t>感染性産業廃棄物</t>
  </si>
  <si>
    <t>特定有害産業廃棄物</t>
  </si>
  <si>
    <t>廃PCB等</t>
  </si>
  <si>
    <t>廃PCBおよびPCBを含む廃油</t>
  </si>
  <si>
    <t>PCB汚染物</t>
  </si>
  <si>
    <t>PCB処理物</t>
  </si>
  <si>
    <t>廃水銀等</t>
  </si>
  <si>
    <t>及びその処理物</t>
  </si>
  <si>
    <t>・廃水銀等（廃水銀及び廃水銀化合物）</t>
  </si>
  <si>
    <t>廃石綿等</t>
  </si>
  <si>
    <t>有害産業廃棄物</t>
  </si>
  <si>
    <t>感染性病原体が含まれるか、付着しているか又はそれらのおそれのある産棄廃棄物
（血液の付着した注射針、採血管等）</t>
    <phoneticPr fontId="1"/>
  </si>
  <si>
    <t>ガラスくず、
コンクリートくず
および陶磁器くず</t>
    <phoneticPr fontId="1"/>
  </si>
  <si>
    <t>鉱物性油、動植物性油、潤滑油、絶縁油、洗浄油、切削油、溶剤、タールピッチ等</t>
    <phoneticPr fontId="1"/>
  </si>
  <si>
    <t>合成樹脂くず、合成繊維くず、合成ゴムくず（廃タイヤを含む）等固形状・液状のすべての
合成高分子系化合物</t>
    <phoneticPr fontId="1"/>
  </si>
  <si>
    <t>建設業に係るもの（工作物の新築、改築または除去により生じたもの）、パルプ製造業、
製紙業、紙加工品製造業、新聞業、出版業、製本業、印刷物加工業から生ずる紙くず</t>
    <phoneticPr fontId="1"/>
  </si>
  <si>
    <t>建設業に係るもの（範囲は紙くずと同じ）、木材・木製品製造業（家具の製造業を含む）、
パルプ製造業、輸入木材の卸売業および物品賃貸業から生ずる木材片、おがくず、バーク類等</t>
    <phoneticPr fontId="1"/>
  </si>
  <si>
    <t>建設業に係るもの（範囲は紙くずと同じ）、衣服その他繊維製品製造業以外の繊維工業から
生ずる木綿くず、羊毛くず等の天然繊維くず</t>
    <phoneticPr fontId="1"/>
  </si>
  <si>
    <t>食料品、医薬品、香料製造業から生ずるあめかす、のりかす、醸造かす、発酵かす、魚および
獣のあら等の固形状の不要物</t>
    <phoneticPr fontId="1"/>
  </si>
  <si>
    <t>と畜場において処分した獣畜、食鳥処理場において処理した食鳥に係る固形状の不要物</t>
    <phoneticPr fontId="1"/>
  </si>
  <si>
    <t>ガラス類（板ガラス等）、製品の製造過程等で生ずるコンクリートくず、インターロッキング
ブロックくず、レンガくず、廃石膏ボード、セメントくず、モルタルくず、スレートくず、
陶磁器くず等</t>
    <phoneticPr fontId="1"/>
  </si>
  <si>
    <t>大気汚染防止法に定めるばい煙発生施設、ダイオキシン類対策特別措置法に定める特定施設
または産業廃棄物焼却施設において発生するばいじんであって集じん施設によって集められたもの</t>
    <phoneticPr fontId="1"/>
  </si>
  <si>
    <t>廃PCB等またはPCB汚染物を処分するために処理したもの
（環境省令で定める基準に適合しないものに限る）</t>
    <phoneticPr fontId="1"/>
  </si>
  <si>
    <t>PCBが染み込んだ汚泥、PCBが塗布もしくは染み込んだ紙くず、PCBが染み込んだ木くず、
もしくは繊維くず、またはPCBが付着もしくは封入された廃ブラスチック類や金属くず、
PCBが付着した陶磁器くずやがれき類</t>
    <phoneticPr fontId="1"/>
  </si>
  <si>
    <t>建築物その他の工作物から除去した飛散性の吹付け石綿、石綿含有保温材、断熱材、耐火被覆材
およびその除去工事から排出されるプラスチックシート等で、石綿が付着しているおそれのある
もの、大気汚染防止法の特定粉じん発生施設で生じた石綿で集じん施設で集められたもの等</t>
    <phoneticPr fontId="1"/>
  </si>
  <si>
    <t>水銀、カドミウム、鉛、有機燐化合物、六価クロム、砒素、シアン、PCB、トリクロロエチレン、
テトラクロロエチレン、ジクロロメタン、四塩化炭素、1,2-ジクロロエタン、
1,1-ジクロロエチレン、シス-1,2-ジクロロエチレン、1,1,1-トリクロロエタン、
1,1,2-トリクロロエタン、1,3-ジクロロプロペン、チウラム、シマジン、チオベンカルブ、
ベンゼン、セレン、1,4-ジオキサン又はその化合物、ダイオキシン類が基準値を超えて含まれる
汚泥、鉱さい、廃油、廃酸、廃アルカリ、燃え殻、ばいじん等</t>
    <phoneticPr fontId="1"/>
  </si>
  <si>
    <t>特別管理産業廃棄物の種類と具体例</t>
    <rPh sb="0" eb="2">
      <t>トクベツ</t>
    </rPh>
    <rPh sb="2" eb="4">
      <t>カンリ</t>
    </rPh>
    <rPh sb="4" eb="6">
      <t>サンギョウ</t>
    </rPh>
    <rPh sb="6" eb="9">
      <t>ハイキブツ</t>
    </rPh>
    <rPh sb="10" eb="12">
      <t>シュルイ</t>
    </rPh>
    <rPh sb="13" eb="15">
      <t>グタイ</t>
    </rPh>
    <rPh sb="15" eb="16">
      <t>レイ</t>
    </rPh>
    <phoneticPr fontId="1"/>
  </si>
  <si>
    <t>・廃水銀等を処分するために処理したもの（環境省令で定める基準に適合しないものに限る）</t>
    <phoneticPr fontId="1"/>
  </si>
  <si>
    <t>尚、廃油や金属くずなど事業活動に伴って生じた不要物で、売却しているものは産業廃棄物ではない場合もありますが調査の対象です。</t>
    <rPh sb="0" eb="1">
      <t>ナオ</t>
    </rPh>
    <rPh sb="2" eb="4">
      <t>ハイユ</t>
    </rPh>
    <rPh sb="11" eb="13">
      <t>ジギョウ</t>
    </rPh>
    <rPh sb="13" eb="15">
      <t>カツドウ</t>
    </rPh>
    <rPh sb="16" eb="17">
      <t>トモナ</t>
    </rPh>
    <rPh sb="19" eb="20">
      <t>ショウ</t>
    </rPh>
    <rPh sb="22" eb="24">
      <t>フヨウ</t>
    </rPh>
    <rPh sb="24" eb="25">
      <t>ブツ</t>
    </rPh>
    <rPh sb="27" eb="29">
      <t>バイキャク</t>
    </rPh>
    <phoneticPr fontId="1"/>
  </si>
  <si>
    <t>廃棄物</t>
    <rPh sb="0" eb="3">
      <t>ハイキブツ</t>
    </rPh>
    <phoneticPr fontId="1"/>
  </si>
  <si>
    <t>事業系一般廃棄物</t>
    <rPh sb="0" eb="2">
      <t>ジギョウ</t>
    </rPh>
    <rPh sb="2" eb="3">
      <t>ケイ</t>
    </rPh>
    <rPh sb="3" eb="8">
      <t>イッパンハイキブツ</t>
    </rPh>
    <phoneticPr fontId="1"/>
  </si>
  <si>
    <t>（事業活動に伴って生じた廃棄物であって産業廃棄物以外のもの）</t>
    <rPh sb="19" eb="21">
      <t>サンギョウ</t>
    </rPh>
    <rPh sb="24" eb="26">
      <t>イガイ</t>
    </rPh>
    <phoneticPr fontId="1"/>
  </si>
  <si>
    <t>家庭廃棄物</t>
    <rPh sb="0" eb="2">
      <t>カテイ</t>
    </rPh>
    <rPh sb="2" eb="5">
      <t>ハイキブツ</t>
    </rPh>
    <phoneticPr fontId="1"/>
  </si>
  <si>
    <t>（一般家庭の日常生活に伴って生じた廃棄物）</t>
    <rPh sb="1" eb="3">
      <t>イッパン</t>
    </rPh>
    <rPh sb="3" eb="5">
      <t>カテイ</t>
    </rPh>
    <rPh sb="6" eb="8">
      <t>ニチジョウ</t>
    </rPh>
    <rPh sb="8" eb="10">
      <t>セイカツ</t>
    </rPh>
    <rPh sb="11" eb="12">
      <t>トモナ</t>
    </rPh>
    <rPh sb="14" eb="15">
      <t>ショウ</t>
    </rPh>
    <rPh sb="17" eb="20">
      <t>ハイキブツ</t>
    </rPh>
    <phoneticPr fontId="1"/>
  </si>
  <si>
    <t>特別管理一般廃棄物</t>
    <rPh sb="0" eb="2">
      <t>トクベツ</t>
    </rPh>
    <rPh sb="2" eb="4">
      <t>カンリ</t>
    </rPh>
    <rPh sb="4" eb="9">
      <t>イッパンハイキブツ</t>
    </rPh>
    <phoneticPr fontId="1"/>
  </si>
  <si>
    <t>（廃家電製品に含まれるPCB使用部品、ごみ処理施設の集じん施設で集められたばいじん、感染性一般廃棄物等）</t>
    <rPh sb="1" eb="2">
      <t>ハイ</t>
    </rPh>
    <rPh sb="2" eb="4">
      <t>カデン</t>
    </rPh>
    <rPh sb="4" eb="6">
      <t>セイヒン</t>
    </rPh>
    <rPh sb="7" eb="8">
      <t>フク</t>
    </rPh>
    <rPh sb="14" eb="16">
      <t>シヨウ</t>
    </rPh>
    <rPh sb="16" eb="18">
      <t>ブヒン</t>
    </rPh>
    <rPh sb="21" eb="23">
      <t>ショリ</t>
    </rPh>
    <rPh sb="23" eb="25">
      <t>シセツ</t>
    </rPh>
    <rPh sb="26" eb="27">
      <t>シュウ</t>
    </rPh>
    <rPh sb="29" eb="31">
      <t>シセツ</t>
    </rPh>
    <rPh sb="32" eb="33">
      <t>アツ</t>
    </rPh>
    <rPh sb="42" eb="45">
      <t>カンセンセイ</t>
    </rPh>
    <rPh sb="45" eb="47">
      <t>イッパン</t>
    </rPh>
    <rPh sb="47" eb="50">
      <t>ハイキブツ</t>
    </rPh>
    <rPh sb="50" eb="51">
      <t>トウ</t>
    </rPh>
    <phoneticPr fontId="1"/>
  </si>
  <si>
    <t>　　│</t>
    <phoneticPr fontId="1"/>
  </si>
  <si>
    <t>一般廃棄物──┬───</t>
    <rPh sb="0" eb="5">
      <t>イッパンハイキブツ</t>
    </rPh>
    <phoneticPr fontId="1"/>
  </si>
  <si>
    <t>　　│　　　　└───</t>
    <phoneticPr fontId="1"/>
  </si>
  <si>
    <t>　　│　　　　│</t>
    <phoneticPr fontId="1"/>
  </si>
  <si>
    <t>　　└─────────</t>
    <phoneticPr fontId="1"/>
  </si>
  <si>
    <t>┤</t>
    <phoneticPr fontId="1"/>
  </si>
  <si>
    <t>┌─</t>
    <phoneticPr fontId="1"/>
  </si>
  <si>
    <t>│</t>
    <phoneticPr fontId="1"/>
  </si>
  <si>
    <t>└─</t>
    <phoneticPr fontId="1"/>
  </si>
  <si>
    <r>
      <t>産業廃棄物</t>
    </r>
    <r>
      <rPr>
        <b/>
        <sz val="8"/>
        <rFont val="HG丸ｺﾞｼｯｸM-PRO"/>
        <family val="3"/>
        <charset val="128"/>
      </rPr>
      <t>（事業活動に伴って生じた廃棄物であって廃棄物処理法で規定された20種類の廃棄物）</t>
    </r>
    <rPh sb="0" eb="2">
      <t>サンギョウ</t>
    </rPh>
    <rPh sb="2" eb="5">
      <t>ハイキブツ</t>
    </rPh>
    <rPh sb="6" eb="8">
      <t>ジギョウ</t>
    </rPh>
    <rPh sb="8" eb="10">
      <t>カツドウ</t>
    </rPh>
    <rPh sb="11" eb="12">
      <t>トモナ</t>
    </rPh>
    <rPh sb="14" eb="15">
      <t>ショウ</t>
    </rPh>
    <rPh sb="17" eb="19">
      <t>ハイキ</t>
    </rPh>
    <rPh sb="19" eb="20">
      <t>ブツ</t>
    </rPh>
    <rPh sb="24" eb="27">
      <t>ハイキブツ</t>
    </rPh>
    <rPh sb="27" eb="29">
      <t>ショリ</t>
    </rPh>
    <rPh sb="29" eb="30">
      <t>ホウ</t>
    </rPh>
    <rPh sb="31" eb="33">
      <t>キテイ</t>
    </rPh>
    <rPh sb="38" eb="40">
      <t>シュルイ</t>
    </rPh>
    <rPh sb="41" eb="44">
      <t>ハイキブツ</t>
    </rPh>
    <phoneticPr fontId="1"/>
  </si>
  <si>
    <r>
      <t>特別管理産業廃棄物</t>
    </r>
    <r>
      <rPr>
        <b/>
        <sz val="8"/>
        <rFont val="HG丸ｺﾞｼｯｸM-PRO"/>
        <family val="3"/>
        <charset val="128"/>
      </rPr>
      <t>（爆発性、毒性、感染性のある廃棄物）</t>
    </r>
    <rPh sb="0" eb="2">
      <t>トクベツ</t>
    </rPh>
    <rPh sb="2" eb="4">
      <t>カンリ</t>
    </rPh>
    <rPh sb="4" eb="6">
      <t>サンギョウ</t>
    </rPh>
    <rPh sb="6" eb="9">
      <t>ハイキブツ</t>
    </rPh>
    <phoneticPr fontId="1"/>
  </si>
  <si>
    <t>で検索</t>
    <phoneticPr fontId="1"/>
  </si>
  <si>
    <t>本調査は事業所単位で行います。調査票が送付された事業所に関してのみ回答してください。</t>
    <rPh sb="4" eb="7">
      <t>ジギョウショ</t>
    </rPh>
    <rPh sb="7" eb="9">
      <t>タンイ</t>
    </rPh>
    <rPh sb="10" eb="11">
      <t>オコナ</t>
    </rPh>
    <rPh sb="26" eb="28">
      <t>カイトウ</t>
    </rPh>
    <phoneticPr fontId="1"/>
  </si>
  <si>
    <t>調査票が送付された事業所以外の本社や支社等は、調査対象外です。</t>
    <rPh sb="12" eb="14">
      <t>イガイ</t>
    </rPh>
    <rPh sb="18" eb="20">
      <t>シシャ</t>
    </rPh>
    <rPh sb="23" eb="25">
      <t>チョウサ</t>
    </rPh>
    <rPh sb="27" eb="28">
      <t>ガイ</t>
    </rPh>
    <phoneticPr fontId="1"/>
  </si>
  <si>
    <t>※</t>
    <phoneticPr fontId="1"/>
  </si>
  <si>
    <t>ください。</t>
    <phoneticPr fontId="1"/>
  </si>
  <si>
    <t>年</t>
    <rPh sb="0" eb="1">
      <t>ネン</t>
    </rPh>
    <phoneticPr fontId="1"/>
  </si>
  <si>
    <t>月</t>
    <rPh sb="0" eb="1">
      <t>ガツ</t>
    </rPh>
    <phoneticPr fontId="1"/>
  </si>
  <si>
    <t>日</t>
    <rPh sb="0" eb="1">
      <t>ニチ</t>
    </rPh>
    <phoneticPr fontId="1"/>
  </si>
  <si>
    <t>記入者氏名</t>
    <rPh sb="3" eb="5">
      <t>シメイ</t>
    </rPh>
    <phoneticPr fontId="1"/>
  </si>
  <si>
    <t>↓</t>
    <phoneticPr fontId="1"/>
  </si>
  <si>
    <t>※空白でもよい</t>
    <rPh sb="1" eb="3">
      <t>クウハク</t>
    </rPh>
    <phoneticPr fontId="1"/>
  </si>
  <si>
    <t>↑</t>
    <phoneticPr fontId="1"/>
  </si>
  <si>
    <t>TEL</t>
    <phoneticPr fontId="1"/>
  </si>
  <si>
    <t>都道府県名</t>
    <rPh sb="0" eb="4">
      <t>トドウフケン</t>
    </rPh>
    <rPh sb="4" eb="5">
      <t>メイ</t>
    </rPh>
    <phoneticPr fontId="1"/>
  </si>
  <si>
    <t>市町村名</t>
    <rPh sb="0" eb="3">
      <t>シチョウソン</t>
    </rPh>
    <rPh sb="3" eb="4">
      <t>メイ</t>
    </rPh>
    <phoneticPr fontId="1"/>
  </si>
  <si>
    <t>⑥
処理・
処分の
記号</t>
    <rPh sb="2" eb="4">
      <t>ショリ</t>
    </rPh>
    <rPh sb="6" eb="8">
      <t>ショブン</t>
    </rPh>
    <rPh sb="10" eb="12">
      <t>キゴウ</t>
    </rPh>
    <phoneticPr fontId="1"/>
  </si>
  <si>
    <t>⑪</t>
    <phoneticPr fontId="1"/>
  </si>
  <si>
    <t>業者名等</t>
    <rPh sb="0" eb="2">
      <t>ギョウシャ</t>
    </rPh>
    <rPh sb="2" eb="3">
      <t>メイ</t>
    </rPh>
    <rPh sb="3" eb="4">
      <t>トウ</t>
    </rPh>
    <phoneticPr fontId="1"/>
  </si>
  <si>
    <t>※収集運搬業者を除く</t>
    <rPh sb="1" eb="3">
      <t>シュウシュウ</t>
    </rPh>
    <rPh sb="3" eb="5">
      <t>ウンパン</t>
    </rPh>
    <rPh sb="5" eb="7">
      <t>ギョウシャ</t>
    </rPh>
    <rPh sb="8" eb="9">
      <t>ノゾ</t>
    </rPh>
    <phoneticPr fontId="1"/>
  </si>
  <si>
    <t>記入欄</t>
    <rPh sb="0" eb="2">
      <t>キニュウ</t>
    </rPh>
    <rPh sb="2" eb="3">
      <t>ラン</t>
    </rPh>
    <phoneticPr fontId="1"/>
  </si>
  <si>
    <t>⑤自社中間処理後量</t>
    <rPh sb="1" eb="3">
      <t>ジシャ</t>
    </rPh>
    <rPh sb="3" eb="5">
      <t>チュウカン</t>
    </rPh>
    <rPh sb="5" eb="7">
      <t>ショリ</t>
    </rPh>
    <rPh sb="7" eb="8">
      <t>ゴ</t>
    </rPh>
    <rPh sb="8" eb="9">
      <t>リョウ</t>
    </rPh>
    <phoneticPr fontId="1"/>
  </si>
  <si>
    <t>処 理 ・ 処 分 の 内 容</t>
    <rPh sb="0" eb="1">
      <t>トコロ</t>
    </rPh>
    <rPh sb="2" eb="3">
      <t>リ</t>
    </rPh>
    <rPh sb="6" eb="7">
      <t>トコロ</t>
    </rPh>
    <rPh sb="8" eb="9">
      <t>ブン</t>
    </rPh>
    <rPh sb="12" eb="13">
      <t>ナイ</t>
    </rPh>
    <rPh sb="14" eb="15">
      <t>カタチ</t>
    </rPh>
    <phoneticPr fontId="1"/>
  </si>
  <si>
    <t>⑥でU1を回答した場合のみ</t>
    <rPh sb="5" eb="7">
      <t>カイトウ</t>
    </rPh>
    <rPh sb="9" eb="11">
      <t>バアイ</t>
    </rPh>
    <phoneticPr fontId="1"/>
  </si>
  <si>
    <t>部課名</t>
    <rPh sb="0" eb="2">
      <t>ブカ</t>
    </rPh>
    <rPh sb="1" eb="3">
      <t>カメイ</t>
    </rPh>
    <phoneticPr fontId="1"/>
  </si>
  <si>
    <r>
      <t>発生した。
…</t>
    </r>
    <r>
      <rPr>
        <sz val="9"/>
        <rFont val="HG丸ｺﾞｼｯｸM-PRO"/>
        <family val="3"/>
        <charset val="128"/>
      </rPr>
      <t>本票裏面の「調査票
　（その２）」を記入して
　ください。</t>
    </r>
    <rPh sb="26" eb="28">
      <t>キニュウ</t>
    </rPh>
    <phoneticPr fontId="1"/>
  </si>
  <si>
    <t>行っていない。</t>
    <phoneticPr fontId="1"/>
  </si>
  <si>
    <t>空白/ERRORの場合は図形の〇がないか確認</t>
    <rPh sb="0" eb="2">
      <t>クウハク</t>
    </rPh>
    <rPh sb="9" eb="11">
      <t>バアイ</t>
    </rPh>
    <rPh sb="12" eb="14">
      <t>ズケイ</t>
    </rPh>
    <rPh sb="20" eb="22">
      <t>カクニン</t>
    </rPh>
    <phoneticPr fontId="1"/>
  </si>
  <si>
    <t>※ 40行以上の記入欄が必要な場合は、この用紙をあらかじめコピーしてご利用ください。</t>
    <rPh sb="4" eb="7">
      <t>ギョウイジョウ</t>
    </rPh>
    <rPh sb="8" eb="10">
      <t>キニュウ</t>
    </rPh>
    <rPh sb="10" eb="11">
      <t>ラン</t>
    </rPh>
    <rPh sb="12" eb="14">
      <t>ヒツヨウ</t>
    </rPh>
    <rPh sb="15" eb="17">
      <t>バアイ</t>
    </rPh>
    <rPh sb="21" eb="23">
      <t>ヨウシ</t>
    </rPh>
    <rPh sb="35" eb="37">
      <t>リヨウ</t>
    </rPh>
    <phoneticPr fontId="1"/>
  </si>
  <si>
    <t>⑥ 
処理・
処分の
記号</t>
    <rPh sb="3" eb="5">
      <t>ショリ</t>
    </rPh>
    <rPh sb="7" eb="9">
      <t>ショブン</t>
    </rPh>
    <rPh sb="11" eb="13">
      <t>キゴウ</t>
    </rPh>
    <phoneticPr fontId="1"/>
  </si>
  <si>
    <t>大分県</t>
    <rPh sb="0" eb="3">
      <t>オオイタケン</t>
    </rPh>
    <phoneticPr fontId="1"/>
  </si>
  <si>
    <t>大分市</t>
    <rPh sb="0" eb="3">
      <t>オオイタシ</t>
    </rPh>
    <phoneticPr fontId="1"/>
  </si>
  <si>
    <t>玖珠町</t>
    <rPh sb="0" eb="3">
      <t>クスマチ</t>
    </rPh>
    <phoneticPr fontId="1"/>
  </si>
  <si>
    <t>福岡県</t>
    <rPh sb="0" eb="3">
      <t>フクオカケン</t>
    </rPh>
    <phoneticPr fontId="1"/>
  </si>
  <si>
    <t>北九州市</t>
    <rPh sb="0" eb="4">
      <t>キタキュウシュウシ</t>
    </rPh>
    <phoneticPr fontId="1"/>
  </si>
  <si>
    <t>佐伯市</t>
    <rPh sb="0" eb="3">
      <t>サイキシ</t>
    </rPh>
    <phoneticPr fontId="1"/>
  </si>
  <si>
    <t>ガラスくず</t>
  </si>
  <si>
    <t>Ｕ１</t>
    <phoneticPr fontId="1"/>
  </si>
  <si>
    <t>Ｗ１</t>
    <phoneticPr fontId="1"/>
  </si>
  <si>
    <t>Ｓ１</t>
    <phoneticPr fontId="1"/>
  </si>
  <si>
    <r>
      <rPr>
        <i/>
        <sz val="9"/>
        <rFont val="ＤＦＰ特太ゴシック体"/>
        <family val="3"/>
        <charset val="128"/>
      </rPr>
      <t>○○○○</t>
    </r>
    <r>
      <rPr>
        <i/>
        <sz val="9"/>
        <rFont val="ＭＳ ゴシック"/>
        <family val="3"/>
        <charset val="128"/>
      </rPr>
      <t>　　　　　　　　　</t>
    </r>
    <r>
      <rPr>
        <i/>
        <sz val="9"/>
        <rFont val="ＤＦＰ特太ゴシック体"/>
        <family val="3"/>
        <charset val="128"/>
      </rPr>
      <t>○○　－　○○○○</t>
    </r>
    <phoneticPr fontId="1"/>
  </si>
  <si>
    <t>kg</t>
    <phoneticPr fontId="1"/>
  </si>
  <si>
    <t>t</t>
    <phoneticPr fontId="1"/>
  </si>
  <si>
    <t>m³</t>
    <phoneticPr fontId="1"/>
  </si>
  <si>
    <t>ℓ</t>
    <phoneticPr fontId="1"/>
  </si>
  <si>
    <t>単位コード</t>
    <rPh sb="0" eb="2">
      <t>タンイ</t>
    </rPh>
    <phoneticPr fontId="1"/>
  </si>
  <si>
    <t>貴事業所内で車の整備等(タイヤ交換・オイル交換を含む)を行っていますか。
該当する番号を記入してください。</t>
    <rPh sb="44" eb="46">
      <t>キニュウ</t>
    </rPh>
    <phoneticPr fontId="1"/>
  </si>
  <si>
    <t>kg、t、m³、ℓ</t>
  </si>
  <si>
    <t>≪ パソコンで入力される方へ ≫</t>
    <rPh sb="7" eb="9">
      <t>ニュウリョク</t>
    </rPh>
    <rPh sb="12" eb="13">
      <t>カタ</t>
    </rPh>
    <phoneticPr fontId="1"/>
  </si>
  <si>
    <t>リストボックスから数字を選択することができます。
該当する番号を選択して下さい。</t>
    <rPh sb="25" eb="27">
      <t>ガイトウ</t>
    </rPh>
    <rPh sb="32" eb="34">
      <t>センタク</t>
    </rPh>
    <rPh sb="36" eb="37">
      <t>クダ</t>
    </rPh>
    <phoneticPr fontId="1"/>
  </si>
  <si>
    <t>例）</t>
    <rPh sb="0" eb="1">
      <t>レイ</t>
    </rPh>
    <phoneticPr fontId="1"/>
  </si>
  <si>
    <t>設問</t>
    <rPh sb="0" eb="2">
      <t>セツモン</t>
    </rPh>
    <phoneticPr fontId="1"/>
  </si>
  <si>
    <t>.</t>
    <phoneticPr fontId="1"/>
  </si>
  <si>
    <t>はい</t>
    <phoneticPr fontId="1"/>
  </si>
  <si>
    <t>いいえ</t>
    <phoneticPr fontId="1"/>
  </si>
  <si>
    <t>kg、t、
m³、ℓ</t>
    <phoneticPr fontId="1"/>
  </si>
  <si>
    <t>⑤自社中間処理後量</t>
    <rPh sb="1" eb="3">
      <t>ジシャ</t>
    </rPh>
    <rPh sb="3" eb="5">
      <t>チュウカン</t>
    </rPh>
    <rPh sb="5" eb="8">
      <t>ショリゴ</t>
    </rPh>
    <rPh sb="8" eb="9">
      <t>リョウ</t>
    </rPh>
    <phoneticPr fontId="1"/>
  </si>
  <si>
    <t>自 社 で 中 間 処 理 し た 内 容</t>
    <rPh sb="0" eb="1">
      <t>ジ</t>
    </rPh>
    <rPh sb="2" eb="3">
      <t>シャ</t>
    </rPh>
    <rPh sb="6" eb="7">
      <t>アタル</t>
    </rPh>
    <rPh sb="8" eb="9">
      <t>アイダ</t>
    </rPh>
    <rPh sb="10" eb="11">
      <t>トコロ</t>
    </rPh>
    <rPh sb="12" eb="13">
      <t>リ</t>
    </rPh>
    <rPh sb="18" eb="19">
      <t>ナイ</t>
    </rPh>
    <rPh sb="20" eb="21">
      <t>カタチ</t>
    </rPh>
    <phoneticPr fontId="1"/>
  </si>
  <si>
    <t>⑨で１、２を回答した場合のみ</t>
    <rPh sb="6" eb="8">
      <t>カイトウ</t>
    </rPh>
    <rPh sb="10" eb="12">
      <t>バアイ</t>
    </rPh>
    <phoneticPr fontId="1"/>
  </si>
  <si>
    <t>④中間処理方法</t>
    <rPh sb="1" eb="3">
      <t>チュウカン</t>
    </rPh>
    <phoneticPr fontId="1"/>
  </si>
  <si>
    <t>⑧中間処理方法</t>
    <rPh sb="1" eb="3">
      <t>チュウカン</t>
    </rPh>
    <phoneticPr fontId="1"/>
  </si>
  <si>
    <t>⑩</t>
    <phoneticPr fontId="1"/>
  </si>
  <si>
    <t>⑥処理･処分の記号</t>
    <rPh sb="1" eb="3">
      <t>ショリ</t>
    </rPh>
    <rPh sb="4" eb="6">
      <t>ショブン</t>
    </rPh>
    <rPh sb="7" eb="9">
      <t>キゴウ</t>
    </rPh>
    <phoneticPr fontId="1"/>
  </si>
  <si>
    <t>TEL</t>
  </si>
  <si>
    <t>⑨処理後の処分方法</t>
    <rPh sb="1" eb="3">
      <t>ショリ</t>
    </rPh>
    <rPh sb="3" eb="4">
      <t>ゴ</t>
    </rPh>
    <rPh sb="5" eb="7">
      <t>ショブン</t>
    </rPh>
    <rPh sb="7" eb="9">
      <t>ホウホウ</t>
    </rPh>
    <phoneticPr fontId="1"/>
  </si>
  <si>
    <t>⑩資源化用途</t>
    <rPh sb="1" eb="4">
      <t>シゲンカ</t>
    </rPh>
    <rPh sb="4" eb="6">
      <t>ヨウト</t>
    </rPh>
    <phoneticPr fontId="1"/>
  </si>
  <si>
    <t>　＜自己処理＞</t>
    <rPh sb="2" eb="4">
      <t>ジコ</t>
    </rPh>
    <rPh sb="4" eb="6">
      <t>ショリ</t>
    </rPh>
    <phoneticPr fontId="1"/>
  </si>
  <si>
    <t>　＜市町村へ委託処理＞</t>
    <rPh sb="2" eb="5">
      <t>シチョウソン</t>
    </rPh>
    <rPh sb="6" eb="8">
      <t>イタク</t>
    </rPh>
    <rPh sb="8" eb="10">
      <t>ショリ</t>
    </rPh>
    <phoneticPr fontId="1"/>
  </si>
  <si>
    <t>　　　具体的な処理方法を記入してください</t>
    <rPh sb="3" eb="6">
      <t>グタイテキ</t>
    </rPh>
    <rPh sb="7" eb="9">
      <t>ショリ</t>
    </rPh>
    <rPh sb="9" eb="11">
      <t>ホウホウ</t>
    </rPh>
    <rPh sb="12" eb="14">
      <t>キニュウ</t>
    </rPh>
    <phoneticPr fontId="1"/>
  </si>
  <si>
    <t>資源化
用途</t>
    <rPh sb="0" eb="3">
      <t>シゲンカ</t>
    </rPh>
    <rPh sb="4" eb="6">
      <t>ヨウト</t>
    </rPh>
    <phoneticPr fontId="1"/>
  </si>
  <si>
    <t>（パート等の臨時職員及び
　役員等を含む）</t>
    <phoneticPr fontId="1"/>
  </si>
  <si>
    <t>許可を受けている場合、
該当する番号を記入して
ください。</t>
    <rPh sb="12" eb="14">
      <t>ガイトウ</t>
    </rPh>
    <rPh sb="16" eb="18">
      <t>バンゴウ</t>
    </rPh>
    <rPh sb="19" eb="21">
      <t>キニュウ</t>
    </rPh>
    <phoneticPr fontId="1"/>
  </si>
  <si>
    <t>⑦処分業者又は再生処理業者の所在地等</t>
    <rPh sb="1" eb="3">
      <t>ショブン</t>
    </rPh>
    <rPh sb="3" eb="5">
      <t>ギョウシャ</t>
    </rPh>
    <rPh sb="4" eb="5">
      <t>ハイギョウ</t>
    </rPh>
    <rPh sb="5" eb="6">
      <t>マタ</t>
    </rPh>
    <rPh sb="7" eb="9">
      <t>サイセイ</t>
    </rPh>
    <rPh sb="9" eb="11">
      <t>ショリ</t>
    </rPh>
    <rPh sb="11" eb="13">
      <t>ギョウシャ</t>
    </rPh>
    <rPh sb="14" eb="17">
      <t>ショザイチ</t>
    </rPh>
    <rPh sb="17" eb="18">
      <t>トウ</t>
    </rPh>
    <phoneticPr fontId="1"/>
  </si>
  <si>
    <t>⑦処分業者又は再生処理業者の所在地等</t>
    <rPh sb="14" eb="17">
      <t>ショザイチ</t>
    </rPh>
    <rPh sb="17" eb="18">
      <t>トウ</t>
    </rPh>
    <phoneticPr fontId="1"/>
  </si>
  <si>
    <t>再生処理業者又は最終処分業者の所在地等</t>
    <rPh sb="0" eb="2">
      <t>サイセイ</t>
    </rPh>
    <rPh sb="2" eb="4">
      <t>ショリ</t>
    </rPh>
    <rPh sb="4" eb="6">
      <t>ギョウシャ</t>
    </rPh>
    <rPh sb="6" eb="7">
      <t>マタ</t>
    </rPh>
    <rPh sb="8" eb="10">
      <t>サイシュウ</t>
    </rPh>
    <rPh sb="10" eb="12">
      <t>ショブン</t>
    </rPh>
    <rPh sb="12" eb="14">
      <t>ギョウシャ</t>
    </rPh>
    <rPh sb="15" eb="18">
      <t>ショザイチ</t>
    </rPh>
    <rPh sb="18" eb="19">
      <t>トウ</t>
    </rPh>
    <phoneticPr fontId="1"/>
  </si>
  <si>
    <r>
      <rPr>
        <b/>
        <u/>
        <sz val="10"/>
        <rFont val="HG丸ｺﾞｼｯｸM-PRO"/>
        <family val="3"/>
        <charset val="128"/>
      </rPr>
      <t>産業廃棄物の発生の有無に関わらず、</t>
    </r>
    <r>
      <rPr>
        <sz val="10"/>
        <rFont val="HG丸ｺﾞｼｯｸM-PRO"/>
        <family val="3"/>
        <charset val="128"/>
      </rPr>
      <t>事業所の所在地等の必要事項を記入してください。</t>
    </r>
    <rPh sb="9" eb="11">
      <t>ウム</t>
    </rPh>
    <rPh sb="12" eb="13">
      <t>カカ</t>
    </rPh>
    <rPh sb="17" eb="20">
      <t>ジギョウショ</t>
    </rPh>
    <rPh sb="21" eb="24">
      <t>ショザイチ</t>
    </rPh>
    <rPh sb="24" eb="25">
      <t>トウ</t>
    </rPh>
    <rPh sb="26" eb="28">
      <t>ヒツヨウ</t>
    </rPh>
    <rPh sb="28" eb="30">
      <t>ジコウ</t>
    </rPh>
    <rPh sb="31" eb="33">
      <t>キニュウ</t>
    </rPh>
    <phoneticPr fontId="1"/>
  </si>
  <si>
    <r>
      <rPr>
        <b/>
        <u/>
        <sz val="10"/>
        <rFont val="HG丸ｺﾞｼｯｸM-PRO"/>
        <family val="3"/>
        <charset val="128"/>
      </rPr>
      <t>産業廃棄物が発生した場合</t>
    </r>
    <r>
      <rPr>
        <sz val="10"/>
        <rFont val="HG丸ｺﾞｼｯｸM-PRO"/>
        <family val="3"/>
        <charset val="128"/>
      </rPr>
      <t>は、「発生の有無」欄に“１”を記入し、同封の「産業廃棄物実態調査票の記入の手引き」</t>
    </r>
    <rPh sb="31" eb="33">
      <t>ドウフウ</t>
    </rPh>
    <phoneticPr fontId="1"/>
  </si>
  <si>
    <t>産業廃棄物の有無に関わらず必要事項をご記入ください。</t>
    <rPh sb="0" eb="2">
      <t>サンギョウ</t>
    </rPh>
    <rPh sb="2" eb="5">
      <t>ハイキブツ</t>
    </rPh>
    <rPh sb="6" eb="8">
      <t>ウム</t>
    </rPh>
    <rPh sb="9" eb="10">
      <t>カカ</t>
    </rPh>
    <rPh sb="13" eb="15">
      <t>ヒツヨウ</t>
    </rPh>
    <rPh sb="15" eb="17">
      <t>ジコウ</t>
    </rPh>
    <rPh sb="19" eb="21">
      <t>キニュウ</t>
    </rPh>
    <phoneticPr fontId="1"/>
  </si>
  <si>
    <t>ご記入頂く内容は、調査票が送付された事業所のみにしてください。</t>
    <rPh sb="1" eb="4">
      <t>キニュウイタダ</t>
    </rPh>
    <rPh sb="5" eb="7">
      <t>ナイヨウ</t>
    </rPh>
    <phoneticPr fontId="1"/>
  </si>
  <si>
    <t>令</t>
    <rPh sb="0" eb="1">
      <t>レイ</t>
    </rPh>
    <phoneticPr fontId="1"/>
  </si>
  <si>
    <t>和</t>
    <rPh sb="0" eb="1">
      <t>ワ</t>
    </rPh>
    <phoneticPr fontId="1"/>
  </si>
  <si>
    <r>
      <rPr>
        <b/>
        <u/>
        <sz val="10"/>
        <rFont val="HG丸ｺﾞｼｯｸM-PRO"/>
        <family val="3"/>
        <charset val="128"/>
      </rPr>
      <t>産業廃棄物が発生しなかった場合</t>
    </r>
    <r>
      <rPr>
        <sz val="10"/>
        <rFont val="HG丸ｺﾞｼｯｸM-PRO"/>
        <family val="3"/>
        <charset val="128"/>
      </rPr>
      <t>は、「発生の有無」欄に“2”を記入し、調査票（その１）を返送してください。</t>
    </r>
    <phoneticPr fontId="1"/>
  </si>
  <si>
    <t>を参考に、貴事業所にて保管されている「産業廃棄物管理票（マニフェスト）」等の記載内容に基づき、</t>
    <rPh sb="5" eb="6">
      <t>キ</t>
    </rPh>
    <rPh sb="6" eb="9">
      <t>ジギョウショ</t>
    </rPh>
    <rPh sb="11" eb="13">
      <t>ホカン</t>
    </rPh>
    <rPh sb="38" eb="40">
      <t>キサイ</t>
    </rPh>
    <rPh sb="40" eb="42">
      <t>ナイヨウ</t>
    </rPh>
    <rPh sb="43" eb="44">
      <t>モト</t>
    </rPh>
    <phoneticPr fontId="1"/>
  </si>
  <si>
    <t>調査票（その2）を記入してください。</t>
    <phoneticPr fontId="1"/>
  </si>
  <si>
    <t>事業所名</t>
    <rPh sb="0" eb="3">
      <t>ジギョウショ</t>
    </rPh>
    <rPh sb="3" eb="4">
      <t>メイ</t>
    </rPh>
    <phoneticPr fontId="1"/>
  </si>
  <si>
    <t>郵便番号</t>
    <rPh sb="0" eb="4">
      <t>ユウビンバンゴウ</t>
    </rPh>
    <phoneticPr fontId="1"/>
  </si>
  <si>
    <t>所在地</t>
    <rPh sb="0" eb="3">
      <t>ショザイチ</t>
    </rPh>
    <phoneticPr fontId="1"/>
  </si>
  <si>
    <t>代表者フリガナ</t>
    <rPh sb="0" eb="3">
      <t>ダイヒョウシャ</t>
    </rPh>
    <phoneticPr fontId="1"/>
  </si>
  <si>
    <t>代表者氏名</t>
    <rPh sb="0" eb="3">
      <t>ダイヒョウシャ</t>
    </rPh>
    <rPh sb="3" eb="5">
      <t>シメイ</t>
    </rPh>
    <phoneticPr fontId="1"/>
  </si>
  <si>
    <t>記入者フリガナ</t>
    <rPh sb="0" eb="2">
      <t>キニュウ</t>
    </rPh>
    <rPh sb="2" eb="3">
      <t>シャ</t>
    </rPh>
    <phoneticPr fontId="1"/>
  </si>
  <si>
    <t>記入者氏名</t>
    <rPh sb="0" eb="2">
      <t>キニュウ</t>
    </rPh>
    <rPh sb="2" eb="3">
      <t>シャ</t>
    </rPh>
    <rPh sb="3" eb="5">
      <t>シメイ</t>
    </rPh>
    <phoneticPr fontId="1"/>
  </si>
  <si>
    <t>部課名</t>
    <rPh sb="0" eb="2">
      <t>ブカ</t>
    </rPh>
    <rPh sb="2" eb="3">
      <t>メイ</t>
    </rPh>
    <phoneticPr fontId="1"/>
  </si>
  <si>
    <t>日付</t>
    <rPh sb="0" eb="2">
      <t>ヒヅケ</t>
    </rPh>
    <phoneticPr fontId="1"/>
  </si>
  <si>
    <t>TEL</t>
    <phoneticPr fontId="1"/>
  </si>
  <si>
    <t>FAX</t>
    <phoneticPr fontId="1"/>
  </si>
  <si>
    <t>事業内容</t>
    <rPh sb="0" eb="2">
      <t>ジギョウ</t>
    </rPh>
    <rPh sb="2" eb="4">
      <t>ナイヨウ</t>
    </rPh>
    <phoneticPr fontId="1"/>
  </si>
  <si>
    <t>↓</t>
    <phoneticPr fontId="1"/>
  </si>
  <si>
    <t>空白セル</t>
    <rPh sb="0" eb="2">
      <t>クウハク</t>
    </rPh>
    <phoneticPr fontId="1"/>
  </si>
  <si>
    <t>従業者数</t>
    <rPh sb="0" eb="1">
      <t>ジュウ</t>
    </rPh>
    <rPh sb="1" eb="4">
      <t>ギョウシャスウ</t>
    </rPh>
    <phoneticPr fontId="1"/>
  </si>
  <si>
    <t>車の整備等有無</t>
    <rPh sb="0" eb="1">
      <t>クルマ</t>
    </rPh>
    <rPh sb="2" eb="4">
      <t>セイビ</t>
    </rPh>
    <rPh sb="4" eb="5">
      <t>トウ</t>
    </rPh>
    <rPh sb="5" eb="7">
      <t>ウム</t>
    </rPh>
    <phoneticPr fontId="1"/>
  </si>
  <si>
    <t>産廃処理業許可</t>
    <rPh sb="0" eb="2">
      <t>サンパイ</t>
    </rPh>
    <rPh sb="2" eb="4">
      <t>ショリ</t>
    </rPh>
    <rPh sb="4" eb="5">
      <t>ギョウ</t>
    </rPh>
    <rPh sb="5" eb="7">
      <t>キョカ</t>
    </rPh>
    <phoneticPr fontId="1"/>
  </si>
  <si>
    <t>発生の有無</t>
    <rPh sb="0" eb="2">
      <t>ハッセイ</t>
    </rPh>
    <rPh sb="3" eb="5">
      <t>ウム</t>
    </rPh>
    <phoneticPr fontId="1"/>
  </si>
  <si>
    <t>事 業 所 で 発 生 し た 産 業 廃 棄 物 の 内 容</t>
    <rPh sb="0" eb="1">
      <t>コト</t>
    </rPh>
    <rPh sb="2" eb="3">
      <t>ギョウ</t>
    </rPh>
    <rPh sb="4" eb="5">
      <t>ショ</t>
    </rPh>
    <rPh sb="8" eb="9">
      <t>ハッ</t>
    </rPh>
    <rPh sb="10" eb="11">
      <t>ナマ</t>
    </rPh>
    <rPh sb="16" eb="17">
      <t>サン</t>
    </rPh>
    <rPh sb="18" eb="19">
      <t>ギョウ</t>
    </rPh>
    <rPh sb="20" eb="21">
      <t>ハイ</t>
    </rPh>
    <rPh sb="22" eb="23">
      <t>キ</t>
    </rPh>
    <rPh sb="24" eb="25">
      <t>モノ</t>
    </rPh>
    <rPh sb="28" eb="29">
      <t>ナイ</t>
    </rPh>
    <rPh sb="30" eb="31">
      <t>カタチ</t>
    </rPh>
    <phoneticPr fontId="1"/>
  </si>
  <si>
    <t>廃酸、廃アルカリ</t>
    <rPh sb="3" eb="4">
      <t>ハイ</t>
    </rPh>
    <phoneticPr fontId="1"/>
  </si>
  <si>
    <t>の部分が、記入事例箇所を示しています。</t>
    <rPh sb="1" eb="3">
      <t>ブブン</t>
    </rPh>
    <rPh sb="5" eb="7">
      <t>キニュウ</t>
    </rPh>
    <rPh sb="7" eb="9">
      <t>ジレイ</t>
    </rPh>
    <rPh sb="9" eb="11">
      <t>カショ</t>
    </rPh>
    <rPh sb="12" eb="13">
      <t>シメ</t>
    </rPh>
    <phoneticPr fontId="1"/>
  </si>
  <si>
    <t>記入例Ａ～Ｆを参考にして調査票（その２）を記入してください。</t>
    <phoneticPr fontId="1"/>
  </si>
  <si>
    <t>⑦処分業者又は再生処理業者の所在地等</t>
    <rPh sb="1" eb="3">
      <t>ショブン</t>
    </rPh>
    <rPh sb="3" eb="5">
      <t>ギョウシャ</t>
    </rPh>
    <rPh sb="5" eb="6">
      <t>マタ</t>
    </rPh>
    <rPh sb="7" eb="9">
      <t>サイセイ</t>
    </rPh>
    <rPh sb="9" eb="11">
      <t>ショリ</t>
    </rPh>
    <rPh sb="11" eb="13">
      <t>ギョウシャ</t>
    </rPh>
    <rPh sb="14" eb="17">
      <t>ショザイチ</t>
    </rPh>
    <rPh sb="17" eb="18">
      <t>トウ</t>
    </rPh>
    <phoneticPr fontId="1"/>
  </si>
  <si>
    <t>B</t>
    <phoneticPr fontId="1"/>
  </si>
  <si>
    <t>廃プラスチック類
（自動車用プラスチックバンパー）</t>
    <rPh sb="0" eb="1">
      <t>ハイ</t>
    </rPh>
    <rPh sb="7" eb="8">
      <t>ルイ</t>
    </rPh>
    <rPh sb="10" eb="14">
      <t>ジドウシャヨウ</t>
    </rPh>
    <phoneticPr fontId="1"/>
  </si>
  <si>
    <t>G</t>
    <phoneticPr fontId="1"/>
  </si>
  <si>
    <t>貴事業所</t>
    <rPh sb="0" eb="1">
      <t>キ</t>
    </rPh>
    <rPh sb="1" eb="4">
      <t>ジギョウショ</t>
    </rPh>
    <phoneticPr fontId="1"/>
  </si>
  <si>
    <t>中間処理業者又は再生処理業者</t>
    <rPh sb="0" eb="2">
      <t>チュウカン</t>
    </rPh>
    <rPh sb="2" eb="4">
      <t>ショリ</t>
    </rPh>
    <rPh sb="4" eb="6">
      <t>ギョウシャ</t>
    </rPh>
    <rPh sb="6" eb="7">
      <t>マタ</t>
    </rPh>
    <rPh sb="8" eb="10">
      <t>サイセイ</t>
    </rPh>
    <rPh sb="10" eb="12">
      <t>ショリ</t>
    </rPh>
    <rPh sb="12" eb="14">
      <t>ギョウシャ</t>
    </rPh>
    <phoneticPr fontId="1"/>
  </si>
  <si>
    <t>再生処理業者又は最終処分業者</t>
    <rPh sb="0" eb="2">
      <t>サイセイ</t>
    </rPh>
    <rPh sb="2" eb="4">
      <t>ショリ</t>
    </rPh>
    <rPh sb="4" eb="6">
      <t>ギョウシャ</t>
    </rPh>
    <rPh sb="6" eb="7">
      <t>マタ</t>
    </rPh>
    <rPh sb="8" eb="10">
      <t>サイシュウ</t>
    </rPh>
    <rPh sb="10" eb="12">
      <t>ショブン</t>
    </rPh>
    <rPh sb="12" eb="14">
      <t>ギョウシャ</t>
    </rPh>
    <phoneticPr fontId="1"/>
  </si>
  <si>
    <t>　　調査票</t>
    <rPh sb="2" eb="5">
      <t>チョウサヒョウ</t>
    </rPh>
    <phoneticPr fontId="1"/>
  </si>
  <si>
    <t>再生処理</t>
    <rPh sb="0" eb="2">
      <t>サイセイ</t>
    </rPh>
    <rPh sb="2" eb="4">
      <t>ショリ</t>
    </rPh>
    <phoneticPr fontId="1"/>
  </si>
  <si>
    <t>中間処理</t>
    <rPh sb="0" eb="2">
      <t>チュウカン</t>
    </rPh>
    <rPh sb="2" eb="4">
      <t>ショリ</t>
    </rPh>
    <phoneticPr fontId="1"/>
  </si>
  <si>
    <t>自社中間処理工場</t>
    <rPh sb="0" eb="2">
      <t>ジシャ</t>
    </rPh>
    <rPh sb="2" eb="4">
      <t>チュウカン</t>
    </rPh>
    <rPh sb="4" eb="6">
      <t>ショリ</t>
    </rPh>
    <rPh sb="6" eb="8">
      <t>コウジョウ</t>
    </rPh>
    <phoneticPr fontId="1"/>
  </si>
  <si>
    <t>最終処分業者</t>
    <rPh sb="0" eb="2">
      <t>サイシュウ</t>
    </rPh>
    <rPh sb="2" eb="4">
      <t>ショブン</t>
    </rPh>
    <rPh sb="4" eb="6">
      <t>ギョウシャ</t>
    </rPh>
    <phoneticPr fontId="1"/>
  </si>
  <si>
    <t>　　　　　　　再生処理</t>
    <rPh sb="7" eb="9">
      <t>サイセイ</t>
    </rPh>
    <rPh sb="9" eb="11">
      <t>ショリ</t>
    </rPh>
    <phoneticPr fontId="1"/>
  </si>
  <si>
    <t>直接埋立</t>
    <rPh sb="0" eb="2">
      <t>チョクセツ</t>
    </rPh>
    <rPh sb="2" eb="4">
      <t>ウメタテ</t>
    </rPh>
    <phoneticPr fontId="1"/>
  </si>
  <si>
    <t>市町村（自治体）</t>
    <rPh sb="0" eb="3">
      <t>シチョウソン</t>
    </rPh>
    <rPh sb="4" eb="7">
      <t>ジチタイ</t>
    </rPh>
    <phoneticPr fontId="1"/>
  </si>
  <si>
    <t>自社中間処理後</t>
    <rPh sb="0" eb="2">
      <t>ジシャ</t>
    </rPh>
    <rPh sb="2" eb="4">
      <t>チュウカン</t>
    </rPh>
    <rPh sb="4" eb="6">
      <t>ショリ</t>
    </rPh>
    <rPh sb="6" eb="7">
      <t>ゴ</t>
    </rPh>
    <phoneticPr fontId="1"/>
  </si>
  <si>
    <t>清掃工場・リサイクル施設</t>
    <rPh sb="0" eb="2">
      <t>セイソウ</t>
    </rPh>
    <rPh sb="2" eb="4">
      <t>コウジョウ</t>
    </rPh>
    <rPh sb="10" eb="12">
      <t>シセツ</t>
    </rPh>
    <phoneticPr fontId="1"/>
  </si>
  <si>
    <t>埋立</t>
    <rPh sb="0" eb="2">
      <t>ウメタテ</t>
    </rPh>
    <phoneticPr fontId="1"/>
  </si>
  <si>
    <t>※調査票が送付された事業所以外の</t>
    <rPh sb="1" eb="3">
      <t>チョウサ</t>
    </rPh>
    <rPh sb="3" eb="4">
      <t>ヒョウ</t>
    </rPh>
    <rPh sb="5" eb="7">
      <t>ソウフ</t>
    </rPh>
    <rPh sb="10" eb="13">
      <t>ジギョウショ</t>
    </rPh>
    <rPh sb="13" eb="15">
      <t>イガイ</t>
    </rPh>
    <phoneticPr fontId="1"/>
  </si>
  <si>
    <t>　本社や支社は、調査対象外</t>
    <rPh sb="1" eb="3">
      <t>ホンシャ</t>
    </rPh>
    <rPh sb="4" eb="6">
      <t>シシャ</t>
    </rPh>
    <rPh sb="8" eb="10">
      <t>チョウサ</t>
    </rPh>
    <rPh sb="10" eb="12">
      <t>タイショウ</t>
    </rPh>
    <rPh sb="12" eb="13">
      <t>ガイ</t>
    </rPh>
    <phoneticPr fontId="1"/>
  </si>
  <si>
    <t>再利用</t>
    <rPh sb="0" eb="3">
      <t>サイリヨウ</t>
    </rPh>
    <phoneticPr fontId="1"/>
  </si>
  <si>
    <t>　　自社保管</t>
    <rPh sb="2" eb="4">
      <t>ジシャ</t>
    </rPh>
    <rPh sb="4" eb="6">
      <t>ホカン</t>
    </rPh>
    <phoneticPr fontId="1"/>
  </si>
  <si>
    <t>自社埋立</t>
    <rPh sb="0" eb="2">
      <t>ジシャ</t>
    </rPh>
    <rPh sb="2" eb="4">
      <t>ウメタテ</t>
    </rPh>
    <phoneticPr fontId="1"/>
  </si>
  <si>
    <t>産業廃棄物実態調査票（その２）の記入上の注意事項</t>
  </si>
  <si>
    <t>重量換算表（水銀使用製品産業廃棄物を除く）</t>
    <rPh sb="0" eb="2">
      <t>ジュウリョウ</t>
    </rPh>
    <rPh sb="2" eb="4">
      <t>カンサン</t>
    </rPh>
    <rPh sb="4" eb="5">
      <t>ヒョウ</t>
    </rPh>
    <rPh sb="6" eb="17">
      <t>スイギンシヨウセイヒンサンギョウハイキブツ</t>
    </rPh>
    <rPh sb="18" eb="19">
      <t>ノゾ</t>
    </rPh>
    <phoneticPr fontId="1"/>
  </si>
  <si>
    <t>安定型混合廃棄物</t>
    <rPh sb="0" eb="3">
      <t>アンテイガタ</t>
    </rPh>
    <rPh sb="3" eb="5">
      <t>コンゴウ</t>
    </rPh>
    <rPh sb="5" eb="8">
      <t>ハイキブツ</t>
    </rPh>
    <phoneticPr fontId="1"/>
  </si>
  <si>
    <t>廃自動車</t>
    <rPh sb="0" eb="1">
      <t>ハイ</t>
    </rPh>
    <rPh sb="1" eb="4">
      <t>ジドウシャ</t>
    </rPh>
    <phoneticPr fontId="1"/>
  </si>
  <si>
    <t>廃電池類</t>
    <rPh sb="0" eb="1">
      <t>ハイ</t>
    </rPh>
    <rPh sb="1" eb="3">
      <t>デンチ</t>
    </rPh>
    <rPh sb="3" eb="4">
      <t>ルイ</t>
    </rPh>
    <phoneticPr fontId="1"/>
  </si>
  <si>
    <t>廃ＰＣＢ類</t>
    <rPh sb="0" eb="1">
      <t>ハイ</t>
    </rPh>
    <rPh sb="4" eb="5">
      <t>ルイ</t>
    </rPh>
    <phoneticPr fontId="1"/>
  </si>
  <si>
    <t>重量換算表（水銀使用製品産業廃棄物等）</t>
    <rPh sb="6" eb="17">
      <t>スイギンシヨウセイヒンサンギョウハイキブツ</t>
    </rPh>
    <rPh sb="17" eb="18">
      <t>トウ</t>
    </rPh>
    <phoneticPr fontId="1"/>
  </si>
  <si>
    <t>電池類</t>
    <rPh sb="0" eb="2">
      <t>デンチ</t>
    </rPh>
    <rPh sb="2" eb="3">
      <t>ルイ</t>
    </rPh>
    <phoneticPr fontId="1"/>
  </si>
  <si>
    <t>水銀回収義務付け製品(計測器以外)</t>
    <rPh sb="0" eb="2">
      <t>スイギン</t>
    </rPh>
    <rPh sb="2" eb="4">
      <t>カイシュウ</t>
    </rPh>
    <rPh sb="4" eb="6">
      <t>ギム</t>
    </rPh>
    <rPh sb="6" eb="7">
      <t>ヅ</t>
    </rPh>
    <rPh sb="8" eb="10">
      <t>セイヒン</t>
    </rPh>
    <rPh sb="11" eb="14">
      <t>ケイソクキ</t>
    </rPh>
    <rPh sb="14" eb="16">
      <t>イガイ</t>
    </rPh>
    <phoneticPr fontId="1"/>
  </si>
  <si>
    <t>照明機器</t>
    <rPh sb="0" eb="2">
      <t>ショウメイ</t>
    </rPh>
    <rPh sb="2" eb="4">
      <t>キキ</t>
    </rPh>
    <phoneticPr fontId="1"/>
  </si>
  <si>
    <t>水銀回収義務付け製品(計測器)</t>
    <rPh sb="0" eb="2">
      <t>スイギン</t>
    </rPh>
    <rPh sb="2" eb="4">
      <t>カイシュウ</t>
    </rPh>
    <rPh sb="4" eb="6">
      <t>ギム</t>
    </rPh>
    <rPh sb="6" eb="7">
      <t>ヅ</t>
    </rPh>
    <rPh sb="8" eb="10">
      <t>セイヒン</t>
    </rPh>
    <rPh sb="11" eb="14">
      <t>ケイソクキ</t>
    </rPh>
    <phoneticPr fontId="1"/>
  </si>
  <si>
    <t>農薬・医薬品等</t>
    <rPh sb="0" eb="2">
      <t>ノウヤク</t>
    </rPh>
    <rPh sb="3" eb="6">
      <t>イヤクヒン</t>
    </rPh>
    <rPh sb="6" eb="7">
      <t>トウ</t>
    </rPh>
    <phoneticPr fontId="1"/>
  </si>
  <si>
    <t>活性汚泥（余剰汚泥）、ビルピット汚泥、クリーニング廃水処理汚泥、グリストラップ、下水汚泥</t>
    <rPh sb="25" eb="27">
      <t>ハイスイ</t>
    </rPh>
    <rPh sb="27" eb="29">
      <t>ショリ</t>
    </rPh>
    <rPh sb="29" eb="31">
      <t>オデイ</t>
    </rPh>
    <rPh sb="40" eb="42">
      <t>ゲスイ</t>
    </rPh>
    <rPh sb="42" eb="44">
      <t>オデイ</t>
    </rPh>
    <phoneticPr fontId="1"/>
  </si>
  <si>
    <t>めっき汚泥、カーバイトかす、ガラス・金属研磨汚泥、廃顔料、洗車汚泥、建設汚泥、上水汚泥</t>
    <rPh sb="3" eb="5">
      <t>オデイ</t>
    </rPh>
    <rPh sb="18" eb="20">
      <t>キンゾク</t>
    </rPh>
    <rPh sb="20" eb="22">
      <t>ケンマ</t>
    </rPh>
    <rPh sb="22" eb="24">
      <t>オデイ</t>
    </rPh>
    <rPh sb="25" eb="26">
      <t>ハイ</t>
    </rPh>
    <rPh sb="26" eb="28">
      <t>ガンリョウ</t>
    </rPh>
    <rPh sb="39" eb="41">
      <t>ジョウスイ</t>
    </rPh>
    <rPh sb="41" eb="43">
      <t>オデイ</t>
    </rPh>
    <phoneticPr fontId="1"/>
  </si>
  <si>
    <t>0100</t>
    <phoneticPr fontId="1"/>
  </si>
  <si>
    <t>焼却灰</t>
    <rPh sb="0" eb="3">
      <t>ショウキャクバイ</t>
    </rPh>
    <phoneticPr fontId="1"/>
  </si>
  <si>
    <t>0110</t>
    <phoneticPr fontId="1"/>
  </si>
  <si>
    <t>廃カーボン・活性炭</t>
    <rPh sb="0" eb="1">
      <t>ハイ</t>
    </rPh>
    <rPh sb="6" eb="9">
      <t>カッセイタン</t>
    </rPh>
    <phoneticPr fontId="1"/>
  </si>
  <si>
    <t>0120</t>
    <phoneticPr fontId="1"/>
  </si>
  <si>
    <t>汚泥(泥状のもの)</t>
    <rPh sb="0" eb="2">
      <t>オデイ</t>
    </rPh>
    <rPh sb="3" eb="5">
      <t>ドロジョウ</t>
    </rPh>
    <phoneticPr fontId="1"/>
  </si>
  <si>
    <t>0210</t>
    <phoneticPr fontId="1"/>
  </si>
  <si>
    <t>0220</t>
    <phoneticPr fontId="1"/>
  </si>
  <si>
    <t>0310</t>
    <phoneticPr fontId="1"/>
  </si>
  <si>
    <t>鉱物性油</t>
    <rPh sb="0" eb="3">
      <t>コウブツセイ</t>
    </rPh>
    <rPh sb="3" eb="4">
      <t>ユ</t>
    </rPh>
    <phoneticPr fontId="1"/>
  </si>
  <si>
    <t>動植物性油</t>
    <rPh sb="0" eb="4">
      <t>ドウショクブツセイ</t>
    </rPh>
    <rPh sb="4" eb="5">
      <t>ユ</t>
    </rPh>
    <phoneticPr fontId="1"/>
  </si>
  <si>
    <t>0400</t>
    <phoneticPr fontId="1"/>
  </si>
  <si>
    <t>0500</t>
    <phoneticPr fontId="1"/>
  </si>
  <si>
    <t>0600</t>
    <phoneticPr fontId="1"/>
  </si>
  <si>
    <t>0601</t>
    <phoneticPr fontId="1"/>
  </si>
  <si>
    <t>自動車用プラスチックバンパー</t>
    <rPh sb="0" eb="4">
      <t>ジドウシャヨウ</t>
    </rPh>
    <phoneticPr fontId="1"/>
  </si>
  <si>
    <t>0602</t>
    <phoneticPr fontId="1"/>
  </si>
  <si>
    <t>廃農業用ビニール</t>
    <rPh sb="0" eb="1">
      <t>ハイ</t>
    </rPh>
    <rPh sb="1" eb="4">
      <t>ノウギョウヨウ</t>
    </rPh>
    <phoneticPr fontId="1"/>
  </si>
  <si>
    <t>0603</t>
    <phoneticPr fontId="1"/>
  </si>
  <si>
    <t>プラスチック製廃容器包装</t>
    <rPh sb="6" eb="7">
      <t>セイ</t>
    </rPh>
    <rPh sb="7" eb="8">
      <t>ハイ</t>
    </rPh>
    <rPh sb="8" eb="10">
      <t>ヨウキ</t>
    </rPh>
    <rPh sb="10" eb="12">
      <t>ホウソウ</t>
    </rPh>
    <phoneticPr fontId="1"/>
  </si>
  <si>
    <t>0604</t>
    <phoneticPr fontId="1"/>
  </si>
  <si>
    <t>発泡スチロール</t>
    <rPh sb="0" eb="2">
      <t>ハッポウ</t>
    </rPh>
    <phoneticPr fontId="1"/>
  </si>
  <si>
    <t>0605</t>
    <phoneticPr fontId="1"/>
  </si>
  <si>
    <t>発泡ウレタン</t>
    <rPh sb="0" eb="2">
      <t>ハッポウ</t>
    </rPh>
    <phoneticPr fontId="1"/>
  </si>
  <si>
    <t>0606</t>
    <phoneticPr fontId="1"/>
  </si>
  <si>
    <t>発泡ポリスチレン</t>
    <rPh sb="0" eb="2">
      <t>ハッポウ</t>
    </rPh>
    <phoneticPr fontId="1"/>
  </si>
  <si>
    <t>0607</t>
    <phoneticPr fontId="1"/>
  </si>
  <si>
    <t>塩化ビニル製建設資材</t>
    <rPh sb="0" eb="2">
      <t>エンカ</t>
    </rPh>
    <rPh sb="5" eb="6">
      <t>セイ</t>
    </rPh>
    <rPh sb="6" eb="8">
      <t>ケンセツ</t>
    </rPh>
    <rPh sb="8" eb="10">
      <t>シザイ</t>
    </rPh>
    <phoneticPr fontId="1"/>
  </si>
  <si>
    <t>0700</t>
    <phoneticPr fontId="1"/>
  </si>
  <si>
    <t>建設工事の紙くず</t>
    <rPh sb="0" eb="2">
      <t>ケンセツ</t>
    </rPh>
    <rPh sb="2" eb="4">
      <t>コウジ</t>
    </rPh>
    <rPh sb="5" eb="6">
      <t>カミ</t>
    </rPh>
    <phoneticPr fontId="1"/>
  </si>
  <si>
    <t>0710</t>
    <phoneticPr fontId="1"/>
  </si>
  <si>
    <t>ダンボール</t>
    <phoneticPr fontId="1"/>
  </si>
  <si>
    <t>0711</t>
    <phoneticPr fontId="1"/>
  </si>
  <si>
    <t>木くず　</t>
    <rPh sb="0" eb="1">
      <t>キ</t>
    </rPh>
    <phoneticPr fontId="1"/>
  </si>
  <si>
    <t>0800</t>
    <phoneticPr fontId="1"/>
  </si>
  <si>
    <t>建設工事の木くず</t>
    <rPh sb="0" eb="2">
      <t>ケンセツ</t>
    </rPh>
    <rPh sb="2" eb="4">
      <t>コウジ</t>
    </rPh>
    <rPh sb="5" eb="6">
      <t>キ</t>
    </rPh>
    <phoneticPr fontId="1"/>
  </si>
  <si>
    <t>0810</t>
    <phoneticPr fontId="1"/>
  </si>
  <si>
    <t>伐採材・抜根材</t>
    <rPh sb="0" eb="2">
      <t>バッサイ</t>
    </rPh>
    <rPh sb="2" eb="3">
      <t>ザイ</t>
    </rPh>
    <rPh sb="4" eb="6">
      <t>バッコン</t>
    </rPh>
    <rPh sb="6" eb="7">
      <t>ザイ</t>
    </rPh>
    <phoneticPr fontId="1"/>
  </si>
  <si>
    <t>0811</t>
    <phoneticPr fontId="1"/>
  </si>
  <si>
    <t>繊維くず（天然繊維くず）</t>
    <rPh sb="0" eb="1">
      <t>カヨワ</t>
    </rPh>
    <rPh sb="1" eb="2">
      <t>ツナ</t>
    </rPh>
    <rPh sb="5" eb="7">
      <t>テンネン</t>
    </rPh>
    <rPh sb="7" eb="9">
      <t>センイ</t>
    </rPh>
    <phoneticPr fontId="1"/>
  </si>
  <si>
    <t>建設工事の繊維くず</t>
    <rPh sb="0" eb="2">
      <t>ケンセツ</t>
    </rPh>
    <rPh sb="2" eb="4">
      <t>コウジ</t>
    </rPh>
    <rPh sb="5" eb="7">
      <t>センイ</t>
    </rPh>
    <phoneticPr fontId="1"/>
  </si>
  <si>
    <t>0910</t>
    <phoneticPr fontId="1"/>
  </si>
  <si>
    <t>動・植物性残さ</t>
    <rPh sb="0" eb="1">
      <t>ドウ</t>
    </rPh>
    <rPh sb="2" eb="4">
      <t>ショクブツ</t>
    </rPh>
    <rPh sb="4" eb="5">
      <t>セイ</t>
    </rPh>
    <rPh sb="5" eb="6">
      <t>ザン</t>
    </rPh>
    <phoneticPr fontId="1"/>
  </si>
  <si>
    <t>ゴムくず（天然ゴムくず）</t>
    <rPh sb="5" eb="7">
      <t>テンネン</t>
    </rPh>
    <phoneticPr fontId="1"/>
  </si>
  <si>
    <t>鉛製の管又は板</t>
    <rPh sb="0" eb="1">
      <t>ナマリ</t>
    </rPh>
    <rPh sb="1" eb="2">
      <t>セイ</t>
    </rPh>
    <rPh sb="3" eb="4">
      <t>カン</t>
    </rPh>
    <rPh sb="4" eb="5">
      <t>マタ</t>
    </rPh>
    <rPh sb="6" eb="7">
      <t>イタ</t>
    </rPh>
    <phoneticPr fontId="62"/>
  </si>
  <si>
    <t>電線くず</t>
    <rPh sb="0" eb="2">
      <t>デンセン</t>
    </rPh>
    <phoneticPr fontId="62"/>
  </si>
  <si>
    <t>ガラスくず、コンクリートくず及び陶磁器くず</t>
    <rPh sb="14" eb="15">
      <t>オヨ</t>
    </rPh>
    <rPh sb="16" eb="19">
      <t>トウジキ</t>
    </rPh>
    <phoneticPr fontId="1"/>
  </si>
  <si>
    <t>カレット</t>
    <phoneticPr fontId="1"/>
  </si>
  <si>
    <t>廃ブラウン管（側面部）</t>
    <rPh sb="0" eb="1">
      <t>ハイ</t>
    </rPh>
    <rPh sb="5" eb="6">
      <t>カン</t>
    </rPh>
    <rPh sb="7" eb="9">
      <t>ソクメン</t>
    </rPh>
    <rPh sb="9" eb="10">
      <t>ブ</t>
    </rPh>
    <phoneticPr fontId="62"/>
  </si>
  <si>
    <t>ガラス製廃容器包装</t>
    <rPh sb="3" eb="4">
      <t>セイ</t>
    </rPh>
    <rPh sb="4" eb="5">
      <t>ハイ</t>
    </rPh>
    <rPh sb="5" eb="7">
      <t>ヨウキ</t>
    </rPh>
    <rPh sb="7" eb="9">
      <t>ホウソウ</t>
    </rPh>
    <phoneticPr fontId="62"/>
  </si>
  <si>
    <t>ロックウール</t>
  </si>
  <si>
    <t>石綿（非飛散性）</t>
    <rPh sb="0" eb="2">
      <t>イシワタ</t>
    </rPh>
    <rPh sb="3" eb="4">
      <t>ヒ</t>
    </rPh>
    <rPh sb="4" eb="6">
      <t>ヒサン</t>
    </rPh>
    <rPh sb="6" eb="7">
      <t>セイ</t>
    </rPh>
    <phoneticPr fontId="62"/>
  </si>
  <si>
    <t>グラスウール</t>
  </si>
  <si>
    <t>岩綿吸音板</t>
    <rPh sb="0" eb="5">
      <t>ガンメンキュウオンバン</t>
    </rPh>
    <phoneticPr fontId="62"/>
  </si>
  <si>
    <t>コンクリートくず</t>
    <phoneticPr fontId="1"/>
  </si>
  <si>
    <t>ＡＬＣ（軽量気泡コンクリート）</t>
    <rPh sb="4" eb="6">
      <t>ケイリョウ</t>
    </rPh>
    <rPh sb="6" eb="8">
      <t>キホウ</t>
    </rPh>
    <phoneticPr fontId="62"/>
  </si>
  <si>
    <t>スラグ</t>
    <phoneticPr fontId="1"/>
  </si>
  <si>
    <t>コンクリート破片</t>
    <rPh sb="6" eb="8">
      <t>ハヘン</t>
    </rPh>
    <phoneticPr fontId="1"/>
  </si>
  <si>
    <t>アスファルト・コンクリート破片</t>
    <rPh sb="13" eb="15">
      <t>ハヘン</t>
    </rPh>
    <phoneticPr fontId="1"/>
  </si>
  <si>
    <t>動物のふん尿（畜産農業から排出されたもの）</t>
    <rPh sb="0" eb="2">
      <t>ドウブツ</t>
    </rPh>
    <rPh sb="3" eb="6">
      <t>フンニョウ</t>
    </rPh>
    <rPh sb="7" eb="9">
      <t>チクサン</t>
    </rPh>
    <rPh sb="9" eb="11">
      <t>ノウギョウ</t>
    </rPh>
    <rPh sb="13" eb="15">
      <t>ハイシュツ</t>
    </rPh>
    <phoneticPr fontId="1"/>
  </si>
  <si>
    <t>動物の死体（畜産農業から排出されたもの）</t>
    <rPh sb="0" eb="2">
      <t>ドウブツ</t>
    </rPh>
    <rPh sb="3" eb="5">
      <t>シタイ</t>
    </rPh>
    <rPh sb="6" eb="8">
      <t>チクサン</t>
    </rPh>
    <rPh sb="8" eb="10">
      <t>ノウギョウ</t>
    </rPh>
    <rPh sb="12" eb="14">
      <t>ハイシュツ</t>
    </rPh>
    <phoneticPr fontId="1"/>
  </si>
  <si>
    <t>ばいじん（工場の排ガスを処理して得られるばいじん）</t>
    <rPh sb="5" eb="7">
      <t>コウジョウ</t>
    </rPh>
    <rPh sb="8" eb="9">
      <t>ハイ</t>
    </rPh>
    <rPh sb="12" eb="14">
      <t>ショリ</t>
    </rPh>
    <rPh sb="16" eb="17">
      <t>エ</t>
    </rPh>
    <phoneticPr fontId="1"/>
  </si>
  <si>
    <t>2000</t>
    <phoneticPr fontId="1"/>
  </si>
  <si>
    <t>安定型建設混合廃棄物</t>
    <rPh sb="0" eb="10">
      <t>アンテイガタケンセツコンゴウハイキブツ</t>
    </rPh>
    <phoneticPr fontId="1"/>
  </si>
  <si>
    <t>2010</t>
    <phoneticPr fontId="1"/>
  </si>
  <si>
    <t>管理型建設混合廃棄物</t>
    <rPh sb="0" eb="3">
      <t>カンリガタ</t>
    </rPh>
    <rPh sb="3" eb="5">
      <t>ケンセツ</t>
    </rPh>
    <rPh sb="5" eb="7">
      <t>コンゴウ</t>
    </rPh>
    <rPh sb="7" eb="10">
      <t>ハイキブツ</t>
    </rPh>
    <phoneticPr fontId="1"/>
  </si>
  <si>
    <t>2020</t>
    <phoneticPr fontId="1"/>
  </si>
  <si>
    <t>石綿含有産業廃棄物</t>
    <rPh sb="0" eb="2">
      <t>イシワタ</t>
    </rPh>
    <rPh sb="2" eb="4">
      <t>ガンユウ</t>
    </rPh>
    <rPh sb="4" eb="6">
      <t>サンギョウ</t>
    </rPh>
    <rPh sb="6" eb="9">
      <t>ハイキブツ</t>
    </rPh>
    <phoneticPr fontId="62"/>
  </si>
  <si>
    <t>建設混合廃棄物</t>
    <rPh sb="0" eb="2">
      <t>ケンセツ</t>
    </rPh>
    <rPh sb="2" eb="4">
      <t>コンゴウ</t>
    </rPh>
    <rPh sb="4" eb="7">
      <t>ハイキブツ</t>
    </rPh>
    <phoneticPr fontId="62"/>
  </si>
  <si>
    <t>ガラスくず、コンクリートくず及び陶磁器くず</t>
    <rPh sb="14" eb="15">
      <t>オヨ</t>
    </rPh>
    <rPh sb="16" eb="19">
      <t>トウジキ</t>
    </rPh>
    <phoneticPr fontId="62"/>
  </si>
  <si>
    <t>廃プラスチック類</t>
    <rPh sb="0" eb="1">
      <t>ハイ</t>
    </rPh>
    <rPh sb="7" eb="8">
      <t>ルイ</t>
    </rPh>
    <phoneticPr fontId="62"/>
  </si>
  <si>
    <t>がれき類（工作物の新築、改築又は除去に伴って生じた不要物）</t>
    <rPh sb="3" eb="4">
      <t>ルイ</t>
    </rPh>
    <rPh sb="5" eb="8">
      <t>コウサクブツ</t>
    </rPh>
    <rPh sb="9" eb="11">
      <t>シンチク</t>
    </rPh>
    <rPh sb="12" eb="14">
      <t>カイチク</t>
    </rPh>
    <rPh sb="14" eb="15">
      <t>マタ</t>
    </rPh>
    <rPh sb="16" eb="18">
      <t>ジョキョ</t>
    </rPh>
    <rPh sb="19" eb="20">
      <t>トモナ</t>
    </rPh>
    <rPh sb="22" eb="23">
      <t>ショウ</t>
    </rPh>
    <rPh sb="25" eb="27">
      <t>フヨウ</t>
    </rPh>
    <rPh sb="27" eb="28">
      <t>ブツ</t>
    </rPh>
    <phoneticPr fontId="62"/>
  </si>
  <si>
    <t>紙くず</t>
    <rPh sb="0" eb="1">
      <t>カミ</t>
    </rPh>
    <phoneticPr fontId="62"/>
  </si>
  <si>
    <t>木くず</t>
    <rPh sb="0" eb="1">
      <t>キ</t>
    </rPh>
    <phoneticPr fontId="62"/>
  </si>
  <si>
    <t>繊維くず（天然繊維くず）</t>
    <rPh sb="0" eb="2">
      <t>センイ</t>
    </rPh>
    <rPh sb="5" eb="7">
      <t>テンネン</t>
    </rPh>
    <rPh sb="7" eb="9">
      <t>センイ</t>
    </rPh>
    <phoneticPr fontId="62"/>
  </si>
  <si>
    <t>燃えやすい廃油</t>
    <rPh sb="0" eb="1">
      <t>モ</t>
    </rPh>
    <rPh sb="5" eb="7">
      <t>ハイユ</t>
    </rPh>
    <phoneticPr fontId="1"/>
  </si>
  <si>
    <t>ｐＨ２．０以下の廃酸</t>
    <rPh sb="5" eb="7">
      <t>イカ</t>
    </rPh>
    <rPh sb="8" eb="10">
      <t>ハイサン</t>
    </rPh>
    <phoneticPr fontId="1"/>
  </si>
  <si>
    <t>ｐＨ１２．５以上の廃アルカリ</t>
    <rPh sb="6" eb="8">
      <t>イジョウ</t>
    </rPh>
    <rPh sb="9" eb="10">
      <t>ハイ</t>
    </rPh>
    <phoneticPr fontId="1"/>
  </si>
  <si>
    <t>感染性廃棄物</t>
    <rPh sb="0" eb="3">
      <t>カンセンセイ</t>
    </rPh>
    <rPh sb="3" eb="6">
      <t>ハイキブツ</t>
    </rPh>
    <phoneticPr fontId="1"/>
  </si>
  <si>
    <t>廃PCB・PCB汚染物・PCB処理物</t>
    <rPh sb="0" eb="1">
      <t>ハイ</t>
    </rPh>
    <rPh sb="8" eb="10">
      <t>オセン</t>
    </rPh>
    <rPh sb="10" eb="11">
      <t>ブツ</t>
    </rPh>
    <rPh sb="15" eb="17">
      <t>ショリ</t>
    </rPh>
    <rPh sb="17" eb="18">
      <t>ブツ</t>
    </rPh>
    <phoneticPr fontId="62"/>
  </si>
  <si>
    <t>廃石綿等（飛散性）</t>
    <rPh sb="0" eb="1">
      <t>ハイ</t>
    </rPh>
    <rPh sb="1" eb="3">
      <t>イシワタ</t>
    </rPh>
    <rPh sb="3" eb="4">
      <t>トウ</t>
    </rPh>
    <rPh sb="5" eb="7">
      <t>ヒサン</t>
    </rPh>
    <rPh sb="7" eb="8">
      <t>セイ</t>
    </rPh>
    <phoneticPr fontId="62"/>
  </si>
  <si>
    <t>指定下水汚泥</t>
    <rPh sb="0" eb="2">
      <t>シテイ</t>
    </rPh>
    <rPh sb="2" eb="4">
      <t>ゲスイ</t>
    </rPh>
    <rPh sb="4" eb="6">
      <t>オデイ</t>
    </rPh>
    <phoneticPr fontId="1"/>
  </si>
  <si>
    <t>鉱さい</t>
    <phoneticPr fontId="1"/>
  </si>
  <si>
    <t>7423</t>
    <phoneticPr fontId="1"/>
  </si>
  <si>
    <t>7424</t>
    <phoneticPr fontId="1"/>
  </si>
  <si>
    <t>7425</t>
    <phoneticPr fontId="1"/>
  </si>
  <si>
    <t>7426</t>
    <phoneticPr fontId="1"/>
  </si>
  <si>
    <t>7427</t>
    <phoneticPr fontId="1"/>
  </si>
  <si>
    <t>7428</t>
    <phoneticPr fontId="1"/>
  </si>
  <si>
    <t>３．水銀廃棄物</t>
    <rPh sb="2" eb="4">
      <t>スイギン</t>
    </rPh>
    <rPh sb="4" eb="7">
      <t>ハイキブツ</t>
    </rPh>
    <phoneticPr fontId="1"/>
  </si>
  <si>
    <t>水銀使用製品産業廃棄物</t>
    <rPh sb="0" eb="2">
      <t>スイギン</t>
    </rPh>
    <rPh sb="2" eb="4">
      <t>シヨウ</t>
    </rPh>
    <rPh sb="4" eb="6">
      <t>セイヒン</t>
    </rPh>
    <rPh sb="6" eb="8">
      <t>サンギョウ</t>
    </rPh>
    <rPh sb="8" eb="11">
      <t>ハイキブツ</t>
    </rPh>
    <phoneticPr fontId="1"/>
  </si>
  <si>
    <t>2510</t>
    <phoneticPr fontId="1"/>
  </si>
  <si>
    <t>照明機器
（放電ランプ・HIDランプ・蛍光灯）</t>
    <rPh sb="0" eb="2">
      <t>ショウメイ</t>
    </rPh>
    <rPh sb="2" eb="4">
      <t>キキ</t>
    </rPh>
    <rPh sb="6" eb="8">
      <t>ホウデン</t>
    </rPh>
    <rPh sb="19" eb="22">
      <t>ケイコウトウ</t>
    </rPh>
    <phoneticPr fontId="1"/>
  </si>
  <si>
    <t>2520</t>
    <phoneticPr fontId="1"/>
  </si>
  <si>
    <t>水銀の製剤、農薬・医薬品等</t>
    <rPh sb="0" eb="2">
      <t>スイギン</t>
    </rPh>
    <rPh sb="3" eb="5">
      <t>セイザイ</t>
    </rPh>
    <rPh sb="6" eb="8">
      <t>ノウヤク</t>
    </rPh>
    <rPh sb="9" eb="12">
      <t>イヤクヒン</t>
    </rPh>
    <rPh sb="12" eb="13">
      <t>トウ</t>
    </rPh>
    <phoneticPr fontId="1"/>
  </si>
  <si>
    <t>水銀回収義務付け製品（計測器以外）</t>
    <phoneticPr fontId="1"/>
  </si>
  <si>
    <t>水銀回収義務付け製品（計測器）</t>
    <phoneticPr fontId="1"/>
  </si>
  <si>
    <t>水銀含有ばいじん等</t>
    <rPh sb="0" eb="2">
      <t>スイギン</t>
    </rPh>
    <rPh sb="2" eb="4">
      <t>ガンユウ</t>
    </rPh>
    <rPh sb="8" eb="9">
      <t>トウ</t>
    </rPh>
    <phoneticPr fontId="1"/>
  </si>
  <si>
    <t>※ 記入欄が不足した場合は、調査票（その２-１）を使用してください。（廃棄物分類表の裏面）</t>
    <rPh sb="2" eb="5">
      <t>キニュウラン</t>
    </rPh>
    <rPh sb="6" eb="8">
      <t>フソク</t>
    </rPh>
    <rPh sb="10" eb="12">
      <t>バアイ</t>
    </rPh>
    <rPh sb="14" eb="17">
      <t>チョウサヒョウ</t>
    </rPh>
    <rPh sb="25" eb="27">
      <t>シヨウ</t>
    </rPh>
    <rPh sb="35" eb="38">
      <t>ハイキブツ</t>
    </rPh>
    <rPh sb="38" eb="40">
      <t>ブンルイ</t>
    </rPh>
    <rPh sb="40" eb="41">
      <t>ヒョウ</t>
    </rPh>
    <rPh sb="42" eb="44">
      <t>ウラメン</t>
    </rPh>
    <phoneticPr fontId="1"/>
  </si>
  <si>
    <t>-</t>
    <phoneticPr fontId="1"/>
  </si>
  <si>
    <t>形式</t>
    <rPh sb="0" eb="2">
      <t>ケイシキ</t>
    </rPh>
    <phoneticPr fontId="1"/>
  </si>
  <si>
    <t>No.</t>
    <phoneticPr fontId="1"/>
  </si>
  <si>
    <t>ERRORの場合は送付リストより特定する</t>
    <rPh sb="6" eb="8">
      <t>バアイ</t>
    </rPh>
    <rPh sb="9" eb="11">
      <t>ソウフ</t>
    </rPh>
    <rPh sb="16" eb="18">
      <t>トクテイ</t>
    </rPh>
    <phoneticPr fontId="1"/>
  </si>
  <si>
    <t>①廃棄物の名称</t>
    <rPh sb="1" eb="4">
      <t>ハイキブツ</t>
    </rPh>
    <rPh sb="5" eb="7">
      <t>メイショウ</t>
    </rPh>
    <phoneticPr fontId="1"/>
  </si>
  <si>
    <r>
      <t>①</t>
    </r>
    <r>
      <rPr>
        <b/>
        <sz val="10"/>
        <rFont val="HG丸ｺﾞｼｯｸM-PRO"/>
        <family val="3"/>
        <charset val="128"/>
      </rPr>
      <t>廃棄物の名称</t>
    </r>
    <rPh sb="1" eb="4">
      <t>ハイキブツ</t>
    </rPh>
    <rPh sb="5" eb="7">
      <t>メイショウ</t>
    </rPh>
    <phoneticPr fontId="1"/>
  </si>
  <si>
    <t>⑨</t>
    <phoneticPr fontId="1"/>
  </si>
  <si>
    <t>処理後の
処分方法</t>
    <phoneticPr fontId="1"/>
  </si>
  <si>
    <t>再生処理業者又は最終処分業者の所在地等</t>
    <phoneticPr fontId="1"/>
  </si>
  <si>
    <t>処理後の　処分方法</t>
    <phoneticPr fontId="1"/>
  </si>
  <si>
    <t>がれき類（工作物の新築、改築又は除去に伴うもの）</t>
    <rPh sb="3" eb="4">
      <t>ルイ</t>
    </rPh>
    <phoneticPr fontId="1"/>
  </si>
  <si>
    <t>※ 合成繊維は「廃プラスチック類」に分類されます。</t>
    <rPh sb="2" eb="4">
      <t>ゴウセイ</t>
    </rPh>
    <rPh sb="4" eb="6">
      <t>センイ</t>
    </rPh>
    <rPh sb="8" eb="9">
      <t>ハイ</t>
    </rPh>
    <rPh sb="15" eb="16">
      <t>ルイ</t>
    </rPh>
    <rPh sb="18" eb="20">
      <t>ブンルイ</t>
    </rPh>
    <phoneticPr fontId="1"/>
  </si>
  <si>
    <t>※ 可燃ごみ等を自社で焼却処理した場合は、焼却前の種類（紙くず、木くず等）を記入してください。</t>
    <rPh sb="6" eb="7">
      <t>トウ</t>
    </rPh>
    <rPh sb="8" eb="10">
      <t>ジシャ</t>
    </rPh>
    <rPh sb="25" eb="27">
      <t>シュルイ</t>
    </rPh>
    <phoneticPr fontId="1"/>
  </si>
  <si>
    <t>②</t>
    <phoneticPr fontId="1"/>
  </si>
  <si>
    <t>分類番号</t>
    <phoneticPr fontId="1"/>
  </si>
  <si>
    <t>　５２：再生骨材・再生路盤材</t>
    <rPh sb="4" eb="6">
      <t>サイセイ</t>
    </rPh>
    <rPh sb="6" eb="7">
      <t>ホネ</t>
    </rPh>
    <rPh sb="7" eb="8">
      <t>ザイ</t>
    </rPh>
    <rPh sb="9" eb="11">
      <t>サイセイ</t>
    </rPh>
    <rPh sb="11" eb="14">
      <t>ロバンザイ</t>
    </rPh>
    <phoneticPr fontId="1"/>
  </si>
  <si>
    <t>　９８：その他</t>
    <rPh sb="6" eb="7">
      <t>タ</t>
    </rPh>
    <phoneticPr fontId="1"/>
  </si>
  <si>
    <t>　２：埋立処分</t>
    <rPh sb="3" eb="5">
      <t>ウメタテ</t>
    </rPh>
    <rPh sb="5" eb="7">
      <t>ショブン</t>
    </rPh>
    <phoneticPr fontId="1"/>
  </si>
  <si>
    <t>　３：海洋投入処分</t>
    <rPh sb="3" eb="5">
      <t>カイヨウ</t>
    </rPh>
    <rPh sb="5" eb="7">
      <t>トウニュウ</t>
    </rPh>
    <rPh sb="7" eb="9">
      <t>ショブン</t>
    </rPh>
    <phoneticPr fontId="1"/>
  </si>
  <si>
    <t>　１：リサイクル（売却含む）</t>
    <rPh sb="9" eb="11">
      <t>バイキャク</t>
    </rPh>
    <rPh sb="11" eb="12">
      <t>フク</t>
    </rPh>
    <phoneticPr fontId="1"/>
  </si>
  <si>
    <t>　※中間処理後の廃棄物の</t>
    <rPh sb="2" eb="4">
      <t>チュウカン</t>
    </rPh>
    <rPh sb="4" eb="6">
      <t>ショリ</t>
    </rPh>
    <rPh sb="6" eb="7">
      <t>ゴ</t>
    </rPh>
    <rPh sb="8" eb="11">
      <t>ハイキブツ</t>
    </rPh>
    <phoneticPr fontId="1"/>
  </si>
  <si>
    <t>　Ａ：焼却　　　　Ｊ：溶融</t>
    <rPh sb="3" eb="5">
      <t>ショウキャク</t>
    </rPh>
    <rPh sb="11" eb="13">
      <t>ヨウユウ</t>
    </rPh>
    <phoneticPr fontId="1"/>
  </si>
  <si>
    <t>　Ｂ：脱水　　　　Ｋ：切断</t>
    <rPh sb="3" eb="5">
      <t>ダッスイ</t>
    </rPh>
    <rPh sb="11" eb="13">
      <t>セツダン</t>
    </rPh>
    <phoneticPr fontId="1"/>
  </si>
  <si>
    <r>
      <t>　Ｃ：天日乾燥　　Ｌ：焼成</t>
    </r>
    <r>
      <rPr>
        <sz val="7"/>
        <rFont val="HG丸ｺﾞｼｯｸM-PRO"/>
        <family val="3"/>
        <charset val="128"/>
      </rPr>
      <t>（セメント原燃料化）</t>
    </r>
    <rPh sb="3" eb="5">
      <t>テンピ</t>
    </rPh>
    <rPh sb="5" eb="7">
      <t>カンソウ</t>
    </rPh>
    <rPh sb="11" eb="13">
      <t>ショウセイ</t>
    </rPh>
    <rPh sb="18" eb="21">
      <t>ゲンネンリョウ</t>
    </rPh>
    <rPh sb="21" eb="22">
      <t>カ</t>
    </rPh>
    <phoneticPr fontId="1"/>
  </si>
  <si>
    <t>　Ｄ：機械乾燥　　Ｍ：堆肥化</t>
    <rPh sb="3" eb="5">
      <t>キカイ</t>
    </rPh>
    <rPh sb="5" eb="7">
      <t>カンソウ</t>
    </rPh>
    <rPh sb="11" eb="14">
      <t>タイヒカ</t>
    </rPh>
    <phoneticPr fontId="1"/>
  </si>
  <si>
    <t>　Ｅ：油水分離　　Ｎ：銀回収</t>
    <rPh sb="3" eb="5">
      <t>ユスイ</t>
    </rPh>
    <rPh sb="5" eb="7">
      <t>ブンリ</t>
    </rPh>
    <rPh sb="11" eb="12">
      <t>ギン</t>
    </rPh>
    <rPh sb="12" eb="14">
      <t>カイシュウ</t>
    </rPh>
    <phoneticPr fontId="1"/>
  </si>
  <si>
    <t>　Ｆ：中和　　　　Ｏ：コンクリート固型化</t>
    <rPh sb="3" eb="5">
      <t>チュウワ</t>
    </rPh>
    <rPh sb="17" eb="20">
      <t>コケイカ</t>
    </rPh>
    <phoneticPr fontId="1"/>
  </si>
  <si>
    <t>　Ｇ：破砕　　　　Ｖ：濃縮</t>
    <rPh sb="3" eb="5">
      <t>ハサイ</t>
    </rPh>
    <rPh sb="11" eb="13">
      <t>ノウシュク</t>
    </rPh>
    <phoneticPr fontId="1"/>
  </si>
  <si>
    <t>　Ｈ：分級　　　　Ｗ：油化</t>
    <rPh sb="3" eb="5">
      <t>ブンキュウ</t>
    </rPh>
    <rPh sb="11" eb="13">
      <t>ユカ</t>
    </rPh>
    <phoneticPr fontId="1"/>
  </si>
  <si>
    <t>　Ｉ：圧縮</t>
    <rPh sb="3" eb="5">
      <t>アッシュク</t>
    </rPh>
    <phoneticPr fontId="1"/>
  </si>
  <si>
    <t>　Ｚ：その他</t>
    <rPh sb="5" eb="6">
      <t>タ</t>
    </rPh>
    <phoneticPr fontId="1"/>
  </si>
  <si>
    <t>　　処理方法が分からない</t>
    <rPh sb="7" eb="8">
      <t>ワ</t>
    </rPh>
    <phoneticPr fontId="1"/>
  </si>
  <si>
    <t>　　場合は、処理を委託した</t>
    <rPh sb="6" eb="8">
      <t>ショリ</t>
    </rPh>
    <rPh sb="9" eb="11">
      <t>イタク</t>
    </rPh>
    <phoneticPr fontId="1"/>
  </si>
  <si>
    <t>　　業者にお尋ねください。</t>
    <rPh sb="6" eb="7">
      <t>タズ</t>
    </rPh>
    <phoneticPr fontId="1"/>
  </si>
  <si>
    <r>
      <rPr>
        <sz val="11"/>
        <rFont val="HG丸ｺﾞｼｯｸM-PRO"/>
        <family val="3"/>
        <charset val="128"/>
      </rPr>
      <t>❽</t>
    </r>
    <r>
      <rPr>
        <b/>
        <sz val="11"/>
        <rFont val="HG丸ｺﾞｼｯｸM-PRO"/>
        <family val="3"/>
        <charset val="128"/>
      </rPr>
      <t>委託中間処理方法</t>
    </r>
    <rPh sb="1" eb="3">
      <t>イタク</t>
    </rPh>
    <rPh sb="3" eb="5">
      <t>チュウカン</t>
    </rPh>
    <rPh sb="5" eb="7">
      <t>ショリ</t>
    </rPh>
    <rPh sb="7" eb="9">
      <t>ホウホウ</t>
    </rPh>
    <phoneticPr fontId="1"/>
  </si>
  <si>
    <r>
      <rPr>
        <sz val="11"/>
        <rFont val="HG丸ｺﾞｼｯｸM-PRO"/>
        <family val="3"/>
        <charset val="128"/>
      </rPr>
      <t>❻</t>
    </r>
    <r>
      <rPr>
        <b/>
        <sz val="11"/>
        <rFont val="HG丸ｺﾞｼｯｸM-PRO"/>
        <family val="3"/>
        <charset val="128"/>
      </rPr>
      <t>処理・処分方法</t>
    </r>
    <rPh sb="1" eb="3">
      <t>ショリ</t>
    </rPh>
    <rPh sb="4" eb="6">
      <t>ショブン</t>
    </rPh>
    <rPh sb="6" eb="8">
      <t>ホウホウ</t>
    </rPh>
    <phoneticPr fontId="1"/>
  </si>
  <si>
    <r>
      <rPr>
        <sz val="11"/>
        <rFont val="HG丸ｺﾞｼｯｸM-PRO"/>
        <family val="3"/>
        <charset val="128"/>
      </rPr>
      <t>❹</t>
    </r>
    <r>
      <rPr>
        <b/>
        <sz val="11"/>
        <rFont val="HG丸ｺﾞｼｯｸM-PRO"/>
        <family val="3"/>
        <charset val="128"/>
      </rPr>
      <t>自社中間処理方法</t>
    </r>
    <rPh sb="1" eb="3">
      <t>ジシャ</t>
    </rPh>
    <rPh sb="3" eb="5">
      <t>チュウカン</t>
    </rPh>
    <rPh sb="5" eb="7">
      <t>ショリ</t>
    </rPh>
    <rPh sb="7" eb="9">
      <t>ホウホウ</t>
    </rPh>
    <phoneticPr fontId="1"/>
  </si>
  <si>
    <t>　＜産業廃棄物処理業者等へ委託処理＞</t>
    <rPh sb="2" eb="4">
      <t>サンギョウ</t>
    </rPh>
    <rPh sb="4" eb="7">
      <t>ハイキブツ</t>
    </rPh>
    <rPh sb="7" eb="9">
      <t>ショリ</t>
    </rPh>
    <rPh sb="9" eb="11">
      <t>ギョウシャ</t>
    </rPh>
    <rPh sb="11" eb="12">
      <t>トウ</t>
    </rPh>
    <rPh sb="13" eb="15">
      <t>イタク</t>
    </rPh>
    <rPh sb="15" eb="17">
      <t>ショリ</t>
    </rPh>
    <phoneticPr fontId="1"/>
  </si>
  <si>
    <t>　＜その他＞</t>
    <rPh sb="4" eb="5">
      <t>タ</t>
    </rPh>
    <phoneticPr fontId="1"/>
  </si>
  <si>
    <t>　１０：鉄鋼原(材)料　　　　　　　 ６０：パルプ・紙又はその原(材)料</t>
    <rPh sb="4" eb="6">
      <t>テッコウ</t>
    </rPh>
    <rPh sb="6" eb="7">
      <t>バラ</t>
    </rPh>
    <rPh sb="8" eb="9">
      <t>ザイ</t>
    </rPh>
    <rPh sb="10" eb="11">
      <t>リョウ</t>
    </rPh>
    <phoneticPr fontId="1"/>
  </si>
  <si>
    <t>　２０：非鉄金属・貴金属原(材)料　 ７０：ガラス原(材)料</t>
    <rPh sb="4" eb="6">
      <t>ヒテツ</t>
    </rPh>
    <rPh sb="6" eb="8">
      <t>キンゾク</t>
    </rPh>
    <rPh sb="9" eb="12">
      <t>キキンゾク</t>
    </rPh>
    <rPh sb="12" eb="13">
      <t>バラ</t>
    </rPh>
    <rPh sb="14" eb="15">
      <t>ザイ</t>
    </rPh>
    <rPh sb="16" eb="17">
      <t>リョウ</t>
    </rPh>
    <phoneticPr fontId="1"/>
  </si>
  <si>
    <t>　３０：燃料又はその原(材)料　　　 ８０：プラスチック原(材)料</t>
    <rPh sb="4" eb="6">
      <t>ネンリョウ</t>
    </rPh>
    <rPh sb="6" eb="7">
      <t>マタ</t>
    </rPh>
    <rPh sb="10" eb="11">
      <t>バラ</t>
    </rPh>
    <rPh sb="12" eb="13">
      <t>ザイ</t>
    </rPh>
    <rPh sb="14" eb="15">
      <t>リョウ</t>
    </rPh>
    <phoneticPr fontId="1"/>
  </si>
  <si>
    <t>　４１：飼料又はその原(材)料　　　 ８１：再生タイヤ</t>
    <rPh sb="4" eb="6">
      <t>シリョウ</t>
    </rPh>
    <rPh sb="6" eb="7">
      <t>マタ</t>
    </rPh>
    <rPh sb="10" eb="11">
      <t>バラ</t>
    </rPh>
    <rPh sb="12" eb="13">
      <t>ザイ</t>
    </rPh>
    <rPh sb="14" eb="15">
      <t>リョウ</t>
    </rPh>
    <phoneticPr fontId="1"/>
  </si>
  <si>
    <t>　４２：肥料又はその原材(材)料　　 ９０：セメント原材料</t>
    <rPh sb="4" eb="6">
      <t>ヒリョウ</t>
    </rPh>
    <rPh sb="6" eb="7">
      <t>マタ</t>
    </rPh>
    <rPh sb="10" eb="11">
      <t>ゲン</t>
    </rPh>
    <rPh sb="11" eb="12">
      <t>ザイ</t>
    </rPh>
    <rPh sb="13" eb="14">
      <t>ザイ</t>
    </rPh>
    <rPh sb="15" eb="16">
      <t>リョウ</t>
    </rPh>
    <phoneticPr fontId="1"/>
  </si>
  <si>
    <t>　４３：土壌改良材又はその原(材)料 ９１：再生油・再生溶剤</t>
    <rPh sb="4" eb="6">
      <t>ドジョウ</t>
    </rPh>
    <rPh sb="6" eb="8">
      <t>カイリョウ</t>
    </rPh>
    <rPh sb="8" eb="9">
      <t>ザイ</t>
    </rPh>
    <rPh sb="9" eb="10">
      <t>マタ</t>
    </rPh>
    <rPh sb="13" eb="14">
      <t>バラ</t>
    </rPh>
    <rPh sb="15" eb="16">
      <t>ザイ</t>
    </rPh>
    <rPh sb="17" eb="18">
      <t>リョウ</t>
    </rPh>
    <phoneticPr fontId="1"/>
  </si>
  <si>
    <t>　５０：建設材料　　　　　　　　　９２：中和剤</t>
    <rPh sb="4" eb="6">
      <t>ケンセツ</t>
    </rPh>
    <rPh sb="6" eb="8">
      <t>ザイリョウ</t>
    </rPh>
    <phoneticPr fontId="1"/>
  </si>
  <si>
    <t>　　　　具体的な用途を記入してください</t>
    <rPh sb="4" eb="7">
      <t>グタイテキ</t>
    </rPh>
    <rPh sb="8" eb="10">
      <t>ヨウト</t>
    </rPh>
    <rPh sb="11" eb="13">
      <t>キニュウ</t>
    </rPh>
    <phoneticPr fontId="1"/>
  </si>
  <si>
    <t>　　Ｓ１：処理業者の処分場で直接埋立処分した。</t>
    <rPh sb="5" eb="7">
      <t>ショリ</t>
    </rPh>
    <rPh sb="7" eb="9">
      <t>ギョウシャ</t>
    </rPh>
    <rPh sb="10" eb="12">
      <t>ショブン</t>
    </rPh>
    <rPh sb="12" eb="13">
      <t>ジョウ</t>
    </rPh>
    <rPh sb="14" eb="16">
      <t>チョクセツ</t>
    </rPh>
    <rPh sb="16" eb="18">
      <t>ウメタテ</t>
    </rPh>
    <rPh sb="18" eb="20">
      <t>ショブン</t>
    </rPh>
    <phoneticPr fontId="1"/>
  </si>
  <si>
    <t>　　Ｔ１：処理業者で直接海洋投入処分した。</t>
    <rPh sb="5" eb="7">
      <t>ショリ</t>
    </rPh>
    <rPh sb="7" eb="9">
      <t>ギョウシャ</t>
    </rPh>
    <rPh sb="10" eb="12">
      <t>チョクセツ</t>
    </rPh>
    <rPh sb="12" eb="14">
      <t>カイヨウ</t>
    </rPh>
    <rPh sb="14" eb="16">
      <t>トウニュウ</t>
    </rPh>
    <rPh sb="16" eb="18">
      <t>ショブン</t>
    </rPh>
    <phoneticPr fontId="1"/>
  </si>
  <si>
    <t>　　Ｕ１：処理業者に中間処理（資源化・リサイクル含む）を</t>
    <rPh sb="5" eb="7">
      <t>ショリ</t>
    </rPh>
    <rPh sb="7" eb="9">
      <t>ギョウシャ</t>
    </rPh>
    <rPh sb="10" eb="12">
      <t>チュウカン</t>
    </rPh>
    <rPh sb="12" eb="14">
      <t>ショリ</t>
    </rPh>
    <rPh sb="15" eb="18">
      <t>シゲンカ</t>
    </rPh>
    <rPh sb="24" eb="25">
      <t>フク</t>
    </rPh>
    <phoneticPr fontId="1"/>
  </si>
  <si>
    <t>　　　　　委託した。</t>
    <rPh sb="5" eb="7">
      <t>イタク</t>
    </rPh>
    <phoneticPr fontId="1"/>
  </si>
  <si>
    <t>　　Ｘ１：再生資源（商品）回収業者、あるいは納入業者、</t>
    <rPh sb="5" eb="7">
      <t>サイセイ</t>
    </rPh>
    <rPh sb="7" eb="9">
      <t>シゲン</t>
    </rPh>
    <rPh sb="10" eb="12">
      <t>ショウヒン</t>
    </rPh>
    <rPh sb="13" eb="15">
      <t>カイシュウ</t>
    </rPh>
    <rPh sb="15" eb="17">
      <t>ギョウシャ</t>
    </rPh>
    <rPh sb="22" eb="24">
      <t>ノウニュウ</t>
    </rPh>
    <rPh sb="24" eb="26">
      <t>ギョウシャ</t>
    </rPh>
    <phoneticPr fontId="1"/>
  </si>
  <si>
    <t>　　　　　関連企業等で再生処理した。</t>
    <rPh sb="11" eb="13">
      <t>サイセイ</t>
    </rPh>
    <rPh sb="13" eb="15">
      <t>ショリ</t>
    </rPh>
    <phoneticPr fontId="1"/>
  </si>
  <si>
    <t>　　Ｑ１：自社の処分場で埋立処分した。</t>
    <rPh sb="5" eb="7">
      <t>ジシャ</t>
    </rPh>
    <rPh sb="8" eb="10">
      <t>ショブン</t>
    </rPh>
    <rPh sb="10" eb="11">
      <t>ジョウ</t>
    </rPh>
    <rPh sb="12" eb="14">
      <t>ウメタテ</t>
    </rPh>
    <rPh sb="14" eb="16">
      <t>ショブン</t>
    </rPh>
    <phoneticPr fontId="1"/>
  </si>
  <si>
    <t>　　Ｖ１：有償売却できるものを自社で再利用した。</t>
    <rPh sb="5" eb="7">
      <t>ユウショウ</t>
    </rPh>
    <rPh sb="7" eb="9">
      <t>バイキャク</t>
    </rPh>
    <rPh sb="15" eb="17">
      <t>ジシャ</t>
    </rPh>
    <rPh sb="18" eb="21">
      <t>サイリヨウ</t>
    </rPh>
    <phoneticPr fontId="1"/>
  </si>
  <si>
    <t>　　Ｖ２：有償売却できないものを自社で再利用</t>
    <rPh sb="5" eb="7">
      <t>ユウショウ</t>
    </rPh>
    <rPh sb="7" eb="9">
      <t>バイキャク</t>
    </rPh>
    <rPh sb="16" eb="18">
      <t>ジシャ</t>
    </rPh>
    <rPh sb="19" eb="22">
      <t>サイリヨウ</t>
    </rPh>
    <phoneticPr fontId="1"/>
  </si>
  <si>
    <t>　　　　　した。</t>
    <phoneticPr fontId="1"/>
  </si>
  <si>
    <t>　　Ｗ１：売却（利益があった）した。</t>
    <rPh sb="5" eb="7">
      <t>バイキャク</t>
    </rPh>
    <rPh sb="8" eb="10">
      <t>リエキ</t>
    </rPh>
    <phoneticPr fontId="1"/>
  </si>
  <si>
    <t>　　Ｚ１：自社で保管している。</t>
    <rPh sb="5" eb="7">
      <t>ジシャ</t>
    </rPh>
    <rPh sb="8" eb="10">
      <t>ホカン</t>
    </rPh>
    <phoneticPr fontId="1"/>
  </si>
  <si>
    <t>　　Ｚ９：その他</t>
    <rPh sb="7" eb="8">
      <t>タ</t>
    </rPh>
    <phoneticPr fontId="1"/>
  </si>
  <si>
    <t>　　　　　具体的な処理方法を記入してください</t>
    <rPh sb="5" eb="8">
      <t>グタイテキ</t>
    </rPh>
    <rPh sb="9" eb="11">
      <t>ショリ</t>
    </rPh>
    <rPh sb="11" eb="13">
      <t>ホウホウ</t>
    </rPh>
    <rPh sb="14" eb="16">
      <t>キニュウ</t>
    </rPh>
    <phoneticPr fontId="1"/>
  </si>
  <si>
    <t>　　Ｒ１：市町村等の一般廃棄物処理場で直接埋立</t>
    <rPh sb="5" eb="8">
      <t>シチョウソン</t>
    </rPh>
    <rPh sb="8" eb="9">
      <t>トウ</t>
    </rPh>
    <rPh sb="10" eb="12">
      <t>イッパン</t>
    </rPh>
    <rPh sb="12" eb="15">
      <t>ハイキブツ</t>
    </rPh>
    <rPh sb="15" eb="18">
      <t>ショリジョウ</t>
    </rPh>
    <rPh sb="19" eb="21">
      <t>チョクセツ</t>
    </rPh>
    <rPh sb="21" eb="23">
      <t>ウメタテ</t>
    </rPh>
    <phoneticPr fontId="1"/>
  </si>
  <si>
    <t>　　　　　処分した。</t>
    <phoneticPr fontId="1"/>
  </si>
  <si>
    <t>　　Ｒ５：市町村等の清掃工場で焼却処理した。</t>
    <rPh sb="5" eb="8">
      <t>シチョウソン</t>
    </rPh>
    <rPh sb="8" eb="9">
      <t>トウ</t>
    </rPh>
    <rPh sb="10" eb="12">
      <t>セイソウ</t>
    </rPh>
    <rPh sb="12" eb="14">
      <t>コウジョウ</t>
    </rPh>
    <rPh sb="15" eb="17">
      <t>ショウキャク</t>
    </rPh>
    <rPh sb="17" eb="19">
      <t>ショリ</t>
    </rPh>
    <phoneticPr fontId="1"/>
  </si>
  <si>
    <t>　　　　  （ごみ収集を含む）</t>
    <rPh sb="9" eb="11">
      <t>シュウシュウ</t>
    </rPh>
    <rPh sb="12" eb="13">
      <t>フク</t>
    </rPh>
    <phoneticPr fontId="1"/>
  </si>
  <si>
    <t>　　Ｒ６：市町村等のリサイクル施設で資源化・</t>
    <rPh sb="5" eb="8">
      <t>シチョウソン</t>
    </rPh>
    <rPh sb="8" eb="9">
      <t>トウ</t>
    </rPh>
    <rPh sb="15" eb="17">
      <t>シセツ</t>
    </rPh>
    <rPh sb="18" eb="21">
      <t>シゲンカ</t>
    </rPh>
    <phoneticPr fontId="1"/>
  </si>
  <si>
    <t>　　　　　リサイクルした。（ごみ収集を含む）</t>
    <rPh sb="16" eb="18">
      <t>シュウシュウ</t>
    </rPh>
    <rPh sb="19" eb="20">
      <t>フク</t>
    </rPh>
    <phoneticPr fontId="1"/>
  </si>
  <si>
    <t>　Ａ：焼却　　　　　Ｊ：溶融</t>
    <rPh sb="3" eb="5">
      <t>ショウキャク</t>
    </rPh>
    <rPh sb="12" eb="14">
      <t>ヨウユウ</t>
    </rPh>
    <phoneticPr fontId="1"/>
  </si>
  <si>
    <t>　Ｂ：脱水　　　　　Ｋ：切断</t>
    <rPh sb="3" eb="5">
      <t>ダッスイ</t>
    </rPh>
    <rPh sb="12" eb="14">
      <t>セツダン</t>
    </rPh>
    <phoneticPr fontId="1"/>
  </si>
  <si>
    <r>
      <t>　Ｃ：天日乾燥　　　Ｌ：焼成</t>
    </r>
    <r>
      <rPr>
        <sz val="8"/>
        <rFont val="HG丸ｺﾞｼｯｸM-PRO"/>
        <family val="3"/>
        <charset val="128"/>
      </rPr>
      <t>（セメント原燃料化）</t>
    </r>
    <rPh sb="3" eb="5">
      <t>テンピ</t>
    </rPh>
    <rPh sb="5" eb="7">
      <t>カンソウ</t>
    </rPh>
    <rPh sb="12" eb="14">
      <t>ショウセイ</t>
    </rPh>
    <rPh sb="19" eb="22">
      <t>ゲンネンリョウ</t>
    </rPh>
    <rPh sb="22" eb="23">
      <t>カ</t>
    </rPh>
    <phoneticPr fontId="1"/>
  </si>
  <si>
    <t>　Ｄ：機械乾燥　　　Ｍ：堆肥化</t>
    <rPh sb="3" eb="5">
      <t>キカイ</t>
    </rPh>
    <rPh sb="5" eb="7">
      <t>カンソウ</t>
    </rPh>
    <rPh sb="12" eb="15">
      <t>タイヒカ</t>
    </rPh>
    <phoneticPr fontId="1"/>
  </si>
  <si>
    <t>　Ｅ：油水分離　　　Ｎ：銀回収</t>
    <rPh sb="3" eb="5">
      <t>ユスイ</t>
    </rPh>
    <rPh sb="5" eb="7">
      <t>ブンリ</t>
    </rPh>
    <rPh sb="12" eb="13">
      <t>ギン</t>
    </rPh>
    <rPh sb="13" eb="15">
      <t>カイシュウ</t>
    </rPh>
    <phoneticPr fontId="1"/>
  </si>
  <si>
    <t>　Ｆ：中和　　　　　Ｏ：コンクリート固型化</t>
    <rPh sb="3" eb="5">
      <t>チュウワ</t>
    </rPh>
    <rPh sb="18" eb="21">
      <t>コケイカ</t>
    </rPh>
    <phoneticPr fontId="1"/>
  </si>
  <si>
    <t>　Ｇ：破砕　　　　　Ｖ：濃縮</t>
    <rPh sb="3" eb="5">
      <t>ハサイ</t>
    </rPh>
    <rPh sb="12" eb="14">
      <t>ノウシュク</t>
    </rPh>
    <phoneticPr fontId="1"/>
  </si>
  <si>
    <t>　Ｈ：分級　　　　　Ｗ：油化</t>
    <rPh sb="3" eb="5">
      <t>ブンキュウ</t>
    </rPh>
    <rPh sb="12" eb="14">
      <t>ユカ</t>
    </rPh>
    <phoneticPr fontId="1"/>
  </si>
  <si>
    <t>❾処理後の処分方法</t>
    <rPh sb="1" eb="3">
      <t>ショリ</t>
    </rPh>
    <rPh sb="3" eb="4">
      <t>ゴ</t>
    </rPh>
    <rPh sb="5" eb="7">
      <t>ショブン</t>
    </rPh>
    <rPh sb="7" eb="9">
      <t>ホウホウ</t>
    </rPh>
    <phoneticPr fontId="1"/>
  </si>
  <si>
    <t>❿資源化用途</t>
    <rPh sb="1" eb="4">
      <t>シゲンカ</t>
    </rPh>
    <rPh sb="4" eb="6">
      <t>ヨウト</t>
    </rPh>
    <phoneticPr fontId="1"/>
  </si>
  <si>
    <t>電子データ</t>
    <rPh sb="0" eb="2">
      <t>デンシ</t>
    </rPh>
    <phoneticPr fontId="1"/>
  </si>
  <si>
    <t>事業の概要</t>
    <rPh sb="3" eb="5">
      <t>ガイヨウ</t>
    </rPh>
    <phoneticPr fontId="1"/>
  </si>
  <si>
    <t>車の整備等、発生の有無の記入欄にカーソルを合わせると、</t>
    <rPh sb="0" eb="1">
      <t>クルマ</t>
    </rPh>
    <rPh sb="2" eb="4">
      <t>セイビ</t>
    </rPh>
    <rPh sb="4" eb="5">
      <t>トウ</t>
    </rPh>
    <rPh sb="6" eb="8">
      <t>ハッセイ</t>
    </rPh>
    <rPh sb="9" eb="11">
      <t>ウム</t>
    </rPh>
    <rPh sb="12" eb="14">
      <t>キニュウ</t>
    </rPh>
    <rPh sb="14" eb="15">
      <t>ラン</t>
    </rPh>
    <phoneticPr fontId="1"/>
  </si>
  <si>
    <t>●産業廃棄物とは</t>
  </si>
  <si>
    <r>
      <t>　
　●同じ種類の廃棄物でも中間処理方法や処分方法、委託処理先等が異なる場合は、「廃棄物の名称」の欄から行を分けて記入して
     ください。
　●</t>
    </r>
    <r>
      <rPr>
        <b/>
        <sz val="13"/>
        <rFont val="HG丸ｺﾞｼｯｸM-PRO"/>
        <family val="3"/>
        <charset val="128"/>
      </rPr>
      <t>委託処理について不明な点</t>
    </r>
    <r>
      <rPr>
        <sz val="12"/>
        <rFont val="HG丸ｺﾞｼｯｸM-PRO"/>
        <family val="3"/>
        <charset val="128"/>
      </rPr>
      <t>は、具体的な内容を</t>
    </r>
    <r>
      <rPr>
        <b/>
        <sz val="13"/>
        <rFont val="HG丸ｺﾞｼｯｸM-PRO"/>
        <family val="3"/>
        <charset val="128"/>
      </rPr>
      <t>業者に確認したうえで記入</t>
    </r>
    <r>
      <rPr>
        <sz val="12"/>
        <rFont val="HG丸ｺﾞｼｯｸM-PRO"/>
        <family val="3"/>
        <charset val="128"/>
      </rPr>
      <t>してください。</t>
    </r>
    <rPh sb="46" eb="49">
      <t>ハイキブツ</t>
    </rPh>
    <rPh sb="50" eb="52">
      <t>メイショウ</t>
    </rPh>
    <phoneticPr fontId="1"/>
  </si>
  <si>
    <r>
      <t xml:space="preserve">   
   ●</t>
    </r>
    <r>
      <rPr>
        <b/>
        <u/>
        <sz val="13"/>
        <rFont val="HG丸ｺﾞｼｯｸM-PRO"/>
        <family val="3"/>
        <charset val="128"/>
      </rPr>
      <t>自社で中間処理</t>
    </r>
    <r>
      <rPr>
        <sz val="12"/>
        <rFont val="HG丸ｺﾞｼｯｸM-PRO"/>
        <family val="3"/>
        <charset val="128"/>
      </rPr>
      <t>を行った場合、『発生した産業廃棄物の内容』には、「焼却」､「脱水」等の</t>
    </r>
    <r>
      <rPr>
        <b/>
        <u/>
        <sz val="13"/>
        <rFont val="HG丸ｺﾞｼｯｸM-PRO"/>
        <family val="3"/>
        <charset val="128"/>
      </rPr>
      <t>処理を行う前の名称と量</t>
    </r>
    <r>
      <rPr>
        <sz val="12"/>
        <rFont val="HG丸ｺﾞｼｯｸM-PRO"/>
        <family val="3"/>
        <charset val="128"/>
      </rPr>
      <t>をご記
      入ください。また、『自社で中間処理した内容』には、「焼却」、「脱水」等の</t>
    </r>
    <r>
      <rPr>
        <b/>
        <u/>
        <sz val="13"/>
        <rFont val="HG丸ｺﾞｼｯｸM-PRO"/>
        <family val="3"/>
        <charset val="128"/>
      </rPr>
      <t>処理方法と処理後の量</t>
    </r>
    <r>
      <rPr>
        <sz val="12"/>
        <rFont val="HG丸ｺﾞｼｯｸM-PRO"/>
        <family val="3"/>
        <charset val="128"/>
      </rPr>
      <t>をご記入ください。
　　（例）</t>
    </r>
    <r>
      <rPr>
        <b/>
        <u/>
        <sz val="13"/>
        <rFont val="HG丸ｺﾞｼｯｸM-PRO"/>
        <family val="3"/>
        <charset val="128"/>
      </rPr>
      <t>自社で汚泥を中間処理</t>
    </r>
    <r>
      <rPr>
        <sz val="12"/>
        <rFont val="HG丸ｺﾞｼｯｸM-PRO"/>
        <family val="3"/>
        <charset val="128"/>
      </rPr>
      <t>している場合
　　　　　汚泥の発生量は、脱水、乾燥等の中間処理を行う前の量であり、脱水機等に投入された１年間の量が「年間発生量」とな
              ります。なお、脱水前の重量を把握していない場合は、下記の式より計算してください。
　　　　　＜式＞：　脱水前の汚泥発生量
　　　　　　　　　　＝　脱水後の汚泥量　×｛（１００％－脱水後の含水率％）÷（１００％－脱水前の含水率％）｝　　
　   ただし、以下のものについては、中間処理後のものを発生量としてお答えください。
      ○廃酸、廃アルカリを公共水域（河川、公共下水道等）へ放流するために中和処理した場合。　
　　　→　中和処理後の「汚泥」を発生量とします。　　
      ○含油廃水を油水分離した場合。　
　　　→　油水分離後の「一般廃油」と「油でい」等を個別に（行を分けて記入）発生量とします。
   ●分離槽、汚水枡などから発生する汚泥を</t>
    </r>
    <r>
      <rPr>
        <b/>
        <u/>
        <sz val="13"/>
        <rFont val="HG丸ｺﾞｼｯｸM-PRO"/>
        <family val="3"/>
        <charset val="128"/>
      </rPr>
      <t>清掃業者等へ処理委託</t>
    </r>
    <r>
      <rPr>
        <sz val="12"/>
        <rFont val="HG丸ｺﾞｼｯｸM-PRO"/>
        <family val="3"/>
        <charset val="128"/>
      </rPr>
      <t>された場合は、その清掃業者が搬出した量を「年間発生量」欄
      に記入してください。
   ●廃油（交換エンジンオイル、ギヤオイル等）について
      ○ドラム缶で××本と把握している場合は、１本＝２００リットルとして換算してください。　
　   ○一斗缶で××本と把握している場合は、１本＝　１８リットルとして換算してください。
   ●廃タイヤについて
　   ○廃タイヤ１本当たりの重量を把握していない場合は、
　　   大型トラック用：４０ｋｇ／本、　中型トラック用：１０ｋｇ／本、
　   　普　通　車　用：　７ｋｇ／本、　軽自動車用：　４ｋｇ／本として換算してください。
   ●廃棄物量を㎏（キログラム）又は、ｔ（トン）以外の単位で把握している場合は、できる限り換算して記入してください。
　　＜式＞：　重量　＝　体積　×　換算係数（下表参照）　　　　　　　
      また、個数や本数の場合も</t>
    </r>
    <r>
      <rPr>
        <b/>
        <u/>
        <sz val="13"/>
        <rFont val="HG丸ｺﾞｼｯｸM-PRO"/>
        <family val="3"/>
        <charset val="128"/>
      </rPr>
      <t>１個当たりの重量等により換算</t>
    </r>
    <r>
      <rPr>
        <sz val="12"/>
        <rFont val="HG丸ｺﾞｼｯｸM-PRO"/>
        <family val="3"/>
        <charset val="128"/>
      </rPr>
      <t xml:space="preserve">してください。
　　なお、車両台数で把握している場合は、１台の満載重量と満杯、半分等の積載程度を考慮して換算してください。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</si>
</sst>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_ "/>
    <numFmt numFmtId="177" formatCode="[DBNum3]0000"/>
    <numFmt numFmtId="178" formatCode="[DBNum3]#######0"/>
    <numFmt numFmtId="179" formatCode="[&lt;=999]000;[&lt;=9999]000\-00;000\-0000"/>
    <numFmt numFmtId="180" formatCode="##########"/>
    <numFmt numFmtId="181" formatCode="#,##0_);[Red]\(#,##0\)"/>
    <numFmt numFmtId="182" formatCode="#,##0_ "/>
    <numFmt numFmtId="183" formatCode="0_ "/>
  </numFmts>
  <fonts count="72">
    <font>
      <sz val="11"/>
      <name val="ＭＳ Ｐゴシック"/>
      <family val="3"/>
      <charset val="128"/>
    </font>
    <font>
      <sz val="6"/>
      <name val="ＭＳ Ｐゴシック"/>
      <family val="3"/>
      <charset val="128"/>
    </font>
    <font>
      <sz val="11"/>
      <name val="ＭＳ ゴシック"/>
      <family val="3"/>
      <charset val="128"/>
    </font>
    <font>
      <sz val="9"/>
      <name val="ＭＳ ゴシック"/>
      <family val="3"/>
      <charset val="128"/>
    </font>
    <font>
      <sz val="8"/>
      <name val="ＭＳ ゴシック"/>
      <family val="3"/>
      <charset val="128"/>
    </font>
    <font>
      <sz val="10"/>
      <name val="ＭＳ ゴシック"/>
      <family val="3"/>
      <charset val="128"/>
    </font>
    <font>
      <sz val="10"/>
      <name val="HG丸ｺﾞｼｯｸM-PRO"/>
      <family val="3"/>
      <charset val="128"/>
    </font>
    <font>
      <sz val="9"/>
      <name val="HG丸ｺﾞｼｯｸM-PRO"/>
      <family val="3"/>
      <charset val="128"/>
    </font>
    <font>
      <u/>
      <sz val="11"/>
      <name val="ＭＳ ゴシック"/>
      <family val="3"/>
      <charset val="128"/>
    </font>
    <font>
      <sz val="10"/>
      <name val="ＭＳ Ｐゴシック"/>
      <family val="3"/>
      <charset val="128"/>
    </font>
    <font>
      <sz val="20"/>
      <name val="ＭＳ ゴシック"/>
      <family val="3"/>
      <charset val="128"/>
    </font>
    <font>
      <sz val="11"/>
      <name val="HG丸ｺﾞｼｯｸM-PRO"/>
      <family val="3"/>
      <charset val="128"/>
    </font>
    <font>
      <sz val="11"/>
      <name val="ＤＦＰ特太ゴシック体"/>
      <family val="3"/>
      <charset val="128"/>
    </font>
    <font>
      <b/>
      <sz val="10"/>
      <name val="HG丸ｺﾞｼｯｸM-PRO"/>
      <family val="3"/>
      <charset val="128"/>
    </font>
    <font>
      <b/>
      <sz val="11"/>
      <name val="ＭＳ ゴシック"/>
      <family val="3"/>
      <charset val="128"/>
    </font>
    <font>
      <b/>
      <sz val="20"/>
      <name val="ＭＳ ゴシック"/>
      <family val="3"/>
      <charset val="128"/>
    </font>
    <font>
      <b/>
      <sz val="11"/>
      <name val="HG丸ｺﾞｼｯｸM-PRO"/>
      <family val="3"/>
      <charset val="128"/>
    </font>
    <font>
      <b/>
      <sz val="9"/>
      <name val="HG丸ｺﾞｼｯｸM-PRO"/>
      <family val="3"/>
      <charset val="128"/>
    </font>
    <font>
      <b/>
      <sz val="14"/>
      <name val="HG丸ｺﾞｼｯｸM-PRO"/>
      <family val="3"/>
      <charset val="128"/>
    </font>
    <font>
      <sz val="8"/>
      <name val="HG丸ｺﾞｼｯｸM-PRO"/>
      <family val="3"/>
      <charset val="128"/>
    </font>
    <font>
      <u/>
      <sz val="11"/>
      <name val="HG丸ｺﾞｼｯｸM-PRO"/>
      <family val="3"/>
      <charset val="128"/>
    </font>
    <font>
      <sz val="14"/>
      <name val="HG丸ｺﾞｼｯｸM-PRO"/>
      <family val="3"/>
      <charset val="128"/>
    </font>
    <font>
      <sz val="12"/>
      <name val="HG丸ｺﾞｼｯｸM-PRO"/>
      <family val="3"/>
      <charset val="128"/>
    </font>
    <font>
      <i/>
      <sz val="9"/>
      <name val="ＭＳ ゴシック"/>
      <family val="3"/>
      <charset val="128"/>
    </font>
    <font>
      <b/>
      <sz val="11"/>
      <name val="ＤＦＰ特太ゴシック体"/>
      <family val="3"/>
      <charset val="128"/>
    </font>
    <font>
      <b/>
      <i/>
      <sz val="11"/>
      <name val="ＤＦＰ特太ゴシック体"/>
      <family val="3"/>
      <charset val="128"/>
    </font>
    <font>
      <i/>
      <sz val="11"/>
      <name val="ＤＦＰ特太ゴシック体"/>
      <family val="3"/>
      <charset val="128"/>
    </font>
    <font>
      <i/>
      <sz val="9"/>
      <name val="ＤＦＰ特太ゴシック体"/>
      <family val="3"/>
      <charset val="128"/>
    </font>
    <font>
      <i/>
      <sz val="11"/>
      <name val="ＤＨＰ特太ゴシック体"/>
      <family val="3"/>
      <charset val="128"/>
    </font>
    <font>
      <sz val="18"/>
      <name val="ＭＳ ゴシック"/>
      <family val="3"/>
      <charset val="128"/>
    </font>
    <font>
      <i/>
      <sz val="12"/>
      <name val="ＤＨＰ特太ゴシック体"/>
      <family val="3"/>
      <charset val="128"/>
    </font>
    <font>
      <sz val="10.5"/>
      <name val="ＭＳ Ｐゴシック"/>
      <family val="3"/>
      <charset val="128"/>
    </font>
    <font>
      <i/>
      <sz val="8"/>
      <name val="ＤＨＰ特太ゴシック体"/>
      <family val="3"/>
      <charset val="128"/>
    </font>
    <font>
      <sz val="22"/>
      <name val="HG創英角ｺﾞｼｯｸUB"/>
      <family val="3"/>
      <charset val="128"/>
    </font>
    <font>
      <sz val="36"/>
      <name val="ＭＳ 明朝"/>
      <family val="1"/>
      <charset val="128"/>
    </font>
    <font>
      <b/>
      <i/>
      <sz val="11"/>
      <name val="ＤＨＰ特太ゴシック体"/>
      <family val="3"/>
      <charset val="128"/>
    </font>
    <font>
      <b/>
      <sz val="10"/>
      <name val="ＭＳ ゴシック"/>
      <family val="3"/>
      <charset val="128"/>
    </font>
    <font>
      <sz val="9.5"/>
      <name val="HG丸ｺﾞｼｯｸM-PRO"/>
      <family val="3"/>
      <charset val="128"/>
    </font>
    <font>
      <sz val="10"/>
      <name val="ＭＳ 明朝"/>
      <family val="1"/>
      <charset val="128"/>
    </font>
    <font>
      <b/>
      <u/>
      <sz val="10"/>
      <name val="HG丸ｺﾞｼｯｸM-PRO"/>
      <family val="3"/>
      <charset val="128"/>
    </font>
    <font>
      <b/>
      <sz val="8"/>
      <name val="HG丸ｺﾞｼｯｸM-PRO"/>
      <family val="3"/>
      <charset val="128"/>
    </font>
    <font>
      <sz val="18"/>
      <name val="HGP創英角ｺﾞｼｯｸUB"/>
      <family val="3"/>
      <charset val="128"/>
    </font>
    <font>
      <sz val="10"/>
      <color theme="1" tint="0.249977111117893"/>
      <name val="HG丸ｺﾞｼｯｸM-PRO"/>
      <family val="3"/>
      <charset val="128"/>
    </font>
    <font>
      <sz val="8"/>
      <color theme="1" tint="0.249977111117893"/>
      <name val="HG丸ｺﾞｼｯｸM-PRO"/>
      <family val="3"/>
      <charset val="128"/>
    </font>
    <font>
      <sz val="10.5"/>
      <name val="HG丸ｺﾞｼｯｸM-PRO"/>
      <family val="3"/>
      <charset val="128"/>
    </font>
    <font>
      <b/>
      <sz val="9"/>
      <color indexed="81"/>
      <name val="MS P ゴシック"/>
      <family val="3"/>
      <charset val="128"/>
    </font>
    <font>
      <b/>
      <sz val="12"/>
      <name val="HG丸ｺﾞｼｯｸM-PRO"/>
      <family val="3"/>
      <charset val="128"/>
    </font>
    <font>
      <i/>
      <sz val="11"/>
      <color rgb="FF000000"/>
      <name val="ＭＳ Ｐゴシック"/>
      <family val="3"/>
      <charset val="128"/>
    </font>
    <font>
      <sz val="15.8"/>
      <name val="ＭＳ ゴシック"/>
      <family val="3"/>
      <charset val="128"/>
    </font>
    <font>
      <b/>
      <i/>
      <sz val="11"/>
      <name val="ＭＳ ゴシック"/>
      <family val="3"/>
      <charset val="128"/>
    </font>
    <font>
      <b/>
      <i/>
      <sz val="11"/>
      <name val="ＭＳ Ｐゴシック"/>
      <family val="3"/>
      <charset val="128"/>
    </font>
    <font>
      <b/>
      <i/>
      <sz val="12"/>
      <name val="ＤＨＰ特太ゴシック体"/>
      <family val="3"/>
      <charset val="128"/>
    </font>
    <font>
      <sz val="12"/>
      <name val="ＭＳ ゴシック"/>
      <family val="3"/>
      <charset val="128"/>
    </font>
    <font>
      <b/>
      <u/>
      <sz val="10.5"/>
      <name val="HG丸ｺﾞｼｯｸM-PRO"/>
      <family val="3"/>
      <charset val="128"/>
    </font>
    <font>
      <sz val="11"/>
      <color theme="0"/>
      <name val="ＭＳ ゴシック"/>
      <family val="3"/>
      <charset val="128"/>
    </font>
    <font>
      <i/>
      <sz val="11"/>
      <name val="ＭＳ ゴシック"/>
      <family val="3"/>
      <charset val="128"/>
    </font>
    <font>
      <sz val="16"/>
      <name val="HG丸ｺﾞｼｯｸM-PRO"/>
      <family val="3"/>
      <charset val="128"/>
    </font>
    <font>
      <b/>
      <sz val="16"/>
      <name val="HG丸ｺﾞｼｯｸM-PRO"/>
      <family val="3"/>
      <charset val="128"/>
    </font>
    <font>
      <b/>
      <sz val="18"/>
      <color rgb="FF000000"/>
      <name val="HG丸ｺﾞｼｯｸM-PRO"/>
      <family val="3"/>
      <charset val="128"/>
    </font>
    <font>
      <sz val="14"/>
      <name val="HGP創英角ｺﾞｼｯｸUB"/>
      <family val="3"/>
      <charset val="128"/>
    </font>
    <font>
      <b/>
      <sz val="12"/>
      <name val="ＭＳ Ｐゴシック"/>
      <family val="3"/>
      <charset val="128"/>
    </font>
    <font>
      <b/>
      <sz val="9"/>
      <name val="ＭＳ Ｐゴシック"/>
      <family val="3"/>
      <charset val="128"/>
    </font>
    <font>
      <sz val="6"/>
      <name val="ＭＳ Ｐゴシック"/>
      <family val="2"/>
      <charset val="128"/>
      <scheme val="minor"/>
    </font>
    <font>
      <b/>
      <sz val="12"/>
      <color indexed="81"/>
      <name val="MS P ゴシック"/>
      <family val="3"/>
      <charset val="128"/>
    </font>
    <font>
      <b/>
      <sz val="11"/>
      <name val="ＭＳ Ｐゴシック"/>
      <family val="3"/>
      <charset val="128"/>
    </font>
    <font>
      <sz val="7"/>
      <name val="HG丸ｺﾞｼｯｸM-PRO"/>
      <family val="3"/>
      <charset val="128"/>
    </font>
    <font>
      <b/>
      <sz val="12.5"/>
      <name val="ＭＳ ゴシック"/>
      <family val="3"/>
      <charset val="128"/>
    </font>
    <font>
      <sz val="16"/>
      <name val="ＭＳ ゴシック"/>
      <family val="3"/>
      <charset val="128"/>
    </font>
    <font>
      <sz val="9"/>
      <color indexed="81"/>
      <name val="MS P ゴシック"/>
      <family val="3"/>
      <charset val="128"/>
    </font>
    <font>
      <b/>
      <sz val="13"/>
      <name val="HG丸ｺﾞｼｯｸM-PRO"/>
      <family val="3"/>
      <charset val="128"/>
    </font>
    <font>
      <sz val="12"/>
      <name val="ＭＳ Ｐゴシック"/>
      <family val="3"/>
      <charset val="128"/>
    </font>
    <font>
      <b/>
      <u/>
      <sz val="13"/>
      <name val="HG丸ｺﾞｼｯｸM-PRO"/>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gray0625">
        <bgColor theme="0" tint="-4.9989318521683403E-2"/>
      </patternFill>
    </fill>
  </fills>
  <borders count="162">
    <border>
      <left/>
      <right/>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medium">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top/>
      <bottom style="medium">
        <color indexed="64"/>
      </bottom>
      <diagonal/>
    </border>
    <border>
      <left style="medium">
        <color indexed="64"/>
      </left>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dotted">
        <color indexed="64"/>
      </left>
      <right/>
      <top style="thin">
        <color indexed="64"/>
      </top>
      <bottom/>
      <diagonal/>
    </border>
    <border>
      <left style="dotted">
        <color indexed="64"/>
      </left>
      <right style="dotted">
        <color indexed="64"/>
      </right>
      <top style="thin">
        <color indexed="64"/>
      </top>
      <bottom/>
      <diagonal/>
    </border>
    <border>
      <left style="thin">
        <color indexed="64"/>
      </left>
      <right/>
      <top style="thin">
        <color indexed="64"/>
      </top>
      <bottom/>
      <diagonal/>
    </border>
    <border>
      <left style="thin">
        <color indexed="64"/>
      </left>
      <right style="dotted">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otted">
        <color indexed="64"/>
      </right>
      <top style="thin">
        <color indexed="64"/>
      </top>
      <bottom style="medium">
        <color indexed="64"/>
      </bottom>
      <diagonal/>
    </border>
    <border>
      <left style="medium">
        <color indexed="64"/>
      </left>
      <right style="dotted">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
      <left/>
      <right style="thin">
        <color indexed="64"/>
      </right>
      <top/>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dotted">
        <color indexed="64"/>
      </right>
      <top style="thin">
        <color indexed="64"/>
      </top>
      <bottom style="medium">
        <color indexed="64"/>
      </bottom>
      <diagonal/>
    </border>
    <border>
      <left style="medium">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medium">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dotted">
        <color indexed="64"/>
      </left>
      <right/>
      <top/>
      <bottom/>
      <diagonal/>
    </border>
    <border>
      <left/>
      <right/>
      <top style="thin">
        <color indexed="64"/>
      </top>
      <bottom style="double">
        <color indexed="64"/>
      </bottom>
      <diagonal/>
    </border>
    <border>
      <left style="dotted">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style="medium">
        <color indexed="64"/>
      </right>
      <top/>
      <bottom style="thin">
        <color indexed="64"/>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indexed="64"/>
      </left>
      <right style="thin">
        <color indexed="64"/>
      </right>
      <top/>
      <bottom style="thin">
        <color indexed="64"/>
      </bottom>
      <diagonal/>
    </border>
    <border>
      <left/>
      <right style="thin">
        <color indexed="64"/>
      </right>
      <top style="medium">
        <color auto="1"/>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thin">
        <color indexed="64"/>
      </right>
      <top style="medium">
        <color indexed="64"/>
      </top>
      <bottom style="medium">
        <color indexed="64"/>
      </bottom>
      <diagonal/>
    </border>
    <border>
      <left style="medium">
        <color indexed="64"/>
      </left>
      <right/>
      <top style="double">
        <color indexed="64"/>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style="thin">
        <color indexed="64"/>
      </top>
      <bottom style="medium">
        <color indexed="64"/>
      </bottom>
      <diagonal/>
    </border>
    <border>
      <left style="medium">
        <color indexed="64"/>
      </left>
      <right style="thin">
        <color indexed="64"/>
      </right>
      <top/>
      <bottom style="double">
        <color indexed="64"/>
      </bottom>
      <diagonal/>
    </border>
    <border>
      <left style="thin">
        <color indexed="64"/>
      </left>
      <right style="dotted">
        <color indexed="64"/>
      </right>
      <top/>
      <bottom style="double">
        <color indexed="64"/>
      </bottom>
      <diagonal/>
    </border>
    <border>
      <left style="dotted">
        <color indexed="64"/>
      </left>
      <right style="dotted">
        <color indexed="64"/>
      </right>
      <top/>
      <bottom style="double">
        <color indexed="64"/>
      </bottom>
      <diagonal/>
    </border>
    <border>
      <left style="dotted">
        <color indexed="64"/>
      </left>
      <right style="thin">
        <color indexed="64"/>
      </right>
      <top/>
      <bottom style="double">
        <color indexed="64"/>
      </bottom>
      <diagonal/>
    </border>
    <border>
      <left style="thin">
        <color indexed="64"/>
      </left>
      <right style="dotted">
        <color indexed="64"/>
      </right>
      <top/>
      <bottom/>
      <diagonal/>
    </border>
    <border>
      <left style="medium">
        <color indexed="64"/>
      </left>
      <right style="dotted">
        <color indexed="64"/>
      </right>
      <top style="thin">
        <color indexed="64"/>
      </top>
      <bottom/>
      <diagonal/>
    </border>
    <border>
      <left style="dotted">
        <color indexed="64"/>
      </left>
      <right style="thin">
        <color indexed="64"/>
      </right>
      <top style="thin">
        <color indexed="64"/>
      </top>
      <bottom/>
      <diagonal/>
    </border>
    <border>
      <left style="medium">
        <color indexed="64"/>
      </left>
      <right style="dotted">
        <color indexed="64"/>
      </right>
      <top/>
      <bottom style="double">
        <color indexed="64"/>
      </bottom>
      <diagonal/>
    </border>
    <border>
      <left/>
      <right/>
      <top style="dotted">
        <color indexed="64"/>
      </top>
      <bottom/>
      <diagonal/>
    </border>
    <border>
      <left/>
      <right style="thin">
        <color indexed="64"/>
      </right>
      <top style="dotted">
        <color indexed="64"/>
      </top>
      <bottom/>
      <diagonal/>
    </border>
    <border>
      <left/>
      <right/>
      <top/>
      <bottom style="dotted">
        <color indexed="64"/>
      </bottom>
      <diagonal/>
    </border>
    <border>
      <left style="dotted">
        <color indexed="64"/>
      </left>
      <right/>
      <top/>
      <bottom style="dotted">
        <color indexed="64"/>
      </bottom>
      <diagonal/>
    </border>
    <border>
      <left style="medium">
        <color indexed="64"/>
      </left>
      <right style="medium">
        <color indexed="64"/>
      </right>
      <top/>
      <bottom/>
      <diagonal/>
    </border>
    <border>
      <left style="dotted">
        <color indexed="64"/>
      </left>
      <right style="medium">
        <color indexed="64"/>
      </right>
      <top/>
      <bottom style="medium">
        <color indexed="64"/>
      </bottom>
      <diagonal/>
    </border>
    <border>
      <left style="medium">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medium">
        <color indexed="64"/>
      </left>
      <right/>
      <top style="thin">
        <color indexed="64"/>
      </top>
      <bottom/>
      <diagonal/>
    </border>
    <border>
      <left style="dotted">
        <color indexed="64"/>
      </left>
      <right style="medium">
        <color indexed="64"/>
      </right>
      <top/>
      <bottom style="thin">
        <color indexed="64"/>
      </bottom>
      <diagonal/>
    </border>
    <border>
      <left style="thin">
        <color indexed="64"/>
      </left>
      <right/>
      <top style="medium">
        <color indexed="64"/>
      </top>
      <bottom style="medium">
        <color indexed="64"/>
      </bottom>
      <diagonal/>
    </border>
    <border>
      <left style="dotted">
        <color indexed="64"/>
      </left>
      <right style="medium">
        <color indexed="64"/>
      </right>
      <top style="thin">
        <color indexed="64"/>
      </top>
      <bottom style="double">
        <color indexed="64"/>
      </bottom>
      <diagonal/>
    </border>
    <border>
      <left style="dotted">
        <color indexed="64"/>
      </left>
      <right style="medium">
        <color indexed="64"/>
      </right>
      <top style="thin">
        <color indexed="64"/>
      </top>
      <bottom/>
      <diagonal/>
    </border>
    <border>
      <left style="dashed">
        <color indexed="64"/>
      </left>
      <right style="thin">
        <color indexed="64"/>
      </right>
      <top style="thin">
        <color indexed="64"/>
      </top>
      <bottom style="thin">
        <color indexed="64"/>
      </bottom>
      <diagonal/>
    </border>
    <border>
      <left/>
      <right style="dotted">
        <color indexed="64"/>
      </right>
      <top/>
      <bottom style="thin">
        <color indexed="64"/>
      </bottom>
      <diagonal/>
    </border>
    <border>
      <left style="dotted">
        <color indexed="64"/>
      </left>
      <right/>
      <top style="dotted">
        <color indexed="64"/>
      </top>
      <bottom/>
      <diagonal/>
    </border>
    <border>
      <left/>
      <right style="dotted">
        <color indexed="64"/>
      </right>
      <top/>
      <bottom style="dotted">
        <color indexed="64"/>
      </bottom>
      <diagonal/>
    </border>
    <border>
      <left/>
      <right style="dotted">
        <color indexed="64"/>
      </right>
      <top/>
      <bottom/>
      <diagonal/>
    </border>
    <border>
      <left/>
      <right style="dotted">
        <color indexed="64"/>
      </right>
      <top style="dotted">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medium">
        <color indexed="64"/>
      </left>
      <right/>
      <top style="thin">
        <color indexed="64"/>
      </top>
      <bottom style="dotted">
        <color indexed="64"/>
      </bottom>
      <diagonal/>
    </border>
    <border>
      <left style="medium">
        <color indexed="64"/>
      </left>
      <right/>
      <top style="dotted">
        <color indexed="64"/>
      </top>
      <bottom/>
      <diagonal/>
    </border>
    <border diagonalDown="1">
      <left style="thin">
        <color indexed="64"/>
      </left>
      <right style="thin">
        <color indexed="64"/>
      </right>
      <top style="medium">
        <color indexed="64"/>
      </top>
      <bottom style="medium">
        <color indexed="64"/>
      </bottom>
      <diagonal style="thin">
        <color indexed="64"/>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thin">
        <color indexed="64"/>
      </top>
      <bottom/>
      <diagonal/>
    </border>
    <border>
      <left style="medium">
        <color indexed="64"/>
      </left>
      <right/>
      <top style="double">
        <color indexed="64"/>
      </top>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bottom style="double">
        <color indexed="64"/>
      </bottom>
      <diagonal/>
    </border>
    <border>
      <left style="dashed">
        <color indexed="64"/>
      </left>
      <right style="medium">
        <color indexed="64"/>
      </right>
      <top style="thin">
        <color indexed="64"/>
      </top>
      <bottom style="double">
        <color indexed="64"/>
      </bottom>
      <diagonal/>
    </border>
    <border>
      <left style="dashed">
        <color indexed="64"/>
      </left>
      <right style="medium">
        <color indexed="64"/>
      </right>
      <top style="thin">
        <color indexed="64"/>
      </top>
      <bottom style="thin">
        <color indexed="64"/>
      </bottom>
      <diagonal/>
    </border>
    <border>
      <left style="dashed">
        <color indexed="64"/>
      </left>
      <right style="medium">
        <color indexed="64"/>
      </right>
      <top style="thin">
        <color indexed="64"/>
      </top>
      <bottom style="medium">
        <color indexed="64"/>
      </bottom>
      <diagonal/>
    </border>
    <border>
      <left style="dashed">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double">
        <color indexed="64"/>
      </bottom>
      <diagonal/>
    </border>
  </borders>
  <cellStyleXfs count="1">
    <xf numFmtId="0" fontId="0" fillId="0" borderId="0"/>
  </cellStyleXfs>
  <cellXfs count="953">
    <xf numFmtId="0" fontId="0" fillId="0" borderId="0" xfId="0"/>
    <xf numFmtId="0" fontId="2" fillId="0" borderId="0" xfId="0" applyFont="1"/>
    <xf numFmtId="0" fontId="2" fillId="0" borderId="0" xfId="0" applyFont="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9"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5" xfId="0" applyFont="1" applyBorder="1" applyAlignment="1">
      <alignment vertical="center"/>
    </xf>
    <xf numFmtId="0" fontId="2" fillId="0" borderId="16" xfId="0" applyFont="1" applyBorder="1" applyAlignment="1">
      <alignment vertical="center"/>
    </xf>
    <xf numFmtId="0" fontId="8" fillId="0" borderId="0" xfId="0" applyFont="1"/>
    <xf numFmtId="0" fontId="5" fillId="0" borderId="0" xfId="0" applyFont="1"/>
    <xf numFmtId="0" fontId="5" fillId="0" borderId="0" xfId="0" applyFont="1" applyAlignment="1">
      <alignment horizontal="center" vertical="center"/>
    </xf>
    <xf numFmtId="0" fontId="14" fillId="0" borderId="0" xfId="0" applyFont="1" applyAlignment="1">
      <alignment vertical="center"/>
    </xf>
    <xf numFmtId="0" fontId="14" fillId="0" borderId="0" xfId="0" applyFont="1" applyAlignment="1">
      <alignment horizontal="center" vertical="center" wrapText="1"/>
    </xf>
    <xf numFmtId="0" fontId="14" fillId="0" borderId="0" xfId="0" applyFont="1"/>
    <xf numFmtId="0" fontId="15" fillId="0" borderId="0" xfId="0" applyFont="1"/>
    <xf numFmtId="0" fontId="12" fillId="0" borderId="0" xfId="0" applyFont="1" applyAlignment="1">
      <alignment vertical="center"/>
    </xf>
    <xf numFmtId="0" fontId="0" fillId="0" borderId="0" xfId="0" applyAlignment="1">
      <alignment vertical="center"/>
    </xf>
    <xf numFmtId="0" fontId="0" fillId="0" borderId="0" xfId="0" applyAlignment="1">
      <alignment horizontal="left"/>
    </xf>
    <xf numFmtId="0" fontId="31" fillId="0" borderId="0" xfId="0" applyFont="1" applyAlignment="1">
      <alignment horizontal="left"/>
    </xf>
    <xf numFmtId="0" fontId="11" fillId="0" borderId="0" xfId="0" applyFont="1" applyAlignment="1">
      <alignment vertical="center"/>
    </xf>
    <xf numFmtId="0" fontId="12" fillId="0" borderId="0" xfId="0" applyFont="1" applyAlignment="1">
      <alignment horizontal="center" vertical="center"/>
    </xf>
    <xf numFmtId="0" fontId="22" fillId="0" borderId="0" xfId="0" applyFont="1"/>
    <xf numFmtId="0" fontId="33" fillId="0" borderId="0" xfId="0" applyFont="1"/>
    <xf numFmtId="49" fontId="2" fillId="0" borderId="15" xfId="0" applyNumberFormat="1" applyFont="1" applyBorder="1" applyAlignment="1">
      <alignment vertical="center" wrapText="1"/>
    </xf>
    <xf numFmtId="0" fontId="13" fillId="2" borderId="83" xfId="0" applyFont="1" applyFill="1" applyBorder="1" applyAlignment="1">
      <alignment horizontal="center" vertical="center" wrapText="1"/>
    </xf>
    <xf numFmtId="0" fontId="13" fillId="2" borderId="1" xfId="0" applyFont="1" applyFill="1" applyBorder="1" applyAlignment="1">
      <alignment horizontal="center" vertical="center"/>
    </xf>
    <xf numFmtId="0" fontId="13" fillId="2" borderId="57" xfId="0" applyFont="1" applyFill="1" applyBorder="1" applyAlignment="1">
      <alignment horizontal="center" vertical="top" wrapText="1"/>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13" xfId="0" applyFont="1" applyFill="1" applyBorder="1" applyAlignment="1">
      <alignment vertical="center"/>
    </xf>
    <xf numFmtId="0" fontId="25" fillId="2" borderId="16" xfId="0" applyFont="1" applyFill="1" applyBorder="1" applyAlignment="1">
      <alignment horizontal="center" vertical="center"/>
    </xf>
    <xf numFmtId="0" fontId="25" fillId="2" borderId="15" xfId="0" applyFont="1" applyFill="1" applyBorder="1" applyAlignment="1">
      <alignment horizontal="center" vertical="center"/>
    </xf>
    <xf numFmtId="0" fontId="5" fillId="0" borderId="0" xfId="0" applyFont="1" applyAlignment="1" applyProtection="1">
      <alignment vertical="center"/>
      <protection hidden="1"/>
    </xf>
    <xf numFmtId="0" fontId="36" fillId="0" borderId="74" xfId="0" applyFont="1" applyBorder="1" applyAlignment="1" applyProtection="1">
      <alignment vertical="center"/>
      <protection hidden="1"/>
    </xf>
    <xf numFmtId="0" fontId="5" fillId="0" borderId="0" xfId="0" applyFont="1" applyProtection="1">
      <protection hidden="1"/>
    </xf>
    <xf numFmtId="0" fontId="29" fillId="0" borderId="0" xfId="0" applyFont="1" applyAlignment="1" applyProtection="1">
      <alignment vertical="center"/>
      <protection hidden="1"/>
    </xf>
    <xf numFmtId="0" fontId="5" fillId="0" borderId="0" xfId="0" applyFont="1" applyAlignment="1" applyProtection="1">
      <alignment horizontal="center" vertical="center"/>
      <protection hidden="1"/>
    </xf>
    <xf numFmtId="0" fontId="10" fillId="0" borderId="0" xfId="0" applyFont="1" applyAlignment="1" applyProtection="1">
      <alignment vertical="center"/>
      <protection hidden="1"/>
    </xf>
    <xf numFmtId="0" fontId="29" fillId="0" borderId="0" xfId="0" applyFont="1" applyAlignment="1" applyProtection="1">
      <alignment horizontal="center" vertical="center"/>
      <protection hidden="1"/>
    </xf>
    <xf numFmtId="0" fontId="6" fillId="0" borderId="0" xfId="0" applyFont="1" applyAlignment="1" applyProtection="1">
      <alignment vertical="center"/>
      <protection hidden="1"/>
    </xf>
    <xf numFmtId="0" fontId="6" fillId="0" borderId="40" xfId="0" applyFont="1" applyBorder="1" applyAlignment="1" applyProtection="1">
      <alignment vertical="center"/>
      <protection hidden="1"/>
    </xf>
    <xf numFmtId="0" fontId="7" fillId="0" borderId="0" xfId="0" applyFont="1" applyAlignment="1" applyProtection="1">
      <alignment vertical="center"/>
      <protection hidden="1"/>
    </xf>
    <xf numFmtId="0" fontId="6" fillId="0" borderId="0" xfId="0" applyFont="1" applyAlignment="1" applyProtection="1">
      <alignment vertical="top"/>
      <protection hidden="1"/>
    </xf>
    <xf numFmtId="0" fontId="6" fillId="0" borderId="35" xfId="0" applyFont="1" applyBorder="1" applyAlignment="1" applyProtection="1">
      <alignment vertical="center"/>
      <protection hidden="1"/>
    </xf>
    <xf numFmtId="0" fontId="6" fillId="0" borderId="64" xfId="0" applyFont="1" applyBorder="1" applyAlignment="1" applyProtection="1">
      <alignment vertical="center"/>
      <protection hidden="1"/>
    </xf>
    <xf numFmtId="0" fontId="5" fillId="0" borderId="0" xfId="0" applyFont="1" applyAlignment="1" applyProtection="1">
      <alignment horizontal="right" vertical="center"/>
      <protection hidden="1"/>
    </xf>
    <xf numFmtId="0" fontId="38" fillId="0" borderId="0" xfId="0" applyFont="1" applyAlignment="1" applyProtection="1">
      <alignment vertical="center"/>
      <protection hidden="1"/>
    </xf>
    <xf numFmtId="0" fontId="9" fillId="0" borderId="0" xfId="0" applyFont="1" applyAlignment="1" applyProtection="1">
      <alignment vertical="center"/>
      <protection hidden="1"/>
    </xf>
    <xf numFmtId="0" fontId="0" fillId="0" borderId="0" xfId="0" applyProtection="1">
      <protection hidden="1"/>
    </xf>
    <xf numFmtId="0" fontId="6" fillId="2" borderId="87" xfId="0" applyFont="1" applyFill="1" applyBorder="1" applyAlignment="1" applyProtection="1">
      <alignment horizontal="center" vertical="center"/>
      <protection hidden="1"/>
    </xf>
    <xf numFmtId="0" fontId="34" fillId="0" borderId="0" xfId="0" applyFont="1" applyAlignment="1" applyProtection="1">
      <alignment vertical="center"/>
      <protection hidden="1"/>
    </xf>
    <xf numFmtId="0" fontId="11" fillId="0" borderId="0" xfId="0" applyFont="1" applyAlignment="1" applyProtection="1">
      <alignment vertical="center"/>
      <protection hidden="1"/>
    </xf>
    <xf numFmtId="0" fontId="6" fillId="0" borderId="0" xfId="0" applyFont="1" applyAlignment="1" applyProtection="1">
      <alignment vertical="center" wrapText="1"/>
      <protection hidden="1"/>
    </xf>
    <xf numFmtId="0" fontId="5" fillId="0" borderId="0" xfId="0" applyFont="1" applyAlignment="1" applyProtection="1">
      <alignment vertical="top" wrapText="1"/>
      <protection hidden="1"/>
    </xf>
    <xf numFmtId="0" fontId="6" fillId="0" borderId="0" xfId="0" applyFont="1" applyAlignment="1" applyProtection="1">
      <alignment horizontal="right" vertical="center"/>
      <protection hidden="1"/>
    </xf>
    <xf numFmtId="0" fontId="44" fillId="0" borderId="0" xfId="0" applyFont="1" applyProtection="1">
      <protection hidden="1"/>
    </xf>
    <xf numFmtId="0" fontId="5" fillId="0" borderId="0" xfId="0" applyFont="1" applyAlignment="1" applyProtection="1">
      <alignment horizontal="centerContinuous" vertical="center"/>
      <protection hidden="1"/>
    </xf>
    <xf numFmtId="0" fontId="13" fillId="2" borderId="42" xfId="0" applyFont="1" applyFill="1" applyBorder="1" applyAlignment="1">
      <alignment horizontal="center" vertical="center"/>
    </xf>
    <xf numFmtId="0" fontId="13" fillId="2" borderId="91" xfId="0" applyFont="1" applyFill="1" applyBorder="1" applyAlignment="1">
      <alignment horizontal="center" vertical="center"/>
    </xf>
    <xf numFmtId="0" fontId="13" fillId="2" borderId="56" xfId="0" applyFont="1" applyFill="1" applyBorder="1" applyAlignment="1">
      <alignment horizontal="center" vertical="center"/>
    </xf>
    <xf numFmtId="0" fontId="6" fillId="0" borderId="37" xfId="0" applyFont="1" applyBorder="1" applyAlignment="1" applyProtection="1">
      <alignment vertical="center" wrapText="1"/>
      <protection hidden="1"/>
    </xf>
    <xf numFmtId="0" fontId="47" fillId="0" borderId="0" xfId="0" applyFont="1" applyAlignment="1">
      <alignment horizontal="left" vertical="center" readingOrder="1"/>
    </xf>
    <xf numFmtId="0" fontId="14" fillId="0" borderId="0" xfId="0" applyFont="1" applyAlignment="1">
      <alignment horizontal="center" vertical="center"/>
    </xf>
    <xf numFmtId="0" fontId="14" fillId="0" borderId="0" xfId="0" applyFont="1" applyAlignment="1">
      <alignment horizontal="left" vertical="center"/>
    </xf>
    <xf numFmtId="0" fontId="6" fillId="0" borderId="37" xfId="0" applyFont="1" applyBorder="1" applyAlignment="1" applyProtection="1">
      <alignment vertical="center"/>
      <protection hidden="1"/>
    </xf>
    <xf numFmtId="0" fontId="5" fillId="0" borderId="37" xfId="0" applyFont="1" applyBorder="1" applyAlignment="1" applyProtection="1">
      <alignment vertical="center"/>
      <protection hidden="1"/>
    </xf>
    <xf numFmtId="0" fontId="6" fillId="0" borderId="59" xfId="0" applyFont="1" applyBorder="1" applyAlignment="1" applyProtection="1">
      <alignment vertical="center"/>
      <protection hidden="1"/>
    </xf>
    <xf numFmtId="0" fontId="2" fillId="0" borderId="13" xfId="0" applyFont="1" applyBorder="1" applyAlignment="1">
      <alignment vertical="center"/>
    </xf>
    <xf numFmtId="0" fontId="6" fillId="0" borderId="60" xfId="0" applyFont="1" applyBorder="1" applyAlignment="1" applyProtection="1">
      <alignment vertical="center" wrapText="1"/>
      <protection hidden="1"/>
    </xf>
    <xf numFmtId="0" fontId="50" fillId="2" borderId="15" xfId="0" applyFont="1" applyFill="1" applyBorder="1" applyAlignment="1">
      <alignment horizontal="center" vertical="center"/>
    </xf>
    <xf numFmtId="49" fontId="23" fillId="2" borderId="4" xfId="0" applyNumberFormat="1" applyFont="1" applyFill="1" applyBorder="1" applyAlignment="1">
      <alignment vertical="center" wrapText="1"/>
    </xf>
    <xf numFmtId="0" fontId="50" fillId="2" borderId="77" xfId="0" applyFont="1" applyFill="1" applyBorder="1" applyAlignment="1">
      <alignment horizontal="center" vertical="center"/>
    </xf>
    <xf numFmtId="0" fontId="50" fillId="2" borderId="9" xfId="0" applyFont="1" applyFill="1" applyBorder="1" applyAlignment="1">
      <alignment horizontal="center" vertical="center"/>
    </xf>
    <xf numFmtId="0" fontId="14" fillId="2" borderId="4" xfId="0" applyFont="1" applyFill="1" applyBorder="1" applyAlignment="1">
      <alignment horizontal="left" vertical="center"/>
    </xf>
    <xf numFmtId="0" fontId="35" fillId="2" borderId="13" xfId="0" applyFont="1" applyFill="1" applyBorder="1" applyAlignment="1">
      <alignment vertical="center"/>
    </xf>
    <xf numFmtId="0" fontId="50" fillId="2" borderId="34" xfId="0" applyFont="1" applyFill="1" applyBorder="1" applyAlignment="1">
      <alignment vertical="center"/>
    </xf>
    <xf numFmtId="0" fontId="50" fillId="2" borderId="15" xfId="0" applyFont="1" applyFill="1" applyBorder="1" applyAlignment="1">
      <alignment vertical="center"/>
    </xf>
    <xf numFmtId="0" fontId="50" fillId="2" borderId="38" xfId="0" applyFont="1" applyFill="1" applyBorder="1" applyAlignment="1">
      <alignment horizontal="center" vertical="center" wrapText="1"/>
    </xf>
    <xf numFmtId="0" fontId="50" fillId="2" borderId="13" xfId="0" applyFont="1" applyFill="1" applyBorder="1" applyAlignment="1">
      <alignment horizontal="center" vertical="center" wrapText="1"/>
    </xf>
    <xf numFmtId="0" fontId="2" fillId="0" borderId="0" xfId="0" applyFont="1" applyAlignment="1">
      <alignment horizontal="left"/>
    </xf>
    <xf numFmtId="0" fontId="14" fillId="0" borderId="4" xfId="0" quotePrefix="1" applyFont="1" applyBorder="1" applyAlignment="1" applyProtection="1">
      <alignment horizontal="left" vertical="center"/>
      <protection locked="0"/>
    </xf>
    <xf numFmtId="0" fontId="14" fillId="0" borderId="4" xfId="0" applyFont="1" applyBorder="1" applyAlignment="1" applyProtection="1">
      <alignment horizontal="left" vertical="center"/>
      <protection locked="0"/>
    </xf>
    <xf numFmtId="0" fontId="2" fillId="0" borderId="4" xfId="0" applyFont="1" applyBorder="1" applyAlignment="1" applyProtection="1">
      <alignment vertical="center"/>
      <protection locked="0"/>
    </xf>
    <xf numFmtId="0" fontId="2" fillId="0" borderId="17" xfId="0" applyFont="1" applyBorder="1" applyAlignment="1" applyProtection="1">
      <alignment vertical="center"/>
      <protection locked="0"/>
    </xf>
    <xf numFmtId="0" fontId="2" fillId="0" borderId="78" xfId="0" applyFont="1" applyBorder="1" applyAlignment="1" applyProtection="1">
      <alignment horizontal="center" vertical="center"/>
      <protection locked="0"/>
    </xf>
    <xf numFmtId="0" fontId="2" fillId="0" borderId="79" xfId="0" applyFont="1" applyBorder="1" applyAlignment="1" applyProtection="1">
      <alignment horizontal="center" vertical="center"/>
      <protection locked="0"/>
    </xf>
    <xf numFmtId="0" fontId="2" fillId="0" borderId="80" xfId="0" applyFont="1" applyBorder="1" applyAlignment="1" applyProtection="1">
      <alignment horizontal="center" vertical="center"/>
      <protection locked="0"/>
    </xf>
    <xf numFmtId="0" fontId="2" fillId="0" borderId="53"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52" xfId="0"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0" borderId="22" xfId="0" applyFont="1" applyBorder="1" applyAlignment="1" applyProtection="1">
      <alignment horizontal="center" vertical="center"/>
      <protection locked="0"/>
    </xf>
    <xf numFmtId="0" fontId="2" fillId="0" borderId="105"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3" fillId="0" borderId="80" xfId="0" applyFont="1" applyBorder="1" applyAlignment="1" applyProtection="1">
      <alignment horizontal="center" vertical="center"/>
      <protection locked="0"/>
    </xf>
    <xf numFmtId="0" fontId="2" fillId="0" borderId="42" xfId="0" applyFont="1" applyBorder="1" applyAlignment="1" applyProtection="1">
      <alignment horizontal="center" vertical="center"/>
      <protection locked="0"/>
    </xf>
    <xf numFmtId="0" fontId="2" fillId="0" borderId="3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5" xfId="0" applyFont="1" applyBorder="1" applyAlignment="1" applyProtection="1">
      <alignment vertical="center"/>
      <protection locked="0"/>
    </xf>
    <xf numFmtId="0" fontId="2" fillId="0" borderId="21" xfId="0" applyFont="1" applyBorder="1" applyAlignment="1" applyProtection="1">
      <alignment horizontal="center" vertical="center"/>
      <protection locked="0"/>
    </xf>
    <xf numFmtId="0" fontId="2" fillId="0" borderId="25" xfId="0" applyFont="1" applyBorder="1" applyAlignment="1" applyProtection="1">
      <alignment vertical="center"/>
      <protection locked="0"/>
    </xf>
    <xf numFmtId="0" fontId="2" fillId="0" borderId="25" xfId="0" applyFont="1" applyBorder="1" applyAlignment="1" applyProtection="1">
      <alignment horizontal="center" vertical="center"/>
      <protection locked="0"/>
    </xf>
    <xf numFmtId="0" fontId="14" fillId="0" borderId="34" xfId="0" applyFont="1" applyBorder="1" applyAlignment="1" applyProtection="1">
      <alignment horizontal="left" vertical="center"/>
      <protection locked="0"/>
    </xf>
    <xf numFmtId="0" fontId="14" fillId="0" borderId="25" xfId="0" applyFont="1" applyBorder="1" applyAlignment="1" applyProtection="1">
      <alignment horizontal="left" vertical="center"/>
      <protection locked="0"/>
    </xf>
    <xf numFmtId="0" fontId="2" fillId="0" borderId="113" xfId="0" applyFont="1" applyBorder="1" applyAlignment="1" applyProtection="1">
      <alignment horizontal="center" vertical="center"/>
      <protection locked="0"/>
    </xf>
    <xf numFmtId="0" fontId="2" fillId="0" borderId="46" xfId="0" applyFont="1" applyBorder="1" applyAlignment="1" applyProtection="1">
      <alignment horizontal="center" vertical="center"/>
      <protection locked="0"/>
    </xf>
    <xf numFmtId="0" fontId="2" fillId="0" borderId="114" xfId="0" applyFont="1" applyBorder="1" applyAlignment="1" applyProtection="1">
      <alignment horizontal="center" vertical="center"/>
      <protection locked="0"/>
    </xf>
    <xf numFmtId="0" fontId="2" fillId="0" borderId="76"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77" xfId="0" applyFont="1" applyBorder="1" applyAlignment="1" applyProtection="1">
      <alignment horizontal="center" vertical="center"/>
      <protection locked="0"/>
    </xf>
    <xf numFmtId="0" fontId="2" fillId="0" borderId="122"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0" fontId="2" fillId="0" borderId="123" xfId="0" applyFont="1" applyBorder="1" applyAlignment="1" applyProtection="1">
      <alignment horizontal="center" vertical="center"/>
      <protection locked="0"/>
    </xf>
    <xf numFmtId="0" fontId="2" fillId="0" borderId="124" xfId="0" applyFont="1" applyBorder="1" applyAlignment="1" applyProtection="1">
      <alignment horizontal="center" vertical="center"/>
      <protection locked="0"/>
    </xf>
    <xf numFmtId="0" fontId="2" fillId="0" borderId="43" xfId="0" applyFont="1" applyBorder="1" applyAlignment="1" applyProtection="1">
      <alignment vertical="center"/>
      <protection locked="0"/>
    </xf>
    <xf numFmtId="0" fontId="2" fillId="0" borderId="47" xfId="0" applyFont="1" applyBorder="1" applyAlignment="1" applyProtection="1">
      <alignment horizontal="center" vertical="center"/>
      <protection locked="0"/>
    </xf>
    <xf numFmtId="0" fontId="2" fillId="0" borderId="43" xfId="0" applyFont="1" applyBorder="1" applyAlignment="1" applyProtection="1">
      <alignment horizontal="center" vertical="center"/>
      <protection locked="0"/>
    </xf>
    <xf numFmtId="0" fontId="2" fillId="0" borderId="36" xfId="0" applyFont="1" applyBorder="1" applyAlignment="1" applyProtection="1">
      <alignment horizontal="center" vertical="center"/>
      <protection locked="0"/>
    </xf>
    <xf numFmtId="0" fontId="2" fillId="0" borderId="38"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39" xfId="0" applyFont="1" applyBorder="1" applyAlignment="1" applyProtection="1">
      <alignment horizontal="center" vertical="center"/>
      <protection locked="0"/>
    </xf>
    <xf numFmtId="0" fontId="2" fillId="0" borderId="41"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6" fillId="0" borderId="7" xfId="0" applyFont="1" applyBorder="1" applyAlignment="1">
      <alignment vertical="center" wrapText="1"/>
    </xf>
    <xf numFmtId="0" fontId="6" fillId="0" borderId="45" xfId="0" applyFont="1" applyBorder="1" applyAlignment="1">
      <alignment vertical="center" wrapText="1"/>
    </xf>
    <xf numFmtId="0" fontId="53" fillId="0" borderId="0" xfId="0" applyFont="1" applyProtection="1">
      <protection hidden="1"/>
    </xf>
    <xf numFmtId="179" fontId="5" fillId="0" borderId="104" xfId="0" applyNumberFormat="1" applyFont="1" applyBorder="1" applyAlignment="1" applyProtection="1">
      <alignment vertical="center"/>
      <protection locked="0" hidden="1"/>
    </xf>
    <xf numFmtId="0" fontId="5" fillId="0" borderId="126" xfId="0" applyFont="1" applyBorder="1" applyAlignment="1" applyProtection="1">
      <alignment vertical="center"/>
      <protection locked="0" hidden="1"/>
    </xf>
    <xf numFmtId="0" fontId="5" fillId="0" borderId="104" xfId="0" applyFont="1" applyBorder="1" applyAlignment="1" applyProtection="1">
      <alignment vertical="center"/>
      <protection locked="0" hidden="1"/>
    </xf>
    <xf numFmtId="180" fontId="5" fillId="0" borderId="104" xfId="0" applyNumberFormat="1" applyFont="1" applyBorder="1" applyAlignment="1" applyProtection="1">
      <alignment vertical="center"/>
      <protection locked="0" hidden="1"/>
    </xf>
    <xf numFmtId="181" fontId="5" fillId="0" borderId="104" xfId="0" applyNumberFormat="1" applyFont="1" applyBorder="1" applyAlignment="1" applyProtection="1">
      <alignment vertical="center"/>
      <protection locked="0" hidden="1"/>
    </xf>
    <xf numFmtId="0" fontId="2" fillId="0" borderId="98" xfId="0" applyFont="1" applyBorder="1" applyAlignment="1" applyProtection="1">
      <alignment vertical="center" shrinkToFit="1"/>
      <protection locked="0"/>
    </xf>
    <xf numFmtId="183" fontId="2" fillId="0" borderId="54" xfId="0" applyNumberFormat="1" applyFont="1" applyBorder="1" applyAlignment="1" applyProtection="1">
      <alignment horizontal="center" vertical="center" shrinkToFit="1"/>
      <protection locked="0"/>
    </xf>
    <xf numFmtId="182" fontId="2" fillId="0" borderId="98" xfId="0" applyNumberFormat="1" applyFont="1" applyBorder="1" applyAlignment="1" applyProtection="1">
      <alignment vertical="center" shrinkToFit="1"/>
      <protection locked="0"/>
    </xf>
    <xf numFmtId="0" fontId="2" fillId="0" borderId="54" xfId="0" applyFont="1" applyBorder="1" applyAlignment="1" applyProtection="1">
      <alignment vertical="center" shrinkToFit="1"/>
      <protection locked="0"/>
    </xf>
    <xf numFmtId="0" fontId="2" fillId="0" borderId="86" xfId="0" applyFont="1" applyBorder="1" applyAlignment="1" applyProtection="1">
      <alignment vertical="center" shrinkToFit="1"/>
      <protection locked="0"/>
    </xf>
    <xf numFmtId="0" fontId="2" fillId="0" borderId="89" xfId="0" applyFont="1" applyBorder="1" applyAlignment="1" applyProtection="1">
      <alignment vertical="center" shrinkToFit="1"/>
      <protection locked="0"/>
    </xf>
    <xf numFmtId="183" fontId="2" fillId="0" borderId="55" xfId="0" applyNumberFormat="1" applyFont="1" applyBorder="1" applyAlignment="1" applyProtection="1">
      <alignment horizontal="center" vertical="center" shrinkToFit="1"/>
      <protection locked="0"/>
    </xf>
    <xf numFmtId="182" fontId="2" fillId="0" borderId="89" xfId="0" applyNumberFormat="1" applyFont="1" applyBorder="1" applyAlignment="1" applyProtection="1">
      <alignment vertical="center" shrinkToFit="1"/>
      <protection locked="0"/>
    </xf>
    <xf numFmtId="0" fontId="2" fillId="0" borderId="55" xfId="0" applyFont="1" applyBorder="1" applyAlignment="1" applyProtection="1">
      <alignment vertical="center" shrinkToFit="1"/>
      <protection locked="0"/>
    </xf>
    <xf numFmtId="0" fontId="2" fillId="0" borderId="15" xfId="0" applyFont="1" applyBorder="1" applyAlignment="1" applyProtection="1">
      <alignment vertical="center" shrinkToFit="1"/>
      <protection locked="0"/>
    </xf>
    <xf numFmtId="0" fontId="2" fillId="0" borderId="99" xfId="0" applyFont="1" applyBorder="1" applyAlignment="1" applyProtection="1">
      <alignment vertical="center" shrinkToFit="1"/>
      <protection locked="0"/>
    </xf>
    <xf numFmtId="183" fontId="2" fillId="0" borderId="51" xfId="0" applyNumberFormat="1" applyFont="1" applyBorder="1" applyAlignment="1" applyProtection="1">
      <alignment horizontal="center" vertical="center" shrinkToFit="1"/>
      <protection locked="0"/>
    </xf>
    <xf numFmtId="182" fontId="2" fillId="0" borderId="99" xfId="0" applyNumberFormat="1" applyFont="1" applyBorder="1" applyAlignment="1" applyProtection="1">
      <alignment vertical="center" shrinkToFit="1"/>
      <protection locked="0"/>
    </xf>
    <xf numFmtId="0" fontId="2" fillId="0" borderId="51" xfId="0" applyFont="1" applyBorder="1" applyAlignment="1" applyProtection="1">
      <alignment vertical="center" shrinkToFit="1"/>
      <protection locked="0"/>
    </xf>
    <xf numFmtId="0" fontId="2" fillId="0" borderId="25" xfId="0" applyFont="1" applyBorder="1" applyAlignment="1" applyProtection="1">
      <alignment vertical="center" shrinkToFit="1"/>
      <protection locked="0"/>
    </xf>
    <xf numFmtId="0" fontId="13" fillId="2" borderId="56" xfId="0" applyFont="1" applyFill="1" applyBorder="1" applyAlignment="1">
      <alignment horizontal="center" vertical="center" wrapText="1"/>
    </xf>
    <xf numFmtId="0" fontId="13" fillId="2" borderId="34" xfId="0" applyFont="1" applyFill="1" applyBorder="1" applyAlignment="1">
      <alignment horizontal="center" vertical="top" wrapText="1"/>
    </xf>
    <xf numFmtId="0" fontId="37" fillId="0" borderId="0" xfId="0" applyFont="1" applyAlignment="1">
      <alignment horizontal="center"/>
    </xf>
    <xf numFmtId="0" fontId="37" fillId="0" borderId="0" xfId="0" applyFont="1"/>
    <xf numFmtId="0" fontId="37" fillId="0" borderId="0" xfId="0" applyFont="1" applyAlignment="1">
      <alignment wrapText="1"/>
    </xf>
    <xf numFmtId="0" fontId="16" fillId="0" borderId="0" xfId="0" applyFont="1" applyAlignment="1">
      <alignment vertical="center"/>
    </xf>
    <xf numFmtId="0" fontId="13" fillId="0" borderId="35" xfId="0" applyFont="1" applyBorder="1" applyAlignment="1">
      <alignment vertical="center"/>
    </xf>
    <xf numFmtId="0" fontId="13" fillId="0" borderId="0" xfId="0" applyFont="1" applyAlignment="1">
      <alignment vertical="center"/>
    </xf>
    <xf numFmtId="0" fontId="13" fillId="0" borderId="0" xfId="0" applyFont="1" applyAlignment="1">
      <alignment horizontal="center" vertical="center" wrapText="1"/>
    </xf>
    <xf numFmtId="0" fontId="13" fillId="2" borderId="84" xfId="0" applyFont="1" applyFill="1" applyBorder="1" applyAlignment="1">
      <alignment horizontal="center" vertical="center" wrapText="1"/>
    </xf>
    <xf numFmtId="0" fontId="2" fillId="0" borderId="0" xfId="0" applyFont="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left" vertical="center" wrapText="1"/>
    </xf>
    <xf numFmtId="0" fontId="16" fillId="0" borderId="35" xfId="0" applyFont="1" applyBorder="1" applyAlignment="1">
      <alignment vertical="center"/>
    </xf>
    <xf numFmtId="0" fontId="17" fillId="2" borderId="100" xfId="0" applyFont="1" applyFill="1" applyBorder="1" applyAlignment="1">
      <alignment horizontal="center" vertical="center"/>
    </xf>
    <xf numFmtId="0" fontId="2" fillId="0" borderId="34" xfId="0" applyFont="1" applyBorder="1" applyAlignment="1" applyProtection="1">
      <alignment horizontal="left" vertical="center"/>
      <protection locked="0"/>
    </xf>
    <xf numFmtId="182" fontId="2" fillId="0" borderId="86" xfId="0" applyNumberFormat="1" applyFont="1" applyBorder="1" applyAlignment="1" applyProtection="1">
      <alignment vertical="center" shrinkToFit="1"/>
      <protection locked="0"/>
    </xf>
    <xf numFmtId="0" fontId="2" fillId="0" borderId="28" xfId="0" applyFont="1" applyBorder="1" applyAlignment="1" applyProtection="1">
      <alignment vertical="center" shrinkToFit="1"/>
      <protection locked="0"/>
    </xf>
    <xf numFmtId="0" fontId="18" fillId="0" borderId="35" xfId="0" applyFont="1" applyBorder="1" applyAlignment="1">
      <alignment vertical="center"/>
    </xf>
    <xf numFmtId="182" fontId="2" fillId="0" borderId="15" xfId="0" applyNumberFormat="1" applyFont="1" applyBorder="1" applyAlignment="1" applyProtection="1">
      <alignment vertical="center" shrinkToFit="1"/>
      <protection locked="0"/>
    </xf>
    <xf numFmtId="0" fontId="2" fillId="0" borderId="13" xfId="0" applyFont="1" applyBorder="1" applyAlignment="1" applyProtection="1">
      <alignment vertical="center" shrinkToFit="1"/>
      <protection locked="0"/>
    </xf>
    <xf numFmtId="0" fontId="17" fillId="2" borderId="50" xfId="0" applyFont="1" applyFill="1" applyBorder="1" applyAlignment="1">
      <alignment horizontal="center" vertical="center"/>
    </xf>
    <xf numFmtId="182" fontId="2" fillId="0" borderId="25" xfId="0" applyNumberFormat="1" applyFont="1" applyBorder="1" applyAlignment="1" applyProtection="1">
      <alignment vertical="center" shrinkToFit="1"/>
      <protection locked="0"/>
    </xf>
    <xf numFmtId="0" fontId="2" fillId="0" borderId="24" xfId="0" applyFont="1" applyBorder="1" applyAlignment="1" applyProtection="1">
      <alignment vertical="center" shrinkToFit="1"/>
      <protection locked="0"/>
    </xf>
    <xf numFmtId="49" fontId="2" fillId="0" borderId="0" xfId="0" applyNumberFormat="1" applyFont="1" applyAlignment="1">
      <alignment vertical="top" wrapText="1"/>
    </xf>
    <xf numFmtId="0" fontId="3" fillId="0" borderId="0" xfId="0" applyFont="1" applyAlignment="1">
      <alignment horizontal="left" vertical="center" wrapText="1" indent="5"/>
    </xf>
    <xf numFmtId="0" fontId="54" fillId="2" borderId="13" xfId="0" applyFont="1" applyFill="1" applyBorder="1" applyAlignment="1">
      <alignment vertical="center"/>
    </xf>
    <xf numFmtId="0" fontId="54" fillId="2" borderId="16" xfId="0" applyFont="1" applyFill="1" applyBorder="1" applyAlignment="1">
      <alignment vertical="center"/>
    </xf>
    <xf numFmtId="0" fontId="54" fillId="2" borderId="33" xfId="0" applyFont="1" applyFill="1" applyBorder="1" applyAlignment="1">
      <alignment vertical="center"/>
    </xf>
    <xf numFmtId="0" fontId="2" fillId="3" borderId="42" xfId="0" applyFont="1" applyFill="1" applyBorder="1"/>
    <xf numFmtId="0" fontId="2" fillId="3" borderId="0" xfId="0" applyFont="1" applyFill="1"/>
    <xf numFmtId="0" fontId="2" fillId="3" borderId="63" xfId="0" applyFont="1" applyFill="1" applyBorder="1"/>
    <xf numFmtId="0" fontId="7" fillId="3" borderId="42" xfId="0" applyFont="1" applyFill="1" applyBorder="1"/>
    <xf numFmtId="0" fontId="7" fillId="3" borderId="63" xfId="0" applyFont="1" applyFill="1" applyBorder="1"/>
    <xf numFmtId="0" fontId="2" fillId="3" borderId="60" xfId="0" applyFont="1" applyFill="1" applyBorder="1"/>
    <xf numFmtId="0" fontId="2" fillId="3" borderId="44" xfId="0" applyFont="1" applyFill="1" applyBorder="1"/>
    <xf numFmtId="0" fontId="7" fillId="3" borderId="60" xfId="0" applyFont="1" applyFill="1" applyBorder="1"/>
    <xf numFmtId="0" fontId="17" fillId="3" borderId="42" xfId="0" applyFont="1" applyFill="1" applyBorder="1"/>
    <xf numFmtId="0" fontId="7" fillId="3" borderId="37" xfId="0" applyFont="1" applyFill="1" applyBorder="1"/>
    <xf numFmtId="0" fontId="2" fillId="3" borderId="38" xfId="0" applyFont="1" applyFill="1" applyBorder="1"/>
    <xf numFmtId="0" fontId="2" fillId="3" borderId="37" xfId="0" applyFont="1" applyFill="1" applyBorder="1"/>
    <xf numFmtId="0" fontId="2" fillId="3" borderId="59" xfId="0" applyFont="1" applyFill="1" applyBorder="1"/>
    <xf numFmtId="0" fontId="13" fillId="0" borderId="0" xfId="0" applyFont="1" applyAlignment="1">
      <alignment horizontal="center" vertical="center"/>
    </xf>
    <xf numFmtId="0" fontId="13" fillId="2" borderId="84" xfId="0" applyFont="1" applyFill="1" applyBorder="1" applyAlignment="1">
      <alignment horizontal="center" vertical="center"/>
    </xf>
    <xf numFmtId="0" fontId="13" fillId="2" borderId="127" xfId="0" applyFont="1" applyFill="1" applyBorder="1" applyAlignment="1">
      <alignment horizontal="center" vertical="center" wrapText="1"/>
    </xf>
    <xf numFmtId="0" fontId="13" fillId="0" borderId="0" xfId="0" applyFont="1" applyAlignment="1">
      <alignment horizontal="center" vertical="top" wrapText="1"/>
    </xf>
    <xf numFmtId="0" fontId="17" fillId="2" borderId="49" xfId="0" applyFont="1" applyFill="1" applyBorder="1" applyAlignment="1">
      <alignment horizontal="center" vertical="center"/>
    </xf>
    <xf numFmtId="0" fontId="17" fillId="2" borderId="99" xfId="0" applyFont="1" applyFill="1" applyBorder="1" applyAlignment="1">
      <alignment horizontal="center" vertical="center"/>
    </xf>
    <xf numFmtId="0" fontId="17" fillId="2" borderId="89" xfId="0" applyFont="1" applyFill="1" applyBorder="1" applyAlignment="1">
      <alignment horizontal="center" vertical="center"/>
    </xf>
    <xf numFmtId="0" fontId="0" fillId="2" borderId="15" xfId="0" applyFill="1" applyBorder="1"/>
    <xf numFmtId="0" fontId="13" fillId="0" borderId="43" xfId="0" applyFont="1" applyBorder="1" applyAlignment="1">
      <alignment horizontal="center" vertical="center"/>
    </xf>
    <xf numFmtId="0" fontId="13" fillId="0" borderId="15" xfId="0" applyFont="1" applyBorder="1" applyAlignment="1">
      <alignment horizontal="center" vertical="center"/>
    </xf>
    <xf numFmtId="0" fontId="13" fillId="0" borderId="38" xfId="0" applyFont="1" applyBorder="1" applyAlignment="1">
      <alignment horizontal="center" vertical="center" wrapText="1"/>
    </xf>
    <xf numFmtId="0" fontId="13" fillId="0" borderId="129"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9" xfId="0" applyFont="1" applyBorder="1" applyAlignment="1">
      <alignment horizontal="center" vertical="center" wrapText="1"/>
    </xf>
    <xf numFmtId="0" fontId="49" fillId="2" borderId="9" xfId="0" applyFont="1" applyFill="1" applyBorder="1" applyAlignment="1">
      <alignment vertical="center"/>
    </xf>
    <xf numFmtId="0" fontId="49" fillId="0" borderId="9" xfId="0" applyFont="1" applyBorder="1" applyAlignment="1">
      <alignment vertical="center"/>
    </xf>
    <xf numFmtId="0" fontId="50" fillId="2" borderId="38" xfId="0" applyFont="1" applyFill="1" applyBorder="1" applyAlignment="1">
      <alignment vertical="center"/>
    </xf>
    <xf numFmtId="0" fontId="44" fillId="0" borderId="0" xfId="0" applyFont="1" applyAlignment="1" applyProtection="1">
      <alignment horizontal="left" vertical="top" wrapText="1"/>
      <protection hidden="1"/>
    </xf>
    <xf numFmtId="0" fontId="7" fillId="2" borderId="48" xfId="0" applyFont="1" applyFill="1" applyBorder="1" applyAlignment="1" applyProtection="1">
      <alignment horizontal="center" vertical="center" wrapText="1"/>
      <protection hidden="1"/>
    </xf>
    <xf numFmtId="0" fontId="5" fillId="0" borderId="0" xfId="0" applyFont="1" applyAlignment="1" applyProtection="1">
      <alignment vertical="center"/>
      <protection locked="0" hidden="1"/>
    </xf>
    <xf numFmtId="179" fontId="5" fillId="0" borderId="0" xfId="0" applyNumberFormat="1" applyFont="1" applyAlignment="1" applyProtection="1">
      <alignment vertical="center"/>
      <protection locked="0" hidden="1"/>
    </xf>
    <xf numFmtId="180" fontId="5" fillId="0" borderId="0" xfId="0" applyNumberFormat="1" applyFont="1" applyAlignment="1" applyProtection="1">
      <alignment vertical="center"/>
      <protection locked="0" hidden="1"/>
    </xf>
    <xf numFmtId="181" fontId="5" fillId="0" borderId="0" xfId="0" applyNumberFormat="1" applyFont="1" applyAlignment="1" applyProtection="1">
      <alignment vertical="center"/>
      <protection locked="0" hidden="1"/>
    </xf>
    <xf numFmtId="0" fontId="44" fillId="0" borderId="0" xfId="0" applyFont="1" applyAlignment="1" applyProtection="1">
      <alignment horizontal="left" vertical="top"/>
      <protection hidden="1"/>
    </xf>
    <xf numFmtId="0" fontId="44" fillId="0" borderId="0" xfId="0" applyFont="1" applyAlignment="1" applyProtection="1">
      <alignment horizontal="right" vertical="top"/>
      <protection hidden="1"/>
    </xf>
    <xf numFmtId="0" fontId="5" fillId="0" borderId="40" xfId="0" applyFont="1" applyBorder="1" applyAlignment="1" applyProtection="1">
      <alignment vertical="center"/>
      <protection hidden="1"/>
    </xf>
    <xf numFmtId="0" fontId="7" fillId="2" borderId="37" xfId="0" applyFont="1" applyFill="1" applyBorder="1" applyAlignment="1" applyProtection="1">
      <alignment vertical="top" wrapText="1"/>
      <protection hidden="1"/>
    </xf>
    <xf numFmtId="0" fontId="7" fillId="2" borderId="59" xfId="0" applyFont="1" applyFill="1" applyBorder="1" applyAlignment="1" applyProtection="1">
      <alignment vertical="top" wrapText="1"/>
      <protection hidden="1"/>
    </xf>
    <xf numFmtId="0" fontId="5" fillId="0" borderId="0" xfId="0" applyFont="1" applyAlignment="1" applyProtection="1">
      <alignment horizontal="center" vertical="top"/>
      <protection hidden="1"/>
    </xf>
    <xf numFmtId="0" fontId="5" fillId="0" borderId="0" xfId="0" applyFont="1" applyAlignment="1" applyProtection="1">
      <alignment horizontal="centerContinuous" vertical="top"/>
      <protection hidden="1"/>
    </xf>
    <xf numFmtId="0" fontId="6" fillId="0" borderId="60" xfId="0" applyFont="1" applyBorder="1" applyAlignment="1" applyProtection="1">
      <alignment vertical="center"/>
      <protection hidden="1"/>
    </xf>
    <xf numFmtId="0" fontId="6" fillId="0" borderId="44" xfId="0" applyFont="1" applyBorder="1" applyAlignment="1" applyProtection="1">
      <alignment vertical="center"/>
      <protection hidden="1"/>
    </xf>
    <xf numFmtId="0" fontId="5" fillId="0" borderId="42" xfId="0" applyFont="1" applyBorder="1" applyAlignment="1" applyProtection="1">
      <alignment horizontal="right" vertical="center"/>
      <protection hidden="1"/>
    </xf>
    <xf numFmtId="0" fontId="6" fillId="0" borderId="20" xfId="0" applyFont="1" applyBorder="1" applyAlignment="1">
      <alignment vertical="center"/>
    </xf>
    <xf numFmtId="0" fontId="6" fillId="0" borderId="40" xfId="0" applyFont="1" applyBorder="1" applyAlignment="1" applyProtection="1">
      <alignment vertical="center" wrapText="1"/>
      <protection hidden="1"/>
    </xf>
    <xf numFmtId="0" fontId="11" fillId="0" borderId="40" xfId="0" applyFont="1" applyBorder="1" applyAlignment="1" applyProtection="1">
      <alignment vertical="center" wrapText="1"/>
      <protection hidden="1"/>
    </xf>
    <xf numFmtId="0" fontId="11" fillId="0" borderId="64" xfId="0" applyFont="1" applyBorder="1" applyAlignment="1" applyProtection="1">
      <alignment vertical="center" wrapText="1"/>
      <protection hidden="1"/>
    </xf>
    <xf numFmtId="0" fontId="11" fillId="0" borderId="40" xfId="0" applyFont="1" applyBorder="1" applyAlignment="1" applyProtection="1">
      <alignment vertical="center"/>
      <protection hidden="1"/>
    </xf>
    <xf numFmtId="0" fontId="5" fillId="2" borderId="47" xfId="0" applyFont="1" applyFill="1" applyBorder="1" applyAlignment="1" applyProtection="1">
      <alignment vertical="center" wrapText="1"/>
      <protection hidden="1"/>
    </xf>
    <xf numFmtId="0" fontId="39" fillId="0" borderId="0" xfId="0" applyFont="1" applyAlignment="1" applyProtection="1">
      <alignment horizontal="left" vertical="center"/>
      <protection hidden="1"/>
    </xf>
    <xf numFmtId="0" fontId="6" fillId="0" borderId="118" xfId="0" applyFont="1" applyBorder="1" applyAlignment="1" applyProtection="1">
      <alignment vertical="center"/>
      <protection hidden="1"/>
    </xf>
    <xf numFmtId="0" fontId="7" fillId="2" borderId="10" xfId="0" applyFont="1" applyFill="1" applyBorder="1" applyAlignment="1" applyProtection="1">
      <alignment horizontal="center" vertical="center" textRotation="255" wrapText="1"/>
      <protection hidden="1"/>
    </xf>
    <xf numFmtId="0" fontId="6" fillId="0" borderId="116" xfId="0" applyFont="1" applyBorder="1" applyAlignment="1" applyProtection="1">
      <alignment vertical="center"/>
      <protection hidden="1"/>
    </xf>
    <xf numFmtId="0" fontId="6" fillId="0" borderId="131" xfId="0" quotePrefix="1" applyFont="1" applyBorder="1" applyAlignment="1" applyProtection="1">
      <alignment vertical="center"/>
      <protection hidden="1"/>
    </xf>
    <xf numFmtId="0" fontId="6" fillId="0" borderId="81" xfId="0" quotePrefix="1" applyFont="1" applyBorder="1" applyAlignment="1" applyProtection="1">
      <alignment vertical="center"/>
      <protection hidden="1"/>
    </xf>
    <xf numFmtId="0" fontId="6" fillId="0" borderId="133" xfId="0" applyFont="1" applyBorder="1" applyAlignment="1" applyProtection="1">
      <alignment vertical="center"/>
      <protection hidden="1"/>
    </xf>
    <xf numFmtId="0" fontId="6" fillId="0" borderId="132" xfId="0" applyFont="1" applyBorder="1" applyAlignment="1" applyProtection="1">
      <alignment vertical="center"/>
      <protection hidden="1"/>
    </xf>
    <xf numFmtId="0" fontId="6" fillId="0" borderId="134" xfId="0" applyFont="1" applyBorder="1" applyAlignment="1" applyProtection="1">
      <alignment vertical="center"/>
      <protection hidden="1"/>
    </xf>
    <xf numFmtId="0" fontId="6" fillId="0" borderId="81" xfId="0" applyFont="1" applyBorder="1" applyAlignment="1" applyProtection="1">
      <alignment vertical="center"/>
      <protection hidden="1"/>
    </xf>
    <xf numFmtId="0" fontId="6" fillId="0" borderId="119" xfId="0" quotePrefix="1" applyFont="1" applyBorder="1" applyAlignment="1" applyProtection="1">
      <alignment vertical="center"/>
      <protection hidden="1"/>
    </xf>
    <xf numFmtId="0" fontId="5" fillId="0" borderId="2" xfId="0" applyFont="1" applyBorder="1" applyAlignment="1" applyProtection="1">
      <alignment vertical="center"/>
      <protection hidden="1"/>
    </xf>
    <xf numFmtId="0" fontId="5" fillId="0" borderId="14" xfId="0" applyFont="1" applyBorder="1" applyAlignment="1" applyProtection="1">
      <alignment vertical="center"/>
      <protection hidden="1"/>
    </xf>
    <xf numFmtId="0" fontId="6" fillId="0" borderId="45" xfId="0" applyFont="1" applyBorder="1" applyAlignment="1">
      <alignment horizontal="right" vertical="center" wrapText="1"/>
    </xf>
    <xf numFmtId="0" fontId="5" fillId="0" borderId="60" xfId="0" applyFont="1" applyBorder="1" applyAlignment="1" applyProtection="1">
      <alignment vertical="center"/>
      <protection hidden="1"/>
    </xf>
    <xf numFmtId="0" fontId="6" fillId="0" borderId="61" xfId="0" applyFont="1" applyBorder="1" applyAlignment="1" applyProtection="1">
      <alignment vertical="center"/>
      <protection hidden="1"/>
    </xf>
    <xf numFmtId="0" fontId="6" fillId="0" borderId="81" xfId="0" applyFont="1" applyBorder="1" applyAlignment="1">
      <alignment horizontal="right" vertical="center" wrapText="1"/>
    </xf>
    <xf numFmtId="0" fontId="6" fillId="0" borderId="20" xfId="0" applyFont="1" applyBorder="1" applyAlignment="1">
      <alignment horizontal="right" vertical="center" wrapText="1"/>
    </xf>
    <xf numFmtId="0" fontId="6" fillId="0" borderId="45" xfId="0" applyFont="1" applyBorder="1" applyAlignment="1" applyProtection="1">
      <alignment vertical="center"/>
      <protection hidden="1"/>
    </xf>
    <xf numFmtId="0" fontId="6" fillId="0" borderId="7" xfId="0" applyFont="1" applyBorder="1" applyAlignment="1" applyProtection="1">
      <alignment vertical="center"/>
      <protection hidden="1"/>
    </xf>
    <xf numFmtId="0" fontId="7" fillId="2" borderId="0" xfId="0" applyFont="1" applyFill="1" applyAlignment="1" applyProtection="1">
      <alignment vertical="top" wrapText="1"/>
      <protection hidden="1"/>
    </xf>
    <xf numFmtId="0" fontId="7" fillId="2" borderId="63" xfId="0" applyFont="1" applyFill="1" applyBorder="1" applyAlignment="1" applyProtection="1">
      <alignment vertical="top" wrapText="1"/>
      <protection hidden="1"/>
    </xf>
    <xf numFmtId="0" fontId="6" fillId="2" borderId="32" xfId="0" applyFont="1" applyFill="1" applyBorder="1" applyAlignment="1" applyProtection="1">
      <alignment vertical="center" textRotation="255" wrapText="1"/>
      <protection hidden="1"/>
    </xf>
    <xf numFmtId="0" fontId="6" fillId="2" borderId="36" xfId="0" applyFont="1" applyFill="1" applyBorder="1" applyAlignment="1" applyProtection="1">
      <alignment vertical="center" textRotation="255" wrapText="1"/>
      <protection hidden="1"/>
    </xf>
    <xf numFmtId="0" fontId="5" fillId="0" borderId="142" xfId="0" applyFont="1" applyBorder="1" applyAlignment="1" applyProtection="1">
      <alignment vertical="center"/>
      <protection locked="0" hidden="1"/>
    </xf>
    <xf numFmtId="0" fontId="5" fillId="0" borderId="0" xfId="0" applyFont="1" applyAlignment="1" applyProtection="1">
      <alignment horizontal="center" vertical="center" shrinkToFit="1"/>
      <protection hidden="1"/>
    </xf>
    <xf numFmtId="0" fontId="5" fillId="0" borderId="0" xfId="0" applyFont="1" applyAlignment="1" applyProtection="1">
      <alignment horizontal="left" vertical="center"/>
      <protection hidden="1"/>
    </xf>
    <xf numFmtId="0" fontId="13" fillId="0" borderId="13" xfId="0" applyFont="1" applyBorder="1" applyAlignment="1">
      <alignment horizontal="center" vertical="center"/>
    </xf>
    <xf numFmtId="0" fontId="41" fillId="0" borderId="0" xfId="0" applyFont="1" applyAlignment="1" applyProtection="1">
      <alignment vertical="center"/>
      <protection hidden="1"/>
    </xf>
    <xf numFmtId="0" fontId="46" fillId="0" borderId="0" xfId="0" applyFont="1" applyAlignment="1" applyProtection="1">
      <alignment vertical="center"/>
      <protection hidden="1"/>
    </xf>
    <xf numFmtId="0" fontId="39" fillId="0" borderId="0" xfId="0" applyFont="1" applyAlignment="1" applyProtection="1">
      <alignment vertical="center"/>
      <protection hidden="1"/>
    </xf>
    <xf numFmtId="0" fontId="13" fillId="0" borderId="0" xfId="0" applyFont="1" applyAlignment="1" applyProtection="1">
      <alignment vertical="center"/>
      <protection hidden="1"/>
    </xf>
    <xf numFmtId="0" fontId="39" fillId="0" borderId="0" xfId="0" applyFont="1" applyAlignment="1" applyProtection="1">
      <alignment horizontal="right" vertical="center" indent="3"/>
      <protection hidden="1"/>
    </xf>
    <xf numFmtId="0" fontId="42" fillId="0" borderId="0" xfId="0" applyFont="1" applyAlignment="1" applyProtection="1">
      <alignment vertical="center"/>
      <protection hidden="1"/>
    </xf>
    <xf numFmtId="0" fontId="6" fillId="0" borderId="0" xfId="0" quotePrefix="1" applyFont="1" applyAlignment="1" applyProtection="1">
      <alignment vertical="center"/>
      <protection hidden="1"/>
    </xf>
    <xf numFmtId="0" fontId="43" fillId="0" borderId="0" xfId="0" applyFont="1" applyAlignment="1" applyProtection="1">
      <alignment vertical="center"/>
      <protection hidden="1"/>
    </xf>
    <xf numFmtId="0" fontId="9" fillId="0" borderId="59" xfId="0" applyFont="1" applyBorder="1" applyAlignment="1" applyProtection="1">
      <alignment horizontal="center" vertical="center"/>
      <protection hidden="1"/>
    </xf>
    <xf numFmtId="0" fontId="6" fillId="0" borderId="4" xfId="0" applyFont="1" applyBorder="1" applyAlignment="1" applyProtection="1">
      <alignment vertical="center"/>
      <protection hidden="1"/>
    </xf>
    <xf numFmtId="0" fontId="6" fillId="0" borderId="58" xfId="0" applyFont="1" applyBorder="1" applyAlignment="1" applyProtection="1">
      <alignment vertical="center" wrapText="1"/>
      <protection hidden="1"/>
    </xf>
    <xf numFmtId="0" fontId="9" fillId="0" borderId="33" xfId="0" applyFont="1" applyBorder="1" applyAlignment="1" applyProtection="1">
      <alignment horizontal="center" vertical="center"/>
      <protection hidden="1"/>
    </xf>
    <xf numFmtId="0" fontId="6" fillId="0" borderId="55" xfId="0" applyFont="1" applyBorder="1" applyAlignment="1" applyProtection="1">
      <alignment vertical="center" wrapText="1"/>
      <protection hidden="1"/>
    </xf>
    <xf numFmtId="0" fontId="6" fillId="0" borderId="0" xfId="0" applyFont="1" applyAlignment="1" applyProtection="1">
      <alignment vertical="center" textRotation="255"/>
      <protection hidden="1"/>
    </xf>
    <xf numFmtId="0" fontId="6" fillId="0" borderId="0" xfId="0" applyFont="1" applyAlignment="1" applyProtection="1">
      <alignment vertical="center" textRotation="255" wrapText="1"/>
      <protection hidden="1"/>
    </xf>
    <xf numFmtId="0" fontId="9" fillId="0" borderId="65" xfId="0" applyFont="1" applyBorder="1" applyAlignment="1" applyProtection="1">
      <alignment horizontal="center" vertical="center"/>
      <protection hidden="1"/>
    </xf>
    <xf numFmtId="0" fontId="6" fillId="0" borderId="51" xfId="0" applyFont="1" applyBorder="1" applyAlignment="1" applyProtection="1">
      <alignment vertical="center" wrapText="1"/>
      <protection hidden="1"/>
    </xf>
    <xf numFmtId="0" fontId="9" fillId="0" borderId="30" xfId="0" applyFont="1" applyBorder="1" applyAlignment="1" applyProtection="1">
      <alignment horizontal="center" vertical="center"/>
      <protection hidden="1"/>
    </xf>
    <xf numFmtId="0" fontId="6" fillId="0" borderId="54" xfId="0" applyFont="1" applyBorder="1" applyAlignment="1" applyProtection="1">
      <alignment vertical="center" wrapText="1"/>
      <protection hidden="1"/>
    </xf>
    <xf numFmtId="0" fontId="9" fillId="0" borderId="44" xfId="0" applyFont="1" applyBorder="1" applyAlignment="1" applyProtection="1">
      <alignment horizontal="center"/>
      <protection hidden="1"/>
    </xf>
    <xf numFmtId="0" fontId="9" fillId="0" borderId="4" xfId="0" applyFont="1" applyBorder="1" applyAlignment="1" applyProtection="1">
      <alignment horizontal="center" vertical="center"/>
      <protection hidden="1"/>
    </xf>
    <xf numFmtId="0" fontId="9" fillId="0" borderId="39" xfId="0" applyFont="1" applyBorder="1" applyAlignment="1" applyProtection="1">
      <alignment horizontal="center" vertical="center" wrapText="1"/>
      <protection hidden="1"/>
    </xf>
    <xf numFmtId="0" fontId="6" fillId="0" borderId="0" xfId="0" applyFont="1" applyAlignment="1" applyProtection="1">
      <alignment horizontal="center" vertical="center" wrapText="1"/>
      <protection hidden="1"/>
    </xf>
    <xf numFmtId="0" fontId="6" fillId="0" borderId="105" xfId="0" applyFont="1" applyBorder="1" applyAlignment="1" applyProtection="1">
      <alignment vertical="center"/>
      <protection hidden="1"/>
    </xf>
    <xf numFmtId="0" fontId="6" fillId="0" borderId="8" xfId="0" applyFont="1" applyBorder="1" applyAlignment="1" applyProtection="1">
      <alignment vertical="center"/>
      <protection hidden="1"/>
    </xf>
    <xf numFmtId="0" fontId="6" fillId="0" borderId="16" xfId="0" applyFont="1" applyBorder="1" applyAlignment="1" applyProtection="1">
      <alignment vertical="center"/>
      <protection hidden="1"/>
    </xf>
    <xf numFmtId="0" fontId="6" fillId="0" borderId="13" xfId="0" applyFont="1" applyBorder="1" applyAlignment="1" applyProtection="1">
      <alignment vertical="center"/>
      <protection hidden="1"/>
    </xf>
    <xf numFmtId="0" fontId="6" fillId="0" borderId="13" xfId="0" applyFont="1" applyBorder="1" applyAlignment="1" applyProtection="1">
      <alignment horizontal="left" vertical="center"/>
      <protection hidden="1"/>
    </xf>
    <xf numFmtId="0" fontId="6" fillId="0" borderId="47" xfId="0" applyFont="1" applyBorder="1" applyAlignment="1" applyProtection="1">
      <alignment horizontal="left" vertical="center"/>
      <protection hidden="1"/>
    </xf>
    <xf numFmtId="0" fontId="6" fillId="0" borderId="90" xfId="0" applyFont="1" applyBorder="1" applyAlignment="1" applyProtection="1">
      <alignment vertical="center" wrapText="1"/>
      <protection hidden="1"/>
    </xf>
    <xf numFmtId="0" fontId="6" fillId="0" borderId="38" xfId="0" applyFont="1" applyBorder="1" applyAlignment="1" applyProtection="1">
      <alignment horizontal="left" vertical="center"/>
      <protection hidden="1"/>
    </xf>
    <xf numFmtId="0" fontId="6" fillId="0" borderId="24" xfId="0" applyFont="1" applyBorder="1" applyAlignment="1" applyProtection="1">
      <alignment vertical="center"/>
      <protection hidden="1"/>
    </xf>
    <xf numFmtId="0" fontId="44" fillId="0" borderId="0" xfId="0" applyFont="1" applyAlignment="1">
      <alignment horizontal="left"/>
    </xf>
    <xf numFmtId="0" fontId="44" fillId="0" borderId="0" xfId="0" applyFont="1"/>
    <xf numFmtId="0" fontId="6" fillId="0" borderId="47" xfId="0" applyFont="1" applyBorder="1" applyAlignment="1">
      <alignment horizontal="center" vertical="center"/>
    </xf>
    <xf numFmtId="0" fontId="13" fillId="0" borderId="34" xfId="0" applyFont="1" applyBorder="1" applyAlignment="1">
      <alignment horizontal="center" vertical="center" wrapText="1"/>
    </xf>
    <xf numFmtId="0" fontId="13" fillId="0" borderId="38" xfId="0" applyFont="1" applyBorder="1" applyAlignment="1">
      <alignment horizontal="center" vertical="top" wrapText="1"/>
    </xf>
    <xf numFmtId="0" fontId="13" fillId="0" borderId="37" xfId="0" applyFont="1" applyBorder="1" applyAlignment="1">
      <alignment horizontal="center" vertical="top" wrapText="1"/>
    </xf>
    <xf numFmtId="0" fontId="17" fillId="0" borderId="15" xfId="0" applyFont="1" applyBorder="1" applyAlignment="1">
      <alignment horizontal="center" vertical="center"/>
    </xf>
    <xf numFmtId="0" fontId="49" fillId="2" borderId="10" xfId="0" applyFont="1" applyFill="1" applyBorder="1" applyAlignment="1">
      <alignment horizontal="center" vertical="center"/>
    </xf>
    <xf numFmtId="0" fontId="49" fillId="0" borderId="11" xfId="0" applyFont="1" applyBorder="1" applyAlignment="1">
      <alignment horizontal="center" vertical="center"/>
    </xf>
    <xf numFmtId="0" fontId="49" fillId="0" borderId="12" xfId="0" applyFont="1" applyBorder="1" applyAlignment="1">
      <alignment horizontal="center" vertical="center"/>
    </xf>
    <xf numFmtId="0" fontId="14" fillId="0" borderId="13" xfId="0" applyFont="1" applyBorder="1" applyAlignment="1">
      <alignment vertical="center"/>
    </xf>
    <xf numFmtId="0" fontId="25" fillId="0" borderId="16" xfId="0" applyFont="1" applyBorder="1" applyAlignment="1">
      <alignment horizontal="center" vertical="center"/>
    </xf>
    <xf numFmtId="0" fontId="26" fillId="0" borderId="11" xfId="0" applyFont="1" applyBorder="1" applyAlignment="1">
      <alignment horizontal="center" vertical="center"/>
    </xf>
    <xf numFmtId="0" fontId="26" fillId="0" borderId="12" xfId="0" applyFont="1" applyBorder="1" applyAlignment="1">
      <alignment horizontal="center" vertical="center"/>
    </xf>
    <xf numFmtId="0" fontId="25" fillId="0" borderId="15" xfId="0" applyFont="1" applyBorder="1" applyAlignment="1">
      <alignment horizontal="center" vertical="center"/>
    </xf>
    <xf numFmtId="0" fontId="35" fillId="0" borderId="13" xfId="0" applyFont="1" applyBorder="1" applyAlignment="1">
      <alignment vertical="center"/>
    </xf>
    <xf numFmtId="0" fontId="50" fillId="0" borderId="38" xfId="0" applyFont="1" applyBorder="1" applyAlignment="1">
      <alignment vertical="center"/>
    </xf>
    <xf numFmtId="0" fontId="17" fillId="0" borderId="4" xfId="0" applyFont="1" applyBorder="1" applyAlignment="1">
      <alignment horizontal="center" vertical="center"/>
    </xf>
    <xf numFmtId="0" fontId="49" fillId="0" borderId="10" xfId="0" applyFont="1" applyBorder="1" applyAlignment="1">
      <alignment horizontal="center" vertical="center"/>
    </xf>
    <xf numFmtId="0" fontId="25" fillId="0" borderId="11" xfId="0" applyFont="1" applyBorder="1" applyAlignment="1">
      <alignment horizontal="center" vertical="center"/>
    </xf>
    <xf numFmtId="0" fontId="25" fillId="0" borderId="12" xfId="0" applyFont="1" applyBorder="1" applyAlignment="1">
      <alignment horizontal="center" vertical="center"/>
    </xf>
    <xf numFmtId="0" fontId="51" fillId="0" borderId="38" xfId="0" applyFont="1" applyBorder="1" applyAlignment="1">
      <alignment vertical="center"/>
    </xf>
    <xf numFmtId="0" fontId="49" fillId="0" borderId="16" xfId="0" applyFont="1" applyBorder="1" applyAlignment="1">
      <alignment horizontal="center" vertical="center"/>
    </xf>
    <xf numFmtId="0" fontId="28" fillId="0" borderId="13" xfId="0" applyFont="1" applyBorder="1" applyAlignment="1">
      <alignment vertical="center"/>
    </xf>
    <xf numFmtId="0" fontId="30" fillId="0" borderId="38" xfId="0" applyFont="1" applyBorder="1" applyAlignment="1">
      <alignment vertical="center"/>
    </xf>
    <xf numFmtId="0" fontId="14" fillId="2" borderId="4" xfId="0" applyFont="1" applyFill="1" applyBorder="1" applyAlignment="1">
      <alignment horizontal="left" vertical="center" wrapText="1"/>
    </xf>
    <xf numFmtId="0" fontId="26" fillId="0" borderId="15" xfId="0" applyFont="1" applyBorder="1" applyAlignment="1">
      <alignment horizontal="center" vertical="center"/>
    </xf>
    <xf numFmtId="0" fontId="32" fillId="0" borderId="13" xfId="0" applyFont="1" applyBorder="1" applyAlignment="1">
      <alignment vertical="center"/>
    </xf>
    <xf numFmtId="0" fontId="28" fillId="0" borderId="38" xfId="0" applyFont="1" applyBorder="1" applyAlignment="1">
      <alignment vertical="center"/>
    </xf>
    <xf numFmtId="0" fontId="25" fillId="0" borderId="4" xfId="0" applyFont="1" applyBorder="1" applyAlignment="1">
      <alignment vertical="center"/>
    </xf>
    <xf numFmtId="0" fontId="25" fillId="0" borderId="5" xfId="0" applyFont="1" applyBorder="1" applyAlignment="1">
      <alignment vertical="center"/>
    </xf>
    <xf numFmtId="0" fontId="25" fillId="0" borderId="6" xfId="0" applyFont="1" applyBorder="1" applyAlignment="1">
      <alignment vertical="center"/>
    </xf>
    <xf numFmtId="0" fontId="25" fillId="0" borderId="7" xfId="0" applyFont="1" applyBorder="1" applyAlignment="1">
      <alignment vertical="center"/>
    </xf>
    <xf numFmtId="0" fontId="25" fillId="0" borderId="15" xfId="0" applyFont="1" applyBorder="1" applyAlignment="1">
      <alignment vertical="center"/>
    </xf>
    <xf numFmtId="0" fontId="2" fillId="0" borderId="13" xfId="0" applyFont="1" applyBorder="1" applyAlignment="1">
      <alignment vertical="center" wrapText="1"/>
    </xf>
    <xf numFmtId="0" fontId="25" fillId="0" borderId="9" xfId="0" applyFont="1" applyBorder="1" applyAlignment="1">
      <alignment horizontal="center" vertical="center"/>
    </xf>
    <xf numFmtId="0" fontId="26" fillId="0" borderId="16" xfId="0" applyFont="1" applyBorder="1" applyAlignment="1">
      <alignment horizontal="center" vertical="center"/>
    </xf>
    <xf numFmtId="0" fontId="55" fillId="0" borderId="10" xfId="0" applyFont="1" applyBorder="1" applyAlignment="1">
      <alignment vertical="center"/>
    </xf>
    <xf numFmtId="0" fontId="55" fillId="0" borderId="11" xfId="0" applyFont="1" applyBorder="1" applyAlignment="1">
      <alignment vertical="center"/>
    </xf>
    <xf numFmtId="0" fontId="55" fillId="0" borderId="12" xfId="0" applyFont="1" applyBorder="1" applyAlignment="1">
      <alignment vertical="center"/>
    </xf>
    <xf numFmtId="0" fontId="5" fillId="0" borderId="13" xfId="0" applyFont="1" applyBorder="1" applyAlignment="1">
      <alignment vertical="center"/>
    </xf>
    <xf numFmtId="0" fontId="2" fillId="0" borderId="38" xfId="0" applyFont="1" applyBorder="1" applyAlignment="1">
      <alignment vertical="center"/>
    </xf>
    <xf numFmtId="0" fontId="56" fillId="0" borderId="0" xfId="0" applyFont="1" applyAlignment="1">
      <alignment vertical="center"/>
    </xf>
    <xf numFmtId="0" fontId="56" fillId="0" borderId="37" xfId="0" applyFont="1" applyBorder="1"/>
    <xf numFmtId="0" fontId="56" fillId="0" borderId="37" xfId="0" applyFont="1" applyBorder="1" applyAlignment="1">
      <alignment vertical="center"/>
    </xf>
    <xf numFmtId="0" fontId="56" fillId="0" borderId="37" xfId="0" applyFont="1" applyBorder="1" applyAlignment="1">
      <alignment vertical="top"/>
    </xf>
    <xf numFmtId="0" fontId="56" fillId="0" borderId="0" xfId="0" applyFont="1"/>
    <xf numFmtId="0" fontId="56" fillId="0" borderId="0" xfId="0" applyFont="1" applyAlignment="1">
      <alignment vertical="top"/>
    </xf>
    <xf numFmtId="0" fontId="56" fillId="3" borderId="47" xfId="0" applyFont="1" applyFill="1" applyBorder="1" applyAlignment="1">
      <alignment vertical="center"/>
    </xf>
    <xf numFmtId="0" fontId="56" fillId="3" borderId="0" xfId="0" applyFont="1" applyFill="1"/>
    <xf numFmtId="0" fontId="56" fillId="3" borderId="0" xfId="0" applyFont="1" applyFill="1" applyAlignment="1">
      <alignment vertical="top"/>
    </xf>
    <xf numFmtId="0" fontId="2" fillId="0" borderId="42" xfId="0" applyFont="1" applyBorder="1"/>
    <xf numFmtId="0" fontId="56" fillId="3" borderId="47" xfId="0" applyFont="1" applyFill="1" applyBorder="1"/>
    <xf numFmtId="0" fontId="56" fillId="3" borderId="60" xfId="0" applyFont="1" applyFill="1" applyBorder="1"/>
    <xf numFmtId="0" fontId="56" fillId="3" borderId="44" xfId="0" applyFont="1" applyFill="1" applyBorder="1" applyAlignment="1">
      <alignment vertical="top"/>
    </xf>
    <xf numFmtId="0" fontId="56" fillId="3" borderId="44" xfId="0" applyFont="1" applyFill="1" applyBorder="1"/>
    <xf numFmtId="0" fontId="21" fillId="3" borderId="42" xfId="0" applyFont="1" applyFill="1" applyBorder="1" applyAlignment="1">
      <alignment vertical="center"/>
    </xf>
    <xf numFmtId="0" fontId="56" fillId="3" borderId="42" xfId="0" applyFont="1" applyFill="1" applyBorder="1"/>
    <xf numFmtId="0" fontId="56" fillId="3" borderId="0" xfId="0" applyFont="1" applyFill="1" applyAlignment="1">
      <alignment vertical="center"/>
    </xf>
    <xf numFmtId="0" fontId="56" fillId="3" borderId="63" xfId="0" applyFont="1" applyFill="1" applyBorder="1" applyAlignment="1">
      <alignment vertical="top"/>
    </xf>
    <xf numFmtId="0" fontId="56" fillId="3" borderId="63" xfId="0" applyFont="1" applyFill="1" applyBorder="1"/>
    <xf numFmtId="0" fontId="57" fillId="3" borderId="42" xfId="0" applyFont="1" applyFill="1" applyBorder="1" applyAlignment="1">
      <alignment vertical="center" textRotation="255"/>
    </xf>
    <xf numFmtId="0" fontId="57" fillId="3" borderId="0" xfId="0" applyFont="1" applyFill="1" applyAlignment="1">
      <alignment horizontal="left" vertical="center"/>
    </xf>
    <xf numFmtId="0" fontId="56" fillId="3" borderId="0" xfId="0" applyFont="1" applyFill="1" applyAlignment="1">
      <alignment horizontal="center"/>
    </xf>
    <xf numFmtId="0" fontId="56" fillId="3" borderId="63" xfId="0" applyFont="1" applyFill="1" applyBorder="1" applyAlignment="1">
      <alignment horizontal="center" vertical="top"/>
    </xf>
    <xf numFmtId="0" fontId="56" fillId="3" borderId="42" xfId="0" applyFont="1" applyFill="1" applyBorder="1" applyAlignment="1">
      <alignment horizontal="center"/>
    </xf>
    <xf numFmtId="0" fontId="21" fillId="3" borderId="0" xfId="0" applyFont="1" applyFill="1" applyAlignment="1">
      <alignment horizontal="right"/>
    </xf>
    <xf numFmtId="0" fontId="21" fillId="3" borderId="0" xfId="0" applyFont="1" applyFill="1"/>
    <xf numFmtId="0" fontId="56" fillId="3" borderId="42" xfId="0" applyFont="1" applyFill="1" applyBorder="1" applyAlignment="1">
      <alignment vertical="center"/>
    </xf>
    <xf numFmtId="0" fontId="56" fillId="3" borderId="63" xfId="0" applyFont="1" applyFill="1" applyBorder="1" applyAlignment="1">
      <alignment vertical="center"/>
    </xf>
    <xf numFmtId="0" fontId="56" fillId="3" borderId="118" xfId="0" applyFont="1" applyFill="1" applyBorder="1"/>
    <xf numFmtId="0" fontId="22" fillId="3" borderId="118" xfId="0" applyFont="1" applyFill="1" applyBorder="1" applyAlignment="1">
      <alignment vertical="center"/>
    </xf>
    <xf numFmtId="0" fontId="56" fillId="3" borderId="118" xfId="0" applyFont="1" applyFill="1" applyBorder="1" applyAlignment="1">
      <alignment vertical="top"/>
    </xf>
    <xf numFmtId="0" fontId="56" fillId="0" borderId="16" xfId="0" applyFont="1" applyBorder="1" applyAlignment="1">
      <alignment vertical="center"/>
    </xf>
    <xf numFmtId="0" fontId="56" fillId="3" borderId="131" xfId="0" applyFont="1" applyFill="1" applyBorder="1"/>
    <xf numFmtId="0" fontId="22" fillId="3" borderId="0" xfId="0" applyFont="1" applyFill="1" applyAlignment="1">
      <alignment vertical="center"/>
    </xf>
    <xf numFmtId="0" fontId="56" fillId="3" borderId="134" xfId="0" applyFont="1" applyFill="1" applyBorder="1" applyAlignment="1">
      <alignment vertical="top"/>
    </xf>
    <xf numFmtId="0" fontId="56" fillId="3" borderId="80" xfId="0" applyFont="1" applyFill="1" applyBorder="1" applyAlignment="1">
      <alignment vertical="center"/>
    </xf>
    <xf numFmtId="0" fontId="56" fillId="3" borderId="44" xfId="0" applyFont="1" applyFill="1" applyBorder="1" applyAlignment="1">
      <alignment vertical="center"/>
    </xf>
    <xf numFmtId="0" fontId="21" fillId="3" borderId="0" xfId="0" applyFont="1" applyFill="1" applyAlignment="1">
      <alignment horizontal="center" vertical="center"/>
    </xf>
    <xf numFmtId="0" fontId="56" fillId="0" borderId="42" xfId="0" applyFont="1" applyBorder="1" applyAlignment="1">
      <alignment vertical="center"/>
    </xf>
    <xf numFmtId="0" fontId="56" fillId="3" borderId="81" xfId="0" applyFont="1" applyFill="1" applyBorder="1"/>
    <xf numFmtId="0" fontId="21" fillId="3" borderId="0" xfId="0" applyFont="1" applyFill="1" applyAlignment="1">
      <alignment vertical="center"/>
    </xf>
    <xf numFmtId="0" fontId="56" fillId="3" borderId="81" xfId="0" applyFont="1" applyFill="1" applyBorder="1" applyAlignment="1">
      <alignment vertical="top"/>
    </xf>
    <xf numFmtId="0" fontId="56" fillId="3" borderId="81" xfId="0" applyFont="1" applyFill="1" applyBorder="1" applyAlignment="1">
      <alignment vertical="center"/>
    </xf>
    <xf numFmtId="0" fontId="56" fillId="3" borderId="133" xfId="0" applyFont="1" applyFill="1" applyBorder="1" applyAlignment="1">
      <alignment vertical="center"/>
    </xf>
    <xf numFmtId="0" fontId="21" fillId="3" borderId="0" xfId="0" applyFont="1" applyFill="1" applyAlignment="1">
      <alignment horizontal="left" vertical="center"/>
    </xf>
    <xf numFmtId="0" fontId="56" fillId="3" borderId="38" xfId="0" applyFont="1" applyFill="1" applyBorder="1" applyAlignment="1">
      <alignment vertical="center"/>
    </xf>
    <xf numFmtId="0" fontId="56" fillId="3" borderId="37" xfId="0" applyFont="1" applyFill="1" applyBorder="1" applyAlignment="1">
      <alignment vertical="center"/>
    </xf>
    <xf numFmtId="0" fontId="56" fillId="3" borderId="59" xfId="0" applyFont="1" applyFill="1" applyBorder="1" applyAlignment="1">
      <alignment vertical="center"/>
    </xf>
    <xf numFmtId="0" fontId="56" fillId="3" borderId="60" xfId="0" applyFont="1" applyFill="1" applyBorder="1" applyAlignment="1">
      <alignment vertical="center"/>
    </xf>
    <xf numFmtId="0" fontId="6" fillId="3" borderId="0" xfId="0" applyFont="1" applyFill="1" applyAlignment="1">
      <alignment vertical="center"/>
    </xf>
    <xf numFmtId="0" fontId="21" fillId="3" borderId="0" xfId="0" applyFont="1" applyFill="1" applyAlignment="1">
      <alignment horizontal="right" vertical="center"/>
    </xf>
    <xf numFmtId="0" fontId="57" fillId="0" borderId="60" xfId="0" applyFont="1" applyBorder="1" applyAlignment="1">
      <alignment vertical="center" textRotation="255"/>
    </xf>
    <xf numFmtId="0" fontId="56" fillId="0" borderId="44" xfId="0" applyFont="1" applyBorder="1" applyAlignment="1">
      <alignment vertical="center"/>
    </xf>
    <xf numFmtId="0" fontId="56" fillId="3" borderId="119" xfId="0" applyFont="1" applyFill="1" applyBorder="1" applyAlignment="1">
      <alignment vertical="center"/>
    </xf>
    <xf numFmtId="0" fontId="56" fillId="3" borderId="118" xfId="0" applyFont="1" applyFill="1" applyBorder="1" applyAlignment="1">
      <alignment vertical="center"/>
    </xf>
    <xf numFmtId="0" fontId="56" fillId="3" borderId="132" xfId="0" applyFont="1" applyFill="1" applyBorder="1" applyAlignment="1">
      <alignment vertical="center"/>
    </xf>
    <xf numFmtId="0" fontId="22" fillId="4" borderId="143" xfId="0" applyFont="1" applyFill="1" applyBorder="1"/>
    <xf numFmtId="0" fontId="56" fillId="0" borderId="63" xfId="0" applyFont="1" applyBorder="1" applyAlignment="1">
      <alignment vertical="center"/>
    </xf>
    <xf numFmtId="0" fontId="22" fillId="4" borderId="144" xfId="0" applyFont="1" applyFill="1" applyBorder="1" applyAlignment="1">
      <alignment vertical="top"/>
    </xf>
    <xf numFmtId="0" fontId="2" fillId="0" borderId="63" xfId="0" applyFont="1" applyBorder="1"/>
    <xf numFmtId="0" fontId="57" fillId="4" borderId="144" xfId="0" applyFont="1" applyFill="1" applyBorder="1" applyAlignment="1">
      <alignment vertical="center" textRotation="255"/>
    </xf>
    <xf numFmtId="0" fontId="21" fillId="3" borderId="63" xfId="0" applyFont="1" applyFill="1" applyBorder="1"/>
    <xf numFmtId="0" fontId="21" fillId="3" borderId="0" xfId="0" applyFont="1" applyFill="1" applyAlignment="1">
      <alignment horizontal="center"/>
    </xf>
    <xf numFmtId="0" fontId="57" fillId="4" borderId="145" xfId="0" applyFont="1" applyFill="1" applyBorder="1" applyAlignment="1">
      <alignment vertical="center" textRotation="255"/>
    </xf>
    <xf numFmtId="0" fontId="58" fillId="0" borderId="0" xfId="0" applyFont="1" applyAlignment="1">
      <alignment horizontal="left" vertical="center" readingOrder="1"/>
    </xf>
    <xf numFmtId="0" fontId="6" fillId="0" borderId="0" xfId="0" applyFont="1" applyAlignment="1">
      <alignment vertical="center"/>
    </xf>
    <xf numFmtId="0" fontId="6" fillId="0" borderId="0" xfId="0" applyFont="1" applyAlignment="1">
      <alignment horizontal="left" vertical="center" wrapText="1"/>
    </xf>
    <xf numFmtId="0" fontId="59" fillId="0" borderId="0" xfId="0" applyFont="1" applyAlignment="1">
      <alignment vertical="center"/>
    </xf>
    <xf numFmtId="0" fontId="11" fillId="2" borderId="84" xfId="0" applyFont="1" applyFill="1" applyBorder="1" applyAlignment="1">
      <alignment vertical="center"/>
    </xf>
    <xf numFmtId="0" fontId="11" fillId="2" borderId="82" xfId="0" applyFont="1" applyFill="1" applyBorder="1" applyAlignment="1">
      <alignment horizontal="center" vertical="center"/>
    </xf>
    <xf numFmtId="0" fontId="11" fillId="2" borderId="92" xfId="0" applyFont="1" applyFill="1" applyBorder="1" applyAlignment="1">
      <alignment horizontal="center" vertical="center"/>
    </xf>
    <xf numFmtId="0" fontId="11" fillId="2" borderId="91" xfId="0" applyFont="1" applyFill="1" applyBorder="1" applyAlignment="1">
      <alignment horizontal="center" vertical="center" wrapText="1"/>
    </xf>
    <xf numFmtId="0" fontId="11" fillId="0" borderId="0" xfId="0" applyFont="1" applyAlignment="1">
      <alignment horizontal="center" vertical="center"/>
    </xf>
    <xf numFmtId="0" fontId="11" fillId="2" borderId="84" xfId="0" applyFont="1" applyFill="1" applyBorder="1" applyAlignment="1">
      <alignment horizontal="center" vertical="center"/>
    </xf>
    <xf numFmtId="0" fontId="11" fillId="0" borderId="94" xfId="0" applyFont="1" applyBorder="1" applyAlignment="1">
      <alignment vertical="center"/>
    </xf>
    <xf numFmtId="0" fontId="11" fillId="0" borderId="96" xfId="0" applyFont="1" applyBorder="1" applyAlignment="1">
      <alignment horizontal="distributed" vertical="center"/>
    </xf>
    <xf numFmtId="0" fontId="11" fillId="0" borderId="95" xfId="0" applyFont="1" applyBorder="1" applyAlignment="1">
      <alignment horizontal="distributed" vertical="center"/>
    </xf>
    <xf numFmtId="0" fontId="11" fillId="0" borderId="13" xfId="0" applyFont="1" applyBorder="1" applyAlignment="1">
      <alignment vertical="center"/>
    </xf>
    <xf numFmtId="0" fontId="11" fillId="0" borderId="16" xfId="0" applyFont="1" applyBorder="1" applyAlignment="1">
      <alignment horizontal="distributed" vertical="center"/>
    </xf>
    <xf numFmtId="0" fontId="11" fillId="0" borderId="33" xfId="0" applyFont="1" applyBorder="1" applyAlignment="1">
      <alignment horizontal="distributed" vertical="center"/>
    </xf>
    <xf numFmtId="0" fontId="11" fillId="0" borderId="38" xfId="0" applyFont="1" applyBorder="1" applyAlignment="1">
      <alignment vertical="center"/>
    </xf>
    <xf numFmtId="0" fontId="11" fillId="0" borderId="37" xfId="0" applyFont="1" applyBorder="1" applyAlignment="1">
      <alignment horizontal="distributed" vertical="center"/>
    </xf>
    <xf numFmtId="0" fontId="11" fillId="0" borderId="59" xfId="0" applyFont="1" applyBorder="1" applyAlignment="1">
      <alignment horizontal="distributed" vertical="center"/>
    </xf>
    <xf numFmtId="0" fontId="11" fillId="0" borderId="16" xfId="0" applyFont="1" applyBorder="1" applyAlignment="1">
      <alignment vertical="center" shrinkToFit="1"/>
    </xf>
    <xf numFmtId="0" fontId="11" fillId="0" borderId="96" xfId="0" applyFont="1" applyBorder="1" applyAlignment="1">
      <alignment horizontal="center" vertical="center" shrinkToFit="1"/>
    </xf>
    <xf numFmtId="0" fontId="11" fillId="0" borderId="95" xfId="0" applyFont="1" applyBorder="1" applyAlignment="1">
      <alignment vertical="center"/>
    </xf>
    <xf numFmtId="0" fontId="11" fillId="0" borderId="16" xfId="0" applyFont="1" applyBorder="1" applyAlignment="1">
      <alignment horizontal="center" vertical="center" shrinkToFit="1"/>
    </xf>
    <xf numFmtId="0" fontId="11" fillId="0" borderId="33" xfId="0" applyFont="1" applyBorder="1" applyAlignment="1">
      <alignment vertical="center"/>
    </xf>
    <xf numFmtId="0" fontId="2" fillId="0" borderId="94" xfId="0" applyFont="1" applyBorder="1" applyAlignment="1" applyProtection="1">
      <alignment horizontal="center" vertical="center" wrapText="1"/>
      <protection locked="0"/>
    </xf>
    <xf numFmtId="0" fontId="6" fillId="0" borderId="38" xfId="0" applyFont="1" applyBorder="1" applyAlignment="1" applyProtection="1">
      <alignment vertical="center"/>
      <protection hidden="1"/>
    </xf>
    <xf numFmtId="0" fontId="6" fillId="0" borderId="28" xfId="0" applyFont="1" applyBorder="1" applyAlignment="1" applyProtection="1">
      <alignment vertical="center"/>
      <protection hidden="1"/>
    </xf>
    <xf numFmtId="0" fontId="6" fillId="0" borderId="47" xfId="0" applyFont="1" applyBorder="1" applyProtection="1">
      <protection hidden="1"/>
    </xf>
    <xf numFmtId="0" fontId="6" fillId="0" borderId="26" xfId="0" applyFont="1" applyBorder="1" applyAlignment="1" applyProtection="1">
      <alignment vertical="center"/>
      <protection hidden="1"/>
    </xf>
    <xf numFmtId="0" fontId="6" fillId="0" borderId="96" xfId="0" applyFont="1" applyBorder="1" applyAlignment="1" applyProtection="1">
      <alignment vertical="center"/>
      <protection hidden="1"/>
    </xf>
    <xf numFmtId="0" fontId="6" fillId="0" borderId="29" xfId="0" applyFont="1" applyBorder="1" applyAlignment="1" applyProtection="1">
      <alignment vertical="center"/>
      <protection hidden="1"/>
    </xf>
    <xf numFmtId="0" fontId="6" fillId="0" borderId="60" xfId="0" applyFont="1" applyBorder="1" applyProtection="1">
      <protection hidden="1"/>
    </xf>
    <xf numFmtId="0" fontId="6" fillId="0" borderId="147" xfId="0" applyFont="1" applyBorder="1" applyAlignment="1" applyProtection="1">
      <alignment vertical="center"/>
      <protection hidden="1"/>
    </xf>
    <xf numFmtId="0" fontId="6" fillId="0" borderId="146" xfId="0" applyFont="1" applyBorder="1" applyAlignment="1" applyProtection="1">
      <alignment vertical="center" wrapText="1"/>
      <protection hidden="1"/>
    </xf>
    <xf numFmtId="49" fontId="2" fillId="0" borderId="34" xfId="0" applyNumberFormat="1" applyFont="1" applyBorder="1" applyAlignment="1" applyProtection="1">
      <alignment horizontal="left" vertical="center" wrapText="1"/>
      <protection locked="0"/>
    </xf>
    <xf numFmtId="49" fontId="2" fillId="0" borderId="15" xfId="0" applyNumberFormat="1" applyFont="1" applyBorder="1" applyAlignment="1" applyProtection="1">
      <alignment horizontal="left" vertical="center" wrapText="1"/>
      <protection locked="0"/>
    </xf>
    <xf numFmtId="49" fontId="2" fillId="0" borderId="43" xfId="0" applyNumberFormat="1" applyFont="1" applyBorder="1" applyAlignment="1" applyProtection="1">
      <alignment horizontal="left" vertical="center" wrapText="1"/>
      <protection locked="0"/>
    </xf>
    <xf numFmtId="49" fontId="2" fillId="0" borderId="25" xfId="0" applyNumberFormat="1" applyFont="1" applyBorder="1" applyAlignment="1" applyProtection="1">
      <alignment horizontal="left" vertical="center" wrapText="1"/>
      <protection locked="0"/>
    </xf>
    <xf numFmtId="49" fontId="2" fillId="0" borderId="4" xfId="0" applyNumberFormat="1" applyFont="1" applyBorder="1" applyAlignment="1" applyProtection="1">
      <alignment horizontal="left" vertical="center" wrapText="1"/>
      <protection locked="0"/>
    </xf>
    <xf numFmtId="49" fontId="2" fillId="0" borderId="17" xfId="0" applyNumberFormat="1" applyFont="1" applyBorder="1" applyAlignment="1" applyProtection="1">
      <alignment horizontal="left" vertical="center" wrapText="1"/>
      <protection locked="0"/>
    </xf>
    <xf numFmtId="0" fontId="2" fillId="0" borderId="38" xfId="0" applyFont="1" applyBorder="1" applyAlignment="1" applyProtection="1">
      <alignment horizontal="left" vertical="center" wrapText="1"/>
      <protection locked="0"/>
    </xf>
    <xf numFmtId="0" fontId="2" fillId="0" borderId="47" xfId="0" applyFont="1" applyBorder="1" applyAlignment="1" applyProtection="1">
      <alignment horizontal="left" vertical="center"/>
      <protection locked="0"/>
    </xf>
    <xf numFmtId="0" fontId="2" fillId="0" borderId="38" xfId="0" applyFont="1" applyBorder="1" applyAlignment="1" applyProtection="1">
      <alignment horizontal="left" vertical="center"/>
      <protection locked="0"/>
    </xf>
    <xf numFmtId="0" fontId="2" fillId="0" borderId="41" xfId="0" applyFont="1" applyBorder="1" applyAlignment="1" applyProtection="1">
      <alignment horizontal="left" vertical="center"/>
      <protection locked="0"/>
    </xf>
    <xf numFmtId="0" fontId="4" fillId="0" borderId="125" xfId="0" applyFont="1" applyBorder="1" applyAlignment="1" applyProtection="1">
      <alignment horizontal="center" vertical="center" wrapText="1"/>
      <protection locked="0"/>
    </xf>
    <xf numFmtId="0" fontId="4" fillId="0" borderId="106" xfId="0" applyFont="1" applyBorder="1" applyAlignment="1" applyProtection="1">
      <alignment horizontal="center" vertical="top"/>
      <protection locked="0"/>
    </xf>
    <xf numFmtId="0" fontId="2" fillId="0" borderId="106" xfId="0" applyFont="1" applyBorder="1" applyAlignment="1" applyProtection="1">
      <alignment horizontal="center" vertical="top"/>
      <protection locked="0"/>
    </xf>
    <xf numFmtId="0" fontId="2" fillId="0" borderId="128" xfId="0" applyFont="1" applyBorder="1" applyAlignment="1" applyProtection="1">
      <alignment horizontal="center" vertical="top"/>
      <protection locked="0"/>
    </xf>
    <xf numFmtId="0" fontId="2" fillId="0" borderId="107" xfId="0" applyFont="1" applyBorder="1" applyAlignment="1" applyProtection="1">
      <alignment horizontal="center" vertical="top"/>
      <protection locked="0"/>
    </xf>
    <xf numFmtId="0" fontId="2" fillId="0" borderId="125" xfId="0" applyFont="1" applyBorder="1" applyAlignment="1" applyProtection="1">
      <alignment horizontal="center" vertical="top"/>
      <protection locked="0"/>
    </xf>
    <xf numFmtId="0" fontId="2" fillId="0" borderId="121" xfId="0" applyFont="1" applyBorder="1" applyAlignment="1" applyProtection="1">
      <alignment horizontal="center" vertical="top"/>
      <protection locked="0"/>
    </xf>
    <xf numFmtId="0" fontId="13" fillId="0" borderId="43" xfId="0" applyFont="1" applyBorder="1" applyAlignment="1">
      <alignment horizontal="center" vertical="center" wrapText="1"/>
    </xf>
    <xf numFmtId="0" fontId="5" fillId="0" borderId="135" xfId="0" applyFont="1" applyBorder="1" applyAlignment="1" applyProtection="1">
      <alignment horizontal="center" vertical="center"/>
      <protection hidden="1"/>
    </xf>
    <xf numFmtId="0" fontId="5" fillId="0" borderId="136" xfId="0" applyFont="1" applyBorder="1" applyAlignment="1" applyProtection="1">
      <alignment horizontal="center" vertical="center"/>
      <protection hidden="1"/>
    </xf>
    <xf numFmtId="0" fontId="14" fillId="0" borderId="37" xfId="0" applyFont="1" applyBorder="1"/>
    <xf numFmtId="0" fontId="2" fillId="0" borderId="37" xfId="0" applyFont="1" applyBorder="1"/>
    <xf numFmtId="0" fontId="13" fillId="2" borderId="1" xfId="0" applyFont="1" applyFill="1" applyBorder="1" applyAlignment="1">
      <alignment horizontal="center" vertical="center" wrapText="1"/>
    </xf>
    <xf numFmtId="0" fontId="13" fillId="2" borderId="34" xfId="0" applyFont="1" applyFill="1" applyBorder="1" applyAlignment="1">
      <alignment horizontal="center" vertical="center" wrapText="1"/>
    </xf>
    <xf numFmtId="0" fontId="60" fillId="0" borderId="0" xfId="0" applyFont="1" applyAlignment="1">
      <alignment vertical="center"/>
    </xf>
    <xf numFmtId="0" fontId="0" fillId="0" borderId="8" xfId="0" applyBorder="1" applyAlignment="1">
      <alignment vertical="center"/>
    </xf>
    <xf numFmtId="0" fontId="0" fillId="0" borderId="16" xfId="0" applyBorder="1" applyAlignment="1">
      <alignment vertical="center"/>
    </xf>
    <xf numFmtId="0" fontId="0" fillId="0" borderId="21" xfId="0" applyBorder="1" applyAlignment="1">
      <alignment vertical="center"/>
    </xf>
    <xf numFmtId="0" fontId="0" fillId="0" borderId="26" xfId="0" applyBorder="1" applyAlignment="1">
      <alignment vertical="center"/>
    </xf>
    <xf numFmtId="0" fontId="0" fillId="0" borderId="16" xfId="0" quotePrefix="1" applyBorder="1" applyAlignment="1">
      <alignment vertical="center"/>
    </xf>
    <xf numFmtId="0" fontId="0" fillId="0" borderId="36" xfId="0" applyBorder="1" applyAlignment="1">
      <alignment vertical="center"/>
    </xf>
    <xf numFmtId="0" fontId="0" fillId="0" borderId="37" xfId="0" applyBorder="1" applyAlignment="1">
      <alignment vertical="center"/>
    </xf>
    <xf numFmtId="0" fontId="64" fillId="2" borderId="102" xfId="0" applyFont="1" applyFill="1" applyBorder="1" applyAlignment="1">
      <alignment horizontal="centerContinuous" vertical="center"/>
    </xf>
    <xf numFmtId="0" fontId="64" fillId="2" borderId="103" xfId="0" applyFont="1" applyFill="1" applyBorder="1" applyAlignment="1">
      <alignment horizontal="centerContinuous" vertical="center"/>
    </xf>
    <xf numFmtId="0" fontId="64" fillId="2" borderId="87" xfId="0" applyFont="1" applyFill="1" applyBorder="1" applyAlignment="1">
      <alignment horizontal="center" vertical="center"/>
    </xf>
    <xf numFmtId="0" fontId="0" fillId="0" borderId="49" xfId="0" applyBorder="1" applyAlignment="1">
      <alignment vertical="center"/>
    </xf>
    <xf numFmtId="0" fontId="0" fillId="0" borderId="100" xfId="0" applyBorder="1" applyAlignment="1">
      <alignment vertical="center"/>
    </xf>
    <xf numFmtId="0" fontId="0" fillId="0" borderId="148" xfId="0" applyBorder="1" applyAlignment="1">
      <alignment vertical="center"/>
    </xf>
    <xf numFmtId="0" fontId="0" fillId="0" borderId="50" xfId="0" applyBorder="1" applyAlignment="1">
      <alignment vertical="center"/>
    </xf>
    <xf numFmtId="0" fontId="0" fillId="0" borderId="149" xfId="0" applyBorder="1" applyAlignment="1">
      <alignment vertical="center"/>
    </xf>
    <xf numFmtId="0" fontId="0" fillId="0" borderId="32" xfId="0" applyBorder="1" applyAlignment="1">
      <alignment vertical="center"/>
    </xf>
    <xf numFmtId="0" fontId="0" fillId="0" borderId="39" xfId="0" applyBorder="1" applyAlignment="1">
      <alignment vertical="center"/>
    </xf>
    <xf numFmtId="0" fontId="0" fillId="0" borderId="96" xfId="0" applyBorder="1" applyAlignment="1">
      <alignment vertical="center"/>
    </xf>
    <xf numFmtId="0" fontId="0" fillId="0" borderId="124" xfId="0" applyBorder="1" applyAlignment="1">
      <alignment vertical="center"/>
    </xf>
    <xf numFmtId="0" fontId="0" fillId="0" borderId="60" xfId="0" applyBorder="1" applyAlignment="1">
      <alignment vertical="center"/>
    </xf>
    <xf numFmtId="0" fontId="0" fillId="0" borderId="4" xfId="0" applyBorder="1" applyAlignment="1">
      <alignment vertical="center"/>
    </xf>
    <xf numFmtId="0" fontId="0" fillId="0" borderId="15" xfId="0" applyBorder="1" applyAlignment="1">
      <alignment vertical="center"/>
    </xf>
    <xf numFmtId="0" fontId="0" fillId="0" borderId="34" xfId="0" applyBorder="1" applyAlignment="1">
      <alignment vertical="center"/>
    </xf>
    <xf numFmtId="0" fontId="0" fillId="0" borderId="47" xfId="0" applyBorder="1" applyAlignment="1">
      <alignment vertical="center"/>
    </xf>
    <xf numFmtId="0" fontId="0" fillId="0" borderId="38" xfId="0" applyBorder="1" applyAlignment="1">
      <alignment vertical="center"/>
    </xf>
    <xf numFmtId="0" fontId="0" fillId="0" borderId="42" xfId="0" applyBorder="1" applyAlignment="1">
      <alignment vertical="center"/>
    </xf>
    <xf numFmtId="0" fontId="0" fillId="0" borderId="13" xfId="0" applyBorder="1" applyAlignment="1">
      <alignment vertical="center"/>
    </xf>
    <xf numFmtId="0" fontId="0" fillId="0" borderId="124" xfId="0" quotePrefix="1" applyBorder="1" applyAlignment="1">
      <alignment vertical="center"/>
    </xf>
    <xf numFmtId="0" fontId="0" fillId="0" borderId="100" xfId="0" quotePrefix="1" applyBorder="1" applyAlignment="1">
      <alignment vertical="center"/>
    </xf>
    <xf numFmtId="0" fontId="0" fillId="0" borderId="25" xfId="0" applyBorder="1" applyAlignment="1">
      <alignment vertical="center"/>
    </xf>
    <xf numFmtId="0" fontId="0" fillId="0" borderId="41" xfId="0" applyBorder="1" applyAlignment="1">
      <alignment vertical="center"/>
    </xf>
    <xf numFmtId="49" fontId="64" fillId="0" borderId="150" xfId="0" applyNumberFormat="1" applyFont="1" applyBorder="1" applyAlignment="1">
      <alignment horizontal="center" vertical="center"/>
    </xf>
    <xf numFmtId="49" fontId="64" fillId="0" borderId="55" xfId="0" applyNumberFormat="1" applyFont="1" applyBorder="1" applyAlignment="1">
      <alignment horizontal="center" vertical="center"/>
    </xf>
    <xf numFmtId="49" fontId="64" fillId="0" borderId="51" xfId="0" applyNumberFormat="1" applyFont="1" applyBorder="1" applyAlignment="1">
      <alignment horizontal="center" vertical="center"/>
    </xf>
    <xf numFmtId="49" fontId="64" fillId="0" borderId="58" xfId="0" applyNumberFormat="1" applyFont="1" applyBorder="1" applyAlignment="1">
      <alignment horizontal="center" vertical="center"/>
    </xf>
    <xf numFmtId="0" fontId="64" fillId="0" borderId="0" xfId="0" applyFont="1" applyAlignment="1">
      <alignment vertical="center"/>
    </xf>
    <xf numFmtId="0" fontId="61" fillId="0" borderId="96" xfId="0" applyFont="1" applyBorder="1" applyAlignment="1">
      <alignment vertical="center"/>
    </xf>
    <xf numFmtId="0" fontId="61" fillId="0" borderId="16" xfId="0" applyFont="1" applyBorder="1" applyAlignment="1">
      <alignment vertical="center"/>
    </xf>
    <xf numFmtId="49" fontId="2" fillId="0" borderId="24" xfId="0" applyNumberFormat="1" applyFont="1" applyBorder="1" applyAlignment="1" applyProtection="1">
      <alignment horizontal="center" vertical="center" wrapText="1"/>
      <protection locked="0"/>
    </xf>
    <xf numFmtId="0" fontId="2" fillId="0" borderId="24" xfId="0" applyFont="1" applyBorder="1" applyAlignment="1" applyProtection="1">
      <alignment horizontal="center" vertical="center"/>
      <protection locked="0"/>
    </xf>
    <xf numFmtId="0" fontId="2" fillId="0" borderId="24" xfId="0" applyFont="1" applyBorder="1" applyAlignment="1" applyProtection="1">
      <alignment horizontal="left" vertical="center"/>
      <protection locked="0"/>
    </xf>
    <xf numFmtId="0" fontId="12" fillId="0" borderId="21" xfId="0" applyFont="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49" fontId="2" fillId="0" borderId="13" xfId="0" applyNumberFormat="1" applyFont="1" applyBorder="1" applyAlignment="1" applyProtection="1">
      <alignment horizontal="center" vertical="center" wrapText="1"/>
      <protection locked="0"/>
    </xf>
    <xf numFmtId="0" fontId="2" fillId="0" borderId="13" xfId="0" applyFont="1" applyBorder="1" applyAlignment="1" applyProtection="1">
      <alignment horizontal="center" vertical="center"/>
      <protection locked="0"/>
    </xf>
    <xf numFmtId="0" fontId="2" fillId="0" borderId="13" xfId="0" applyFont="1" applyBorder="1" applyAlignment="1" applyProtection="1">
      <alignment horizontal="left" vertical="center"/>
      <protection locked="0"/>
    </xf>
    <xf numFmtId="0" fontId="2" fillId="0" borderId="8" xfId="0" applyFont="1" applyBorder="1" applyAlignment="1" applyProtection="1">
      <alignment horizontal="center" vertical="center"/>
      <protection locked="0"/>
    </xf>
    <xf numFmtId="0" fontId="13" fillId="2" borderId="56" xfId="0" applyFont="1" applyFill="1" applyBorder="1" applyAlignment="1">
      <alignment horizontal="center" vertical="top" wrapText="1"/>
    </xf>
    <xf numFmtId="0" fontId="13" fillId="2" borderId="42" xfId="0" applyFont="1" applyFill="1" applyBorder="1" applyAlignment="1">
      <alignment horizontal="center" vertical="top" wrapText="1"/>
    </xf>
    <xf numFmtId="0" fontId="13" fillId="2" borderId="3" xfId="0" applyFont="1" applyFill="1" applyBorder="1" applyAlignment="1">
      <alignment horizontal="center" vertical="center"/>
    </xf>
    <xf numFmtId="0" fontId="14" fillId="0" borderId="4" xfId="0" applyFont="1" applyBorder="1" applyAlignment="1" applyProtection="1">
      <alignment vertical="center"/>
      <protection locked="0"/>
    </xf>
    <xf numFmtId="0" fontId="14" fillId="0" borderId="17" xfId="0" applyFont="1" applyBorder="1" applyAlignment="1" applyProtection="1">
      <alignment vertical="center"/>
      <protection locked="0"/>
    </xf>
    <xf numFmtId="49" fontId="2" fillId="0" borderId="13" xfId="0" applyNumberFormat="1" applyFont="1" applyBorder="1" applyAlignment="1" applyProtection="1">
      <alignment horizontal="center" vertical="center"/>
      <protection locked="0"/>
    </xf>
    <xf numFmtId="49" fontId="2" fillId="0" borderId="24" xfId="0" applyNumberFormat="1" applyFont="1" applyBorder="1" applyAlignment="1" applyProtection="1">
      <alignment horizontal="center" vertical="center"/>
      <protection locked="0"/>
    </xf>
    <xf numFmtId="0" fontId="13" fillId="2" borderId="3" xfId="0" applyFont="1" applyFill="1" applyBorder="1" applyAlignment="1">
      <alignment horizontal="center" vertical="center" wrapText="1"/>
    </xf>
    <xf numFmtId="178" fontId="48" fillId="0" borderId="5" xfId="0" applyNumberFormat="1" applyFont="1" applyBorder="1" applyAlignment="1" applyProtection="1">
      <alignment horizontal="right" vertical="center"/>
      <protection locked="0"/>
    </xf>
    <xf numFmtId="0" fontId="52" fillId="0" borderId="13" xfId="0" applyFont="1" applyBorder="1" applyAlignment="1" applyProtection="1">
      <alignment horizontal="center" vertical="distributed" wrapText="1"/>
      <protection locked="0"/>
    </xf>
    <xf numFmtId="178" fontId="48" fillId="0" borderId="18" xfId="0" applyNumberFormat="1" applyFont="1" applyBorder="1" applyAlignment="1" applyProtection="1">
      <alignment horizontal="right" vertical="center"/>
      <protection locked="0"/>
    </xf>
    <xf numFmtId="0" fontId="52" fillId="0" borderId="24" xfId="0" applyFont="1" applyBorder="1" applyAlignment="1" applyProtection="1">
      <alignment horizontal="center" vertical="distributed" wrapText="1"/>
      <protection locked="0"/>
    </xf>
    <xf numFmtId="0" fontId="52" fillId="0" borderId="38" xfId="0" applyFont="1" applyBorder="1" applyAlignment="1" applyProtection="1">
      <alignment horizontal="center" vertical="distributed" wrapText="1"/>
      <protection locked="0"/>
    </xf>
    <xf numFmtId="0" fontId="52" fillId="0" borderId="41" xfId="0" applyFont="1" applyBorder="1" applyAlignment="1" applyProtection="1">
      <alignment horizontal="center" vertical="distributed" wrapText="1"/>
      <protection locked="0"/>
    </xf>
    <xf numFmtId="0" fontId="52" fillId="0" borderId="55" xfId="0" applyFont="1" applyBorder="1" applyAlignment="1" applyProtection="1">
      <alignment horizontal="center" vertical="distributed" wrapText="1"/>
      <protection locked="0"/>
    </xf>
    <xf numFmtId="0" fontId="52" fillId="0" borderId="51" xfId="0" applyFont="1" applyBorder="1" applyAlignment="1" applyProtection="1">
      <alignment horizontal="center" vertical="distributed" wrapText="1"/>
      <protection locked="0"/>
    </xf>
    <xf numFmtId="0" fontId="52" fillId="0" borderId="58" xfId="0" applyFont="1" applyBorder="1" applyAlignment="1" applyProtection="1">
      <alignment horizontal="center" vertical="distributed" wrapText="1"/>
      <protection locked="0"/>
    </xf>
    <xf numFmtId="0" fontId="7" fillId="3" borderId="0" xfId="0" applyFont="1" applyFill="1"/>
    <xf numFmtId="0" fontId="7" fillId="3" borderId="43" xfId="0" applyFont="1" applyFill="1" applyBorder="1"/>
    <xf numFmtId="0" fontId="7" fillId="3" borderId="34" xfId="0" applyFont="1" applyFill="1" applyBorder="1"/>
    <xf numFmtId="0" fontId="2" fillId="2" borderId="15" xfId="0" applyFont="1" applyFill="1" applyBorder="1" applyAlignment="1">
      <alignment vertical="center"/>
    </xf>
    <xf numFmtId="0" fontId="16" fillId="2" borderId="13" xfId="0" applyFont="1" applyFill="1" applyBorder="1" applyAlignment="1">
      <alignment horizontal="centerContinuous" vertical="center"/>
    </xf>
    <xf numFmtId="0" fontId="16" fillId="2" borderId="16" xfId="0" applyFont="1" applyFill="1" applyBorder="1" applyAlignment="1">
      <alignment horizontal="centerContinuous" vertical="center"/>
    </xf>
    <xf numFmtId="0" fontId="16" fillId="2" borderId="33" xfId="0" applyFont="1" applyFill="1" applyBorder="1" applyAlignment="1">
      <alignment horizontal="centerContinuous" vertical="center"/>
    </xf>
    <xf numFmtId="0" fontId="2" fillId="2" borderId="16" xfId="0" applyFont="1" applyFill="1" applyBorder="1" applyAlignment="1">
      <alignment horizontal="centerContinuous" vertical="center"/>
    </xf>
    <xf numFmtId="0" fontId="7" fillId="3" borderId="44" xfId="0" applyFont="1" applyFill="1" applyBorder="1"/>
    <xf numFmtId="0" fontId="7" fillId="3" borderId="47" xfId="0" applyFont="1" applyFill="1" applyBorder="1"/>
    <xf numFmtId="0" fontId="7" fillId="3" borderId="0" xfId="0" applyFont="1" applyFill="1" applyAlignment="1">
      <alignment vertical="top"/>
    </xf>
    <xf numFmtId="0" fontId="2" fillId="0" borderId="33" xfId="0" applyFont="1" applyBorder="1" applyAlignment="1">
      <alignment vertical="center"/>
    </xf>
    <xf numFmtId="0" fontId="2" fillId="2" borderId="33" xfId="0" applyFont="1" applyFill="1" applyBorder="1" applyAlignment="1">
      <alignment horizontal="centerContinuous" vertical="center"/>
    </xf>
    <xf numFmtId="0" fontId="13" fillId="2" borderId="152" xfId="0" applyFont="1" applyFill="1" applyBorder="1" applyAlignment="1">
      <alignment horizontal="center" vertical="center" wrapText="1"/>
    </xf>
    <xf numFmtId="0" fontId="2" fillId="0" borderId="153" xfId="0" applyFont="1" applyBorder="1" applyAlignment="1" applyProtection="1">
      <alignment horizontal="center" vertical="center"/>
      <protection locked="0"/>
    </xf>
    <xf numFmtId="0" fontId="2" fillId="0" borderId="154" xfId="0" applyFont="1" applyBorder="1" applyAlignment="1" applyProtection="1">
      <alignment horizontal="center" vertical="center"/>
      <protection locked="0"/>
    </xf>
    <xf numFmtId="0" fontId="7" fillId="3" borderId="42" xfId="0" applyFont="1" applyFill="1" applyBorder="1" applyAlignment="1">
      <alignment horizontal="left"/>
    </xf>
    <xf numFmtId="0" fontId="7" fillId="0" borderId="0" xfId="0" applyFont="1"/>
    <xf numFmtId="178" fontId="67" fillId="0" borderId="5" xfId="0" applyNumberFormat="1" applyFont="1" applyBorder="1" applyAlignment="1" applyProtection="1">
      <alignment horizontal="right" vertical="center"/>
      <protection locked="0"/>
    </xf>
    <xf numFmtId="182" fontId="67" fillId="0" borderId="38" xfId="0" applyNumberFormat="1" applyFont="1" applyBorder="1" applyAlignment="1" applyProtection="1">
      <alignment horizontal="right" vertical="center"/>
      <protection locked="0"/>
    </xf>
    <xf numFmtId="0" fontId="12" fillId="0" borderId="0" xfId="0" applyFont="1" applyAlignment="1" applyProtection="1">
      <alignment vertical="center"/>
      <protection locked="0"/>
    </xf>
    <xf numFmtId="182" fontId="67" fillId="0" borderId="5" xfId="0" applyNumberFormat="1" applyFont="1" applyBorder="1" applyAlignment="1" applyProtection="1">
      <alignment horizontal="right" vertical="center"/>
      <protection locked="0"/>
    </xf>
    <xf numFmtId="182" fontId="48" fillId="0" borderId="5" xfId="0" applyNumberFormat="1" applyFont="1" applyBorder="1" applyAlignment="1" applyProtection="1">
      <alignment horizontal="right" vertical="center"/>
      <protection locked="0"/>
    </xf>
    <xf numFmtId="182" fontId="48" fillId="0" borderId="75" xfId="0" applyNumberFormat="1" applyFont="1" applyBorder="1" applyAlignment="1" applyProtection="1">
      <alignment horizontal="right" vertical="center"/>
      <protection locked="0"/>
    </xf>
    <xf numFmtId="182" fontId="48" fillId="0" borderId="10" xfId="0" applyNumberFormat="1" applyFont="1" applyBorder="1" applyAlignment="1" applyProtection="1">
      <alignment horizontal="right" vertical="center"/>
      <protection locked="0"/>
    </xf>
    <xf numFmtId="182" fontId="48" fillId="0" borderId="18" xfId="0" applyNumberFormat="1" applyFont="1" applyBorder="1" applyAlignment="1" applyProtection="1">
      <alignment horizontal="right" vertical="center"/>
      <protection locked="0"/>
    </xf>
    <xf numFmtId="0" fontId="12" fillId="0" borderId="120" xfId="0" applyFont="1" applyBorder="1" applyAlignment="1" applyProtection="1">
      <alignment vertical="center"/>
      <protection locked="0"/>
    </xf>
    <xf numFmtId="0" fontId="25" fillId="2" borderId="13" xfId="0" applyFont="1" applyFill="1" applyBorder="1" applyAlignment="1">
      <alignment vertical="center"/>
    </xf>
    <xf numFmtId="0" fontId="25" fillId="2" borderId="16" xfId="0" applyFont="1" applyFill="1" applyBorder="1" applyAlignment="1">
      <alignment vertical="center"/>
    </xf>
    <xf numFmtId="0" fontId="35" fillId="2" borderId="16" xfId="0" applyFont="1" applyFill="1" applyBorder="1" applyAlignment="1">
      <alignment vertical="center"/>
    </xf>
    <xf numFmtId="0" fontId="35" fillId="2" borderId="33" xfId="0" applyFont="1" applyFill="1" applyBorder="1" applyAlignment="1">
      <alignment vertical="center"/>
    </xf>
    <xf numFmtId="0" fontId="25" fillId="2" borderId="38" xfId="0" applyFont="1" applyFill="1" applyBorder="1" applyAlignment="1">
      <alignment vertical="center"/>
    </xf>
    <xf numFmtId="0" fontId="25" fillId="2" borderId="37" xfId="0" applyFont="1" applyFill="1" applyBorder="1" applyAlignment="1">
      <alignment vertical="center"/>
    </xf>
    <xf numFmtId="0" fontId="35" fillId="2" borderId="37" xfId="0" applyFont="1" applyFill="1" applyBorder="1" applyAlignment="1">
      <alignment vertical="center"/>
    </xf>
    <xf numFmtId="0" fontId="35" fillId="2" borderId="59" xfId="0" applyFont="1" applyFill="1" applyBorder="1" applyAlignment="1">
      <alignment vertical="center"/>
    </xf>
    <xf numFmtId="0" fontId="24" fillId="0" borderId="38" xfId="0" applyFont="1" applyBorder="1" applyAlignment="1">
      <alignment vertical="center"/>
    </xf>
    <xf numFmtId="0" fontId="24" fillId="0" borderId="37" xfId="0" applyFont="1" applyBorder="1" applyAlignment="1">
      <alignment vertical="center"/>
    </xf>
    <xf numFmtId="0" fontId="25" fillId="0" borderId="37" xfId="0" applyFont="1" applyBorder="1" applyAlignment="1">
      <alignment vertical="center"/>
    </xf>
    <xf numFmtId="0" fontId="25" fillId="0" borderId="59" xfId="0" applyFont="1" applyBorder="1" applyAlignment="1">
      <alignment vertical="center"/>
    </xf>
    <xf numFmtId="0" fontId="2" fillId="0" borderId="37" xfId="0" applyFont="1" applyBorder="1" applyAlignment="1">
      <alignment vertical="center"/>
    </xf>
    <xf numFmtId="0" fontId="2" fillId="0" borderId="59" xfId="0" applyFont="1" applyBorder="1" applyAlignment="1">
      <alignment vertical="center"/>
    </xf>
    <xf numFmtId="0" fontId="14" fillId="0" borderId="16" xfId="0" applyFont="1" applyBorder="1" applyAlignment="1">
      <alignment vertical="center"/>
    </xf>
    <xf numFmtId="0" fontId="49" fillId="2" borderId="33" xfId="0" applyFont="1" applyFill="1" applyBorder="1" applyAlignment="1">
      <alignment vertical="center"/>
    </xf>
    <xf numFmtId="0" fontId="14" fillId="0" borderId="33" xfId="0" applyFont="1" applyBorder="1" applyAlignment="1">
      <alignment vertical="center"/>
    </xf>
    <xf numFmtId="0" fontId="24" fillId="0" borderId="16" xfId="0" applyFont="1" applyBorder="1" applyAlignment="1">
      <alignment vertical="center"/>
    </xf>
    <xf numFmtId="0" fontId="25" fillId="0" borderId="16" xfId="0" applyFont="1" applyBorder="1" applyAlignment="1">
      <alignment vertical="center"/>
    </xf>
    <xf numFmtId="0" fontId="25" fillId="0" borderId="33" xfId="0" applyFont="1" applyBorder="1" applyAlignment="1">
      <alignment vertical="center"/>
    </xf>
    <xf numFmtId="0" fontId="14" fillId="2" borderId="16" xfId="0" applyFont="1" applyFill="1" applyBorder="1" applyAlignment="1">
      <alignment vertical="center"/>
    </xf>
    <xf numFmtId="0" fontId="24" fillId="2" borderId="16" xfId="0" applyFont="1" applyFill="1" applyBorder="1" applyAlignment="1">
      <alignment vertical="center"/>
    </xf>
    <xf numFmtId="0" fontId="25" fillId="2" borderId="33" xfId="0" applyFont="1" applyFill="1" applyBorder="1" applyAlignment="1">
      <alignment vertical="center"/>
    </xf>
    <xf numFmtId="0" fontId="24" fillId="0" borderId="33" xfId="0" applyFont="1" applyBorder="1" applyAlignment="1">
      <alignment vertical="center"/>
    </xf>
    <xf numFmtId="0" fontId="20" fillId="0" borderId="0" xfId="0" applyFont="1" applyAlignment="1">
      <alignment horizontal="right"/>
    </xf>
    <xf numFmtId="0" fontId="12" fillId="0" borderId="36" xfId="0" applyFont="1" applyBorder="1" applyAlignment="1" applyProtection="1">
      <alignment horizontal="center" vertical="center"/>
      <protection locked="0"/>
    </xf>
    <xf numFmtId="0" fontId="2" fillId="0" borderId="4" xfId="0" applyFont="1" applyBorder="1" applyAlignment="1" applyProtection="1">
      <alignment horizontal="left" vertical="center"/>
      <protection locked="0"/>
    </xf>
    <xf numFmtId="49" fontId="2" fillId="0" borderId="38" xfId="0" applyNumberFormat="1" applyFont="1" applyBorder="1" applyAlignment="1" applyProtection="1">
      <alignment horizontal="center" vertical="center" wrapText="1"/>
      <protection locked="0"/>
    </xf>
    <xf numFmtId="49" fontId="2" fillId="0" borderId="38" xfId="0" applyNumberFormat="1" applyFont="1" applyBorder="1" applyAlignment="1" applyProtection="1">
      <alignment horizontal="center" vertical="center"/>
      <protection locked="0"/>
    </xf>
    <xf numFmtId="0" fontId="2" fillId="0" borderId="155" xfId="0" applyFont="1" applyBorder="1" applyAlignment="1" applyProtection="1">
      <alignment horizontal="center" vertical="center"/>
      <protection locked="0"/>
    </xf>
    <xf numFmtId="0" fontId="5" fillId="0" borderId="156" xfId="0" applyFont="1" applyBorder="1" applyAlignment="1" applyProtection="1">
      <alignment vertical="center"/>
      <protection locked="0" hidden="1"/>
    </xf>
    <xf numFmtId="0" fontId="3" fillId="0" borderId="13"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47" xfId="0" applyFont="1" applyBorder="1" applyAlignment="1" applyProtection="1">
      <alignment horizontal="center" vertical="center"/>
      <protection locked="0"/>
    </xf>
    <xf numFmtId="0" fontId="3" fillId="0" borderId="114"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38" xfId="0" applyFont="1" applyBorder="1" applyAlignment="1" applyProtection="1">
      <alignment horizontal="center" vertical="center"/>
      <protection locked="0"/>
    </xf>
    <xf numFmtId="0" fontId="3" fillId="0" borderId="7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123" xfId="0" applyFont="1" applyBorder="1" applyAlignment="1" applyProtection="1">
      <alignment horizontal="center" vertical="center"/>
      <protection locked="0"/>
    </xf>
    <xf numFmtId="177" fontId="66" fillId="0" borderId="38" xfId="0" applyNumberFormat="1" applyFont="1" applyBorder="1" applyAlignment="1" applyProtection="1">
      <alignment horizontal="distributed" vertical="center"/>
      <protection locked="0"/>
    </xf>
    <xf numFmtId="177" fontId="66" fillId="0" borderId="13" xfId="0" applyNumberFormat="1" applyFont="1" applyBorder="1" applyAlignment="1" applyProtection="1">
      <alignment horizontal="distributed" vertical="center"/>
      <protection locked="0"/>
    </xf>
    <xf numFmtId="177" fontId="66" fillId="0" borderId="24" xfId="0" applyNumberFormat="1" applyFont="1" applyBorder="1" applyAlignment="1" applyProtection="1">
      <alignment horizontal="distributed" vertical="center"/>
      <protection locked="0"/>
    </xf>
    <xf numFmtId="177" fontId="66" fillId="0" borderId="41" xfId="0" applyNumberFormat="1" applyFont="1" applyBorder="1" applyAlignment="1" applyProtection="1">
      <alignment horizontal="distributed" vertical="center"/>
      <protection locked="0"/>
    </xf>
    <xf numFmtId="0" fontId="5" fillId="0" borderId="0" xfId="0" applyFont="1" applyAlignment="1" applyProtection="1">
      <alignment vertical="center" shrinkToFit="1"/>
      <protection hidden="1"/>
    </xf>
    <xf numFmtId="183" fontId="5" fillId="0" borderId="136" xfId="0" applyNumberFormat="1" applyFont="1" applyBorder="1" applyAlignment="1" applyProtection="1">
      <alignment vertical="center"/>
      <protection locked="0" hidden="1"/>
    </xf>
    <xf numFmtId="0" fontId="5" fillId="0" borderId="157" xfId="0" applyFont="1" applyBorder="1" applyAlignment="1" applyProtection="1">
      <alignment vertical="center"/>
      <protection hidden="1"/>
    </xf>
    <xf numFmtId="0" fontId="34" fillId="0" borderId="0" xfId="0" applyFont="1" applyAlignment="1" applyProtection="1">
      <alignment horizontal="center" vertical="center"/>
      <protection hidden="1"/>
    </xf>
    <xf numFmtId="0" fontId="6" fillId="0" borderId="0" xfId="0" applyFont="1" applyAlignment="1" applyProtection="1">
      <alignment horizontal="center" vertical="center"/>
      <protection locked="0"/>
    </xf>
    <xf numFmtId="0" fontId="5" fillId="0" borderId="0" xfId="0" applyFont="1" applyAlignment="1" applyProtection="1">
      <alignment horizontal="left" vertical="top"/>
      <protection locked="0" hidden="1"/>
    </xf>
    <xf numFmtId="179" fontId="5" fillId="0" borderId="0" xfId="0" quotePrefix="1" applyNumberFormat="1" applyFont="1" applyAlignment="1" applyProtection="1">
      <alignment horizontal="left" vertical="center"/>
      <protection locked="0"/>
    </xf>
    <xf numFmtId="0" fontId="5" fillId="0" borderId="0" xfId="0" applyFont="1" applyAlignment="1" applyProtection="1">
      <alignment horizontal="center" vertical="center"/>
      <protection locked="0" hidden="1"/>
    </xf>
    <xf numFmtId="0" fontId="6" fillId="0" borderId="0" xfId="0" applyFont="1" applyAlignment="1">
      <alignment horizontal="left" vertical="center"/>
    </xf>
    <xf numFmtId="0" fontId="10" fillId="0" borderId="0" xfId="0" applyFont="1" applyAlignment="1" applyProtection="1">
      <alignment horizontal="center" vertical="center"/>
      <protection hidden="1"/>
    </xf>
    <xf numFmtId="0" fontId="6" fillId="0" borderId="0" xfId="0" applyFont="1" applyAlignment="1" applyProtection="1">
      <alignment horizontal="left" vertical="center" wrapText="1"/>
      <protection hidden="1"/>
    </xf>
    <xf numFmtId="0" fontId="11" fillId="0" borderId="0" xfId="0" applyFont="1" applyAlignment="1" applyProtection="1">
      <alignment horizontal="center" vertical="center" wrapText="1"/>
      <protection hidden="1"/>
    </xf>
    <xf numFmtId="0" fontId="16" fillId="0" borderId="0" xfId="0" applyFont="1" applyAlignment="1" applyProtection="1">
      <alignment horizontal="left" vertical="center"/>
      <protection hidden="1"/>
    </xf>
    <xf numFmtId="177" fontId="29" fillId="0" borderId="0" xfId="0" applyNumberFormat="1" applyFont="1" applyAlignment="1" applyProtection="1">
      <alignment horizontal="distributed" vertical="center"/>
      <protection locked="0" hidden="1"/>
    </xf>
    <xf numFmtId="0" fontId="6" fillId="0" borderId="0" xfId="0" applyFont="1" applyAlignment="1" applyProtection="1">
      <alignment horizontal="center" vertical="center"/>
      <protection hidden="1"/>
    </xf>
    <xf numFmtId="0" fontId="5" fillId="0" borderId="0" xfId="0" applyFont="1" applyAlignment="1" applyProtection="1">
      <alignment horizontal="left" vertical="center"/>
      <protection locked="0" hidden="1"/>
    </xf>
    <xf numFmtId="0" fontId="6" fillId="0" borderId="0" xfId="0" applyFont="1" applyAlignment="1" applyProtection="1">
      <alignment horizontal="center" vertical="center" textRotation="255"/>
      <protection hidden="1"/>
    </xf>
    <xf numFmtId="0" fontId="19" fillId="0" borderId="0" xfId="0" applyFont="1" applyAlignment="1" applyProtection="1">
      <alignment horizontal="center" vertical="center"/>
      <protection hidden="1"/>
    </xf>
    <xf numFmtId="0" fontId="5" fillId="0" borderId="0" xfId="0" applyFont="1" applyAlignment="1" applyProtection="1">
      <alignment horizontal="center" vertical="center"/>
      <protection locked="0"/>
    </xf>
    <xf numFmtId="0" fontId="5" fillId="0" borderId="0" xfId="0" applyFont="1" applyAlignment="1" applyProtection="1">
      <alignment horizontal="center" vertical="center" wrapText="1"/>
      <protection locked="0"/>
    </xf>
    <xf numFmtId="0" fontId="6" fillId="0" borderId="0" xfId="0" applyFont="1" applyAlignment="1">
      <alignment horizontal="right" vertical="center"/>
    </xf>
    <xf numFmtId="180" fontId="5" fillId="0" borderId="0" xfId="0" quotePrefix="1" applyNumberFormat="1" applyFont="1" applyAlignment="1" applyProtection="1">
      <alignment horizontal="left" vertical="center"/>
      <protection locked="0"/>
    </xf>
    <xf numFmtId="0" fontId="7" fillId="0" borderId="0" xfId="0" applyFont="1" applyAlignment="1" applyProtection="1">
      <alignment horizontal="center" vertical="center" wrapText="1"/>
      <protection hidden="1"/>
    </xf>
    <xf numFmtId="0" fontId="7" fillId="0" borderId="0" xfId="0" applyFont="1" applyAlignment="1" applyProtection="1">
      <alignment horizontal="center" vertical="center" textRotation="255"/>
      <protection hidden="1"/>
    </xf>
    <xf numFmtId="0" fontId="7" fillId="0" borderId="0" xfId="0" applyFont="1" applyAlignment="1" applyProtection="1">
      <alignment horizontal="center" vertical="top" wrapText="1"/>
      <protection hidden="1"/>
    </xf>
    <xf numFmtId="0" fontId="29" fillId="0" borderId="0" xfId="0" applyFont="1" applyAlignment="1" applyProtection="1">
      <alignment horizontal="center" vertical="center" wrapText="1"/>
      <protection locked="0" hidden="1"/>
    </xf>
    <xf numFmtId="0" fontId="6" fillId="0" borderId="0" xfId="0" applyFont="1" applyAlignment="1">
      <alignment vertical="center" wrapText="1"/>
    </xf>
    <xf numFmtId="0" fontId="6" fillId="0" borderId="0" xfId="0" applyFont="1" applyAlignment="1">
      <alignment horizontal="right" vertical="center" wrapText="1"/>
    </xf>
    <xf numFmtId="0" fontId="7" fillId="0" borderId="0" xfId="0" applyFont="1" applyAlignment="1" applyProtection="1">
      <alignment vertical="top" wrapText="1"/>
      <protection hidden="1"/>
    </xf>
    <xf numFmtId="182" fontId="29" fillId="0" borderId="0" xfId="0" applyNumberFormat="1" applyFont="1" applyAlignment="1" applyProtection="1">
      <alignment horizontal="right" vertical="center"/>
      <protection locked="0"/>
    </xf>
    <xf numFmtId="0" fontId="5" fillId="0" borderId="0" xfId="0" applyFont="1" applyAlignment="1" applyProtection="1">
      <alignment vertical="center" wrapText="1"/>
      <protection hidden="1"/>
    </xf>
    <xf numFmtId="0" fontId="7" fillId="0" borderId="0" xfId="0" applyFont="1" applyAlignment="1" applyProtection="1">
      <alignment horizontal="center" vertical="center" textRotation="255" wrapText="1"/>
      <protection hidden="1"/>
    </xf>
    <xf numFmtId="0" fontId="17" fillId="0" borderId="0" xfId="0" applyFont="1" applyAlignment="1" applyProtection="1">
      <alignment horizontal="center" vertical="center" wrapText="1"/>
      <protection hidden="1"/>
    </xf>
    <xf numFmtId="0" fontId="29" fillId="0" borderId="0" xfId="0" applyFont="1" applyAlignment="1" applyProtection="1">
      <alignment horizontal="center" vertical="center"/>
      <protection locked="0" hidden="1"/>
    </xf>
    <xf numFmtId="0" fontId="11" fillId="0" borderId="0" xfId="0" applyFont="1" applyAlignment="1" applyProtection="1">
      <alignment horizontal="left" vertical="center" wrapText="1"/>
      <protection hidden="1"/>
    </xf>
    <xf numFmtId="0" fontId="11" fillId="0" borderId="0" xfId="0" applyFont="1" applyAlignment="1" applyProtection="1">
      <alignment vertical="center" wrapText="1"/>
      <protection hidden="1"/>
    </xf>
    <xf numFmtId="0" fontId="46" fillId="0" borderId="0" xfId="0" applyFont="1" applyAlignment="1" applyProtection="1">
      <alignment horizontal="left" vertical="center"/>
      <protection hidden="1"/>
    </xf>
    <xf numFmtId="0" fontId="70" fillId="0" borderId="0" xfId="0" applyFont="1" applyAlignment="1">
      <alignment vertical="top"/>
    </xf>
    <xf numFmtId="0" fontId="0" fillId="0" borderId="0" xfId="0" applyAlignment="1">
      <alignment vertical="top"/>
    </xf>
    <xf numFmtId="0" fontId="0" fillId="0" borderId="0" xfId="0" applyAlignment="1">
      <alignment wrapText="1"/>
    </xf>
    <xf numFmtId="176" fontId="46" fillId="0" borderId="93" xfId="0" applyNumberFormat="1" applyFont="1" applyBorder="1" applyAlignment="1">
      <alignment horizontal="center" vertical="center"/>
    </xf>
    <xf numFmtId="176" fontId="46" fillId="0" borderId="15" xfId="0" applyNumberFormat="1" applyFont="1" applyBorder="1" applyAlignment="1">
      <alignment horizontal="center" vertical="center"/>
    </xf>
    <xf numFmtId="176" fontId="46" fillId="0" borderId="4" xfId="0" applyNumberFormat="1" applyFont="1" applyBorder="1" applyAlignment="1">
      <alignment horizontal="center" vertical="center"/>
    </xf>
    <xf numFmtId="0" fontId="64" fillId="0" borderId="0" xfId="0" applyFont="1" applyAlignment="1">
      <alignment horizontal="center" vertical="center"/>
    </xf>
    <xf numFmtId="49" fontId="64" fillId="0" borderId="0" xfId="0" applyNumberFormat="1" applyFont="1" applyAlignment="1">
      <alignment horizontal="center" vertical="center"/>
    </xf>
    <xf numFmtId="0" fontId="11" fillId="0" borderId="0" xfId="0" applyFont="1" applyAlignment="1">
      <alignment horizontal="distributed" vertical="center"/>
    </xf>
    <xf numFmtId="176" fontId="46" fillId="0" borderId="0" xfId="0" applyNumberFormat="1" applyFont="1" applyAlignment="1">
      <alignment horizontal="center" vertical="center"/>
    </xf>
    <xf numFmtId="0" fontId="11" fillId="0" borderId="0" xfId="0" applyFont="1" applyAlignment="1">
      <alignment horizontal="center" vertical="center" shrinkToFit="1"/>
    </xf>
    <xf numFmtId="0" fontId="70" fillId="0" borderId="0" xfId="0" applyFont="1" applyAlignment="1">
      <alignment vertical="top" wrapText="1"/>
    </xf>
    <xf numFmtId="0" fontId="11" fillId="0" borderId="0" xfId="0" applyFont="1" applyAlignment="1">
      <alignment horizontal="center" vertical="center" wrapText="1"/>
    </xf>
    <xf numFmtId="0" fontId="11" fillId="0" borderId="0" xfId="0" applyFont="1" applyAlignment="1">
      <alignment vertical="center" shrinkToFit="1"/>
    </xf>
    <xf numFmtId="177" fontId="29" fillId="0" borderId="126" xfId="0" applyNumberFormat="1" applyFont="1" applyBorder="1" applyAlignment="1" applyProtection="1">
      <alignment horizontal="distributed" vertical="center"/>
      <protection locked="0" hidden="1"/>
    </xf>
    <xf numFmtId="177" fontId="29" fillId="0" borderId="136" xfId="0" applyNumberFormat="1" applyFont="1" applyBorder="1" applyAlignment="1" applyProtection="1">
      <alignment horizontal="distributed" vertical="center"/>
      <protection locked="0" hidden="1"/>
    </xf>
    <xf numFmtId="177" fontId="29" fillId="0" borderId="137" xfId="0" applyNumberFormat="1" applyFont="1" applyBorder="1" applyAlignment="1" applyProtection="1">
      <alignment horizontal="distributed" vertical="center"/>
      <protection locked="0" hidden="1"/>
    </xf>
    <xf numFmtId="0" fontId="34" fillId="0" borderId="0" xfId="0" applyFont="1" applyAlignment="1" applyProtection="1">
      <alignment horizontal="center" vertical="center"/>
      <protection hidden="1"/>
    </xf>
    <xf numFmtId="0" fontId="6" fillId="2" borderId="66" xfId="0" applyFont="1" applyFill="1" applyBorder="1" applyAlignment="1" applyProtection="1">
      <alignment horizontal="center" vertical="center"/>
      <protection hidden="1"/>
    </xf>
    <xf numFmtId="0" fontId="6" fillId="2" borderId="29" xfId="0" applyFont="1" applyFill="1" applyBorder="1" applyAlignment="1" applyProtection="1">
      <alignment horizontal="center" vertical="center"/>
      <protection hidden="1"/>
    </xf>
    <xf numFmtId="0" fontId="6" fillId="2" borderId="30" xfId="0" applyFont="1" applyFill="1" applyBorder="1" applyAlignment="1" applyProtection="1">
      <alignment horizontal="center" vertical="center"/>
      <protection hidden="1"/>
    </xf>
    <xf numFmtId="0" fontId="6" fillId="2" borderId="124" xfId="0" applyFont="1" applyFill="1" applyBorder="1" applyAlignment="1" applyProtection="1">
      <alignment horizontal="center" vertical="center"/>
      <protection hidden="1"/>
    </xf>
    <xf numFmtId="0" fontId="6" fillId="2" borderId="60" xfId="0" applyFont="1" applyFill="1" applyBorder="1" applyAlignment="1" applyProtection="1">
      <alignment horizontal="center" vertical="center"/>
      <protection hidden="1"/>
    </xf>
    <xf numFmtId="0" fontId="6" fillId="2" borderId="44" xfId="0" applyFont="1" applyFill="1" applyBorder="1" applyAlignment="1" applyProtection="1">
      <alignment horizontal="center" vertical="center"/>
      <protection hidden="1"/>
    </xf>
    <xf numFmtId="0" fontId="6" fillId="2" borderId="36" xfId="0" applyFont="1" applyFill="1" applyBorder="1" applyAlignment="1" applyProtection="1">
      <alignment horizontal="center" vertical="center"/>
      <protection hidden="1"/>
    </xf>
    <xf numFmtId="0" fontId="6" fillId="2" borderId="37" xfId="0" applyFont="1" applyFill="1" applyBorder="1" applyAlignment="1" applyProtection="1">
      <alignment horizontal="center" vertical="center"/>
      <protection hidden="1"/>
    </xf>
    <xf numFmtId="0" fontId="6" fillId="2" borderId="59" xfId="0" applyFont="1" applyFill="1" applyBorder="1" applyAlignment="1" applyProtection="1">
      <alignment horizontal="center" vertical="center"/>
      <protection hidden="1"/>
    </xf>
    <xf numFmtId="0" fontId="19" fillId="2" borderId="140" xfId="0" applyFont="1" applyFill="1" applyBorder="1" applyAlignment="1" applyProtection="1">
      <alignment horizontal="center" vertical="center"/>
      <protection hidden="1"/>
    </xf>
    <xf numFmtId="0" fontId="19" fillId="2" borderId="69" xfId="0" applyFont="1" applyFill="1" applyBorder="1" applyAlignment="1" applyProtection="1">
      <alignment horizontal="center" vertical="center"/>
      <protection hidden="1"/>
    </xf>
    <xf numFmtId="0" fontId="19" fillId="2" borderId="70" xfId="0" applyFont="1" applyFill="1" applyBorder="1" applyAlignment="1" applyProtection="1">
      <alignment horizontal="center" vertical="center"/>
      <protection hidden="1"/>
    </xf>
    <xf numFmtId="0" fontId="5" fillId="0" borderId="38" xfId="0" applyFont="1" applyBorder="1" applyAlignment="1" applyProtection="1">
      <alignment horizontal="left" vertical="center"/>
      <protection locked="0" hidden="1"/>
    </xf>
    <xf numFmtId="0" fontId="5" fillId="0" borderId="37" xfId="0" applyFont="1" applyBorder="1" applyAlignment="1" applyProtection="1">
      <alignment horizontal="left" vertical="center"/>
      <protection locked="0" hidden="1"/>
    </xf>
    <xf numFmtId="0" fontId="5" fillId="0" borderId="59" xfId="0" applyFont="1" applyBorder="1" applyAlignment="1" applyProtection="1">
      <alignment horizontal="left" vertical="center"/>
      <protection locked="0" hidden="1"/>
    </xf>
    <xf numFmtId="0" fontId="5" fillId="0" borderId="68" xfId="0" applyFont="1" applyBorder="1" applyAlignment="1" applyProtection="1">
      <alignment horizontal="center" vertical="center"/>
      <protection locked="0" hidden="1"/>
    </xf>
    <xf numFmtId="0" fontId="5" fillId="0" borderId="69" xfId="0" applyFont="1" applyBorder="1" applyAlignment="1" applyProtection="1">
      <alignment horizontal="center" vertical="center"/>
      <protection locked="0" hidden="1"/>
    </xf>
    <xf numFmtId="0" fontId="5" fillId="0" borderId="70" xfId="0" applyFont="1" applyBorder="1" applyAlignment="1" applyProtection="1">
      <alignment horizontal="center" vertical="center"/>
      <protection locked="0" hidden="1"/>
    </xf>
    <xf numFmtId="0" fontId="6" fillId="2" borderId="141" xfId="0" applyFont="1" applyFill="1" applyBorder="1" applyAlignment="1" applyProtection="1">
      <alignment horizontal="center" vertical="center"/>
      <protection hidden="1"/>
    </xf>
    <xf numFmtId="0" fontId="6" fillId="2" borderId="116" xfId="0" applyFont="1" applyFill="1" applyBorder="1" applyAlignment="1" applyProtection="1">
      <alignment horizontal="center" vertical="center"/>
      <protection hidden="1"/>
    </xf>
    <xf numFmtId="0" fontId="6" fillId="2" borderId="117" xfId="0" applyFont="1" applyFill="1" applyBorder="1" applyAlignment="1" applyProtection="1">
      <alignment horizontal="center" vertical="center"/>
      <protection hidden="1"/>
    </xf>
    <xf numFmtId="0" fontId="7" fillId="2" borderId="45" xfId="0" applyFont="1" applyFill="1" applyBorder="1" applyAlignment="1" applyProtection="1">
      <alignment horizontal="center" vertical="center" wrapText="1"/>
      <protection hidden="1"/>
    </xf>
    <xf numFmtId="0" fontId="7" fillId="2" borderId="60" xfId="0" applyFont="1" applyFill="1" applyBorder="1" applyAlignment="1" applyProtection="1">
      <alignment horizontal="center" vertical="center" wrapText="1"/>
      <protection hidden="1"/>
    </xf>
    <xf numFmtId="0" fontId="7" fillId="2" borderId="61" xfId="0" applyFont="1" applyFill="1" applyBorder="1" applyAlignment="1" applyProtection="1">
      <alignment horizontal="center" vertical="center" wrapText="1"/>
      <protection hidden="1"/>
    </xf>
    <xf numFmtId="0" fontId="7" fillId="2" borderId="7" xfId="0" applyFont="1" applyFill="1" applyBorder="1" applyAlignment="1" applyProtection="1">
      <alignment horizontal="center" vertical="center" wrapText="1"/>
      <protection hidden="1"/>
    </xf>
    <xf numFmtId="0" fontId="7" fillId="2" borderId="37" xfId="0" applyFont="1" applyFill="1" applyBorder="1" applyAlignment="1" applyProtection="1">
      <alignment horizontal="center" vertical="center" wrapText="1"/>
      <protection hidden="1"/>
    </xf>
    <xf numFmtId="0" fontId="7" fillId="2" borderId="97" xfId="0" applyFont="1" applyFill="1" applyBorder="1" applyAlignment="1" applyProtection="1">
      <alignment horizontal="center" vertical="center" wrapText="1"/>
      <protection hidden="1"/>
    </xf>
    <xf numFmtId="0" fontId="6" fillId="0" borderId="0" xfId="0" applyFont="1" applyAlignment="1" applyProtection="1">
      <alignment horizontal="center" vertical="center"/>
      <protection locked="0"/>
    </xf>
    <xf numFmtId="0" fontId="6" fillId="0" borderId="37" xfId="0" applyFont="1" applyBorder="1" applyAlignment="1" applyProtection="1">
      <alignment horizontal="center" vertical="center"/>
      <protection locked="0"/>
    </xf>
    <xf numFmtId="0" fontId="10" fillId="0" borderId="47" xfId="0" applyFont="1" applyBorder="1" applyAlignment="1" applyProtection="1">
      <alignment horizontal="center" vertical="center"/>
      <protection hidden="1"/>
    </xf>
    <xf numFmtId="0" fontId="10" fillId="0" borderId="60" xfId="0" applyFont="1" applyBorder="1" applyAlignment="1" applyProtection="1">
      <alignment horizontal="center" vertical="center"/>
      <protection hidden="1"/>
    </xf>
    <xf numFmtId="0" fontId="10" fillId="0" borderId="44" xfId="0" applyFont="1" applyBorder="1" applyAlignment="1" applyProtection="1">
      <alignment horizontal="center" vertical="center"/>
      <protection hidden="1"/>
    </xf>
    <xf numFmtId="0" fontId="10" fillId="0" borderId="38" xfId="0" applyFont="1" applyBorder="1" applyAlignment="1" applyProtection="1">
      <alignment horizontal="center" vertical="center"/>
      <protection hidden="1"/>
    </xf>
    <xf numFmtId="0" fontId="10" fillId="0" borderId="37" xfId="0" applyFont="1" applyBorder="1" applyAlignment="1" applyProtection="1">
      <alignment horizontal="center" vertical="center"/>
      <protection hidden="1"/>
    </xf>
    <xf numFmtId="0" fontId="10" fillId="0" borderId="59" xfId="0" applyFont="1" applyBorder="1" applyAlignment="1" applyProtection="1">
      <alignment horizontal="center" vertical="center"/>
      <protection hidden="1"/>
    </xf>
    <xf numFmtId="0" fontId="5" fillId="0" borderId="13"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5" fillId="0" borderId="33" xfId="0" applyFont="1" applyBorder="1" applyAlignment="1" applyProtection="1">
      <alignment horizontal="center" vertical="center" wrapText="1"/>
      <protection locked="0"/>
    </xf>
    <xf numFmtId="0" fontId="5" fillId="0" borderId="71" xfId="0" applyFont="1" applyBorder="1" applyAlignment="1" applyProtection="1">
      <alignment horizontal="center" vertical="center" wrapText="1"/>
      <protection locked="0"/>
    </xf>
    <xf numFmtId="0" fontId="5" fillId="0" borderId="72" xfId="0" applyFont="1" applyBorder="1" applyAlignment="1" applyProtection="1">
      <alignment horizontal="center" vertical="center" wrapText="1"/>
      <protection locked="0"/>
    </xf>
    <xf numFmtId="0" fontId="5" fillId="0" borderId="73" xfId="0" applyFont="1" applyBorder="1" applyAlignment="1" applyProtection="1">
      <alignment horizontal="center" vertical="center" wrapText="1"/>
      <protection locked="0"/>
    </xf>
    <xf numFmtId="0" fontId="6" fillId="0" borderId="0" xfId="0" applyFont="1" applyAlignment="1" applyProtection="1">
      <alignment horizontal="left" vertical="center" wrapText="1" indent="1"/>
      <protection hidden="1"/>
    </xf>
    <xf numFmtId="0" fontId="19" fillId="2" borderId="138" xfId="0" applyFont="1" applyFill="1" applyBorder="1" applyAlignment="1" applyProtection="1">
      <alignment horizontal="center" vertical="center"/>
      <protection hidden="1"/>
    </xf>
    <xf numFmtId="0" fontId="19" fillId="2" borderId="118" xfId="0" applyFont="1" applyFill="1" applyBorder="1" applyAlignment="1" applyProtection="1">
      <alignment horizontal="center" vertical="center"/>
      <protection hidden="1"/>
    </xf>
    <xf numFmtId="0" fontId="19" fillId="2" borderId="139" xfId="0" applyFont="1" applyFill="1" applyBorder="1" applyAlignment="1" applyProtection="1">
      <alignment horizontal="center" vertical="center"/>
      <protection hidden="1"/>
    </xf>
    <xf numFmtId="0" fontId="5" fillId="0" borderId="138" xfId="0" applyFont="1" applyBorder="1" applyAlignment="1" applyProtection="1">
      <alignment horizontal="center" vertical="center"/>
      <protection locked="0"/>
    </xf>
    <xf numFmtId="0" fontId="5" fillId="0" borderId="118" xfId="0" applyFont="1" applyBorder="1" applyAlignment="1" applyProtection="1">
      <alignment horizontal="center" vertical="center"/>
      <protection locked="0"/>
    </xf>
    <xf numFmtId="0" fontId="5" fillId="0" borderId="139" xfId="0" applyFont="1" applyBorder="1" applyAlignment="1" applyProtection="1">
      <alignment horizontal="center" vertical="center"/>
      <protection locked="0"/>
    </xf>
    <xf numFmtId="0" fontId="5" fillId="0" borderId="0" xfId="0" applyFont="1" applyAlignment="1">
      <alignment horizontal="center" vertical="center"/>
    </xf>
    <xf numFmtId="0" fontId="5" fillId="0" borderId="63" xfId="0" applyFont="1" applyBorder="1" applyAlignment="1">
      <alignment horizontal="center" vertical="center"/>
    </xf>
    <xf numFmtId="0" fontId="11" fillId="0" borderId="13" xfId="0" applyFont="1" applyBorder="1" applyAlignment="1" applyProtection="1">
      <alignment horizontal="center" vertical="center" wrapText="1"/>
      <protection hidden="1"/>
    </xf>
    <xf numFmtId="0" fontId="11" fillId="0" borderId="16" xfId="0" applyFont="1" applyBorder="1" applyAlignment="1" applyProtection="1">
      <alignment horizontal="center" vertical="center" wrapText="1"/>
      <protection hidden="1"/>
    </xf>
    <xf numFmtId="0" fontId="11" fillId="0" borderId="33" xfId="0" applyFont="1" applyBorder="1" applyAlignment="1" applyProtection="1">
      <alignment horizontal="center" vertical="center" wrapText="1"/>
      <protection hidden="1"/>
    </xf>
    <xf numFmtId="0" fontId="6" fillId="2" borderId="71" xfId="0" applyFont="1" applyFill="1" applyBorder="1" applyAlignment="1" applyProtection="1">
      <alignment horizontal="center" vertical="center" wrapText="1"/>
      <protection hidden="1"/>
    </xf>
    <xf numFmtId="0" fontId="6" fillId="2" borderId="72" xfId="0" applyFont="1" applyFill="1" applyBorder="1" applyAlignment="1" applyProtection="1">
      <alignment horizontal="center" vertical="center" wrapText="1"/>
      <protection hidden="1"/>
    </xf>
    <xf numFmtId="0" fontId="6" fillId="2" borderId="73" xfId="0" applyFont="1" applyFill="1" applyBorder="1" applyAlignment="1" applyProtection="1">
      <alignment horizontal="center" vertical="center" wrapText="1"/>
      <protection hidden="1"/>
    </xf>
    <xf numFmtId="0" fontId="6" fillId="2" borderId="13" xfId="0" applyFont="1" applyFill="1" applyBorder="1" applyAlignment="1" applyProtection="1">
      <alignment horizontal="center" vertical="center" wrapText="1"/>
      <protection hidden="1"/>
    </xf>
    <xf numFmtId="0" fontId="6" fillId="2" borderId="16" xfId="0" applyFont="1" applyFill="1" applyBorder="1" applyAlignment="1" applyProtection="1">
      <alignment horizontal="center" vertical="center" wrapText="1"/>
      <protection hidden="1"/>
    </xf>
    <xf numFmtId="0" fontId="6" fillId="2" borderId="33" xfId="0" applyFont="1" applyFill="1" applyBorder="1" applyAlignment="1" applyProtection="1">
      <alignment horizontal="center" vertical="center" wrapText="1"/>
      <protection hidden="1"/>
    </xf>
    <xf numFmtId="0" fontId="5" fillId="0" borderId="42" xfId="0" applyFont="1" applyBorder="1" applyAlignment="1" applyProtection="1">
      <alignment horizontal="left" vertical="top"/>
      <protection locked="0" hidden="1"/>
    </xf>
    <xf numFmtId="0" fontId="5" fillId="0" borderId="0" xfId="0" applyFont="1" applyAlignment="1" applyProtection="1">
      <alignment horizontal="left" vertical="top"/>
      <protection locked="0" hidden="1"/>
    </xf>
    <xf numFmtId="0" fontId="5" fillId="0" borderId="35" xfId="0" applyFont="1" applyBorder="1" applyAlignment="1" applyProtection="1">
      <alignment horizontal="left" vertical="top"/>
      <protection locked="0" hidden="1"/>
    </xf>
    <xf numFmtId="0" fontId="5" fillId="0" borderId="38" xfId="0" applyFont="1" applyBorder="1" applyAlignment="1" applyProtection="1">
      <alignment horizontal="left" vertical="top"/>
      <protection locked="0" hidden="1"/>
    </xf>
    <xf numFmtId="0" fontId="5" fillId="0" borderId="37" xfId="0" applyFont="1" applyBorder="1" applyAlignment="1" applyProtection="1">
      <alignment horizontal="left" vertical="top"/>
      <protection locked="0" hidden="1"/>
    </xf>
    <xf numFmtId="0" fontId="5" fillId="0" borderId="97" xfId="0" applyFont="1" applyBorder="1" applyAlignment="1" applyProtection="1">
      <alignment horizontal="left" vertical="top"/>
      <protection locked="0" hidden="1"/>
    </xf>
    <xf numFmtId="0" fontId="5" fillId="0" borderId="28" xfId="0" applyFont="1" applyBorder="1" applyAlignment="1" applyProtection="1">
      <alignment horizontal="left" vertical="center"/>
      <protection locked="0" hidden="1"/>
    </xf>
    <xf numFmtId="0" fontId="5" fillId="0" borderId="29" xfId="0" applyFont="1" applyBorder="1" applyAlignment="1" applyProtection="1">
      <alignment horizontal="left" vertical="center"/>
      <protection locked="0" hidden="1"/>
    </xf>
    <xf numFmtId="0" fontId="5" fillId="0" borderId="30" xfId="0" applyFont="1" applyBorder="1" applyAlignment="1" applyProtection="1">
      <alignment horizontal="left" vertical="center"/>
      <protection locked="0" hidden="1"/>
    </xf>
    <xf numFmtId="179" fontId="5" fillId="0" borderId="0" xfId="0" quotePrefix="1" applyNumberFormat="1" applyFont="1" applyAlignment="1" applyProtection="1">
      <alignment horizontal="left" vertical="center"/>
      <protection locked="0"/>
    </xf>
    <xf numFmtId="0" fontId="5" fillId="0" borderId="42" xfId="0" applyFont="1" applyBorder="1" applyAlignment="1" applyProtection="1">
      <alignment horizontal="center" vertical="center"/>
      <protection locked="0" hidden="1"/>
    </xf>
    <xf numFmtId="0" fontId="5" fillId="0" borderId="0" xfId="0" applyFont="1" applyAlignment="1" applyProtection="1">
      <alignment horizontal="center" vertical="center"/>
      <protection locked="0" hidden="1"/>
    </xf>
    <xf numFmtId="0" fontId="5" fillId="0" borderId="63" xfId="0" applyFont="1" applyBorder="1" applyAlignment="1" applyProtection="1">
      <alignment horizontal="center" vertical="center"/>
      <protection locked="0" hidden="1"/>
    </xf>
    <xf numFmtId="0" fontId="5" fillId="0" borderId="38" xfId="0" applyFont="1" applyBorder="1" applyAlignment="1" applyProtection="1">
      <alignment horizontal="center" vertical="center"/>
      <protection locked="0" hidden="1"/>
    </xf>
    <xf numFmtId="0" fontId="5" fillId="0" borderId="37" xfId="0" applyFont="1" applyBorder="1" applyAlignment="1" applyProtection="1">
      <alignment horizontal="center" vertical="center"/>
      <protection locked="0" hidden="1"/>
    </xf>
    <xf numFmtId="0" fontId="5" fillId="0" borderId="59" xfId="0" applyFont="1" applyBorder="1" applyAlignment="1" applyProtection="1">
      <alignment horizontal="center" vertical="center"/>
      <protection locked="0" hidden="1"/>
    </xf>
    <xf numFmtId="0" fontId="6" fillId="0" borderId="42" xfId="0" applyFont="1" applyBorder="1" applyAlignment="1">
      <alignment horizontal="right" vertical="center"/>
    </xf>
    <xf numFmtId="0" fontId="6" fillId="0" borderId="38" xfId="0" applyFont="1" applyBorder="1" applyAlignment="1">
      <alignment horizontal="right" vertical="center"/>
    </xf>
    <xf numFmtId="0" fontId="11" fillId="0" borderId="0" xfId="0" applyFont="1" applyAlignment="1">
      <alignment horizontal="center" vertical="center"/>
    </xf>
    <xf numFmtId="0" fontId="11" fillId="0" borderId="37" xfId="0" applyFont="1" applyBorder="1" applyAlignment="1">
      <alignment horizontal="center" vertical="center"/>
    </xf>
    <xf numFmtId="0" fontId="11" fillId="0" borderId="63" xfId="0" applyFont="1" applyBorder="1" applyAlignment="1">
      <alignment horizontal="center" vertical="center"/>
    </xf>
    <xf numFmtId="0" fontId="11" fillId="0" borderId="59" xfId="0" applyFont="1" applyBorder="1" applyAlignment="1">
      <alignment horizontal="center" vertical="center"/>
    </xf>
    <xf numFmtId="0" fontId="7" fillId="2" borderId="12" xfId="0" applyFont="1" applyFill="1" applyBorder="1" applyAlignment="1" applyProtection="1">
      <alignment horizontal="center" vertical="center"/>
      <protection hidden="1"/>
    </xf>
    <xf numFmtId="0" fontId="7" fillId="2" borderId="16" xfId="0" applyFont="1" applyFill="1" applyBorder="1" applyAlignment="1" applyProtection="1">
      <alignment horizontal="center" vertical="center"/>
      <protection hidden="1"/>
    </xf>
    <xf numFmtId="0" fontId="7" fillId="2" borderId="33" xfId="0" applyFont="1" applyFill="1" applyBorder="1" applyAlignment="1" applyProtection="1">
      <alignment horizontal="center" vertical="center"/>
      <protection hidden="1"/>
    </xf>
    <xf numFmtId="0" fontId="7" fillId="0" borderId="48" xfId="0" applyFont="1" applyBorder="1" applyAlignment="1" applyProtection="1">
      <alignment horizontal="center" vertical="center" wrapText="1"/>
      <protection hidden="1"/>
    </xf>
    <xf numFmtId="0" fontId="7" fillId="0" borderId="5" xfId="0" applyFont="1" applyBorder="1" applyAlignment="1" applyProtection="1">
      <alignment horizontal="center" vertical="center" wrapText="1"/>
      <protection hidden="1"/>
    </xf>
    <xf numFmtId="0" fontId="29" fillId="0" borderId="48" xfId="0" applyFont="1" applyBorder="1" applyAlignment="1" applyProtection="1">
      <alignment horizontal="center" vertical="center" wrapText="1"/>
      <protection locked="0" hidden="1"/>
    </xf>
    <xf numFmtId="0" fontId="29" fillId="0" borderId="5" xfId="0" applyFont="1" applyBorder="1" applyAlignment="1" applyProtection="1">
      <alignment horizontal="center" vertical="center" wrapText="1"/>
      <protection locked="0" hidden="1"/>
    </xf>
    <xf numFmtId="182" fontId="29" fillId="0" borderId="47" xfId="0" applyNumberFormat="1" applyFont="1" applyBorder="1" applyAlignment="1" applyProtection="1">
      <alignment horizontal="right" vertical="center"/>
      <protection locked="0"/>
    </xf>
    <xf numFmtId="182" fontId="29" fillId="0" borderId="60" xfId="0" applyNumberFormat="1" applyFont="1" applyBorder="1" applyAlignment="1" applyProtection="1">
      <alignment horizontal="right" vertical="center"/>
      <protection locked="0"/>
    </xf>
    <xf numFmtId="182" fontId="29" fillId="0" borderId="44" xfId="0" applyNumberFormat="1" applyFont="1" applyBorder="1" applyAlignment="1" applyProtection="1">
      <alignment horizontal="right" vertical="center"/>
      <protection locked="0"/>
    </xf>
    <xf numFmtId="0" fontId="7" fillId="2" borderId="32" xfId="0" applyFont="1" applyFill="1" applyBorder="1" applyAlignment="1" applyProtection="1">
      <alignment horizontal="center" vertical="top" wrapText="1"/>
      <protection hidden="1"/>
    </xf>
    <xf numFmtId="0" fontId="7" fillId="2" borderId="0" xfId="0" applyFont="1" applyFill="1" applyAlignment="1" applyProtection="1">
      <alignment horizontal="center" vertical="top" wrapText="1"/>
      <protection hidden="1"/>
    </xf>
    <xf numFmtId="0" fontId="7" fillId="2" borderId="63" xfId="0" applyFont="1" applyFill="1" applyBorder="1" applyAlignment="1" applyProtection="1">
      <alignment horizontal="center" vertical="top" wrapText="1"/>
      <protection hidden="1"/>
    </xf>
    <xf numFmtId="0" fontId="7" fillId="5" borderId="47" xfId="0" applyFont="1" applyFill="1" applyBorder="1" applyAlignment="1" applyProtection="1">
      <alignment horizontal="center" vertical="center" wrapText="1"/>
      <protection hidden="1"/>
    </xf>
    <xf numFmtId="0" fontId="7" fillId="5" borderId="60" xfId="0" applyFont="1" applyFill="1" applyBorder="1" applyAlignment="1" applyProtection="1">
      <alignment horizontal="center" vertical="center" wrapText="1"/>
      <protection hidden="1"/>
    </xf>
    <xf numFmtId="0" fontId="7" fillId="5" borderId="44" xfId="0" applyFont="1" applyFill="1" applyBorder="1" applyAlignment="1" applyProtection="1">
      <alignment horizontal="center" vertical="center" wrapText="1"/>
      <protection hidden="1"/>
    </xf>
    <xf numFmtId="0" fontId="29" fillId="0" borderId="112" xfId="0" applyFont="1" applyBorder="1" applyAlignment="1" applyProtection="1">
      <alignment horizontal="center" vertical="center" wrapText="1"/>
      <protection locked="0" hidden="1"/>
    </xf>
    <xf numFmtId="0" fontId="29" fillId="0" borderId="18" xfId="0" applyFont="1" applyBorder="1" applyAlignment="1" applyProtection="1">
      <alignment horizontal="center" vertical="center" wrapText="1"/>
      <protection locked="0" hidden="1"/>
    </xf>
    <xf numFmtId="0" fontId="6" fillId="4" borderId="13" xfId="0" applyFont="1" applyFill="1" applyBorder="1" applyAlignment="1" applyProtection="1">
      <alignment horizontal="center" vertical="center" wrapText="1"/>
      <protection hidden="1"/>
    </xf>
    <xf numFmtId="0" fontId="6" fillId="4" borderId="16" xfId="0" applyFont="1" applyFill="1" applyBorder="1" applyAlignment="1" applyProtection="1">
      <alignment horizontal="center" vertical="center" wrapText="1"/>
      <protection hidden="1"/>
    </xf>
    <xf numFmtId="0" fontId="6" fillId="4" borderId="33" xfId="0" applyFont="1" applyFill="1" applyBorder="1" applyAlignment="1" applyProtection="1">
      <alignment horizontal="center" vertical="center" wrapText="1"/>
      <protection hidden="1"/>
    </xf>
    <xf numFmtId="0" fontId="6" fillId="0" borderId="0" xfId="0" applyFont="1" applyAlignment="1">
      <alignment horizontal="left" vertical="center"/>
    </xf>
    <xf numFmtId="0" fontId="6" fillId="0" borderId="37" xfId="0" applyFont="1" applyBorder="1" applyAlignment="1">
      <alignment horizontal="left" vertical="center"/>
    </xf>
    <xf numFmtId="0" fontId="6" fillId="2" borderId="34" xfId="0" applyFont="1" applyFill="1" applyBorder="1" applyAlignment="1" applyProtection="1">
      <alignment horizontal="center" vertical="center" textRotation="255"/>
      <protection hidden="1"/>
    </xf>
    <xf numFmtId="0" fontId="6" fillId="2" borderId="4" xfId="0" applyFont="1" applyFill="1" applyBorder="1" applyAlignment="1" applyProtection="1">
      <alignment horizontal="center" vertical="center" textRotation="255"/>
      <protection hidden="1"/>
    </xf>
    <xf numFmtId="0" fontId="16" fillId="0" borderId="135" xfId="0" applyFont="1" applyBorder="1" applyAlignment="1" applyProtection="1">
      <alignment horizontal="left" vertical="center"/>
      <protection hidden="1"/>
    </xf>
    <xf numFmtId="0" fontId="16" fillId="0" borderId="136" xfId="0" applyFont="1" applyBorder="1" applyAlignment="1" applyProtection="1">
      <alignment horizontal="left" vertical="center"/>
      <protection hidden="1"/>
    </xf>
    <xf numFmtId="0" fontId="16" fillId="0" borderId="137" xfId="0" applyFont="1" applyBorder="1" applyAlignment="1" applyProtection="1">
      <alignment horizontal="left" vertical="center"/>
      <protection hidden="1"/>
    </xf>
    <xf numFmtId="0" fontId="7" fillId="2" borderId="112" xfId="0" applyFont="1" applyFill="1" applyBorder="1" applyAlignment="1" applyProtection="1">
      <alignment horizontal="center" vertical="center" textRotation="255"/>
      <protection hidden="1"/>
    </xf>
    <xf numFmtId="0" fontId="7" fillId="2" borderId="5" xfId="0" applyFont="1" applyFill="1" applyBorder="1" applyAlignment="1" applyProtection="1">
      <alignment horizontal="center" vertical="center" textRotation="255"/>
      <protection hidden="1"/>
    </xf>
    <xf numFmtId="0" fontId="7" fillId="2" borderId="48" xfId="0" applyFont="1" applyFill="1" applyBorder="1" applyAlignment="1" applyProtection="1">
      <alignment horizontal="center" vertical="center" textRotation="255"/>
      <protection hidden="1"/>
    </xf>
    <xf numFmtId="0" fontId="7" fillId="2" borderId="44" xfId="0" applyFont="1" applyFill="1" applyBorder="1" applyAlignment="1" applyProtection="1">
      <alignment horizontal="center" vertical="center" wrapText="1"/>
      <protection hidden="1"/>
    </xf>
    <xf numFmtId="0" fontId="7" fillId="2" borderId="59" xfId="0" applyFont="1" applyFill="1" applyBorder="1" applyAlignment="1" applyProtection="1">
      <alignment horizontal="center" vertical="center" wrapText="1"/>
      <protection hidden="1"/>
    </xf>
    <xf numFmtId="0" fontId="6" fillId="2" borderId="13" xfId="0" applyFont="1" applyFill="1" applyBorder="1" applyAlignment="1" applyProtection="1">
      <alignment horizontal="center" vertical="center"/>
      <protection hidden="1"/>
    </xf>
    <xf numFmtId="0" fontId="6" fillId="2" borderId="16" xfId="0" applyFont="1" applyFill="1" applyBorder="1" applyAlignment="1" applyProtection="1">
      <alignment horizontal="center" vertical="center"/>
      <protection hidden="1"/>
    </xf>
    <xf numFmtId="0" fontId="6" fillId="2" borderId="33" xfId="0" applyFont="1" applyFill="1" applyBorder="1" applyAlignment="1" applyProtection="1">
      <alignment horizontal="center" vertical="center"/>
      <protection hidden="1"/>
    </xf>
    <xf numFmtId="180" fontId="5" fillId="0" borderId="13" xfId="0" quotePrefix="1" applyNumberFormat="1" applyFont="1" applyBorder="1" applyAlignment="1" applyProtection="1">
      <alignment horizontal="left" vertical="center"/>
      <protection locked="0"/>
    </xf>
    <xf numFmtId="180" fontId="5" fillId="0" borderId="16" xfId="0" quotePrefix="1" applyNumberFormat="1" applyFont="1" applyBorder="1" applyAlignment="1" applyProtection="1">
      <alignment horizontal="left" vertical="center"/>
      <protection locked="0"/>
    </xf>
    <xf numFmtId="180" fontId="5" fillId="0" borderId="33" xfId="0" quotePrefix="1" applyNumberFormat="1" applyFont="1" applyBorder="1" applyAlignment="1" applyProtection="1">
      <alignment horizontal="left" vertical="center"/>
      <protection locked="0"/>
    </xf>
    <xf numFmtId="0" fontId="6" fillId="2" borderId="27" xfId="0" applyFont="1" applyFill="1" applyBorder="1" applyAlignment="1" applyProtection="1">
      <alignment horizontal="center" vertical="center"/>
      <protection hidden="1"/>
    </xf>
    <xf numFmtId="0" fontId="17" fillId="2" borderId="12" xfId="0" applyFont="1" applyFill="1" applyBorder="1" applyAlignment="1" applyProtection="1">
      <alignment horizontal="center" vertical="center" wrapText="1"/>
      <protection hidden="1"/>
    </xf>
    <xf numFmtId="0" fontId="17" fillId="2" borderId="16" xfId="0" applyFont="1" applyFill="1" applyBorder="1" applyAlignment="1" applyProtection="1">
      <alignment horizontal="center" vertical="center" wrapText="1"/>
      <protection hidden="1"/>
    </xf>
    <xf numFmtId="0" fontId="17" fillId="2" borderId="27" xfId="0" applyFont="1" applyFill="1" applyBorder="1" applyAlignment="1" applyProtection="1">
      <alignment horizontal="center" vertical="center" wrapText="1"/>
      <protection hidden="1"/>
    </xf>
    <xf numFmtId="0" fontId="11" fillId="0" borderId="60" xfId="0" applyFont="1" applyBorder="1" applyAlignment="1" applyProtection="1">
      <alignment horizontal="left" vertical="center" wrapText="1"/>
      <protection hidden="1"/>
    </xf>
    <xf numFmtId="0" fontId="11" fillId="0" borderId="61" xfId="0" applyFont="1" applyBorder="1" applyAlignment="1" applyProtection="1">
      <alignment horizontal="left" vertical="center" wrapText="1"/>
      <protection hidden="1"/>
    </xf>
    <xf numFmtId="0" fontId="6" fillId="2" borderId="124" xfId="0" applyFont="1" applyFill="1" applyBorder="1" applyAlignment="1" applyProtection="1">
      <alignment horizontal="center" vertical="center" textRotation="255"/>
      <protection hidden="1"/>
    </xf>
    <xf numFmtId="0" fontId="6" fillId="2" borderId="32" xfId="0" applyFont="1" applyFill="1" applyBorder="1" applyAlignment="1" applyProtection="1">
      <alignment horizontal="center" vertical="center" textRotation="255"/>
      <protection hidden="1"/>
    </xf>
    <xf numFmtId="0" fontId="6" fillId="2" borderId="39" xfId="0" applyFont="1" applyFill="1" applyBorder="1" applyAlignment="1" applyProtection="1">
      <alignment horizontal="center" vertical="center" textRotation="255"/>
      <protection hidden="1"/>
    </xf>
    <xf numFmtId="0" fontId="29" fillId="0" borderId="48" xfId="0" applyFont="1" applyBorder="1" applyAlignment="1" applyProtection="1">
      <alignment horizontal="center" vertical="center"/>
      <protection locked="0" hidden="1"/>
    </xf>
    <xf numFmtId="0" fontId="29" fillId="0" borderId="18" xfId="0" applyFont="1" applyBorder="1" applyAlignment="1" applyProtection="1">
      <alignment horizontal="center" vertical="center"/>
      <protection locked="0" hidden="1"/>
    </xf>
    <xf numFmtId="0" fontId="6" fillId="2" borderId="8" xfId="0" applyFont="1" applyFill="1" applyBorder="1" applyAlignment="1" applyProtection="1">
      <alignment horizontal="center" vertical="center"/>
      <protection hidden="1"/>
    </xf>
    <xf numFmtId="0" fontId="7" fillId="2" borderId="32" xfId="0" applyFont="1" applyFill="1" applyBorder="1" applyAlignment="1" applyProtection="1">
      <alignment horizontal="center" vertical="center" wrapText="1"/>
      <protection hidden="1"/>
    </xf>
    <xf numFmtId="0" fontId="7" fillId="2" borderId="0" xfId="0" applyFont="1" applyFill="1" applyAlignment="1" applyProtection="1">
      <alignment horizontal="center" vertical="center" wrapText="1"/>
      <protection hidden="1"/>
    </xf>
    <xf numFmtId="0" fontId="7" fillId="2" borderId="63" xfId="0" applyFont="1" applyFill="1" applyBorder="1" applyAlignment="1" applyProtection="1">
      <alignment horizontal="center" vertical="center" wrapText="1"/>
      <protection hidden="1"/>
    </xf>
    <xf numFmtId="0" fontId="13" fillId="0" borderId="35" xfId="0" applyFont="1" applyBorder="1" applyAlignment="1">
      <alignment horizontal="center" vertical="center" wrapText="1"/>
    </xf>
    <xf numFmtId="0" fontId="13" fillId="2" borderId="34" xfId="0" applyFont="1" applyFill="1" applyBorder="1" applyAlignment="1">
      <alignment horizontal="justify" vertical="center" textRotation="255" wrapText="1"/>
    </xf>
    <xf numFmtId="0" fontId="13" fillId="2" borderId="57" xfId="0" applyFont="1" applyFill="1" applyBorder="1" applyAlignment="1">
      <alignment horizontal="justify" vertical="center" textRotation="255" wrapText="1"/>
    </xf>
    <xf numFmtId="0" fontId="13" fillId="2" borderId="88" xfId="0" applyFont="1" applyFill="1" applyBorder="1" applyAlignment="1">
      <alignment horizontal="center" vertical="center" wrapText="1"/>
    </xf>
    <xf numFmtId="0" fontId="13" fillId="2" borderId="49" xfId="0" applyFont="1" applyFill="1" applyBorder="1" applyAlignment="1">
      <alignment horizontal="center" vertical="center" wrapText="1"/>
    </xf>
    <xf numFmtId="0" fontId="13" fillId="2" borderId="108" xfId="0" applyFont="1" applyFill="1" applyBorder="1" applyAlignment="1">
      <alignment horizontal="center" vertical="center" wrapText="1"/>
    </xf>
    <xf numFmtId="0" fontId="13" fillId="2" borderId="3" xfId="0" applyFont="1" applyFill="1" applyBorder="1" applyAlignment="1">
      <alignment horizontal="center" vertical="center"/>
    </xf>
    <xf numFmtId="0" fontId="13" fillId="2" borderId="31" xfId="0" applyFont="1" applyFill="1" applyBorder="1" applyAlignment="1">
      <alignment horizontal="center" vertical="center"/>
    </xf>
    <xf numFmtId="0" fontId="13" fillId="2" borderId="90" xfId="0" applyFont="1" applyFill="1" applyBorder="1" applyAlignment="1">
      <alignment horizontal="center" vertical="center" wrapText="1"/>
    </xf>
    <xf numFmtId="0" fontId="13" fillId="2" borderId="151" xfId="0" applyFont="1" applyFill="1" applyBorder="1" applyAlignment="1">
      <alignment horizontal="center" vertical="center" wrapText="1"/>
    </xf>
    <xf numFmtId="0" fontId="13" fillId="2" borderId="113" xfId="0" applyFont="1" applyFill="1" applyBorder="1" applyAlignment="1">
      <alignment horizontal="center" vertical="center" wrapText="1"/>
    </xf>
    <xf numFmtId="0" fontId="13" fillId="2" borderId="115"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3" fillId="2" borderId="110" xfId="0" applyFont="1" applyFill="1" applyBorder="1" applyAlignment="1">
      <alignment horizontal="center" vertical="center" wrapText="1"/>
    </xf>
    <xf numFmtId="0" fontId="2" fillId="0" borderId="0" xfId="0" applyFont="1"/>
    <xf numFmtId="0" fontId="16" fillId="2" borderId="13" xfId="0" applyFont="1" applyFill="1" applyBorder="1" applyAlignment="1">
      <alignment horizontal="center" vertical="center"/>
    </xf>
    <xf numFmtId="0" fontId="16" fillId="2" borderId="16" xfId="0" applyFont="1" applyFill="1" applyBorder="1" applyAlignment="1">
      <alignment horizontal="center" vertical="center"/>
    </xf>
    <xf numFmtId="0" fontId="16" fillId="2" borderId="33"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16" xfId="0" applyFont="1" applyFill="1" applyBorder="1" applyAlignment="1">
      <alignment horizontal="center" vertical="center"/>
    </xf>
    <xf numFmtId="0" fontId="13" fillId="2" borderId="33" xfId="0" applyFont="1" applyFill="1" applyBorder="1" applyAlignment="1">
      <alignment horizontal="center" vertical="center"/>
    </xf>
    <xf numFmtId="0" fontId="13" fillId="2" borderId="114" xfId="0" applyFont="1" applyFill="1" applyBorder="1" applyAlignment="1">
      <alignment horizontal="center" vertical="center" wrapText="1"/>
    </xf>
    <xf numFmtId="0" fontId="13" fillId="2" borderId="111" xfId="0" applyFont="1" applyFill="1" applyBorder="1" applyAlignment="1">
      <alignment horizontal="center" vertical="center" wrapText="1"/>
    </xf>
    <xf numFmtId="0" fontId="13" fillId="2" borderId="14" xfId="0" applyFont="1" applyFill="1" applyBorder="1" applyAlignment="1">
      <alignment horizontal="center" vertical="center"/>
    </xf>
    <xf numFmtId="0" fontId="13" fillId="2" borderId="62" xfId="0" applyFont="1" applyFill="1" applyBorder="1" applyAlignment="1">
      <alignment horizontal="center" vertical="center"/>
    </xf>
    <xf numFmtId="0" fontId="13" fillId="2" borderId="28" xfId="0" applyFont="1" applyFill="1" applyBorder="1" applyAlignment="1">
      <alignment horizontal="center" vertical="center"/>
    </xf>
    <xf numFmtId="0" fontId="13" fillId="2" borderId="29" xfId="0" applyFont="1" applyFill="1" applyBorder="1" applyAlignment="1">
      <alignment horizontal="center" vertical="center"/>
    </xf>
    <xf numFmtId="0" fontId="13" fillId="2" borderId="30" xfId="0" applyFont="1" applyFill="1" applyBorder="1" applyAlignment="1">
      <alignment horizontal="center" vertical="center"/>
    </xf>
    <xf numFmtId="0" fontId="13" fillId="2" borderId="66" xfId="0" applyFont="1" applyFill="1" applyBorder="1" applyAlignment="1">
      <alignment horizontal="center" vertical="center"/>
    </xf>
    <xf numFmtId="0" fontId="13" fillId="2" borderId="67" xfId="0" applyFont="1" applyFill="1" applyBorder="1" applyAlignment="1">
      <alignment horizontal="center" vertical="center"/>
    </xf>
    <xf numFmtId="0" fontId="13" fillId="2" borderId="2" xfId="0" applyFont="1" applyFill="1" applyBorder="1" applyAlignment="1">
      <alignment horizontal="center" vertical="top" wrapText="1"/>
    </xf>
    <xf numFmtId="0" fontId="13" fillId="2" borderId="32" xfId="0" applyFont="1" applyFill="1" applyBorder="1" applyAlignment="1">
      <alignment horizontal="center" vertical="top" wrapText="1"/>
    </xf>
    <xf numFmtId="0" fontId="13" fillId="2" borderId="85" xfId="0" applyFont="1" applyFill="1" applyBorder="1" applyAlignment="1">
      <alignment horizontal="center" vertical="top" wrapText="1"/>
    </xf>
    <xf numFmtId="0" fontId="13" fillId="2" borderId="48" xfId="0" applyFont="1" applyFill="1" applyBorder="1" applyAlignment="1">
      <alignment horizontal="center" vertical="center" wrapText="1"/>
    </xf>
    <xf numFmtId="0" fontId="13" fillId="2" borderId="109" xfId="0" applyFont="1" applyFill="1" applyBorder="1" applyAlignment="1">
      <alignment horizontal="center" vertical="center" wrapText="1"/>
    </xf>
    <xf numFmtId="0" fontId="46" fillId="2" borderId="38" xfId="0" applyFont="1" applyFill="1" applyBorder="1" applyAlignment="1">
      <alignment horizontal="center" vertical="top" wrapText="1"/>
    </xf>
    <xf numFmtId="0" fontId="46" fillId="2" borderId="37" xfId="0" applyFont="1" applyFill="1" applyBorder="1" applyAlignment="1">
      <alignment horizontal="center" vertical="top" wrapText="1"/>
    </xf>
    <xf numFmtId="0" fontId="46" fillId="2" borderId="59" xfId="0" applyFont="1" applyFill="1" applyBorder="1" applyAlignment="1">
      <alignment horizontal="center" vertical="top" wrapText="1"/>
    </xf>
    <xf numFmtId="0" fontId="13" fillId="2" borderId="42" xfId="0" applyFont="1" applyFill="1" applyBorder="1" applyAlignment="1">
      <alignment horizontal="center" vertical="top" wrapText="1"/>
    </xf>
    <xf numFmtId="0" fontId="13" fillId="2" borderId="56" xfId="0" applyFont="1" applyFill="1" applyBorder="1" applyAlignment="1">
      <alignment horizontal="center" vertical="top" wrapText="1"/>
    </xf>
    <xf numFmtId="0" fontId="13" fillId="2" borderId="3"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31" xfId="0" applyFont="1" applyFill="1" applyBorder="1" applyAlignment="1">
      <alignment horizontal="center" vertical="center" wrapText="1"/>
    </xf>
    <xf numFmtId="0" fontId="13" fillId="2" borderId="38" xfId="0" applyFont="1" applyFill="1" applyBorder="1" applyAlignment="1">
      <alignment horizontal="center" vertical="center" wrapText="1"/>
    </xf>
    <xf numFmtId="0" fontId="13" fillId="2" borderId="37" xfId="0" applyFont="1" applyFill="1" applyBorder="1" applyAlignment="1">
      <alignment horizontal="center" vertical="center" wrapText="1"/>
    </xf>
    <xf numFmtId="0" fontId="13" fillId="2" borderId="97" xfId="0" applyFont="1" applyFill="1" applyBorder="1" applyAlignment="1">
      <alignment horizontal="center" vertical="center" wrapText="1"/>
    </xf>
    <xf numFmtId="0" fontId="2" fillId="0" borderId="42" xfId="0" applyFont="1" applyBorder="1" applyAlignment="1" applyProtection="1">
      <alignment horizontal="left" vertical="top" indent="1"/>
      <protection locked="0"/>
    </xf>
    <xf numFmtId="0" fontId="2" fillId="0" borderId="0" xfId="0" applyFont="1" applyAlignment="1" applyProtection="1">
      <alignment horizontal="left" vertical="top" indent="1"/>
      <protection locked="0"/>
    </xf>
    <xf numFmtId="0" fontId="2" fillId="0" borderId="63" xfId="0" applyFont="1" applyBorder="1" applyAlignment="1" applyProtection="1">
      <alignment horizontal="left" vertical="top" indent="1"/>
      <protection locked="0"/>
    </xf>
    <xf numFmtId="0" fontId="2" fillId="0" borderId="38" xfId="0" applyFont="1" applyBorder="1" applyAlignment="1" applyProtection="1">
      <alignment horizontal="left" vertical="top" indent="1"/>
      <protection locked="0"/>
    </xf>
    <xf numFmtId="0" fontId="2" fillId="0" borderId="37" xfId="0" applyFont="1" applyBorder="1" applyAlignment="1" applyProtection="1">
      <alignment horizontal="left" vertical="top" indent="1"/>
      <protection locked="0"/>
    </xf>
    <xf numFmtId="0" fontId="2" fillId="0" borderId="59" xfId="0" applyFont="1" applyBorder="1" applyAlignment="1" applyProtection="1">
      <alignment horizontal="left" vertical="top" indent="1"/>
      <protection locked="0"/>
    </xf>
    <xf numFmtId="0" fontId="2" fillId="3" borderId="42" xfId="0" applyFont="1" applyFill="1" applyBorder="1" applyAlignment="1" applyProtection="1">
      <alignment horizontal="left" vertical="top" indent="1"/>
      <protection locked="0"/>
    </xf>
    <xf numFmtId="0" fontId="2" fillId="3" borderId="0" xfId="0" applyFont="1" applyFill="1" applyAlignment="1" applyProtection="1">
      <alignment horizontal="left" vertical="top" indent="1"/>
      <protection locked="0"/>
    </xf>
    <xf numFmtId="0" fontId="2" fillId="3" borderId="63" xfId="0" applyFont="1" applyFill="1" applyBorder="1" applyAlignment="1" applyProtection="1">
      <alignment horizontal="left" vertical="top" indent="1"/>
      <protection locked="0"/>
    </xf>
    <xf numFmtId="0" fontId="2" fillId="3" borderId="38" xfId="0" applyFont="1" applyFill="1" applyBorder="1" applyAlignment="1" applyProtection="1">
      <alignment horizontal="left" vertical="top" indent="1"/>
      <protection locked="0"/>
    </xf>
    <xf numFmtId="0" fontId="2" fillId="3" borderId="37" xfId="0" applyFont="1" applyFill="1" applyBorder="1" applyAlignment="1" applyProtection="1">
      <alignment horizontal="left" vertical="top" indent="1"/>
      <protection locked="0"/>
    </xf>
    <xf numFmtId="0" fontId="2" fillId="3" borderId="59" xfId="0" applyFont="1" applyFill="1" applyBorder="1" applyAlignment="1" applyProtection="1">
      <alignment horizontal="left" vertical="top" indent="1"/>
      <protection locked="0"/>
    </xf>
    <xf numFmtId="0" fontId="2" fillId="0" borderId="0" xfId="0" applyFont="1" applyAlignment="1" applyProtection="1">
      <alignment horizontal="left" vertical="top" indent="2"/>
      <protection locked="0"/>
    </xf>
    <xf numFmtId="0" fontId="2" fillId="0" borderId="63" xfId="0" applyFont="1" applyBorder="1" applyAlignment="1" applyProtection="1">
      <alignment horizontal="left" vertical="top" indent="2"/>
      <protection locked="0"/>
    </xf>
    <xf numFmtId="0" fontId="2" fillId="0" borderId="37" xfId="0" applyFont="1" applyBorder="1" applyAlignment="1" applyProtection="1">
      <alignment horizontal="left" vertical="top" indent="2"/>
      <protection locked="0"/>
    </xf>
    <xf numFmtId="0" fontId="2" fillId="0" borderId="59" xfId="0" applyFont="1" applyBorder="1" applyAlignment="1" applyProtection="1">
      <alignment horizontal="left" vertical="top" indent="2"/>
      <protection locked="0"/>
    </xf>
    <xf numFmtId="0" fontId="13" fillId="3" borderId="60" xfId="0" applyFont="1" applyFill="1" applyBorder="1" applyAlignment="1">
      <alignment horizontal="left" vertical="center"/>
    </xf>
    <xf numFmtId="0" fontId="13" fillId="3" borderId="44" xfId="0" applyFont="1" applyFill="1" applyBorder="1" applyAlignment="1">
      <alignment horizontal="left" vertical="center"/>
    </xf>
    <xf numFmtId="0" fontId="13" fillId="3" borderId="0" xfId="0" applyFont="1" applyFill="1" applyAlignment="1">
      <alignment horizontal="left" vertical="center"/>
    </xf>
    <xf numFmtId="0" fontId="13" fillId="3" borderId="63" xfId="0" applyFont="1" applyFill="1" applyBorder="1" applyAlignment="1">
      <alignment horizontal="left" vertical="center"/>
    </xf>
    <xf numFmtId="0" fontId="13" fillId="3" borderId="47" xfId="0" applyFont="1" applyFill="1" applyBorder="1" applyAlignment="1">
      <alignment horizontal="left" vertical="center"/>
    </xf>
    <xf numFmtId="0" fontId="13" fillId="3" borderId="42" xfId="0" applyFont="1" applyFill="1" applyBorder="1" applyAlignment="1">
      <alignment horizontal="left" vertical="center"/>
    </xf>
    <xf numFmtId="0" fontId="13" fillId="2" borderId="0" xfId="0" applyFont="1" applyFill="1" applyAlignment="1">
      <alignment horizontal="center" vertical="top" wrapText="1"/>
    </xf>
    <xf numFmtId="0" fontId="13" fillId="2" borderId="35" xfId="0" applyFont="1" applyFill="1" applyBorder="1" applyAlignment="1">
      <alignment horizontal="center" vertical="top" wrapText="1"/>
    </xf>
    <xf numFmtId="0" fontId="13" fillId="2" borderId="34" xfId="0" applyFont="1" applyFill="1" applyBorder="1" applyAlignment="1">
      <alignment horizontal="center" vertical="center" wrapText="1"/>
    </xf>
    <xf numFmtId="0" fontId="13" fillId="2" borderId="57" xfId="0" applyFont="1" applyFill="1" applyBorder="1" applyAlignment="1">
      <alignment horizontal="center" vertical="center" wrapText="1"/>
    </xf>
    <xf numFmtId="0" fontId="6" fillId="0" borderId="47" xfId="0" applyFont="1" applyBorder="1" applyAlignment="1" applyProtection="1">
      <alignment vertical="center"/>
      <protection hidden="1"/>
    </xf>
    <xf numFmtId="0" fontId="0" fillId="0" borderId="60" xfId="0" applyBorder="1" applyAlignment="1">
      <alignment vertical="center"/>
    </xf>
    <xf numFmtId="0" fontId="0" fillId="0" borderId="44" xfId="0" applyBorder="1" applyAlignment="1">
      <alignment vertical="center"/>
    </xf>
    <xf numFmtId="0" fontId="0" fillId="0" borderId="42" xfId="0" applyBorder="1" applyAlignment="1">
      <alignment vertical="center"/>
    </xf>
    <xf numFmtId="0" fontId="0" fillId="0" borderId="0" xfId="0" applyAlignment="1">
      <alignment vertical="center"/>
    </xf>
    <xf numFmtId="0" fontId="0" fillId="0" borderId="63" xfId="0" applyBorder="1" applyAlignment="1">
      <alignment vertical="center"/>
    </xf>
    <xf numFmtId="0" fontId="0" fillId="0" borderId="41" xfId="0" applyBorder="1" applyAlignment="1">
      <alignment vertical="center"/>
    </xf>
    <xf numFmtId="0" fontId="0" fillId="0" borderId="40" xfId="0" applyBorder="1" applyAlignment="1">
      <alignment vertical="center"/>
    </xf>
    <xf numFmtId="0" fontId="0" fillId="0" borderId="159" xfId="0" applyBorder="1" applyAlignment="1">
      <alignment vertical="center"/>
    </xf>
    <xf numFmtId="0" fontId="6" fillId="0" borderId="90" xfId="0" applyFont="1" applyBorder="1" applyAlignment="1" applyProtection="1">
      <alignment vertical="center" wrapText="1"/>
      <protection hidden="1"/>
    </xf>
    <xf numFmtId="0" fontId="0" fillId="0" borderId="158" xfId="0" applyBorder="1" applyAlignment="1">
      <alignment vertical="center" wrapText="1"/>
    </xf>
    <xf numFmtId="0" fontId="0" fillId="0" borderId="160" xfId="0" applyBorder="1" applyAlignment="1">
      <alignment vertical="center" wrapText="1"/>
    </xf>
    <xf numFmtId="0" fontId="6" fillId="2" borderId="102" xfId="0" applyFont="1" applyFill="1" applyBorder="1" applyAlignment="1" applyProtection="1">
      <alignment horizontal="center" vertical="center"/>
      <protection hidden="1"/>
    </xf>
    <xf numFmtId="0" fontId="6" fillId="2" borderId="103" xfId="0" applyFont="1" applyFill="1" applyBorder="1" applyAlignment="1" applyProtection="1">
      <alignment horizontal="center" vertical="center"/>
      <protection hidden="1"/>
    </xf>
    <xf numFmtId="0" fontId="6" fillId="2" borderId="101" xfId="0" applyFont="1" applyFill="1" applyBorder="1" applyAlignment="1" applyProtection="1">
      <alignment horizontal="center" vertical="center"/>
      <protection hidden="1"/>
    </xf>
    <xf numFmtId="0" fontId="6" fillId="0" borderId="124" xfId="0" applyFont="1" applyBorder="1" applyAlignment="1" applyProtection="1">
      <alignment vertical="center"/>
      <protection hidden="1"/>
    </xf>
    <xf numFmtId="0" fontId="0" fillId="0" borderId="36" xfId="0" applyBorder="1" applyAlignment="1">
      <alignment vertical="center"/>
    </xf>
    <xf numFmtId="0" fontId="0" fillId="0" borderId="37" xfId="0" applyBorder="1" applyAlignment="1">
      <alignment vertical="center"/>
    </xf>
    <xf numFmtId="0" fontId="0" fillId="0" borderId="59" xfId="0" applyBorder="1" applyAlignment="1">
      <alignment vertical="center"/>
    </xf>
    <xf numFmtId="0" fontId="0" fillId="0" borderId="58" xfId="0" applyBorder="1" applyAlignment="1">
      <alignment vertical="center" wrapText="1"/>
    </xf>
    <xf numFmtId="0" fontId="6" fillId="0" borderId="89" xfId="0" applyFont="1" applyBorder="1" applyAlignment="1" applyProtection="1">
      <alignment horizontal="center" vertical="center" textRotation="255"/>
      <protection hidden="1"/>
    </xf>
    <xf numFmtId="0" fontId="6" fillId="0" borderId="148" xfId="0" applyFont="1" applyBorder="1" applyAlignment="1" applyProtection="1">
      <alignment horizontal="center" vertical="center" textRotation="255"/>
      <protection hidden="1"/>
    </xf>
    <xf numFmtId="0" fontId="6" fillId="0" borderId="99" xfId="0" applyFont="1" applyBorder="1" applyAlignment="1" applyProtection="1">
      <alignment horizontal="center" vertical="center" textRotation="255"/>
      <protection hidden="1"/>
    </xf>
    <xf numFmtId="0" fontId="6" fillId="0" borderId="47" xfId="0" applyFont="1" applyBorder="1" applyAlignment="1" applyProtection="1">
      <alignment horizontal="left" vertical="center"/>
      <protection hidden="1"/>
    </xf>
    <xf numFmtId="0" fontId="0" fillId="0" borderId="38" xfId="0" applyBorder="1" applyAlignment="1">
      <alignment vertical="center"/>
    </xf>
    <xf numFmtId="0" fontId="11" fillId="0" borderId="47" xfId="0" applyFont="1" applyBorder="1" applyAlignment="1">
      <alignment vertical="center"/>
    </xf>
    <xf numFmtId="0" fontId="11" fillId="0" borderId="60" xfId="0" applyFont="1" applyBorder="1" applyAlignment="1">
      <alignment vertical="center"/>
    </xf>
    <xf numFmtId="0" fontId="11" fillId="0" borderId="44" xfId="0" applyFont="1" applyBorder="1" applyAlignment="1">
      <alignment vertical="center"/>
    </xf>
    <xf numFmtId="0" fontId="11" fillId="0" borderId="38" xfId="0" applyFont="1" applyBorder="1" applyAlignment="1">
      <alignment vertical="center"/>
    </xf>
    <xf numFmtId="0" fontId="11" fillId="0" borderId="37" xfId="0" applyFont="1" applyBorder="1" applyAlignment="1">
      <alignment vertical="center"/>
    </xf>
    <xf numFmtId="0" fontId="11" fillId="0" borderId="59" xfId="0" applyFont="1" applyBorder="1" applyAlignment="1">
      <alignment vertical="center"/>
    </xf>
    <xf numFmtId="0" fontId="11" fillId="0" borderId="90" xfId="0" applyFont="1" applyBorder="1" applyAlignment="1">
      <alignment vertical="center" wrapText="1"/>
    </xf>
    <xf numFmtId="0" fontId="11" fillId="0" borderId="58" xfId="0" applyFont="1" applyBorder="1" applyAlignment="1">
      <alignment vertical="center" wrapText="1"/>
    </xf>
    <xf numFmtId="0" fontId="22" fillId="0" borderId="0" xfId="0" applyFont="1" applyAlignment="1">
      <alignment horizontal="left" vertical="top" wrapText="1"/>
    </xf>
    <xf numFmtId="0" fontId="70" fillId="0" borderId="0" xfId="0" applyFont="1" applyAlignment="1">
      <alignment vertical="top"/>
    </xf>
    <xf numFmtId="0" fontId="22" fillId="0" borderId="0" xfId="0" applyFont="1" applyAlignment="1">
      <alignment vertical="top" wrapText="1"/>
    </xf>
    <xf numFmtId="0" fontId="22" fillId="0" borderId="0" xfId="0" applyFont="1" applyAlignment="1">
      <alignment vertical="top"/>
    </xf>
    <xf numFmtId="0" fontId="6" fillId="0" borderId="100" xfId="0" applyFont="1" applyBorder="1" applyAlignment="1" applyProtection="1">
      <alignment horizontal="center" vertical="center" textRotation="255"/>
      <protection hidden="1"/>
    </xf>
    <xf numFmtId="0" fontId="9" fillId="0" borderId="43" xfId="0" applyFont="1" applyBorder="1" applyAlignment="1" applyProtection="1">
      <alignment horizontal="center" vertical="center"/>
      <protection hidden="1"/>
    </xf>
    <xf numFmtId="0" fontId="9" fillId="0" borderId="4" xfId="0" applyFont="1" applyBorder="1" applyAlignment="1" applyProtection="1">
      <alignment horizontal="center" vertical="center"/>
      <protection hidden="1"/>
    </xf>
    <xf numFmtId="0" fontId="6" fillId="0" borderId="38" xfId="0" applyFont="1" applyBorder="1" applyAlignment="1" applyProtection="1">
      <alignment horizontal="left" vertical="center"/>
      <protection hidden="1"/>
    </xf>
    <xf numFmtId="0" fontId="6" fillId="0" borderId="13" xfId="0" applyFont="1" applyBorder="1" applyAlignment="1" applyProtection="1">
      <alignment horizontal="left" vertical="center" wrapText="1"/>
      <protection hidden="1"/>
    </xf>
    <xf numFmtId="0" fontId="6" fillId="0" borderId="33" xfId="0" applyFont="1" applyBorder="1" applyAlignment="1" applyProtection="1">
      <alignment horizontal="left" vertical="center" wrapText="1"/>
      <protection hidden="1"/>
    </xf>
    <xf numFmtId="0" fontId="13" fillId="0" borderId="98" xfId="0" applyFont="1" applyBorder="1" applyAlignment="1" applyProtection="1">
      <alignment horizontal="center" vertical="center" textRotation="255"/>
      <protection hidden="1"/>
    </xf>
    <xf numFmtId="0" fontId="13" fillId="0" borderId="89" xfId="0" applyFont="1" applyBorder="1" applyAlignment="1" applyProtection="1">
      <alignment horizontal="center" vertical="center" textRotation="255"/>
      <protection hidden="1"/>
    </xf>
    <xf numFmtId="0" fontId="13" fillId="0" borderId="99" xfId="0" applyFont="1" applyBorder="1" applyAlignment="1" applyProtection="1">
      <alignment horizontal="center" vertical="center" textRotation="255"/>
      <protection hidden="1"/>
    </xf>
    <xf numFmtId="0" fontId="56" fillId="0" borderId="0" xfId="0" applyFont="1" applyAlignment="1">
      <alignment horizontal="center" vertical="center"/>
    </xf>
    <xf numFmtId="0" fontId="22" fillId="3" borderId="0" xfId="0" applyFont="1" applyFill="1" applyAlignment="1">
      <alignment horizontal="center" vertical="center"/>
    </xf>
    <xf numFmtId="0" fontId="56" fillId="0" borderId="60" xfId="0" applyFont="1" applyBorder="1" applyAlignment="1">
      <alignment horizontal="center" vertical="center"/>
    </xf>
    <xf numFmtId="0" fontId="56" fillId="3" borderId="60" xfId="0" applyFont="1" applyFill="1" applyBorder="1" applyAlignment="1">
      <alignment horizontal="center" vertical="center"/>
    </xf>
    <xf numFmtId="0" fontId="56" fillId="3" borderId="0" xfId="0" applyFont="1" applyFill="1" applyAlignment="1">
      <alignment horizontal="center" vertical="center"/>
    </xf>
    <xf numFmtId="0" fontId="2" fillId="0" borderId="13" xfId="0" applyFont="1" applyBorder="1" applyAlignment="1">
      <alignment horizontal="center" vertical="distributed" wrapText="1"/>
    </xf>
    <xf numFmtId="0" fontId="2" fillId="0" borderId="33" xfId="0" applyFont="1" applyBorder="1" applyAlignment="1">
      <alignment horizontal="center" vertical="distributed" wrapText="1"/>
    </xf>
    <xf numFmtId="0" fontId="21" fillId="0" borderId="0" xfId="0" applyFont="1" applyAlignment="1">
      <alignment horizontal="left" vertical="center"/>
    </xf>
    <xf numFmtId="0" fontId="21" fillId="0" borderId="37" xfId="0" applyFont="1" applyBorder="1" applyAlignment="1">
      <alignment horizontal="left" vertical="center"/>
    </xf>
    <xf numFmtId="0" fontId="49" fillId="2" borderId="13" xfId="0" applyFont="1" applyFill="1" applyBorder="1" applyAlignment="1">
      <alignment horizontal="center" vertical="distributed" wrapText="1"/>
    </xf>
    <xf numFmtId="0" fontId="49" fillId="2" borderId="33" xfId="0" applyFont="1" applyFill="1" applyBorder="1" applyAlignment="1">
      <alignment horizontal="center" vertical="distributed" wrapText="1"/>
    </xf>
    <xf numFmtId="0" fontId="13" fillId="0" borderId="34" xfId="0" applyFont="1" applyBorder="1" applyAlignment="1">
      <alignment horizontal="center" vertical="center" wrapText="1"/>
    </xf>
    <xf numFmtId="0" fontId="13" fillId="0" borderId="4" xfId="0" applyFont="1" applyBorder="1" applyAlignment="1">
      <alignment horizontal="center" vertical="center" wrapText="1"/>
    </xf>
    <xf numFmtId="0" fontId="46" fillId="0" borderId="38" xfId="0" applyFont="1" applyBorder="1" applyAlignment="1">
      <alignment horizontal="center" vertical="top" wrapText="1"/>
    </xf>
    <xf numFmtId="0" fontId="46" fillId="0" borderId="37" xfId="0" applyFont="1" applyBorder="1" applyAlignment="1">
      <alignment horizontal="center" vertical="top" wrapText="1"/>
    </xf>
    <xf numFmtId="0" fontId="46" fillId="0" borderId="59" xfId="0" applyFont="1" applyBorder="1" applyAlignment="1">
      <alignment horizontal="center" vertical="top" wrapText="1"/>
    </xf>
    <xf numFmtId="0" fontId="13" fillId="0" borderId="48" xfId="0" applyFont="1" applyBorder="1" applyAlignment="1">
      <alignment horizontal="center" vertical="center" wrapText="1"/>
    </xf>
    <xf numFmtId="0" fontId="13" fillId="0" borderId="130" xfId="0" applyFont="1" applyBorder="1" applyAlignment="1">
      <alignment horizontal="center" vertical="center" wrapText="1"/>
    </xf>
    <xf numFmtId="0" fontId="13" fillId="0" borderId="46"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14" xfId="0" applyFont="1" applyBorder="1" applyAlignment="1">
      <alignment horizontal="center" vertical="center" wrapText="1"/>
    </xf>
    <xf numFmtId="0" fontId="13" fillId="0" borderId="77" xfId="0" applyFont="1" applyBorder="1" applyAlignment="1">
      <alignment horizontal="center" vertical="center" wrapText="1"/>
    </xf>
    <xf numFmtId="0" fontId="13" fillId="0" borderId="42" xfId="0" applyFont="1" applyBorder="1" applyAlignment="1">
      <alignment horizontal="center" vertical="center" wrapText="1"/>
    </xf>
    <xf numFmtId="0" fontId="13" fillId="0" borderId="38" xfId="0" applyFont="1" applyBorder="1" applyAlignment="1">
      <alignment horizontal="center" vertical="center" wrapText="1"/>
    </xf>
    <xf numFmtId="0" fontId="13" fillId="0" borderId="0" xfId="0" applyFont="1" applyAlignment="1">
      <alignment horizontal="center" vertical="center" wrapText="1"/>
    </xf>
    <xf numFmtId="0" fontId="13" fillId="0" borderId="37"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60" xfId="0" applyFont="1" applyBorder="1" applyAlignment="1">
      <alignment horizontal="center" vertical="center" wrapText="1"/>
    </xf>
    <xf numFmtId="0" fontId="13" fillId="0" borderId="44" xfId="0" applyFont="1" applyBorder="1" applyAlignment="1">
      <alignment horizontal="center" vertical="center" wrapText="1"/>
    </xf>
    <xf numFmtId="0" fontId="13" fillId="0" borderId="42" xfId="0" applyFont="1" applyBorder="1" applyAlignment="1">
      <alignment horizontal="center" vertical="top" wrapText="1"/>
    </xf>
    <xf numFmtId="0" fontId="13" fillId="0" borderId="0" xfId="0" applyFont="1" applyAlignment="1">
      <alignment horizontal="center" vertical="top" wrapText="1"/>
    </xf>
    <xf numFmtId="0" fontId="13" fillId="0" borderId="63" xfId="0" applyFont="1" applyBorder="1" applyAlignment="1">
      <alignment horizontal="center" vertical="top" wrapText="1"/>
    </xf>
    <xf numFmtId="0" fontId="13" fillId="0" borderId="43" xfId="0" applyFont="1" applyBorder="1" applyAlignment="1">
      <alignment horizontal="center" vertical="top" wrapText="1"/>
    </xf>
    <xf numFmtId="0" fontId="13" fillId="0" borderId="34" xfId="0" applyFont="1" applyBorder="1" applyAlignment="1">
      <alignment horizontal="center" vertical="top" wrapText="1"/>
    </xf>
    <xf numFmtId="0" fontId="13" fillId="0" borderId="4" xfId="0" applyFont="1" applyBorder="1" applyAlignment="1">
      <alignment horizontal="center" vertical="top" wrapText="1"/>
    </xf>
    <xf numFmtId="0" fontId="13" fillId="0" borderId="47" xfId="0" applyFont="1" applyBorder="1" applyAlignment="1">
      <alignment horizontal="center" vertical="center"/>
    </xf>
    <xf numFmtId="0" fontId="13" fillId="0" borderId="60" xfId="0" applyFont="1" applyBorder="1" applyAlignment="1">
      <alignment horizontal="center" vertical="center"/>
    </xf>
    <xf numFmtId="0" fontId="13" fillId="0" borderId="44" xfId="0" applyFont="1" applyBorder="1" applyAlignment="1">
      <alignment horizontal="center" vertical="center"/>
    </xf>
    <xf numFmtId="0" fontId="13" fillId="0" borderId="13" xfId="0" applyFont="1" applyBorder="1" applyAlignment="1">
      <alignment horizontal="center" vertical="center"/>
    </xf>
    <xf numFmtId="0" fontId="13" fillId="0" borderId="16" xfId="0" applyFont="1" applyBorder="1" applyAlignment="1">
      <alignment horizontal="center" vertical="center"/>
    </xf>
    <xf numFmtId="0" fontId="13" fillId="0" borderId="33" xfId="0" applyFont="1" applyBorder="1" applyAlignment="1">
      <alignment horizontal="center" vertical="center"/>
    </xf>
    <xf numFmtId="0" fontId="13" fillId="0" borderId="63"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47" xfId="0" applyFont="1" applyBorder="1" applyAlignment="1">
      <alignment horizontal="left" vertical="center" wrapText="1"/>
    </xf>
    <xf numFmtId="0" fontId="13" fillId="0" borderId="60" xfId="0" applyFont="1" applyBorder="1" applyAlignment="1">
      <alignment horizontal="left" vertical="center" wrapText="1"/>
    </xf>
    <xf numFmtId="0" fontId="13" fillId="0" borderId="44" xfId="0" applyFont="1" applyBorder="1" applyAlignment="1">
      <alignment horizontal="left" vertical="center" wrapText="1"/>
    </xf>
    <xf numFmtId="0" fontId="13" fillId="0" borderId="59" xfId="0" applyFont="1" applyBorder="1" applyAlignment="1">
      <alignment horizontal="center" vertical="center" wrapText="1"/>
    </xf>
    <xf numFmtId="0" fontId="13" fillId="0" borderId="5" xfId="0" applyFont="1" applyBorder="1" applyAlignment="1">
      <alignment horizontal="center" vertical="center" wrapText="1"/>
    </xf>
    <xf numFmtId="0" fontId="64" fillId="2" borderId="102" xfId="0" applyFont="1" applyFill="1" applyBorder="1" applyAlignment="1">
      <alignment horizontal="center" vertical="center"/>
    </xf>
    <xf numFmtId="0" fontId="0" fillId="0" borderId="103" xfId="0" applyBorder="1" applyAlignment="1">
      <alignment vertical="center"/>
    </xf>
    <xf numFmtId="0" fontId="0" fillId="0" borderId="161" xfId="0" applyBorder="1" applyAlignment="1">
      <alignment vertical="center"/>
    </xf>
  </cellXfs>
  <cellStyles count="1">
    <cellStyle name="標準" xfId="0" builtinId="0"/>
  </cellStyles>
  <dxfs count="12">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dxf>
  </dxfs>
  <tableStyles count="0" defaultTableStyle="TableStyleMedium9"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drawings/_rels/drawing5.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3" Type="http://schemas.openxmlformats.org/officeDocument/2006/relationships/image" Target="../media/image3.png"/><Relationship Id="rId21" Type="http://schemas.openxmlformats.org/officeDocument/2006/relationships/image" Target="../media/image21.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20" Type="http://schemas.openxmlformats.org/officeDocument/2006/relationships/image" Target="../media/image20.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19" Type="http://schemas.openxmlformats.org/officeDocument/2006/relationships/image" Target="../media/image19.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 Id="rId22" Type="http://schemas.openxmlformats.org/officeDocument/2006/relationships/image" Target="../media/image22.png"/></Relationships>
</file>

<file path=xl/drawings/drawing1.xml><?xml version="1.0" encoding="utf-8"?>
<xdr:wsDr xmlns:xdr="http://schemas.openxmlformats.org/drawingml/2006/spreadsheetDrawing" xmlns:a="http://schemas.openxmlformats.org/drawingml/2006/main">
  <xdr:twoCellAnchor>
    <xdr:from>
      <xdr:col>44</xdr:col>
      <xdr:colOff>7327</xdr:colOff>
      <xdr:row>37</xdr:row>
      <xdr:rowOff>43962</xdr:rowOff>
    </xdr:from>
    <xdr:to>
      <xdr:col>63</xdr:col>
      <xdr:colOff>2898</xdr:colOff>
      <xdr:row>46</xdr:row>
      <xdr:rowOff>0</xdr:rowOff>
    </xdr:to>
    <xdr:sp textlink="">
      <xdr:nvSpPr>
        <xdr:cNvPr id="2" name="矢印: 右 1">
          <a:extLst>
            <a:ext uri="{FF2B5EF4-FFF2-40B4-BE49-F238E27FC236}">
              <a16:creationId xmlns:a16="http://schemas.microsoft.com/office/drawing/2014/main" id="{00000000-0008-0000-0000-000002000000}"/>
            </a:ext>
          </a:extLst>
        </xdr:cNvPr>
        <xdr:cNvSpPr/>
      </xdr:nvSpPr>
      <xdr:spPr bwMode="auto">
        <a:xfrm>
          <a:off x="3348404" y="9356481"/>
          <a:ext cx="5285609" cy="2813538"/>
        </a:xfrm>
        <a:prstGeom prst="rightArrow">
          <a:avLst>
            <a:gd name="adj1" fmla="val 92051"/>
            <a:gd name="adj2" fmla="val 17776"/>
          </a:avLst>
        </a:prstGeom>
        <a:solidFill>
          <a:schemeClr val="bg1">
            <a:lumMod val="95000"/>
          </a:schemeClr>
        </a:solidFill>
        <a:ln w="12700" cap="flat" cmpd="sng" algn="ctr">
          <a:solidFill>
            <a:srgbClr val="000000"/>
          </a:solidFill>
          <a:prstDash val="solid"/>
          <a:round/>
          <a:headEnd type="none" w="med" len="med"/>
          <a:tailEnd type="none" w="med" len="med"/>
        </a:ln>
        <a:effectLst/>
      </xdr:spPr>
      <xdr:txBody>
        <a:bodyPr vertOverflow="overflow" horzOverflow="overflow" wrap="square" lIns="72000" tIns="0" rIns="0" bIns="0" rtlCol="0" anchor="ctr" upright="1"/>
        <a:lstStyle/>
        <a:p>
          <a:pPr algn="l"/>
          <a:r>
            <a:rPr kumimoji="1" lang="ja-JP" altLang="en-US" sz="950">
              <a:latin typeface="HG丸ｺﾞｼｯｸM-PRO" panose="020F0600000000000000" pitchFamily="50" charset="-128"/>
              <a:ea typeface="HG丸ｺﾞｼｯｸM-PRO" panose="020F0600000000000000" pitchFamily="50" charset="-128"/>
            </a:rPr>
            <a:t>添付した「記入の手引き」を参考にして、本票裏面の「調査票（その２）」に</a:t>
          </a:r>
        </a:p>
        <a:p>
          <a:pPr algn="l"/>
          <a:r>
            <a:rPr kumimoji="1" lang="ja-JP" altLang="en-US" sz="950">
              <a:latin typeface="HG丸ｺﾞｼｯｸM-PRO" panose="020F0600000000000000" pitchFamily="50" charset="-128"/>
              <a:ea typeface="HG丸ｺﾞｼｯｸM-PRO" panose="020F0600000000000000" pitchFamily="50" charset="-128"/>
            </a:rPr>
            <a:t>貴事業所から発生した産業廃棄物等の状況について記入してください。</a:t>
          </a:r>
        </a:p>
        <a:p>
          <a:pPr algn="l"/>
          <a:endParaRPr kumimoji="1" lang="ja-JP" altLang="en-US" sz="950">
            <a:latin typeface="HG丸ｺﾞｼｯｸM-PRO" panose="020F0600000000000000" pitchFamily="50" charset="-128"/>
            <a:ea typeface="HG丸ｺﾞｼｯｸM-PRO" panose="020F0600000000000000" pitchFamily="50" charset="-128"/>
          </a:endParaRPr>
        </a:p>
        <a:p>
          <a:pPr algn="l"/>
          <a:r>
            <a:rPr kumimoji="1" lang="en-US" altLang="ja-JP" sz="950">
              <a:latin typeface="HG丸ｺﾞｼｯｸM-PRO" panose="020F0600000000000000" pitchFamily="50" charset="-128"/>
              <a:ea typeface="HG丸ｺﾞｼｯｸM-PRO" panose="020F0600000000000000" pitchFamily="50" charset="-128"/>
            </a:rPr>
            <a:t>※ </a:t>
          </a:r>
          <a:r>
            <a:rPr kumimoji="1" lang="ja-JP" altLang="en-US" sz="950">
              <a:latin typeface="HG丸ｺﾞｼｯｸM-PRO" panose="020F0600000000000000" pitchFamily="50" charset="-128"/>
              <a:ea typeface="HG丸ｺﾞｼｯｸM-PRO" panose="020F0600000000000000" pitchFamily="50" charset="-128"/>
            </a:rPr>
            <a:t>なお、この調査は産業廃棄物の発生から中間処理、さらに最終処分もしくは</a:t>
          </a:r>
          <a:endParaRPr kumimoji="1" lang="en-US" altLang="ja-JP" sz="950">
            <a:latin typeface="HG丸ｺﾞｼｯｸM-PRO" panose="020F0600000000000000" pitchFamily="50" charset="-128"/>
            <a:ea typeface="HG丸ｺﾞｼｯｸM-PRO" panose="020F0600000000000000" pitchFamily="50" charset="-128"/>
          </a:endParaRPr>
        </a:p>
        <a:p>
          <a:pPr algn="l"/>
          <a:r>
            <a:rPr kumimoji="1" lang="ja-JP" altLang="en-US" sz="950">
              <a:latin typeface="HG丸ｺﾞｼｯｸM-PRO" panose="020F0600000000000000" pitchFamily="50" charset="-128"/>
              <a:ea typeface="HG丸ｺﾞｼｯｸM-PRO" panose="020F0600000000000000" pitchFamily="50" charset="-128"/>
            </a:rPr>
            <a:t>　 再生利用されるまでの一連の流れを把握するため、以下について必ずご記入</a:t>
          </a:r>
          <a:endParaRPr kumimoji="1" lang="en-US" altLang="ja-JP" sz="950">
            <a:latin typeface="HG丸ｺﾞｼｯｸM-PRO" panose="020F0600000000000000" pitchFamily="50" charset="-128"/>
            <a:ea typeface="HG丸ｺﾞｼｯｸM-PRO" panose="020F0600000000000000" pitchFamily="50" charset="-128"/>
          </a:endParaRPr>
        </a:p>
        <a:p>
          <a:pPr algn="l"/>
          <a:r>
            <a:rPr kumimoji="1" lang="ja-JP" altLang="en-US" sz="950">
              <a:latin typeface="HG丸ｺﾞｼｯｸM-PRO" panose="020F0600000000000000" pitchFamily="50" charset="-128"/>
              <a:ea typeface="HG丸ｺﾞｼｯｸM-PRO" panose="020F0600000000000000" pitchFamily="50" charset="-128"/>
            </a:rPr>
            <a:t>　 下さい。</a:t>
          </a:r>
        </a:p>
        <a:p>
          <a:pPr algn="l"/>
          <a:r>
            <a:rPr kumimoji="1" lang="ja-JP" altLang="en-US" sz="950">
              <a:latin typeface="HG丸ｺﾞｼｯｸM-PRO" panose="020F0600000000000000" pitchFamily="50" charset="-128"/>
              <a:ea typeface="HG丸ｺﾞｼｯｸM-PRO" panose="020F0600000000000000" pitchFamily="50" charset="-128"/>
            </a:rPr>
            <a:t>　・金属くずなどを「売却」している場合。</a:t>
          </a:r>
        </a:p>
        <a:p>
          <a:pPr algn="l"/>
          <a:r>
            <a:rPr kumimoji="1" lang="ja-JP" altLang="en-US" sz="950">
              <a:latin typeface="HG丸ｺﾞｼｯｸM-PRO" panose="020F0600000000000000" pitchFamily="50" charset="-128"/>
              <a:ea typeface="HG丸ｺﾞｼｯｸM-PRO" panose="020F0600000000000000" pitchFamily="50" charset="-128"/>
            </a:rPr>
            <a:t>      （産業廃棄物に該当しない場合もありますが、調査の対象とします。）</a:t>
          </a:r>
        </a:p>
        <a:p>
          <a:pPr algn="l"/>
          <a:r>
            <a:rPr kumimoji="1" lang="ja-JP" altLang="en-US" sz="950">
              <a:latin typeface="HG丸ｺﾞｼｯｸM-PRO" panose="020F0600000000000000" pitchFamily="50" charset="-128"/>
              <a:ea typeface="HG丸ｺﾞｼｯｸM-PRO" panose="020F0600000000000000" pitchFamily="50" charset="-128"/>
            </a:rPr>
            <a:t>　・事業所内もしくは処理業者・廃品回収業者などで再生利用（リサイクル）</a:t>
          </a:r>
        </a:p>
        <a:p>
          <a:pPr algn="l"/>
          <a:r>
            <a:rPr kumimoji="1" lang="ja-JP" altLang="en-US" sz="950">
              <a:latin typeface="HG丸ｺﾞｼｯｸM-PRO" panose="020F0600000000000000" pitchFamily="50" charset="-128"/>
              <a:ea typeface="HG丸ｺﾞｼｯｸM-PRO" panose="020F0600000000000000" pitchFamily="50" charset="-128"/>
            </a:rPr>
            <a:t>      している場合。</a:t>
          </a:r>
        </a:p>
        <a:p>
          <a:pPr algn="l"/>
          <a:r>
            <a:rPr kumimoji="1" lang="ja-JP" altLang="en-US" sz="950">
              <a:latin typeface="HG丸ｺﾞｼｯｸM-PRO" panose="020F0600000000000000" pitchFamily="50" charset="-128"/>
              <a:ea typeface="HG丸ｺﾞｼｯｸM-PRO" panose="020F0600000000000000" pitchFamily="50" charset="-128"/>
            </a:rPr>
            <a:t>　・処理業者に焼却や破砕などの中間処理を委託している場合。</a:t>
          </a:r>
        </a:p>
        <a:p>
          <a:pPr algn="l"/>
          <a:r>
            <a:rPr kumimoji="1" lang="ja-JP" altLang="en-US" sz="950">
              <a:latin typeface="HG丸ｺﾞｼｯｸM-PRO" panose="020F0600000000000000" pitchFamily="50" charset="-128"/>
              <a:ea typeface="HG丸ｺﾞｼｯｸM-PRO" panose="020F0600000000000000" pitchFamily="50" charset="-128"/>
            </a:rPr>
            <a:t>　・処理業者に埋立処分を委託している場合。</a:t>
          </a:r>
        </a:p>
        <a:p>
          <a:pPr algn="l"/>
          <a:r>
            <a:rPr kumimoji="1" lang="ja-JP" altLang="en-US" sz="950">
              <a:latin typeface="HG丸ｺﾞｼｯｸM-PRO" panose="020F0600000000000000" pitchFamily="50" charset="-128"/>
              <a:ea typeface="HG丸ｺﾞｼｯｸM-PRO" panose="020F0600000000000000" pitchFamily="50" charset="-128"/>
            </a:rPr>
            <a:t>　・事業所内で何らかの処理を行い、自己処分している場合。</a:t>
          </a:r>
        </a:p>
        <a:p>
          <a:pPr algn="l"/>
          <a:r>
            <a:rPr kumimoji="1" lang="ja-JP" altLang="en-US" sz="950">
              <a:latin typeface="HG丸ｺﾞｼｯｸM-PRO" panose="020F0600000000000000" pitchFamily="50" charset="-128"/>
              <a:ea typeface="HG丸ｺﾞｼｯｸM-PRO" panose="020F0600000000000000" pitchFamily="50" charset="-128"/>
            </a:rPr>
            <a:t>　・事業所内で何らかの処理を行い、処理業者に処分を委託している場合。</a:t>
          </a:r>
        </a:p>
        <a:p>
          <a:pPr algn="l"/>
          <a:r>
            <a:rPr kumimoji="1" lang="ja-JP" altLang="en-US" sz="950">
              <a:latin typeface="HG丸ｺﾞｼｯｸM-PRO" panose="020F0600000000000000" pitchFamily="50" charset="-128"/>
              <a:ea typeface="HG丸ｺﾞｼｯｸM-PRO" panose="020F0600000000000000" pitchFamily="50" charset="-128"/>
            </a:rPr>
            <a:t>　・処分せず、保管中の場合。</a:t>
          </a:r>
        </a:p>
      </xdr:txBody>
    </xdr:sp>
    <xdr:clientData/>
  </xdr:twoCellAnchor>
  <xdr:twoCellAnchor>
    <xdr:from>
      <xdr:col>48</xdr:col>
      <xdr:colOff>0</xdr:colOff>
      <xdr:row>4</xdr:row>
      <xdr:rowOff>0</xdr:rowOff>
    </xdr:from>
    <xdr:to>
      <xdr:col>62</xdr:col>
      <xdr:colOff>0</xdr:colOff>
      <xdr:row>10</xdr:row>
      <xdr:rowOff>67235</xdr:rowOff>
    </xdr:to>
    <xdr:sp textlink="">
      <xdr:nvSpPr>
        <xdr:cNvPr id="4" name="四角形: メモ 3">
          <a:extLst>
            <a:ext uri="{FF2B5EF4-FFF2-40B4-BE49-F238E27FC236}">
              <a16:creationId xmlns:a16="http://schemas.microsoft.com/office/drawing/2014/main" id="{EA37AA76-73B7-4DAB-B3D2-BF8C998AFBA8}"/>
            </a:ext>
          </a:extLst>
        </xdr:cNvPr>
        <xdr:cNvSpPr/>
      </xdr:nvSpPr>
      <xdr:spPr bwMode="auto">
        <a:xfrm>
          <a:off x="4482353" y="762000"/>
          <a:ext cx="3922059" cy="1434353"/>
        </a:xfrm>
        <a:prstGeom prst="foldedCorne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42</xdr:col>
      <xdr:colOff>212480</xdr:colOff>
      <xdr:row>38</xdr:row>
      <xdr:rowOff>83527</xdr:rowOff>
    </xdr:from>
    <xdr:to>
      <xdr:col>43</xdr:col>
      <xdr:colOff>278422</xdr:colOff>
      <xdr:row>38</xdr:row>
      <xdr:rowOff>542192</xdr:rowOff>
    </xdr:to>
    <xdr:sp textlink="">
      <xdr:nvSpPr>
        <xdr:cNvPr id="3" name="矢印: 右 2">
          <a:extLst>
            <a:ext uri="{FF2B5EF4-FFF2-40B4-BE49-F238E27FC236}">
              <a16:creationId xmlns:a16="http://schemas.microsoft.com/office/drawing/2014/main" id="{7366D7E0-B6D1-411B-84A9-B8E0036E352B}"/>
            </a:ext>
          </a:extLst>
        </xdr:cNvPr>
        <xdr:cNvSpPr/>
      </xdr:nvSpPr>
      <xdr:spPr bwMode="auto">
        <a:xfrm>
          <a:off x="2996711" y="10092104"/>
          <a:ext cx="344365" cy="458665"/>
        </a:xfrm>
        <a:prstGeom prst="rightArrow">
          <a:avLst>
            <a:gd name="adj1" fmla="val 50404"/>
            <a:gd name="adj2" fmla="val 63730"/>
          </a:avLst>
        </a:prstGeom>
        <a:solidFill>
          <a:schemeClr val="bg1">
            <a:lumMod val="95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37</xdr:col>
      <xdr:colOff>226035</xdr:colOff>
      <xdr:row>39</xdr:row>
      <xdr:rowOff>273299</xdr:rowOff>
    </xdr:from>
    <xdr:to>
      <xdr:col>39</xdr:col>
      <xdr:colOff>92685</xdr:colOff>
      <xdr:row>42</xdr:row>
      <xdr:rowOff>36635</xdr:rowOff>
    </xdr:to>
    <xdr:sp textlink="">
      <xdr:nvSpPr>
        <xdr:cNvPr id="13" name="矢印: 右 12">
          <a:extLst>
            <a:ext uri="{FF2B5EF4-FFF2-40B4-BE49-F238E27FC236}">
              <a16:creationId xmlns:a16="http://schemas.microsoft.com/office/drawing/2014/main" id="{75A27E12-1FCE-4670-8C36-8DE3BBF70F77}"/>
            </a:ext>
          </a:extLst>
        </xdr:cNvPr>
        <xdr:cNvSpPr/>
      </xdr:nvSpPr>
      <xdr:spPr bwMode="auto">
        <a:xfrm rot="5400000">
          <a:off x="1633173" y="11028853"/>
          <a:ext cx="393451" cy="423497"/>
        </a:xfrm>
        <a:prstGeom prst="rightArrow">
          <a:avLst>
            <a:gd name="adj1" fmla="val 50404"/>
            <a:gd name="adj2" fmla="val 63730"/>
          </a:avLst>
        </a:prstGeom>
        <a:solidFill>
          <a:schemeClr val="bg1">
            <a:lumMod val="95000"/>
          </a:schemeClr>
        </a:solidFill>
        <a:ln w="9525" cap="flat" cmpd="sng" algn="ctr">
          <a:solidFill>
            <a:srgbClr val="000000"/>
          </a:solidFill>
          <a:prstDash val="dash"/>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59</xdr:col>
      <xdr:colOff>0</xdr:colOff>
      <xdr:row>22</xdr:row>
      <xdr:rowOff>0</xdr:rowOff>
    </xdr:from>
    <xdr:to>
      <xdr:col>59</xdr:col>
      <xdr:colOff>0</xdr:colOff>
      <xdr:row>22</xdr:row>
      <xdr:rowOff>299758</xdr:rowOff>
    </xdr:to>
    <xdr:cxnSp macro="">
      <xdr:nvCxnSpPr>
        <xdr:cNvPr id="11" name="直線コネクタ 10">
          <a:extLst>
            <a:ext uri="{FF2B5EF4-FFF2-40B4-BE49-F238E27FC236}">
              <a16:creationId xmlns:a16="http://schemas.microsoft.com/office/drawing/2014/main" id="{90594CDF-8C2C-4202-9782-6932C32E1864}"/>
            </a:ext>
          </a:extLst>
        </xdr:cNvPr>
        <xdr:cNvCxnSpPr/>
      </xdr:nvCxnSpPr>
      <xdr:spPr bwMode="auto">
        <a:xfrm flipV="1">
          <a:off x="7563971" y="4852147"/>
          <a:ext cx="0" cy="299758"/>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60</xdr:col>
      <xdr:colOff>11206</xdr:colOff>
      <xdr:row>22</xdr:row>
      <xdr:rowOff>0</xdr:rowOff>
    </xdr:from>
    <xdr:to>
      <xdr:col>60</xdr:col>
      <xdr:colOff>11206</xdr:colOff>
      <xdr:row>22</xdr:row>
      <xdr:rowOff>299758</xdr:rowOff>
    </xdr:to>
    <xdr:cxnSp macro="">
      <xdr:nvCxnSpPr>
        <xdr:cNvPr id="12" name="直線コネクタ 11">
          <a:extLst>
            <a:ext uri="{FF2B5EF4-FFF2-40B4-BE49-F238E27FC236}">
              <a16:creationId xmlns:a16="http://schemas.microsoft.com/office/drawing/2014/main" id="{2B0E4CD7-3957-4783-85F1-5CD1203E25C1}"/>
            </a:ext>
          </a:extLst>
        </xdr:cNvPr>
        <xdr:cNvCxnSpPr/>
      </xdr:nvCxnSpPr>
      <xdr:spPr bwMode="auto">
        <a:xfrm flipV="1">
          <a:off x="7855324" y="4852147"/>
          <a:ext cx="0" cy="299758"/>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60</xdr:col>
      <xdr:colOff>278423</xdr:colOff>
      <xdr:row>22</xdr:row>
      <xdr:rowOff>0</xdr:rowOff>
    </xdr:from>
    <xdr:to>
      <xdr:col>60</xdr:col>
      <xdr:colOff>278423</xdr:colOff>
      <xdr:row>22</xdr:row>
      <xdr:rowOff>298466</xdr:rowOff>
    </xdr:to>
    <xdr:cxnSp macro="">
      <xdr:nvCxnSpPr>
        <xdr:cNvPr id="14" name="直線コネクタ 13">
          <a:extLst>
            <a:ext uri="{FF2B5EF4-FFF2-40B4-BE49-F238E27FC236}">
              <a16:creationId xmlns:a16="http://schemas.microsoft.com/office/drawing/2014/main" id="{26133471-4607-4C34-9A94-9C1A95A84515}"/>
            </a:ext>
          </a:extLst>
        </xdr:cNvPr>
        <xdr:cNvCxnSpPr/>
      </xdr:nvCxnSpPr>
      <xdr:spPr bwMode="auto">
        <a:xfrm flipV="1">
          <a:off x="8122541" y="4852147"/>
          <a:ext cx="0" cy="298466"/>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2898</xdr:colOff>
      <xdr:row>4</xdr:row>
      <xdr:rowOff>0</xdr:rowOff>
    </xdr:from>
    <xdr:to>
      <xdr:col>4</xdr:col>
      <xdr:colOff>0</xdr:colOff>
      <xdr:row>21</xdr:row>
      <xdr:rowOff>0</xdr:rowOff>
    </xdr:to>
    <xdr:sp textlink="">
      <xdr:nvSpPr>
        <xdr:cNvPr id="2" name="Text Box 6">
          <a:extLst>
            <a:ext uri="{FF2B5EF4-FFF2-40B4-BE49-F238E27FC236}">
              <a16:creationId xmlns:a16="http://schemas.microsoft.com/office/drawing/2014/main" id="{AAE08774-6DE8-4838-B391-07831FC10AF8}"/>
            </a:ext>
          </a:extLst>
        </xdr:cNvPr>
        <xdr:cNvSpPr txBox="1">
          <a:spLocks noChangeArrowheads="1"/>
        </xdr:cNvSpPr>
      </xdr:nvSpPr>
      <xdr:spPr bwMode="auto">
        <a:xfrm>
          <a:off x="202923" y="742950"/>
          <a:ext cx="3607077" cy="2914650"/>
        </a:xfrm>
        <a:prstGeom prst="rect">
          <a:avLst/>
        </a:prstGeom>
        <a:solidFill>
          <a:srgbClr val="FFFFFF"/>
        </a:solidFill>
        <a:ln w="9525">
          <a:solidFill>
            <a:srgbClr val="000000"/>
          </a:solidFill>
          <a:miter lim="800000"/>
          <a:headEnd/>
          <a:tailEnd/>
        </a:ln>
      </xdr:spPr>
      <xdr:txBody>
        <a:bodyPr vertOverflow="clip" wrap="square" lIns="72000" tIns="36000" rIns="0" bIns="0" anchor="t" upright="1"/>
        <a:lstStyle/>
        <a:p>
          <a:pPr algn="l" rtl="0">
            <a:defRPr sz="1000"/>
          </a:pPr>
          <a:r>
            <a:rPr lang="ja-JP" altLang="en-US" sz="1100" b="0" i="0" u="none" strike="noStrike" baseline="0">
              <a:solidFill>
                <a:srgbClr val="000000"/>
              </a:solidFill>
              <a:latin typeface="ＭＳ Ｐゴシック"/>
              <a:ea typeface="ＭＳ Ｐゴシック"/>
            </a:rPr>
            <a:t>①事業所で発生した廃棄物の名称</a:t>
          </a:r>
          <a:endParaRPr lang="ja-JP" altLang="en-US" sz="1000" b="0" i="0" u="none" strike="noStrike" baseline="0">
            <a:solidFill>
              <a:srgbClr val="000000"/>
            </a:solidFill>
            <a:latin typeface="ＭＳ ゴシック"/>
            <a:ea typeface="ＭＳ ゴシック"/>
          </a:endParaRPr>
        </a:p>
        <a:p>
          <a:pPr algn="l" rtl="0">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　貴事業所で発生した廃棄物（又は有償化物）の名称を</a:t>
          </a:r>
          <a:endParaRPr lang="en-US" altLang="ja-JP" sz="10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　記入してください。</a:t>
          </a:r>
        </a:p>
        <a:p>
          <a:pPr algn="l" rtl="0">
            <a:defRPr sz="1000"/>
          </a:pPr>
          <a:endPar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100" b="0" i="0" u="none" strike="noStrike" baseline="0">
              <a:solidFill>
                <a:srgbClr val="000000"/>
              </a:solidFill>
              <a:latin typeface="ＭＳ Ｐゴシック"/>
              <a:ea typeface="ＭＳ Ｐゴシック"/>
            </a:rPr>
            <a:t>②廃棄物の分類番号</a:t>
          </a:r>
          <a:endParaRPr lang="ja-JP" altLang="en-US" sz="900" b="0" i="0" u="none" strike="noStrike" baseline="0">
            <a:solidFill>
              <a:srgbClr val="000000"/>
            </a:solidFill>
            <a:latin typeface="ＭＳ ゴシック"/>
            <a:ea typeface="ＭＳ ゴシック"/>
          </a:endParaRPr>
        </a:p>
        <a:p>
          <a:pPr algn="l" rtl="0">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　「廃棄物分類表」の中から該当する４ケタの番号を</a:t>
          </a:r>
          <a:endParaRPr lang="en-US" altLang="ja-JP" sz="10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　記入してください。</a:t>
          </a:r>
        </a:p>
        <a:p>
          <a:pPr algn="l" rtl="0">
            <a:defRPr sz="1000"/>
          </a:pPr>
          <a:endPar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100" b="0" i="0" u="none" strike="noStrike" baseline="0">
              <a:solidFill>
                <a:srgbClr val="000000"/>
              </a:solidFill>
              <a:latin typeface="ＭＳ Ｐゴシック"/>
              <a:ea typeface="ＭＳ Ｐゴシック"/>
            </a:rPr>
            <a:t>③年間の発生量（中間処理する前の量）</a:t>
          </a:r>
          <a:endParaRPr lang="ja-JP" altLang="en-US" sz="900" b="0" i="0" u="none" strike="noStrike" baseline="0">
            <a:solidFill>
              <a:srgbClr val="000000"/>
            </a:solidFill>
            <a:latin typeface="ＭＳ ゴシック"/>
            <a:ea typeface="ＭＳ ゴシック"/>
          </a:endParaRPr>
        </a:p>
        <a:p>
          <a:pPr algn="l" rtl="0">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　各行ごとに１年間の発生量を、焼却や脱水などの</a:t>
          </a:r>
          <a:endParaRPr lang="en-US" altLang="ja-JP" sz="10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　</a:t>
          </a:r>
          <a:r>
            <a:rPr lang="ja-JP" altLang="en-US" sz="1050" b="1" i="0" u="none" strike="noStrike" baseline="0">
              <a:solidFill>
                <a:srgbClr val="000000"/>
              </a:solidFill>
              <a:latin typeface="ＭＳ ゴシック" panose="020B0609070205080204" pitchFamily="49" charset="-128"/>
              <a:ea typeface="ＭＳ ゴシック" panose="020B0609070205080204" pitchFamily="49" charset="-128"/>
            </a:rPr>
            <a:t>中間処理をする前の量</a:t>
          </a: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で記入してください。</a:t>
          </a:r>
        </a:p>
        <a:p>
          <a:pPr algn="l" rtl="0">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　なお、単位は</a:t>
          </a:r>
          <a:r>
            <a:rPr lang="en-US" altLang="ja-JP" sz="1000" b="0" i="0" u="none" strike="noStrike" baseline="0">
              <a:solidFill>
                <a:srgbClr val="000000"/>
              </a:solidFill>
              <a:latin typeface="HG丸ｺﾞｼｯｸM-PRO" panose="020F0600000000000000" pitchFamily="50" charset="-128"/>
              <a:ea typeface="HG丸ｺﾞｼｯｸM-PRO" panose="020F0600000000000000" pitchFamily="50" charset="-128"/>
            </a:rPr>
            <a:t>kg</a:t>
          </a: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en-US" altLang="ja-JP" sz="1000" b="0" i="0" u="none" strike="noStrike" baseline="0">
              <a:solidFill>
                <a:srgbClr val="000000"/>
              </a:solidFill>
              <a:latin typeface="HG丸ｺﾞｼｯｸM-PRO" panose="020F0600000000000000" pitchFamily="50" charset="-128"/>
              <a:ea typeface="HG丸ｺﾞｼｯｸM-PRO" panose="020F0600000000000000" pitchFamily="50" charset="-128"/>
            </a:rPr>
            <a:t>t</a:t>
          </a: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en-US" altLang="ja-JP" sz="1000" b="0" i="0" u="none" strike="noStrike" baseline="0">
              <a:solidFill>
                <a:srgbClr val="000000"/>
              </a:solidFill>
              <a:latin typeface="HG丸ｺﾞｼｯｸM-PRO" panose="020F0600000000000000" pitchFamily="50" charset="-128"/>
              <a:ea typeface="HG丸ｺﾞｼｯｸM-PRO" panose="020F0600000000000000" pitchFamily="50" charset="-128"/>
            </a:rPr>
            <a:t>m³</a:t>
          </a: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en-US" altLang="ja-JP" sz="1000" b="0" i="0" u="none" strike="noStrike" baseline="0">
              <a:solidFill>
                <a:srgbClr val="000000"/>
              </a:solidFill>
              <a:latin typeface="HG丸ｺﾞｼｯｸM-PRO" panose="020F0600000000000000" pitchFamily="50" charset="-128"/>
              <a:ea typeface="HG丸ｺﾞｼｯｸM-PRO" panose="020F0600000000000000" pitchFamily="50" charset="-128"/>
            </a:rPr>
            <a:t>ℓ</a:t>
          </a: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の中から該当するものを</a:t>
          </a:r>
          <a:endParaRPr lang="en-US" altLang="ja-JP" sz="10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　選択してください。</a:t>
          </a: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r>
            <a:rPr lang="ja-JP" altLang="en-US" sz="1000" b="0" i="0" u="none" strike="noStrike" baseline="0">
              <a:solidFill>
                <a:srgbClr val="000000"/>
              </a:solidFill>
              <a:latin typeface="HG丸ｺﾞｼｯｸM-PRO"/>
              <a:ea typeface="HG丸ｺﾞｼｯｸM-PRO"/>
            </a:rPr>
            <a:t>　</a:t>
          </a:r>
        </a:p>
      </xdr:txBody>
    </xdr:sp>
    <xdr:clientData/>
  </xdr:twoCellAnchor>
  <xdr:twoCellAnchor>
    <xdr:from>
      <xdr:col>4</xdr:col>
      <xdr:colOff>123265</xdr:colOff>
      <xdr:row>4</xdr:row>
      <xdr:rowOff>0</xdr:rowOff>
    </xdr:from>
    <xdr:to>
      <xdr:col>10</xdr:col>
      <xdr:colOff>717176</xdr:colOff>
      <xdr:row>21</xdr:row>
      <xdr:rowOff>0</xdr:rowOff>
    </xdr:to>
    <xdr:sp textlink="">
      <xdr:nvSpPr>
        <xdr:cNvPr id="3" name="Text Box 7">
          <a:extLst>
            <a:ext uri="{FF2B5EF4-FFF2-40B4-BE49-F238E27FC236}">
              <a16:creationId xmlns:a16="http://schemas.microsoft.com/office/drawing/2014/main" id="{19F27C49-3ADB-4CFD-BC8A-7F781944AB75}"/>
            </a:ext>
          </a:extLst>
        </xdr:cNvPr>
        <xdr:cNvSpPr txBox="1">
          <a:spLocks noChangeArrowheads="1"/>
        </xdr:cNvSpPr>
      </xdr:nvSpPr>
      <xdr:spPr bwMode="auto">
        <a:xfrm>
          <a:off x="3933265" y="739588"/>
          <a:ext cx="3877235" cy="2857500"/>
        </a:xfrm>
        <a:prstGeom prst="rect">
          <a:avLst/>
        </a:prstGeom>
        <a:solidFill>
          <a:srgbClr val="FFFFFF"/>
        </a:solidFill>
        <a:ln w="9525">
          <a:solidFill>
            <a:sysClr val="windowText" lastClr="000000"/>
          </a:solidFill>
          <a:miter lim="800000"/>
          <a:headEnd/>
          <a:tailEnd/>
        </a:ln>
      </xdr:spPr>
      <xdr:txBody>
        <a:bodyPr vertOverflow="clip" wrap="square" lIns="72000" tIns="72000" rIns="36000" bIns="0" anchor="t" upright="1"/>
        <a:lstStyle/>
        <a:p>
          <a:pPr rtl="0"/>
          <a:r>
            <a:rPr lang="en-US" altLang="ja-JP" sz="1100" b="1" i="0" baseline="0">
              <a:effectLst/>
              <a:latin typeface="+mn-lt"/>
              <a:ea typeface="+mn-ea"/>
              <a:cs typeface="+mn-cs"/>
            </a:rPr>
            <a:t>※</a:t>
          </a:r>
          <a:r>
            <a:rPr lang="ja-JP" altLang="ja-JP" sz="1100" b="1" i="0" baseline="0">
              <a:effectLst/>
              <a:latin typeface="+mn-lt"/>
              <a:ea typeface="+mn-ea"/>
              <a:cs typeface="+mn-cs"/>
            </a:rPr>
            <a:t> 自社で中間処理を行っていない場合は、④、⑤を記入</a:t>
          </a:r>
          <a:endParaRPr lang="ja-JP" altLang="ja-JP">
            <a:effectLst/>
          </a:endParaRPr>
        </a:p>
        <a:p>
          <a:pPr rtl="0"/>
          <a:r>
            <a:rPr lang="ja-JP" altLang="en-US" sz="1100" b="1" i="0" baseline="0">
              <a:effectLst/>
              <a:latin typeface="+mn-lt"/>
              <a:ea typeface="+mn-ea"/>
              <a:cs typeface="+mn-cs"/>
            </a:rPr>
            <a:t>　　</a:t>
          </a:r>
          <a:r>
            <a:rPr lang="ja-JP" altLang="ja-JP" sz="1100" b="1" i="0" baseline="0">
              <a:effectLst/>
              <a:latin typeface="+mn-lt"/>
              <a:ea typeface="+mn-ea"/>
              <a:cs typeface="+mn-cs"/>
            </a:rPr>
            <a:t>する必要はありません。</a:t>
          </a:r>
          <a:endParaRPr lang="ja-JP" altLang="ja-JP">
            <a:effectLst/>
          </a:endParaRPr>
        </a:p>
        <a:p>
          <a:pPr algn="l" rtl="0">
            <a:defRPr sz="1000"/>
          </a:pP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④自社での中間処理方法</a:t>
          </a:r>
          <a:endParaRPr lang="ja-JP" altLang="en-US" sz="900" b="0" i="0" u="none" strike="noStrike" baseline="0">
            <a:solidFill>
              <a:srgbClr val="000000"/>
            </a:solidFill>
            <a:latin typeface="ＭＳ 明朝"/>
            <a:ea typeface="ＭＳ 明朝"/>
          </a:endParaRPr>
        </a:p>
        <a:p>
          <a:pPr algn="l" rtl="0">
            <a:defRPr sz="1000"/>
          </a:pPr>
          <a:r>
            <a:rPr lang="ja-JP" altLang="en-US" sz="900" b="0" i="0" u="none" strike="noStrike" baseline="0">
              <a:solidFill>
                <a:srgbClr val="000000"/>
              </a:solidFill>
              <a:latin typeface="ＭＳ 明朝"/>
              <a:ea typeface="ＭＳ 明朝"/>
            </a:rPr>
            <a:t>　</a:t>
          </a:r>
          <a:r>
            <a:rPr lang="ja-JP" altLang="en-US" sz="1000" b="0" i="0" u="none" strike="noStrike" baseline="0">
              <a:solidFill>
                <a:srgbClr val="000000"/>
              </a:solidFill>
              <a:latin typeface="HG丸ｺﾞｼｯｸM-PRO"/>
              <a:ea typeface="HG丸ｺﾞｼｯｸM-PRO"/>
            </a:rPr>
            <a:t>自社で中間処理した処理方法の記号を下欄の</a:t>
          </a:r>
          <a:endParaRPr lang="en-US" altLang="ja-JP" sz="1000" b="0" i="0" u="none" strike="noStrike" baseline="0">
            <a:solidFill>
              <a:srgbClr val="000000"/>
            </a:solidFill>
            <a:latin typeface="HG丸ｺﾞｼｯｸM-PRO"/>
            <a:ea typeface="HG丸ｺﾞｼｯｸM-PRO"/>
          </a:endParaRPr>
        </a:p>
        <a:p>
          <a:pPr algn="l" rtl="0">
            <a:defRPr sz="1000"/>
          </a:pPr>
          <a:r>
            <a:rPr lang="en-US" altLang="ja-JP" sz="1000" b="0" i="0" u="none" strike="noStrike" baseline="0">
              <a:solidFill>
                <a:srgbClr val="000000"/>
              </a:solidFill>
              <a:latin typeface="HG丸ｺﾞｼｯｸM-PRO"/>
              <a:ea typeface="HG丸ｺﾞｼｯｸM-PRO"/>
            </a:rPr>
            <a:t> </a:t>
          </a:r>
          <a:r>
            <a:rPr lang="ja-JP" altLang="en-US" sz="1000" b="0" i="0" u="none" strike="noStrike" baseline="0">
              <a:solidFill>
                <a:srgbClr val="000000"/>
              </a:solidFill>
              <a:latin typeface="HG丸ｺﾞｼｯｸM-PRO"/>
              <a:ea typeface="HG丸ｺﾞｼｯｸM-PRO"/>
            </a:rPr>
            <a:t>「❹自社中間処理方法」から選んで、</a:t>
          </a:r>
          <a:r>
            <a:rPr lang="ja-JP" altLang="en-US" sz="1050" b="1" i="0" u="none" strike="noStrike" baseline="0">
              <a:solidFill>
                <a:srgbClr val="000000"/>
              </a:solidFill>
              <a:latin typeface="ＭＳ ゴシック" panose="020B0609070205080204" pitchFamily="49" charset="-128"/>
              <a:ea typeface="ＭＳ ゴシック" panose="020B0609070205080204" pitchFamily="49" charset="-128"/>
            </a:rPr>
            <a:t>中間処理の過程順</a:t>
          </a:r>
          <a:r>
            <a:rPr lang="ja-JP" altLang="en-US" sz="1000" b="0" i="0" u="none" strike="noStrike" baseline="0">
              <a:solidFill>
                <a:srgbClr val="000000"/>
              </a:solidFill>
              <a:latin typeface="HG丸ｺﾞｼｯｸM-PRO"/>
              <a:ea typeface="HG丸ｺﾞｼｯｸM-PRO"/>
            </a:rPr>
            <a:t>に</a:t>
          </a:r>
          <a:endParaRPr lang="en-US" altLang="ja-JP" sz="1000" b="0" i="0" u="none" strike="noStrike" baseline="0">
            <a:solidFill>
              <a:srgbClr val="000000"/>
            </a:solidFill>
            <a:latin typeface="HG丸ｺﾞｼｯｸM-PRO"/>
            <a:ea typeface="HG丸ｺﾞｼｯｸM-PRO"/>
          </a:endParaRPr>
        </a:p>
        <a:p>
          <a:pPr algn="l" rtl="0">
            <a:defRPr sz="1000"/>
          </a:pPr>
          <a:r>
            <a:rPr lang="ja-JP" altLang="en-US" sz="1000" b="0" i="0" u="none" strike="noStrike" baseline="0">
              <a:solidFill>
                <a:srgbClr val="000000"/>
              </a:solidFill>
              <a:latin typeface="HG丸ｺﾞｼｯｸM-PRO"/>
              <a:ea typeface="HG丸ｺﾞｼｯｸM-PRO"/>
            </a:rPr>
            <a:t>　記入してください。</a:t>
          </a:r>
          <a:endParaRPr lang="en-US" altLang="ja-JP" sz="800" b="0" i="0" u="none" strike="noStrike" baseline="0">
            <a:solidFill>
              <a:srgbClr val="000000"/>
            </a:solidFill>
            <a:latin typeface="HG丸ｺﾞｼｯｸM-PRO"/>
            <a:ea typeface="HG丸ｺﾞｼｯｸM-PRO"/>
          </a:endParaRPr>
        </a:p>
        <a:p>
          <a:pPr rtl="0">
            <a:spcBef>
              <a:spcPts val="300"/>
            </a:spcBef>
          </a:pPr>
          <a:r>
            <a:rPr lang="ja-JP" altLang="en-US" sz="900" b="0" i="0">
              <a:latin typeface="+mn-ea"/>
              <a:ea typeface="+mn-ea"/>
              <a:cs typeface="+mn-cs"/>
            </a:rPr>
            <a:t>　　　　</a:t>
          </a:r>
          <a:r>
            <a:rPr lang="ja-JP" altLang="ja-JP" sz="900" b="0" i="0">
              <a:latin typeface="+mn-ea"/>
              <a:ea typeface="+mn-ea"/>
              <a:cs typeface="+mn-cs"/>
            </a:rPr>
            <a:t>例）自社で脱水（１次処理）</a:t>
          </a:r>
          <a:r>
            <a:rPr lang="en-US" altLang="ja-JP" sz="900" b="0" i="0">
              <a:latin typeface="+mn-ea"/>
              <a:ea typeface="+mn-ea"/>
              <a:cs typeface="+mn-cs"/>
            </a:rPr>
            <a:t> </a:t>
          </a:r>
          <a:r>
            <a:rPr lang="ja-JP" altLang="en-US" sz="900" b="0" i="0">
              <a:latin typeface="+mn-ea"/>
              <a:ea typeface="+mn-ea"/>
              <a:cs typeface="+mn-cs"/>
            </a:rPr>
            <a:t>→ </a:t>
          </a:r>
          <a:r>
            <a:rPr lang="ja-JP" altLang="ja-JP" sz="900" b="0" i="0">
              <a:latin typeface="+mn-ea"/>
              <a:ea typeface="+mn-ea"/>
              <a:cs typeface="+mn-cs"/>
            </a:rPr>
            <a:t>焼却（２次処理）の</a:t>
          </a:r>
          <a:endParaRPr lang="ja-JP" altLang="ja-JP" sz="900">
            <a:latin typeface="+mn-ea"/>
            <a:ea typeface="+mn-ea"/>
          </a:endParaRPr>
        </a:p>
        <a:p>
          <a:pPr rtl="0"/>
          <a:r>
            <a:rPr lang="ja-JP" altLang="ja-JP" sz="900" b="0" i="0">
              <a:latin typeface="+mn-ea"/>
              <a:ea typeface="+mn-ea"/>
              <a:cs typeface="+mn-cs"/>
            </a:rPr>
            <a:t>　　　</a:t>
          </a:r>
          <a:r>
            <a:rPr lang="ja-JP" altLang="en-US" sz="900" b="0" i="0">
              <a:latin typeface="+mn-ea"/>
              <a:ea typeface="+mn-ea"/>
              <a:cs typeface="+mn-cs"/>
            </a:rPr>
            <a:t>　　　</a:t>
          </a:r>
          <a:r>
            <a:rPr lang="ja-JP" altLang="ja-JP" sz="900" b="0" i="0">
              <a:latin typeface="+mn-ea"/>
              <a:ea typeface="+mn-ea"/>
              <a:cs typeface="+mn-cs"/>
            </a:rPr>
            <a:t>過程順に処理した場合　</a:t>
          </a:r>
          <a:endParaRPr lang="ja-JP" altLang="ja-JP" sz="900">
            <a:latin typeface="+mn-ea"/>
            <a:ea typeface="+mn-ea"/>
          </a:endParaRPr>
        </a:p>
        <a:p>
          <a:pPr rtl="0"/>
          <a:r>
            <a:rPr lang="ja-JP" altLang="ja-JP" sz="900" b="0" i="0">
              <a:latin typeface="+mn-ea"/>
              <a:ea typeface="+mn-ea"/>
              <a:cs typeface="+mn-cs"/>
            </a:rPr>
            <a:t>　　　</a:t>
          </a:r>
          <a:r>
            <a:rPr lang="ja-JP" altLang="en-US" sz="900" b="0" i="0">
              <a:latin typeface="+mn-ea"/>
              <a:ea typeface="+mn-ea"/>
              <a:cs typeface="+mn-cs"/>
            </a:rPr>
            <a:t>　　　</a:t>
          </a:r>
          <a:r>
            <a:rPr lang="ja-JP" altLang="ja-JP" sz="900" b="0" i="0">
              <a:latin typeface="+mn-ea"/>
              <a:ea typeface="+mn-ea"/>
              <a:cs typeface="+mn-cs"/>
            </a:rPr>
            <a:t>１次処理：Ｂ、２次処理：Ａ、３次処理：空白</a:t>
          </a:r>
          <a:endParaRPr lang="ja-JP" altLang="ja-JP" sz="900">
            <a:latin typeface="+mn-ea"/>
            <a:ea typeface="+mn-ea"/>
          </a:endParaRPr>
        </a:p>
        <a:p>
          <a:pPr algn="l" rtl="0">
            <a:lnSpc>
              <a:spcPts val="1000"/>
            </a:lnSpc>
            <a:defRPr sz="1000"/>
          </a:pPr>
          <a:endParaRPr lang="ja-JP" altLang="en-US" sz="1000" b="0" i="0" u="none" strike="noStrike" baseline="0">
            <a:solidFill>
              <a:srgbClr val="000000"/>
            </a:solidFill>
            <a:latin typeface="HG丸ｺﾞｼｯｸM-PRO"/>
            <a:ea typeface="HG丸ｺﾞｼｯｸM-PRO"/>
          </a:endParaRPr>
        </a:p>
        <a:p>
          <a:pPr algn="l" rtl="0">
            <a:defRPr sz="1000"/>
          </a:pPr>
          <a:r>
            <a:rPr lang="ja-JP" altLang="en-US" sz="1100" b="0" i="0" u="none" strike="noStrike" baseline="0">
              <a:solidFill>
                <a:srgbClr val="000000"/>
              </a:solidFill>
              <a:latin typeface="ＭＳ Ｐゴシック"/>
              <a:ea typeface="ＭＳ Ｐゴシック"/>
            </a:rPr>
            <a:t>⑤自社中間処理後量</a:t>
          </a:r>
          <a:endParaRPr lang="ja-JP" altLang="en-US" sz="900" b="0" i="0" u="none" strike="noStrike" baseline="0">
            <a:solidFill>
              <a:srgbClr val="000000"/>
            </a:solidFill>
            <a:latin typeface="HG丸ｺﾞｼｯｸM-PRO"/>
            <a:ea typeface="HG丸ｺﾞｼｯｸM-PRO"/>
          </a:endParaRPr>
        </a:p>
        <a:p>
          <a:pPr algn="l" rtl="0">
            <a:defRPr sz="1000"/>
          </a:pPr>
          <a:r>
            <a:rPr lang="ja-JP" altLang="en-US" sz="900" b="0" i="0" u="none" strike="noStrike" baseline="0">
              <a:solidFill>
                <a:srgbClr val="000000"/>
              </a:solidFill>
              <a:latin typeface="HG丸ｺﾞｼｯｸM-PRO"/>
              <a:ea typeface="HG丸ｺﾞｼｯｸM-PRO"/>
            </a:rPr>
            <a:t>　</a:t>
          </a:r>
          <a:r>
            <a:rPr lang="ja-JP" altLang="en-US" sz="1000" b="0" i="0" u="none" strike="noStrike" baseline="0">
              <a:solidFill>
                <a:srgbClr val="000000"/>
              </a:solidFill>
              <a:latin typeface="HG丸ｺﾞｼｯｸM-PRO"/>
              <a:ea typeface="HG丸ｺﾞｼｯｸM-PRO"/>
            </a:rPr>
            <a:t>自社で中間処理した後の量を記入してください。</a:t>
          </a:r>
        </a:p>
        <a:p>
          <a:pPr rtl="0"/>
          <a:r>
            <a:rPr lang="ja-JP" altLang="en-US" sz="1000" b="0" i="0" u="none" strike="noStrike" baseline="0">
              <a:solidFill>
                <a:srgbClr val="000000"/>
              </a:solidFill>
              <a:latin typeface="HG丸ｺﾞｼｯｸM-PRO"/>
              <a:ea typeface="HG丸ｺﾞｼｯｸM-PRO"/>
            </a:rPr>
            <a:t>　なお、単位は</a:t>
          </a:r>
          <a:r>
            <a:rPr lang="en-US" altLang="ja-JP" sz="1000" b="0" i="0" u="none" strike="noStrike" baseline="0">
              <a:solidFill>
                <a:srgbClr val="000000"/>
              </a:solidFill>
              <a:latin typeface="HG丸ｺﾞｼｯｸM-PRO"/>
              <a:ea typeface="HG丸ｺﾞｼｯｸM-PRO"/>
            </a:rPr>
            <a:t>kg</a:t>
          </a:r>
          <a:r>
            <a:rPr lang="ja-JP" altLang="en-US" sz="1000" b="0" i="0" u="none" strike="noStrike" baseline="0">
              <a:solidFill>
                <a:srgbClr val="000000"/>
              </a:solidFill>
              <a:latin typeface="HG丸ｺﾞｼｯｸM-PRO"/>
              <a:ea typeface="HG丸ｺﾞｼｯｸM-PRO"/>
            </a:rPr>
            <a:t>、</a:t>
          </a:r>
          <a:r>
            <a:rPr lang="en-US" altLang="ja-JP" sz="1000" b="0" i="0" u="none" strike="noStrike" baseline="0">
              <a:solidFill>
                <a:srgbClr val="000000"/>
              </a:solidFill>
              <a:latin typeface="HG丸ｺﾞｼｯｸM-PRO"/>
              <a:ea typeface="HG丸ｺﾞｼｯｸM-PRO"/>
            </a:rPr>
            <a:t>t</a:t>
          </a:r>
          <a:r>
            <a:rPr lang="ja-JP" altLang="en-US" sz="1000" b="0" i="0" u="none" strike="noStrike" baseline="0">
              <a:solidFill>
                <a:srgbClr val="000000"/>
              </a:solidFill>
              <a:latin typeface="HG丸ｺﾞｼｯｸM-PRO"/>
              <a:ea typeface="HG丸ｺﾞｼｯｸM-PRO"/>
            </a:rPr>
            <a:t>、</a:t>
          </a:r>
          <a:r>
            <a:rPr lang="en-US" altLang="ja-JP" sz="1000" b="0" i="0" u="none" strike="noStrike" baseline="0">
              <a:solidFill>
                <a:srgbClr val="000000"/>
              </a:solidFill>
              <a:latin typeface="HG丸ｺﾞｼｯｸM-PRO"/>
              <a:ea typeface="HG丸ｺﾞｼｯｸM-PRO"/>
            </a:rPr>
            <a:t>m³</a:t>
          </a:r>
          <a:r>
            <a:rPr lang="ja-JP" altLang="en-US" sz="1000" b="0" i="0" u="none" strike="noStrike" baseline="0">
              <a:solidFill>
                <a:srgbClr val="000000"/>
              </a:solidFill>
              <a:latin typeface="HG丸ｺﾞｼｯｸM-PRO"/>
              <a:ea typeface="HG丸ｺﾞｼｯｸM-PRO"/>
            </a:rPr>
            <a:t>、</a:t>
          </a:r>
          <a:r>
            <a:rPr lang="en-US" altLang="ja-JP" sz="1000" b="0" i="0" u="none" strike="noStrike" baseline="0">
              <a:solidFill>
                <a:srgbClr val="000000"/>
              </a:solidFill>
              <a:latin typeface="HG丸ｺﾞｼｯｸM-PRO"/>
              <a:ea typeface="HG丸ｺﾞｼｯｸM-PRO"/>
            </a:rPr>
            <a:t>ℓ</a:t>
          </a:r>
          <a:r>
            <a:rPr lang="ja-JP" altLang="en-US" sz="1000" b="0" i="0" u="none" strike="noStrike" baseline="0">
              <a:solidFill>
                <a:srgbClr val="000000"/>
              </a:solidFill>
              <a:latin typeface="HG丸ｺﾞｼｯｸM-PRO"/>
              <a:ea typeface="HG丸ｺﾞｼｯｸM-PRO"/>
            </a:rPr>
            <a:t>の中から該当するものを</a:t>
          </a:r>
        </a:p>
        <a:p>
          <a:pPr rtl="0"/>
          <a:r>
            <a:rPr lang="ja-JP" altLang="en-US" sz="1000" b="0" i="0" u="none" strike="noStrike" baseline="0">
              <a:solidFill>
                <a:srgbClr val="000000"/>
              </a:solidFill>
              <a:latin typeface="HG丸ｺﾞｼｯｸM-PRO"/>
              <a:ea typeface="HG丸ｺﾞｼｯｸM-PRO"/>
            </a:rPr>
            <a:t>　選択してください。</a:t>
          </a: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900" b="0" i="0" u="none" strike="noStrike" baseline="0">
            <a:solidFill>
              <a:srgbClr val="000000"/>
            </a:solidFill>
            <a:latin typeface="ＭＳ 明朝"/>
            <a:ea typeface="ＭＳ 明朝"/>
          </a:endParaRPr>
        </a:p>
      </xdr:txBody>
    </xdr:sp>
    <xdr:clientData/>
  </xdr:twoCellAnchor>
  <xdr:twoCellAnchor>
    <xdr:from>
      <xdr:col>4</xdr:col>
      <xdr:colOff>123265</xdr:colOff>
      <xdr:row>2</xdr:row>
      <xdr:rowOff>0</xdr:rowOff>
    </xdr:from>
    <xdr:to>
      <xdr:col>10</xdr:col>
      <xdr:colOff>717176</xdr:colOff>
      <xdr:row>4</xdr:row>
      <xdr:rowOff>0</xdr:rowOff>
    </xdr:to>
    <xdr:sp textlink="">
      <xdr:nvSpPr>
        <xdr:cNvPr id="6" name="Text Box 51">
          <a:extLst>
            <a:ext uri="{FF2B5EF4-FFF2-40B4-BE49-F238E27FC236}">
              <a16:creationId xmlns:a16="http://schemas.microsoft.com/office/drawing/2014/main" id="{FDDA2CAB-E925-4636-ABA6-617BD7528A28}"/>
            </a:ext>
          </a:extLst>
        </xdr:cNvPr>
        <xdr:cNvSpPr txBox="1">
          <a:spLocks noChangeArrowheads="1"/>
        </xdr:cNvSpPr>
      </xdr:nvSpPr>
      <xdr:spPr bwMode="auto">
        <a:xfrm>
          <a:off x="3933265" y="403412"/>
          <a:ext cx="3877235" cy="336176"/>
        </a:xfrm>
        <a:prstGeom prst="rect">
          <a:avLst/>
        </a:prstGeom>
        <a:solidFill>
          <a:schemeClr val="bg1">
            <a:lumMod val="85000"/>
          </a:schemeClr>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200" b="1" i="0" strike="noStrike">
              <a:solidFill>
                <a:sysClr val="windowText" lastClr="000000"/>
              </a:solidFill>
              <a:latin typeface="ＭＳ Ｐゴシック"/>
              <a:ea typeface="ＭＳ Ｐゴシック"/>
            </a:rPr>
            <a:t>自　社　で　中　間　処　理　し　た　内　容</a:t>
          </a:r>
        </a:p>
      </xdr:txBody>
    </xdr:sp>
    <xdr:clientData/>
  </xdr:twoCellAnchor>
  <xdr:twoCellAnchor>
    <xdr:from>
      <xdr:col>4</xdr:col>
      <xdr:colOff>0</xdr:colOff>
      <xdr:row>21</xdr:row>
      <xdr:rowOff>28575</xdr:rowOff>
    </xdr:from>
    <xdr:to>
      <xdr:col>4</xdr:col>
      <xdr:colOff>0</xdr:colOff>
      <xdr:row>22</xdr:row>
      <xdr:rowOff>161925</xdr:rowOff>
    </xdr:to>
    <xdr:sp textlink="">
      <xdr:nvSpPr>
        <xdr:cNvPr id="7" name="Line 53">
          <a:extLst>
            <a:ext uri="{FF2B5EF4-FFF2-40B4-BE49-F238E27FC236}">
              <a16:creationId xmlns:a16="http://schemas.microsoft.com/office/drawing/2014/main" id="{C5D8E316-8A44-4C07-BAA6-A355BD6ABE2D}"/>
            </a:ext>
          </a:extLst>
        </xdr:cNvPr>
        <xdr:cNvSpPr>
          <a:spLocks noChangeShapeType="1"/>
        </xdr:cNvSpPr>
      </xdr:nvSpPr>
      <xdr:spPr bwMode="auto">
        <a:xfrm>
          <a:off x="3200400" y="3686175"/>
          <a:ext cx="0" cy="304800"/>
        </a:xfrm>
        <a:prstGeom prst="line">
          <a:avLst/>
        </a:prstGeom>
        <a:noFill/>
        <a:ln w="9525">
          <a:noFill/>
          <a:round/>
          <a:headEnd/>
          <a:tailEnd type="triangle" w="med" len="med"/>
        </a:ln>
      </xdr:spPr>
    </xdr:sp>
    <xdr:clientData/>
  </xdr:twoCellAnchor>
  <xdr:twoCellAnchor>
    <xdr:from>
      <xdr:col>4</xdr:col>
      <xdr:colOff>0</xdr:colOff>
      <xdr:row>21</xdr:row>
      <xdr:rowOff>28575</xdr:rowOff>
    </xdr:from>
    <xdr:to>
      <xdr:col>4</xdr:col>
      <xdr:colOff>0</xdr:colOff>
      <xdr:row>22</xdr:row>
      <xdr:rowOff>161925</xdr:rowOff>
    </xdr:to>
    <xdr:sp textlink="">
      <xdr:nvSpPr>
        <xdr:cNvPr id="8" name="Line 54">
          <a:extLst>
            <a:ext uri="{FF2B5EF4-FFF2-40B4-BE49-F238E27FC236}">
              <a16:creationId xmlns:a16="http://schemas.microsoft.com/office/drawing/2014/main" id="{8DE9D239-98DA-4308-82A0-C0693E74040A}"/>
            </a:ext>
          </a:extLst>
        </xdr:cNvPr>
        <xdr:cNvSpPr>
          <a:spLocks noChangeShapeType="1"/>
        </xdr:cNvSpPr>
      </xdr:nvSpPr>
      <xdr:spPr bwMode="auto">
        <a:xfrm>
          <a:off x="3200400" y="3686175"/>
          <a:ext cx="0" cy="304800"/>
        </a:xfrm>
        <a:prstGeom prst="line">
          <a:avLst/>
        </a:prstGeom>
        <a:noFill/>
        <a:ln w="9525">
          <a:noFill/>
          <a:round/>
          <a:headEnd/>
          <a:tailEnd type="triangle" w="med" len="med"/>
        </a:ln>
      </xdr:spPr>
    </xdr:sp>
    <xdr:clientData/>
  </xdr:twoCellAnchor>
  <xdr:twoCellAnchor>
    <xdr:from>
      <xdr:col>17</xdr:col>
      <xdr:colOff>0</xdr:colOff>
      <xdr:row>21</xdr:row>
      <xdr:rowOff>28575</xdr:rowOff>
    </xdr:from>
    <xdr:to>
      <xdr:col>17</xdr:col>
      <xdr:colOff>0</xdr:colOff>
      <xdr:row>21</xdr:row>
      <xdr:rowOff>142875</xdr:rowOff>
    </xdr:to>
    <xdr:sp textlink="">
      <xdr:nvSpPr>
        <xdr:cNvPr id="10" name="Line 56">
          <a:extLst>
            <a:ext uri="{FF2B5EF4-FFF2-40B4-BE49-F238E27FC236}">
              <a16:creationId xmlns:a16="http://schemas.microsoft.com/office/drawing/2014/main" id="{F8AE883E-40C9-4E2A-9CF6-97074227A8E3}"/>
            </a:ext>
          </a:extLst>
        </xdr:cNvPr>
        <xdr:cNvSpPr>
          <a:spLocks noChangeShapeType="1"/>
        </xdr:cNvSpPr>
      </xdr:nvSpPr>
      <xdr:spPr bwMode="auto">
        <a:xfrm>
          <a:off x="15087600" y="3686175"/>
          <a:ext cx="0" cy="114300"/>
        </a:xfrm>
        <a:prstGeom prst="line">
          <a:avLst/>
        </a:prstGeom>
        <a:noFill/>
        <a:ln w="9525">
          <a:noFill/>
          <a:round/>
          <a:headEnd/>
          <a:tailEnd/>
        </a:ln>
      </xdr:spPr>
    </xdr:sp>
    <xdr:clientData/>
  </xdr:twoCellAnchor>
  <xdr:twoCellAnchor>
    <xdr:from>
      <xdr:col>17</xdr:col>
      <xdr:colOff>0</xdr:colOff>
      <xdr:row>21</xdr:row>
      <xdr:rowOff>28575</xdr:rowOff>
    </xdr:from>
    <xdr:to>
      <xdr:col>17</xdr:col>
      <xdr:colOff>0</xdr:colOff>
      <xdr:row>21</xdr:row>
      <xdr:rowOff>28575</xdr:rowOff>
    </xdr:to>
    <xdr:sp textlink="">
      <xdr:nvSpPr>
        <xdr:cNvPr id="12" name="Line 63">
          <a:extLst>
            <a:ext uri="{FF2B5EF4-FFF2-40B4-BE49-F238E27FC236}">
              <a16:creationId xmlns:a16="http://schemas.microsoft.com/office/drawing/2014/main" id="{70175576-3CB2-4BFD-AABD-626D233BF363}"/>
            </a:ext>
          </a:extLst>
        </xdr:cNvPr>
        <xdr:cNvSpPr>
          <a:spLocks noChangeShapeType="1"/>
        </xdr:cNvSpPr>
      </xdr:nvSpPr>
      <xdr:spPr bwMode="auto">
        <a:xfrm flipH="1">
          <a:off x="15087600" y="3686175"/>
          <a:ext cx="0" cy="0"/>
        </a:xfrm>
        <a:prstGeom prst="line">
          <a:avLst/>
        </a:prstGeom>
        <a:noFill/>
        <a:ln w="9525">
          <a:noFill/>
          <a:round/>
          <a:headEnd/>
          <a:tailEnd/>
        </a:ln>
      </xdr:spPr>
    </xdr:sp>
    <xdr:clientData/>
  </xdr:twoCellAnchor>
  <xdr:twoCellAnchor>
    <xdr:from>
      <xdr:col>14</xdr:col>
      <xdr:colOff>2039471</xdr:colOff>
      <xdr:row>2</xdr:row>
      <xdr:rowOff>1</xdr:rowOff>
    </xdr:from>
    <xdr:to>
      <xdr:col>20</xdr:col>
      <xdr:colOff>336176</xdr:colOff>
      <xdr:row>21</xdr:row>
      <xdr:rowOff>1</xdr:rowOff>
    </xdr:to>
    <xdr:sp textlink="">
      <xdr:nvSpPr>
        <xdr:cNvPr id="13" name="Text Box 18">
          <a:extLst>
            <a:ext uri="{FF2B5EF4-FFF2-40B4-BE49-F238E27FC236}">
              <a16:creationId xmlns:a16="http://schemas.microsoft.com/office/drawing/2014/main" id="{68C20DA6-343E-451A-97D1-0CE229F5115F}"/>
            </a:ext>
          </a:extLst>
        </xdr:cNvPr>
        <xdr:cNvSpPr txBox="1">
          <a:spLocks noChangeArrowheads="1"/>
        </xdr:cNvSpPr>
      </xdr:nvSpPr>
      <xdr:spPr bwMode="auto">
        <a:xfrm>
          <a:off x="12035118" y="403413"/>
          <a:ext cx="3922058" cy="3193676"/>
        </a:xfrm>
        <a:prstGeom prst="rect">
          <a:avLst/>
        </a:prstGeom>
        <a:solidFill>
          <a:srgbClr val="FFFFFF"/>
        </a:solidFill>
        <a:ln w="9525">
          <a:solidFill>
            <a:srgbClr val="000000"/>
          </a:solidFill>
          <a:miter lim="800000"/>
          <a:headEnd/>
          <a:tailEnd/>
        </a:ln>
      </xdr:spPr>
      <xdr:txBody>
        <a:bodyPr vertOverflow="clip" wrap="square" lIns="72000" tIns="36000" rIns="36000" bIns="0" anchor="t" upright="1"/>
        <a:lstStyle/>
        <a:p>
          <a:pPr algn="l" rtl="0">
            <a:defRPr sz="1000"/>
          </a:pPr>
          <a:endParaRPr lang="en-US" altLang="ja-JP" sz="400" b="0" i="1" strike="noStrike">
            <a:solidFill>
              <a:srgbClr val="000000"/>
            </a:solidFill>
            <a:latin typeface="ＭＳ Ｐゴシック" panose="020B0600070205080204" pitchFamily="50" charset="-128"/>
            <a:ea typeface="ＭＳ Ｐゴシック" panose="020B0600070205080204" pitchFamily="50" charset="-128"/>
          </a:endParaRPr>
        </a:p>
        <a:p>
          <a:pPr algn="l" rtl="0">
            <a:defRPr sz="1000"/>
          </a:pPr>
          <a:endParaRPr lang="en-US" altLang="ja-JP" sz="400" b="0" i="1" strike="noStrike">
            <a:solidFill>
              <a:srgbClr val="000000"/>
            </a:solidFill>
            <a:latin typeface="ＭＳ Ｐゴシック" panose="020B0600070205080204" pitchFamily="50" charset="-128"/>
            <a:ea typeface="ＭＳ Ｐゴシック" panose="020B0600070205080204" pitchFamily="50" charset="-128"/>
          </a:endParaRPr>
        </a:p>
        <a:p>
          <a:pPr algn="l" rtl="0">
            <a:defRPr sz="1000"/>
          </a:pPr>
          <a:endParaRPr lang="en-US" altLang="ja-JP" sz="400" b="0" i="1" strike="noStrike">
            <a:solidFill>
              <a:srgbClr val="000000"/>
            </a:solidFill>
            <a:latin typeface="ＭＳ Ｐゴシック" panose="020B0600070205080204" pitchFamily="50" charset="-128"/>
            <a:ea typeface="ＭＳ Ｐゴシック" panose="020B0600070205080204" pitchFamily="50" charset="-128"/>
          </a:endParaRPr>
        </a:p>
        <a:p>
          <a:pPr algn="l" rtl="0">
            <a:defRPr sz="1000"/>
          </a:pPr>
          <a:endParaRPr lang="en-US" altLang="ja-JP" sz="400" b="0" i="1" strike="noStrike">
            <a:solidFill>
              <a:srgbClr val="000000"/>
            </a:solidFill>
            <a:latin typeface="ＭＳ Ｐゴシック" panose="020B0600070205080204" pitchFamily="50" charset="-128"/>
            <a:ea typeface="ＭＳ Ｐゴシック" panose="020B0600070205080204" pitchFamily="50" charset="-128"/>
          </a:endParaRPr>
        </a:p>
        <a:p>
          <a:pPr algn="l" rtl="0">
            <a:defRPr sz="1000"/>
          </a:pPr>
          <a:endParaRPr lang="ja-JP" altLang="en-US" sz="400" b="0" i="1" strike="noStrike">
            <a:solidFill>
              <a:srgbClr val="000000"/>
            </a:solidFill>
            <a:latin typeface="ＭＳ Ｐゴシック" panose="020B0600070205080204" pitchFamily="50" charset="-128"/>
            <a:ea typeface="ＭＳ Ｐゴシック" panose="020B0600070205080204" pitchFamily="50" charset="-128"/>
          </a:endParaRPr>
        </a:p>
        <a:p>
          <a:pPr algn="l" rtl="0">
            <a:defRPr sz="1000"/>
          </a:pPr>
          <a:r>
            <a:rPr lang="ja-JP" altLang="en-US" sz="1100" b="0" i="0" strike="noStrike">
              <a:solidFill>
                <a:srgbClr val="000000"/>
              </a:solidFill>
              <a:latin typeface="ＤＦＰ特太ゴシック体"/>
              <a:ea typeface="+mn-ea"/>
            </a:rPr>
            <a:t>⑧</a:t>
          </a:r>
          <a:r>
            <a:rPr lang="ja-JP" altLang="en-US" sz="1100" b="0" i="0" strike="noStrike">
              <a:solidFill>
                <a:srgbClr val="000000"/>
              </a:solidFill>
              <a:latin typeface="ＭＳ Ｐゴシック"/>
              <a:ea typeface="ＭＳ Ｐゴシック"/>
            </a:rPr>
            <a:t>委託中間処理の方法</a:t>
          </a:r>
          <a:endParaRPr lang="ja-JP" altLang="en-US" sz="900" b="0" i="0" strike="noStrike">
            <a:solidFill>
              <a:srgbClr val="000000"/>
            </a:solidFill>
            <a:latin typeface="ＭＳ 明朝"/>
            <a:ea typeface="ＭＳ 明朝"/>
          </a:endParaRPr>
        </a:p>
        <a:p>
          <a:pPr algn="l" rtl="0">
            <a:defRPr sz="1000"/>
          </a:pPr>
          <a:r>
            <a:rPr lang="ja-JP" altLang="en-US" sz="1000" b="0" i="0" strike="noStrike">
              <a:solidFill>
                <a:srgbClr val="000000"/>
              </a:solidFill>
              <a:latin typeface="HG丸ｺﾞｼｯｸM-PRO" pitchFamily="50" charset="-128"/>
              <a:ea typeface="HG丸ｺﾞｼｯｸM-PRO" pitchFamily="50" charset="-128"/>
            </a:rPr>
            <a:t>　⑥の「処理・処分の方法」で「</a:t>
          </a:r>
          <a:r>
            <a:rPr lang="en-US" altLang="ja-JP" sz="1000" b="0" i="0" strike="noStrike">
              <a:solidFill>
                <a:srgbClr val="000000"/>
              </a:solidFill>
              <a:latin typeface="HG丸ｺﾞｼｯｸM-PRO" pitchFamily="50" charset="-128"/>
              <a:ea typeface="HG丸ｺﾞｼｯｸM-PRO" pitchFamily="50" charset="-128"/>
            </a:rPr>
            <a:t>U1</a:t>
          </a:r>
          <a:r>
            <a:rPr lang="ja-JP" altLang="en-US" sz="1000" b="0" i="0" strike="noStrike">
              <a:solidFill>
                <a:srgbClr val="000000"/>
              </a:solidFill>
              <a:latin typeface="HG丸ｺﾞｼｯｸM-PRO" pitchFamily="50" charset="-128"/>
              <a:ea typeface="HG丸ｺﾞｼｯｸM-PRO" pitchFamily="50" charset="-128"/>
            </a:rPr>
            <a:t>」</a:t>
          </a:r>
          <a:r>
            <a:rPr lang="ja-JP" altLang="ja-JP" sz="1000" b="0" i="0">
              <a:effectLst/>
              <a:latin typeface="HG丸ｺﾞｼｯｸM-PRO" panose="020F0600000000000000" pitchFamily="50" charset="-128"/>
              <a:ea typeface="HG丸ｺﾞｼｯｸM-PRO" panose="020F0600000000000000" pitchFamily="50" charset="-128"/>
              <a:cs typeface="+mn-cs"/>
            </a:rPr>
            <a:t>（中間処理を委託）</a:t>
          </a:r>
          <a:r>
            <a:rPr lang="ja-JP" altLang="en-US" sz="1000" b="0" i="0" strike="noStrike">
              <a:solidFill>
                <a:srgbClr val="000000"/>
              </a:solidFill>
              <a:latin typeface="HG丸ｺﾞｼｯｸM-PRO" pitchFamily="50" charset="-128"/>
              <a:ea typeface="HG丸ｺﾞｼｯｸM-PRO" pitchFamily="50" charset="-128"/>
            </a:rPr>
            <a:t>と回答された</a:t>
          </a:r>
          <a:endParaRPr lang="en-US" altLang="ja-JP" sz="1000" b="0" i="0" strike="noStrike">
            <a:solidFill>
              <a:srgbClr val="000000"/>
            </a:solidFill>
            <a:latin typeface="HG丸ｺﾞｼｯｸM-PRO" pitchFamily="50" charset="-128"/>
            <a:ea typeface="HG丸ｺﾞｼｯｸM-PRO" pitchFamily="50" charset="-128"/>
          </a:endParaRPr>
        </a:p>
        <a:p>
          <a:pPr algn="l" rtl="0">
            <a:defRPr sz="1000"/>
          </a:pPr>
          <a:r>
            <a:rPr lang="ja-JP" altLang="en-US" sz="1000" b="0" i="0" strike="noStrike">
              <a:solidFill>
                <a:srgbClr val="000000"/>
              </a:solidFill>
              <a:latin typeface="HG丸ｺﾞｼｯｸM-PRO" pitchFamily="50" charset="-128"/>
              <a:ea typeface="HG丸ｺﾞｼｯｸM-PRO" pitchFamily="50" charset="-128"/>
            </a:rPr>
            <a:t>　場合は、委託先で中間処理された内容に該当する処理方法の記号を</a:t>
          </a:r>
          <a:endParaRPr lang="en-US" altLang="ja-JP" sz="1000" b="0" i="0" strike="noStrike">
            <a:solidFill>
              <a:srgbClr val="000000"/>
            </a:solidFill>
            <a:latin typeface="HG丸ｺﾞｼｯｸM-PRO" pitchFamily="50" charset="-128"/>
            <a:ea typeface="HG丸ｺﾞｼｯｸM-PRO" pitchFamily="50" charset="-128"/>
          </a:endParaRPr>
        </a:p>
        <a:p>
          <a:pPr algn="l" rtl="0">
            <a:defRPr sz="1000"/>
          </a:pPr>
          <a:r>
            <a:rPr lang="ja-JP" altLang="en-US" sz="1000" b="0" i="0" strike="noStrike">
              <a:solidFill>
                <a:srgbClr val="000000"/>
              </a:solidFill>
              <a:latin typeface="HG丸ｺﾞｼｯｸM-PRO" pitchFamily="50" charset="-128"/>
              <a:ea typeface="HG丸ｺﾞｼｯｸM-PRO" pitchFamily="50" charset="-128"/>
            </a:rPr>
            <a:t>　下欄の「❽委託中間処理方法」から選んで、中間処理の過程順に</a:t>
          </a:r>
          <a:endParaRPr lang="en-US" altLang="ja-JP" sz="1000" b="0" i="0" strike="noStrike">
            <a:solidFill>
              <a:srgbClr val="000000"/>
            </a:solidFill>
            <a:latin typeface="HG丸ｺﾞｼｯｸM-PRO" pitchFamily="50" charset="-128"/>
            <a:ea typeface="HG丸ｺﾞｼｯｸM-PRO" pitchFamily="50" charset="-128"/>
          </a:endParaRPr>
        </a:p>
        <a:p>
          <a:pPr algn="l" rtl="0">
            <a:defRPr sz="1000"/>
          </a:pPr>
          <a:r>
            <a:rPr lang="ja-JP" altLang="en-US" sz="1000" b="0" i="0" strike="noStrike">
              <a:solidFill>
                <a:srgbClr val="000000"/>
              </a:solidFill>
              <a:latin typeface="HG丸ｺﾞｼｯｸM-PRO" pitchFamily="50" charset="-128"/>
              <a:ea typeface="HG丸ｺﾞｼｯｸM-PRO" pitchFamily="50" charset="-128"/>
            </a:rPr>
            <a:t>　記入してください。</a:t>
          </a:r>
          <a:endParaRPr lang="en-US" altLang="ja-JP" sz="1000" b="0" i="0" strike="noStrike">
            <a:solidFill>
              <a:srgbClr val="000000"/>
            </a:solidFill>
            <a:latin typeface="HG丸ｺﾞｼｯｸM-PRO" pitchFamily="50" charset="-128"/>
            <a:ea typeface="HG丸ｺﾞｼｯｸM-PRO" pitchFamily="50" charset="-128"/>
          </a:endParaRPr>
        </a:p>
        <a:p>
          <a:pPr algn="l" rtl="0">
            <a:defRPr sz="1000"/>
          </a:pPr>
          <a:endParaRPr lang="ja-JP" altLang="en-US" sz="1000" b="0" i="0" strike="noStrike">
            <a:solidFill>
              <a:srgbClr val="000000"/>
            </a:solidFill>
            <a:latin typeface="HG丸ｺﾞｼｯｸM-PRO" pitchFamily="50" charset="-128"/>
            <a:ea typeface="HG丸ｺﾞｼｯｸM-PRO" pitchFamily="50" charset="-128"/>
          </a:endParaRPr>
        </a:p>
        <a:p>
          <a:pPr algn="l" rtl="0">
            <a:defRPr sz="1000"/>
          </a:pPr>
          <a:endParaRPr lang="ja-JP" altLang="en-US" sz="400" b="0" i="0" strike="noStrike">
            <a:solidFill>
              <a:srgbClr val="000000"/>
            </a:solidFill>
            <a:latin typeface="ＭＳ 明朝"/>
            <a:ea typeface="ＭＳ 明朝"/>
          </a:endParaRPr>
        </a:p>
        <a:p>
          <a:pPr algn="l" rtl="0">
            <a:defRPr sz="1000"/>
          </a:pPr>
          <a:r>
            <a:rPr lang="ja-JP" altLang="en-US" sz="1100" b="0" i="0" strike="noStrike">
              <a:solidFill>
                <a:srgbClr val="000000"/>
              </a:solidFill>
              <a:latin typeface="ＭＳ Ｐゴシック"/>
              <a:ea typeface="ＭＳ Ｐゴシック"/>
            </a:rPr>
            <a:t>⑨委託中間処理後の再利用・処分の方法</a:t>
          </a:r>
          <a:endParaRPr lang="ja-JP" altLang="en-US" sz="900" b="0" i="0" strike="noStrike">
            <a:solidFill>
              <a:srgbClr val="000000"/>
            </a:solidFill>
            <a:latin typeface="ＭＳ 明朝"/>
            <a:ea typeface="ＭＳ 明朝"/>
          </a:endParaRPr>
        </a:p>
        <a:p>
          <a:pPr rtl="0"/>
          <a:r>
            <a:rPr lang="ja-JP" altLang="en-US" sz="1000" b="0" i="0" strike="noStrike">
              <a:solidFill>
                <a:srgbClr val="000000"/>
              </a:solidFill>
              <a:latin typeface="HG丸ｺﾞｼｯｸM-PRO" pitchFamily="50" charset="-128"/>
              <a:ea typeface="HG丸ｺﾞｼｯｸM-PRO" pitchFamily="50" charset="-128"/>
            </a:rPr>
            <a:t>　</a:t>
          </a:r>
          <a:r>
            <a:rPr lang="ja-JP" altLang="ja-JP" sz="1000" b="0" i="0">
              <a:effectLst/>
              <a:latin typeface="HG丸ｺﾞｼｯｸM-PRO" panose="020F0600000000000000" pitchFamily="50" charset="-128"/>
              <a:ea typeface="HG丸ｺﾞｼｯｸM-PRO" panose="020F0600000000000000" pitchFamily="50" charset="-128"/>
              <a:cs typeface="+mn-cs"/>
            </a:rPr>
            <a:t>委託先で中間処理された後の廃棄物の処理方法に該当する番号を</a:t>
          </a:r>
          <a:r>
            <a:rPr lang="ja-JP" altLang="en-US" sz="1000" b="0" i="0" strike="noStrike">
              <a:solidFill>
                <a:srgbClr val="000000"/>
              </a:solidFill>
              <a:latin typeface="HG丸ｺﾞｼｯｸM-PRO" pitchFamily="50" charset="-128"/>
              <a:ea typeface="HG丸ｺﾞｼｯｸM-PRO" pitchFamily="50" charset="-128"/>
            </a:rPr>
            <a:t>下欄の</a:t>
          </a:r>
          <a:endParaRPr lang="en-US" altLang="ja-JP" sz="1000" b="0" i="0" strike="noStrike">
            <a:solidFill>
              <a:srgbClr val="000000"/>
            </a:solidFill>
            <a:latin typeface="HG丸ｺﾞｼｯｸM-PRO" pitchFamily="50" charset="-128"/>
            <a:ea typeface="HG丸ｺﾞｼｯｸM-PRO" pitchFamily="50" charset="-128"/>
          </a:endParaRPr>
        </a:p>
        <a:p>
          <a:pPr rtl="0"/>
          <a:r>
            <a:rPr lang="ja-JP" altLang="en-US" sz="1000" b="0" i="0" strike="noStrike">
              <a:solidFill>
                <a:srgbClr val="000000"/>
              </a:solidFill>
              <a:latin typeface="HG丸ｺﾞｼｯｸM-PRO" pitchFamily="50" charset="-128"/>
              <a:ea typeface="HG丸ｺﾞｼｯｸM-PRO" pitchFamily="50" charset="-128"/>
            </a:rPr>
            <a:t>　「❾処理後の処分方法」から選択してください。</a:t>
          </a:r>
          <a:endParaRPr lang="ja-JP" altLang="en-US" sz="1000" b="1" i="0" strike="noStrike">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21</xdr:col>
      <xdr:colOff>123265</xdr:colOff>
      <xdr:row>2</xdr:row>
      <xdr:rowOff>10480</xdr:rowOff>
    </xdr:from>
    <xdr:to>
      <xdr:col>23</xdr:col>
      <xdr:colOff>918882</xdr:colOff>
      <xdr:row>18</xdr:row>
      <xdr:rowOff>2867</xdr:rowOff>
    </xdr:to>
    <xdr:sp textlink="">
      <xdr:nvSpPr>
        <xdr:cNvPr id="14" name="Text Box 2">
          <a:extLst>
            <a:ext uri="{FF2B5EF4-FFF2-40B4-BE49-F238E27FC236}">
              <a16:creationId xmlns:a16="http://schemas.microsoft.com/office/drawing/2014/main" id="{5FF36824-3905-4569-A2F3-BFCE03B93182}"/>
            </a:ext>
          </a:extLst>
        </xdr:cNvPr>
        <xdr:cNvSpPr txBox="1">
          <a:spLocks noChangeArrowheads="1"/>
        </xdr:cNvSpPr>
      </xdr:nvSpPr>
      <xdr:spPr bwMode="auto">
        <a:xfrm>
          <a:off x="16091647" y="413892"/>
          <a:ext cx="2566147" cy="2681799"/>
        </a:xfrm>
        <a:prstGeom prst="rect">
          <a:avLst/>
        </a:prstGeom>
        <a:solidFill>
          <a:srgbClr val="FFFFFF"/>
        </a:solidFill>
        <a:ln w="9525">
          <a:solidFill>
            <a:srgbClr val="000000"/>
          </a:solidFill>
          <a:miter lim="800000"/>
          <a:headEnd/>
          <a:tailEnd/>
        </a:ln>
      </xdr:spPr>
      <xdr:txBody>
        <a:bodyPr vertOverflow="clip" wrap="square" lIns="72000" tIns="36000" rIns="36000" bIns="0" anchor="t" upright="1"/>
        <a:lstStyle/>
        <a:p>
          <a:pPr algn="l" rtl="0">
            <a:lnSpc>
              <a:spcPts val="900"/>
            </a:lnSpc>
            <a:defRPr sz="1000"/>
          </a:pPr>
          <a:endParaRPr lang="en-US" altLang="ja-JP" sz="900" b="0" i="0" u="none" strike="noStrike" baseline="0">
            <a:solidFill>
              <a:srgbClr val="000000"/>
            </a:solidFill>
            <a:latin typeface="ＭＳ 明朝"/>
            <a:ea typeface="ＭＳ 明朝"/>
          </a:endParaRPr>
        </a:p>
        <a:p>
          <a:pPr algn="l" rtl="0">
            <a:lnSpc>
              <a:spcPts val="900"/>
            </a:lnSpc>
            <a:defRPr sz="1000"/>
          </a:pPr>
          <a:endParaRPr lang="en-US" altLang="ja-JP" sz="900" b="0" i="0" u="none" strike="noStrike" baseline="0">
            <a:solidFill>
              <a:srgbClr val="000000"/>
            </a:solidFill>
            <a:latin typeface="ＭＳ 明朝"/>
            <a:ea typeface="ＭＳ 明朝"/>
          </a:endParaRPr>
        </a:p>
        <a:p>
          <a:pPr algn="l" rtl="0">
            <a:lnSpc>
              <a:spcPts val="900"/>
            </a:lnSpc>
            <a:defRPr sz="1000"/>
          </a:pPr>
          <a:endParaRPr lang="ja-JP" altLang="en-US" sz="900" b="0" i="0" u="none" strike="noStrike" baseline="0">
            <a:solidFill>
              <a:srgbClr val="000000"/>
            </a:solidFill>
            <a:latin typeface="ＭＳ 明朝"/>
            <a:ea typeface="ＭＳ 明朝"/>
          </a:endParaRPr>
        </a:p>
        <a:p>
          <a:pPr algn="l" rtl="0">
            <a:defRPr sz="1000"/>
          </a:pP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⑩再生利用・リサイクルの用途</a:t>
          </a:r>
          <a:endParaRPr lang="ja-JP" altLang="en-US" sz="900" b="0" i="0" u="none" strike="noStrike" baseline="0">
            <a:solidFill>
              <a:srgbClr val="000000"/>
            </a:solidFill>
            <a:latin typeface="ＭＳ 明朝"/>
            <a:ea typeface="ＭＳ 明朝"/>
          </a:endParaRPr>
        </a:p>
        <a:p>
          <a:pPr algn="l" rtl="0">
            <a:defRPr sz="1000"/>
          </a:pPr>
          <a:r>
            <a:rPr lang="ja-JP" altLang="en-US" sz="1000" b="0" i="0" u="none" strike="noStrike" baseline="0">
              <a:solidFill>
                <a:srgbClr val="000000"/>
              </a:solidFill>
              <a:latin typeface="HG丸ｺﾞｼｯｸM-PRO" pitchFamily="50" charset="-128"/>
              <a:ea typeface="HG丸ｺﾞｼｯｸM-PRO" pitchFamily="50" charset="-128"/>
            </a:rPr>
            <a:t>　⑥の「処理・処分の記号」で</a:t>
          </a:r>
          <a:endParaRPr lang="en-US" altLang="ja-JP" sz="1000" b="0" i="0" u="none" strike="noStrike" baseline="0">
            <a:solidFill>
              <a:srgbClr val="000000"/>
            </a:solidFill>
            <a:latin typeface="HG丸ｺﾞｼｯｸM-PRO" pitchFamily="50" charset="-128"/>
            <a:ea typeface="HG丸ｺﾞｼｯｸM-PRO" pitchFamily="50" charset="-128"/>
          </a:endParaRPr>
        </a:p>
        <a:p>
          <a:pPr algn="l" rtl="0">
            <a:defRPr sz="1000"/>
          </a:pPr>
          <a:r>
            <a:rPr lang="ja-JP" altLang="en-US" sz="1000" b="0" i="0" u="none" strike="noStrike" baseline="0">
              <a:solidFill>
                <a:srgbClr val="000000"/>
              </a:solidFill>
              <a:latin typeface="HG丸ｺﾞｼｯｸM-PRO" pitchFamily="50" charset="-128"/>
              <a:ea typeface="HG丸ｺﾞｼｯｸM-PRO" pitchFamily="50" charset="-128"/>
            </a:rPr>
            <a:t>　「Ｗ１」、「Ｖ１」、「Ｖ</a:t>
          </a:r>
          <a:r>
            <a:rPr lang="en-US" altLang="ja-JP" sz="1000" b="0" i="0" u="none" strike="noStrike" baseline="0">
              <a:solidFill>
                <a:srgbClr val="000000"/>
              </a:solidFill>
              <a:latin typeface="HG丸ｺﾞｼｯｸM-PRO" pitchFamily="50" charset="-128"/>
              <a:ea typeface="HG丸ｺﾞｼｯｸM-PRO" pitchFamily="50" charset="-128"/>
            </a:rPr>
            <a:t>2</a:t>
          </a:r>
          <a:r>
            <a:rPr lang="ja-JP" altLang="en-US" sz="1000" b="0" i="0" u="none" strike="noStrike" baseline="0">
              <a:solidFill>
                <a:srgbClr val="000000"/>
              </a:solidFill>
              <a:latin typeface="HG丸ｺﾞｼｯｸM-PRO" pitchFamily="50" charset="-128"/>
              <a:ea typeface="HG丸ｺﾞｼｯｸM-PRO" pitchFamily="50" charset="-128"/>
            </a:rPr>
            <a:t>」、</a:t>
          </a:r>
          <a:endParaRPr lang="en-US" altLang="ja-JP" sz="1000" b="0" i="0" u="none" strike="noStrike" baseline="0">
            <a:solidFill>
              <a:srgbClr val="000000"/>
            </a:solidFill>
            <a:latin typeface="HG丸ｺﾞｼｯｸM-PRO" pitchFamily="50" charset="-128"/>
            <a:ea typeface="HG丸ｺﾞｼｯｸM-PRO" pitchFamily="50" charset="-128"/>
          </a:endParaRPr>
        </a:p>
        <a:p>
          <a:pPr algn="l" rtl="0">
            <a:defRPr sz="1000"/>
          </a:pPr>
          <a:r>
            <a:rPr lang="ja-JP" altLang="en-US" sz="1000" b="0" i="0" u="none" strike="noStrike" baseline="0">
              <a:solidFill>
                <a:srgbClr val="000000"/>
              </a:solidFill>
              <a:latin typeface="HG丸ｺﾞｼｯｸM-PRO" pitchFamily="50" charset="-128"/>
              <a:ea typeface="HG丸ｺﾞｼｯｸM-PRO" pitchFamily="50" charset="-128"/>
            </a:rPr>
            <a:t>　「Ｘ１」、「Ｒ６」及び</a:t>
          </a:r>
          <a:endParaRPr lang="en-US" altLang="ja-JP" sz="1000" b="0" i="0" u="none" strike="noStrike" baseline="0">
            <a:solidFill>
              <a:srgbClr val="000000"/>
            </a:solidFill>
            <a:latin typeface="HG丸ｺﾞｼｯｸM-PRO" pitchFamily="50" charset="-128"/>
            <a:ea typeface="HG丸ｺﾞｼｯｸM-PRO" pitchFamily="50" charset="-128"/>
          </a:endParaRPr>
        </a:p>
        <a:p>
          <a:pPr algn="l" rtl="0">
            <a:defRPr sz="1000"/>
          </a:pPr>
          <a:r>
            <a:rPr lang="ja-JP" altLang="en-US" sz="1000" b="0" i="0" u="none" strike="noStrike" baseline="0">
              <a:solidFill>
                <a:srgbClr val="000000"/>
              </a:solidFill>
              <a:latin typeface="HG丸ｺﾞｼｯｸM-PRO" pitchFamily="50" charset="-128"/>
              <a:ea typeface="HG丸ｺﾞｼｯｸM-PRO" pitchFamily="50" charset="-128"/>
            </a:rPr>
            <a:t>　「⑨処理後の処分方法」で　　　</a:t>
          </a:r>
          <a:endParaRPr lang="en-US" altLang="ja-JP" sz="1000" b="0" i="0" u="none" strike="noStrike" baseline="0">
            <a:solidFill>
              <a:srgbClr val="000000"/>
            </a:solidFill>
            <a:latin typeface="HG丸ｺﾞｼｯｸM-PRO" pitchFamily="50" charset="-128"/>
            <a:ea typeface="HG丸ｺﾞｼｯｸM-PRO" pitchFamily="50" charset="-128"/>
          </a:endParaRPr>
        </a:p>
        <a:p>
          <a:pPr algn="l" rtl="0">
            <a:defRPr sz="1000"/>
          </a:pPr>
          <a:r>
            <a:rPr lang="ja-JP" altLang="en-US" sz="1000" b="0" i="0" u="none" strike="noStrike" baseline="0">
              <a:solidFill>
                <a:srgbClr val="000000"/>
              </a:solidFill>
              <a:latin typeface="HG丸ｺﾞｼｯｸM-PRO" pitchFamily="50" charset="-128"/>
              <a:ea typeface="HG丸ｺﾞｼｯｸM-PRO" pitchFamily="50" charset="-128"/>
            </a:rPr>
            <a:t>　「１」と回答された場合、下欄の</a:t>
          </a:r>
          <a:endParaRPr lang="en-US" altLang="ja-JP" sz="1000" b="0" i="0" u="none" strike="noStrike" baseline="0">
            <a:solidFill>
              <a:srgbClr val="000000"/>
            </a:solidFill>
            <a:latin typeface="HG丸ｺﾞｼｯｸM-PRO" pitchFamily="50" charset="-128"/>
            <a:ea typeface="HG丸ｺﾞｼｯｸM-PRO" pitchFamily="50" charset="-128"/>
          </a:endParaRPr>
        </a:p>
        <a:p>
          <a:pPr algn="l" rtl="0">
            <a:defRPr sz="1000"/>
          </a:pPr>
          <a:r>
            <a:rPr lang="ja-JP" altLang="en-US" sz="1000" b="0" i="0" u="none" strike="noStrike" baseline="0">
              <a:solidFill>
                <a:srgbClr val="000000"/>
              </a:solidFill>
              <a:latin typeface="HG丸ｺﾞｼｯｸM-PRO" pitchFamily="50" charset="-128"/>
              <a:ea typeface="HG丸ｺﾞｼｯｸM-PRO" pitchFamily="50" charset="-128"/>
            </a:rPr>
            <a:t>　「❿資源化用途」から該当する</a:t>
          </a:r>
          <a:endParaRPr lang="en-US" altLang="ja-JP" sz="1000" b="0" i="0" u="none" strike="noStrike" baseline="0">
            <a:solidFill>
              <a:srgbClr val="000000"/>
            </a:solidFill>
            <a:latin typeface="HG丸ｺﾞｼｯｸM-PRO" pitchFamily="50" charset="-128"/>
            <a:ea typeface="HG丸ｺﾞｼｯｸM-PRO" pitchFamily="50" charset="-128"/>
          </a:endParaRPr>
        </a:p>
        <a:p>
          <a:pPr algn="l" rtl="0">
            <a:defRPr sz="1000"/>
          </a:pPr>
          <a:r>
            <a:rPr lang="ja-JP" altLang="en-US" sz="1000" b="0" i="0" u="none" strike="noStrike" baseline="0">
              <a:solidFill>
                <a:srgbClr val="000000"/>
              </a:solidFill>
              <a:latin typeface="HG丸ｺﾞｼｯｸM-PRO" pitchFamily="50" charset="-128"/>
              <a:ea typeface="HG丸ｺﾞｼｯｸM-PRO" pitchFamily="50" charset="-128"/>
            </a:rPr>
            <a:t>　番号を記入してください。</a:t>
          </a:r>
        </a:p>
        <a:p>
          <a:pPr algn="l" rtl="0">
            <a:defRPr sz="1000"/>
          </a:pPr>
          <a:endParaRPr lang="ja-JP" altLang="en-US" sz="900" b="0" i="0" u="none" strike="noStrike" baseline="0">
            <a:solidFill>
              <a:srgbClr val="000000"/>
            </a:solidFill>
            <a:latin typeface="ＭＳ 明朝"/>
            <a:ea typeface="ＭＳ 明朝"/>
          </a:endParaRPr>
        </a:p>
      </xdr:txBody>
    </xdr:sp>
    <xdr:clientData/>
  </xdr:twoCellAnchor>
  <xdr:twoCellAnchor>
    <xdr:from>
      <xdr:col>14</xdr:col>
      <xdr:colOff>896471</xdr:colOff>
      <xdr:row>21</xdr:row>
      <xdr:rowOff>0</xdr:rowOff>
    </xdr:from>
    <xdr:to>
      <xdr:col>14</xdr:col>
      <xdr:colOff>896471</xdr:colOff>
      <xdr:row>22</xdr:row>
      <xdr:rowOff>0</xdr:rowOff>
    </xdr:to>
    <xdr:sp textlink="">
      <xdr:nvSpPr>
        <xdr:cNvPr id="33" name="Line 57">
          <a:extLst>
            <a:ext uri="{FF2B5EF4-FFF2-40B4-BE49-F238E27FC236}">
              <a16:creationId xmlns:a16="http://schemas.microsoft.com/office/drawing/2014/main" id="{8BE94ADC-E682-4641-B7C4-93E09AD6FD1A}"/>
            </a:ext>
          </a:extLst>
        </xdr:cNvPr>
        <xdr:cNvSpPr>
          <a:spLocks noChangeShapeType="1"/>
        </xdr:cNvSpPr>
      </xdr:nvSpPr>
      <xdr:spPr bwMode="auto">
        <a:xfrm>
          <a:off x="11440646" y="3657600"/>
          <a:ext cx="0" cy="171450"/>
        </a:xfrm>
        <a:prstGeom prst="line">
          <a:avLst/>
        </a:prstGeom>
        <a:noFill/>
        <a:ln w="28575">
          <a:solidFill>
            <a:srgbClr val="000000"/>
          </a:solidFill>
          <a:round/>
          <a:headEnd type="none" w="med" len="med"/>
          <a:tailEnd type="none" w="med" len="med"/>
        </a:ln>
      </xdr:spPr>
    </xdr:sp>
    <xdr:clientData/>
  </xdr:twoCellAnchor>
  <xdr:twoCellAnchor>
    <xdr:from>
      <xdr:col>1</xdr:col>
      <xdr:colOff>2898</xdr:colOff>
      <xdr:row>2</xdr:row>
      <xdr:rowOff>0</xdr:rowOff>
    </xdr:from>
    <xdr:to>
      <xdr:col>4</xdr:col>
      <xdr:colOff>0</xdr:colOff>
      <xdr:row>4</xdr:row>
      <xdr:rowOff>0</xdr:rowOff>
    </xdr:to>
    <xdr:sp textlink="">
      <xdr:nvSpPr>
        <xdr:cNvPr id="34" name="Text Box 51">
          <a:extLst>
            <a:ext uri="{FF2B5EF4-FFF2-40B4-BE49-F238E27FC236}">
              <a16:creationId xmlns:a16="http://schemas.microsoft.com/office/drawing/2014/main" id="{BB8AEDD0-893D-4E08-897F-9B7E174B3CFE}"/>
            </a:ext>
          </a:extLst>
        </xdr:cNvPr>
        <xdr:cNvSpPr txBox="1">
          <a:spLocks noChangeArrowheads="1"/>
        </xdr:cNvSpPr>
      </xdr:nvSpPr>
      <xdr:spPr bwMode="auto">
        <a:xfrm>
          <a:off x="202923" y="400050"/>
          <a:ext cx="3607077" cy="342900"/>
        </a:xfrm>
        <a:prstGeom prst="rect">
          <a:avLst/>
        </a:prstGeom>
        <a:solidFill>
          <a:schemeClr val="bg1">
            <a:lumMod val="85000"/>
          </a:schemeClr>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200" b="1" i="0" strike="noStrike">
              <a:solidFill>
                <a:srgbClr val="000000"/>
              </a:solidFill>
              <a:latin typeface="ＭＳ Ｐゴシック"/>
              <a:ea typeface="ＭＳ Ｐゴシック"/>
            </a:rPr>
            <a:t>事 業 所 で 発 生 し た 産 業 廃 棄 物 の 内 容</a:t>
          </a:r>
        </a:p>
      </xdr:txBody>
    </xdr:sp>
    <xdr:clientData/>
  </xdr:twoCellAnchor>
  <xdr:twoCellAnchor>
    <xdr:from>
      <xdr:col>9</xdr:col>
      <xdr:colOff>0</xdr:colOff>
      <xdr:row>21</xdr:row>
      <xdr:rowOff>28575</xdr:rowOff>
    </xdr:from>
    <xdr:to>
      <xdr:col>9</xdr:col>
      <xdr:colOff>0</xdr:colOff>
      <xdr:row>22</xdr:row>
      <xdr:rowOff>161925</xdr:rowOff>
    </xdr:to>
    <xdr:sp textlink="">
      <xdr:nvSpPr>
        <xdr:cNvPr id="35" name="Line 53">
          <a:extLst>
            <a:ext uri="{FF2B5EF4-FFF2-40B4-BE49-F238E27FC236}">
              <a16:creationId xmlns:a16="http://schemas.microsoft.com/office/drawing/2014/main" id="{69A513EE-996C-4A07-A077-40A6424FAE8B}"/>
            </a:ext>
          </a:extLst>
        </xdr:cNvPr>
        <xdr:cNvSpPr>
          <a:spLocks noChangeShapeType="1"/>
        </xdr:cNvSpPr>
      </xdr:nvSpPr>
      <xdr:spPr bwMode="auto">
        <a:xfrm>
          <a:off x="6972300" y="3686175"/>
          <a:ext cx="0" cy="304800"/>
        </a:xfrm>
        <a:prstGeom prst="line">
          <a:avLst/>
        </a:prstGeom>
        <a:noFill/>
        <a:ln w="9525">
          <a:noFill/>
          <a:round/>
          <a:headEnd/>
          <a:tailEnd type="triangle" w="med" len="med"/>
        </a:ln>
      </xdr:spPr>
    </xdr:sp>
    <xdr:clientData/>
  </xdr:twoCellAnchor>
  <xdr:twoCellAnchor>
    <xdr:from>
      <xdr:col>10</xdr:col>
      <xdr:colOff>0</xdr:colOff>
      <xdr:row>21</xdr:row>
      <xdr:rowOff>0</xdr:rowOff>
    </xdr:from>
    <xdr:to>
      <xdr:col>10</xdr:col>
      <xdr:colOff>0</xdr:colOff>
      <xdr:row>22</xdr:row>
      <xdr:rowOff>9525</xdr:rowOff>
    </xdr:to>
    <xdr:sp textlink="">
      <xdr:nvSpPr>
        <xdr:cNvPr id="36" name="Line 55">
          <a:extLst>
            <a:ext uri="{FF2B5EF4-FFF2-40B4-BE49-F238E27FC236}">
              <a16:creationId xmlns:a16="http://schemas.microsoft.com/office/drawing/2014/main" id="{EF43DB1B-8DD1-48EB-9583-731278C519FE}"/>
            </a:ext>
          </a:extLst>
        </xdr:cNvPr>
        <xdr:cNvSpPr>
          <a:spLocks noChangeShapeType="1"/>
        </xdr:cNvSpPr>
      </xdr:nvSpPr>
      <xdr:spPr bwMode="auto">
        <a:xfrm>
          <a:off x="7324725" y="3657600"/>
          <a:ext cx="0" cy="180975"/>
        </a:xfrm>
        <a:prstGeom prst="line">
          <a:avLst/>
        </a:prstGeom>
        <a:noFill/>
        <a:ln w="28575">
          <a:solidFill>
            <a:srgbClr val="000000"/>
          </a:solidFill>
          <a:round/>
          <a:headEnd type="none" w="med" len="med"/>
          <a:tailEnd type="none" w="med" len="med"/>
        </a:ln>
      </xdr:spPr>
    </xdr:sp>
    <xdr:clientData/>
  </xdr:twoCellAnchor>
  <xdr:twoCellAnchor>
    <xdr:from>
      <xdr:col>22</xdr:col>
      <xdr:colOff>465745</xdr:colOff>
      <xdr:row>18</xdr:row>
      <xdr:rowOff>430</xdr:rowOff>
    </xdr:from>
    <xdr:to>
      <xdr:col>22</xdr:col>
      <xdr:colOff>465745</xdr:colOff>
      <xdr:row>24</xdr:row>
      <xdr:rowOff>0</xdr:rowOff>
    </xdr:to>
    <xdr:cxnSp macro="">
      <xdr:nvCxnSpPr>
        <xdr:cNvPr id="37" name="直線矢印コネクタ 36">
          <a:extLst>
            <a:ext uri="{FF2B5EF4-FFF2-40B4-BE49-F238E27FC236}">
              <a16:creationId xmlns:a16="http://schemas.microsoft.com/office/drawing/2014/main" id="{350136DF-3F3E-4FB3-B4DB-66FC3E2A176C}"/>
            </a:ext>
          </a:extLst>
        </xdr:cNvPr>
        <xdr:cNvCxnSpPr/>
      </xdr:nvCxnSpPr>
      <xdr:spPr bwMode="auto">
        <a:xfrm>
          <a:off x="17240951" y="3093254"/>
          <a:ext cx="0" cy="1019305"/>
        </a:xfrm>
        <a:prstGeom prst="straightConnector1">
          <a:avLst/>
        </a:prstGeom>
        <a:solidFill>
          <a:srgbClr val="FFFFFF"/>
        </a:solidFill>
        <a:ln w="28575" cap="flat" cmpd="sng" algn="ctr">
          <a:solidFill>
            <a:srgbClr val="000000"/>
          </a:solidFill>
          <a:prstDash val="solid"/>
          <a:round/>
          <a:headEnd type="none" w="med" len="med"/>
          <a:tailEnd type="stealth" w="lg" len="med"/>
        </a:ln>
        <a:effectLst/>
      </xdr:spPr>
    </xdr:cxnSp>
    <xdr:clientData/>
  </xdr:twoCellAnchor>
  <xdr:twoCellAnchor>
    <xdr:from>
      <xdr:col>21</xdr:col>
      <xdr:colOff>117383</xdr:colOff>
      <xdr:row>18</xdr:row>
      <xdr:rowOff>110086</xdr:rowOff>
    </xdr:from>
    <xdr:to>
      <xdr:col>23</xdr:col>
      <xdr:colOff>916827</xdr:colOff>
      <xdr:row>21</xdr:row>
      <xdr:rowOff>458</xdr:rowOff>
    </xdr:to>
    <xdr:sp textlink="">
      <xdr:nvSpPr>
        <xdr:cNvPr id="38" name="Rectangle 32">
          <a:extLst>
            <a:ext uri="{FF2B5EF4-FFF2-40B4-BE49-F238E27FC236}">
              <a16:creationId xmlns:a16="http://schemas.microsoft.com/office/drawing/2014/main" id="{D464A1A4-0B18-441C-9CF8-0B6282A75465}"/>
            </a:ext>
          </a:extLst>
        </xdr:cNvPr>
        <xdr:cNvSpPr>
          <a:spLocks noChangeArrowheads="1"/>
        </xdr:cNvSpPr>
      </xdr:nvSpPr>
      <xdr:spPr bwMode="auto">
        <a:xfrm>
          <a:off x="16085765" y="3202910"/>
          <a:ext cx="2569974" cy="394636"/>
        </a:xfrm>
        <a:prstGeom prst="rect">
          <a:avLst/>
        </a:prstGeom>
        <a:solidFill>
          <a:schemeClr val="bg1">
            <a:lumMod val="85000"/>
          </a:schemeClr>
        </a:solidFill>
        <a:ln w="6350">
          <a:solidFill>
            <a:srgbClr val="000000"/>
          </a:solidFill>
          <a:miter lim="800000"/>
          <a:headEnd/>
          <a:tailEnd/>
        </a:ln>
      </xdr:spPr>
      <xdr:txBody>
        <a:bodyPr anchor="t"/>
        <a:lstStyle/>
        <a:p>
          <a:pPr algn="ctr"/>
          <a:r>
            <a:rPr lang="ja-JP" altLang="en-US" sz="1000" b="1" i="0" u="none" strike="noStrike">
              <a:effectLst/>
              <a:latin typeface="HG丸ｺﾞｼｯｸM-PRO" panose="020F0600000000000000" pitchFamily="50" charset="-128"/>
              <a:ea typeface="HG丸ｺﾞｼｯｸM-PRO" panose="020F0600000000000000" pitchFamily="50" charset="-128"/>
              <a:cs typeface="+mn-cs"/>
            </a:rPr>
            <a:t>⑥でＷ１</a:t>
          </a:r>
          <a:r>
            <a:rPr lang="en-US" altLang="ja-JP" sz="1000" b="1" i="0" u="none" strike="noStrike">
              <a:effectLst/>
              <a:latin typeface="HG丸ｺﾞｼｯｸM-PRO" panose="020F0600000000000000" pitchFamily="50" charset="-128"/>
              <a:ea typeface="HG丸ｺﾞｼｯｸM-PRO" panose="020F0600000000000000" pitchFamily="50" charset="-128"/>
              <a:cs typeface="+mn-cs"/>
            </a:rPr>
            <a:t>､</a:t>
          </a:r>
          <a:r>
            <a:rPr lang="ja-JP" altLang="en-US" sz="1000" b="1" i="0" u="none" strike="noStrike">
              <a:effectLst/>
              <a:latin typeface="HG丸ｺﾞｼｯｸM-PRO" panose="020F0600000000000000" pitchFamily="50" charset="-128"/>
              <a:ea typeface="HG丸ｺﾞｼｯｸM-PRO" panose="020F0600000000000000" pitchFamily="50" charset="-128"/>
              <a:cs typeface="+mn-cs"/>
            </a:rPr>
            <a:t>Ｖ１</a:t>
          </a:r>
          <a:r>
            <a:rPr lang="en-US" altLang="ja-JP" sz="1000" b="1" i="0" u="none" strike="noStrike">
              <a:effectLst/>
              <a:latin typeface="HG丸ｺﾞｼｯｸM-PRO" panose="020F0600000000000000" pitchFamily="50" charset="-128"/>
              <a:ea typeface="HG丸ｺﾞｼｯｸM-PRO" panose="020F0600000000000000" pitchFamily="50" charset="-128"/>
              <a:cs typeface="+mn-cs"/>
            </a:rPr>
            <a:t>､</a:t>
          </a:r>
          <a:r>
            <a:rPr lang="ja-JP" altLang="en-US" sz="1000" b="1" i="0" u="none" strike="noStrike">
              <a:effectLst/>
              <a:latin typeface="HG丸ｺﾞｼｯｸM-PRO" panose="020F0600000000000000" pitchFamily="50" charset="-128"/>
              <a:ea typeface="HG丸ｺﾞｼｯｸM-PRO" panose="020F0600000000000000" pitchFamily="50" charset="-128"/>
              <a:cs typeface="+mn-cs"/>
            </a:rPr>
            <a:t>Ｖ２</a:t>
          </a:r>
          <a:r>
            <a:rPr lang="en-US" altLang="ja-JP" sz="1000" b="1" i="0" u="none" strike="noStrike">
              <a:effectLst/>
              <a:latin typeface="HG丸ｺﾞｼｯｸM-PRO" panose="020F0600000000000000" pitchFamily="50" charset="-128"/>
              <a:ea typeface="HG丸ｺﾞｼｯｸM-PRO" panose="020F0600000000000000" pitchFamily="50" charset="-128"/>
              <a:cs typeface="+mn-cs"/>
            </a:rPr>
            <a:t>､</a:t>
          </a:r>
          <a:r>
            <a:rPr lang="ja-JP" altLang="en-US" sz="1000" b="1" i="0" u="none" strike="noStrike">
              <a:effectLst/>
              <a:latin typeface="HG丸ｺﾞｼｯｸM-PRO" panose="020F0600000000000000" pitchFamily="50" charset="-128"/>
              <a:ea typeface="HG丸ｺﾞｼｯｸM-PRO" panose="020F0600000000000000" pitchFamily="50" charset="-128"/>
              <a:cs typeface="+mn-cs"/>
            </a:rPr>
            <a:t>Ｘ１</a:t>
          </a:r>
          <a:r>
            <a:rPr lang="en-US" altLang="ja-JP" sz="1000" b="1" i="0" u="none" strike="noStrike">
              <a:effectLst/>
              <a:latin typeface="HG丸ｺﾞｼｯｸM-PRO" panose="020F0600000000000000" pitchFamily="50" charset="-128"/>
              <a:ea typeface="HG丸ｺﾞｼｯｸM-PRO" panose="020F0600000000000000" pitchFamily="50" charset="-128"/>
              <a:cs typeface="+mn-cs"/>
            </a:rPr>
            <a:t>､</a:t>
          </a:r>
          <a:r>
            <a:rPr lang="ja-JP" altLang="en-US" sz="1000" b="1" i="0" u="none" strike="noStrike">
              <a:effectLst/>
              <a:latin typeface="HG丸ｺﾞｼｯｸM-PRO" panose="020F0600000000000000" pitchFamily="50" charset="-128"/>
              <a:ea typeface="HG丸ｺﾞｼｯｸM-PRO" panose="020F0600000000000000" pitchFamily="50" charset="-128"/>
              <a:cs typeface="+mn-cs"/>
            </a:rPr>
            <a:t>Ｒ６</a:t>
          </a:r>
          <a:r>
            <a:rPr lang="en-US" altLang="ja-JP" sz="1000" b="1" i="0" u="none" strike="noStrike">
              <a:effectLst/>
              <a:latin typeface="HG丸ｺﾞｼｯｸM-PRO" panose="020F0600000000000000" pitchFamily="50" charset="-128"/>
              <a:ea typeface="HG丸ｺﾞｼｯｸM-PRO" panose="020F0600000000000000" pitchFamily="50" charset="-128"/>
              <a:cs typeface="+mn-cs"/>
            </a:rPr>
            <a:t>､</a:t>
          </a:r>
        </a:p>
        <a:p>
          <a:pPr algn="ctr"/>
          <a:r>
            <a:rPr lang="ja-JP" altLang="en-US" sz="1000" b="1" i="0" u="none" strike="noStrike">
              <a:effectLst/>
              <a:latin typeface="HG丸ｺﾞｼｯｸM-PRO" panose="020F0600000000000000" pitchFamily="50" charset="-128"/>
              <a:ea typeface="HG丸ｺﾞｼｯｸM-PRO" panose="020F0600000000000000" pitchFamily="50" charset="-128"/>
              <a:cs typeface="+mn-cs"/>
            </a:rPr>
            <a:t>⑨で１を回答した場合のみ</a:t>
          </a:r>
          <a:endParaRPr lang="ja-JP" altLang="en-US" sz="1000" b="1" i="0">
            <a:latin typeface="HG丸ｺﾞｼｯｸM-PRO" panose="020F0600000000000000" pitchFamily="50" charset="-128"/>
            <a:ea typeface="HG丸ｺﾞｼｯｸM-PRO" panose="020F0600000000000000" pitchFamily="50" charset="-128"/>
          </a:endParaRPr>
        </a:p>
      </xdr:txBody>
    </xdr:sp>
    <xdr:clientData/>
  </xdr:twoCellAnchor>
  <xdr:twoCellAnchor>
    <xdr:from>
      <xdr:col>14</xdr:col>
      <xdr:colOff>2039471</xdr:colOff>
      <xdr:row>2</xdr:row>
      <xdr:rowOff>0</xdr:rowOff>
    </xdr:from>
    <xdr:to>
      <xdr:col>20</xdr:col>
      <xdr:colOff>336175</xdr:colOff>
      <xdr:row>4</xdr:row>
      <xdr:rowOff>1</xdr:rowOff>
    </xdr:to>
    <xdr:sp textlink="">
      <xdr:nvSpPr>
        <xdr:cNvPr id="39" name="Text Box 52">
          <a:extLst>
            <a:ext uri="{FF2B5EF4-FFF2-40B4-BE49-F238E27FC236}">
              <a16:creationId xmlns:a16="http://schemas.microsoft.com/office/drawing/2014/main" id="{100A1C46-D02B-481D-B484-8DB8569A2409}"/>
            </a:ext>
          </a:extLst>
        </xdr:cNvPr>
        <xdr:cNvSpPr txBox="1">
          <a:spLocks noChangeArrowheads="1"/>
        </xdr:cNvSpPr>
      </xdr:nvSpPr>
      <xdr:spPr bwMode="auto">
        <a:xfrm>
          <a:off x="12035118" y="403412"/>
          <a:ext cx="3922057" cy="336177"/>
        </a:xfrm>
        <a:prstGeom prst="rect">
          <a:avLst/>
        </a:prstGeom>
        <a:solidFill>
          <a:schemeClr val="bg1">
            <a:lumMod val="85000"/>
          </a:schemeClr>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200" b="1" i="0" strike="noStrike">
              <a:solidFill>
                <a:sysClr val="windowText" lastClr="000000"/>
              </a:solidFill>
              <a:latin typeface="ＭＳ Ｐゴシック"/>
              <a:ea typeface="ＭＳ Ｐゴシック"/>
            </a:rPr>
            <a:t>⑥</a:t>
          </a:r>
          <a:r>
            <a:rPr lang="ja-JP" altLang="en-US" sz="1200" b="1" i="0" strike="noStrike" baseline="0">
              <a:solidFill>
                <a:sysClr val="windowText" lastClr="000000"/>
              </a:solidFill>
              <a:latin typeface="ＭＳ Ｐゴシック"/>
              <a:ea typeface="ＭＳ Ｐゴシック"/>
            </a:rPr>
            <a:t> </a:t>
          </a:r>
          <a:r>
            <a:rPr lang="ja-JP" altLang="en-US" sz="1200" b="1" i="0" strike="noStrike">
              <a:solidFill>
                <a:sysClr val="windowText" lastClr="000000"/>
              </a:solidFill>
              <a:latin typeface="ＭＳ Ｐゴシック"/>
              <a:ea typeface="ＭＳ Ｐゴシック"/>
            </a:rPr>
            <a:t>で </a:t>
          </a:r>
          <a:r>
            <a:rPr lang="en-US" altLang="ja-JP" sz="1200" b="1" i="0" strike="noStrike">
              <a:solidFill>
                <a:sysClr val="windowText" lastClr="000000"/>
              </a:solidFill>
              <a:latin typeface="ＭＳ Ｐゴシック"/>
              <a:ea typeface="ＭＳ Ｐゴシック"/>
            </a:rPr>
            <a:t>U 1 </a:t>
          </a:r>
          <a:r>
            <a:rPr lang="ja-JP" altLang="en-US" sz="1200" b="1" i="0" strike="noStrike">
              <a:solidFill>
                <a:sysClr val="windowText" lastClr="000000"/>
              </a:solidFill>
              <a:latin typeface="ＭＳ Ｐゴシック"/>
              <a:ea typeface="ＭＳ Ｐゴシック"/>
            </a:rPr>
            <a:t>を 回 答 し た 場 合 の み </a:t>
          </a:r>
        </a:p>
      </xdr:txBody>
    </xdr:sp>
    <xdr:clientData/>
  </xdr:twoCellAnchor>
  <xdr:twoCellAnchor>
    <xdr:from>
      <xdr:col>21</xdr:col>
      <xdr:colOff>123822</xdr:colOff>
      <xdr:row>2</xdr:row>
      <xdr:rowOff>4141</xdr:rowOff>
    </xdr:from>
    <xdr:to>
      <xdr:col>23</xdr:col>
      <xdr:colOff>919075</xdr:colOff>
      <xdr:row>4</xdr:row>
      <xdr:rowOff>161925</xdr:rowOff>
    </xdr:to>
    <xdr:sp textlink="">
      <xdr:nvSpPr>
        <xdr:cNvPr id="40" name="Text Box 52">
          <a:extLst>
            <a:ext uri="{FF2B5EF4-FFF2-40B4-BE49-F238E27FC236}">
              <a16:creationId xmlns:a16="http://schemas.microsoft.com/office/drawing/2014/main" id="{E3B50905-D563-4F94-BC75-D38B8943E049}"/>
            </a:ext>
          </a:extLst>
        </xdr:cNvPr>
        <xdr:cNvSpPr txBox="1">
          <a:spLocks noChangeArrowheads="1"/>
        </xdr:cNvSpPr>
      </xdr:nvSpPr>
      <xdr:spPr bwMode="auto">
        <a:xfrm>
          <a:off x="16092204" y="407553"/>
          <a:ext cx="2565783" cy="493960"/>
        </a:xfrm>
        <a:prstGeom prst="rect">
          <a:avLst/>
        </a:prstGeom>
        <a:solidFill>
          <a:schemeClr val="bg1">
            <a:lumMod val="85000"/>
          </a:schemeClr>
        </a:solidFill>
        <a:ln w="9525">
          <a:solidFill>
            <a:srgbClr val="000000"/>
          </a:solidFill>
          <a:miter lim="800000"/>
          <a:headEnd/>
          <a:tailEnd/>
        </a:ln>
        <a:effectLst/>
      </xdr:spPr>
      <xdr:txBody>
        <a:bodyPr vertOverflow="clip" wrap="square" lIns="27432" tIns="18288" rIns="27432" bIns="18288" anchor="ctr" upright="1"/>
        <a:lstStyle/>
        <a:p>
          <a:pPr algn="ctr">
            <a:lnSpc>
              <a:spcPts val="1100"/>
            </a:lnSpc>
          </a:pPr>
          <a:r>
            <a:rPr lang="ja-JP" altLang="ja-JP" sz="1200" b="1" i="0">
              <a:effectLst/>
              <a:latin typeface="ＭＳ Ｐゴシック" panose="020B0600070205080204" pitchFamily="50" charset="-128"/>
              <a:ea typeface="ＭＳ Ｐゴシック" panose="020B0600070205080204" pitchFamily="50" charset="-128"/>
              <a:cs typeface="+mn-cs"/>
            </a:rPr>
            <a:t>⑥で</a:t>
          </a:r>
          <a:r>
            <a:rPr lang="ja-JP" altLang="en-US" sz="1200" b="1" i="0">
              <a:effectLst/>
              <a:latin typeface="ＭＳ Ｐゴシック" panose="020B0600070205080204" pitchFamily="50" charset="-128"/>
              <a:ea typeface="ＭＳ Ｐゴシック" panose="020B0600070205080204" pitchFamily="50" charset="-128"/>
              <a:cs typeface="+mn-cs"/>
            </a:rPr>
            <a:t>Ｗ１</a:t>
          </a:r>
          <a:r>
            <a:rPr lang="en-US" altLang="ja-JP" sz="1200" b="1" i="0">
              <a:effectLst/>
              <a:latin typeface="ＭＳ Ｐゴシック" panose="020B0600070205080204" pitchFamily="50" charset="-128"/>
              <a:ea typeface="ＭＳ Ｐゴシック" panose="020B0600070205080204" pitchFamily="50" charset="-128"/>
              <a:cs typeface="+mn-cs"/>
            </a:rPr>
            <a:t>､</a:t>
          </a:r>
          <a:r>
            <a:rPr lang="ja-JP" altLang="en-US" sz="1200" b="1" i="0">
              <a:effectLst/>
              <a:latin typeface="ＭＳ Ｐゴシック" panose="020B0600070205080204" pitchFamily="50" charset="-128"/>
              <a:ea typeface="ＭＳ Ｐゴシック" panose="020B0600070205080204" pitchFamily="50" charset="-128"/>
              <a:cs typeface="+mn-cs"/>
            </a:rPr>
            <a:t>Ｖ１</a:t>
          </a:r>
          <a:r>
            <a:rPr lang="en-US" altLang="ja-JP" sz="1200" b="1" i="0">
              <a:effectLst/>
              <a:latin typeface="ＭＳ Ｐゴシック" panose="020B0600070205080204" pitchFamily="50" charset="-128"/>
              <a:ea typeface="ＭＳ Ｐゴシック" panose="020B0600070205080204" pitchFamily="50" charset="-128"/>
              <a:cs typeface="+mn-cs"/>
            </a:rPr>
            <a:t>､</a:t>
          </a:r>
          <a:r>
            <a:rPr lang="ja-JP" altLang="en-US" sz="1200" b="1" i="0">
              <a:effectLst/>
              <a:latin typeface="ＭＳ Ｐゴシック" panose="020B0600070205080204" pitchFamily="50" charset="-128"/>
              <a:ea typeface="ＭＳ Ｐゴシック" panose="020B0600070205080204" pitchFamily="50" charset="-128"/>
              <a:cs typeface="+mn-cs"/>
            </a:rPr>
            <a:t>Ｖ２</a:t>
          </a:r>
          <a:r>
            <a:rPr lang="en-US" altLang="ja-JP" sz="1200" b="1" i="0">
              <a:effectLst/>
              <a:latin typeface="ＭＳ Ｐゴシック" panose="020B0600070205080204" pitchFamily="50" charset="-128"/>
              <a:ea typeface="ＭＳ Ｐゴシック" panose="020B0600070205080204" pitchFamily="50" charset="-128"/>
              <a:cs typeface="+mn-cs"/>
            </a:rPr>
            <a:t>､</a:t>
          </a:r>
          <a:r>
            <a:rPr lang="ja-JP" altLang="en-US" sz="1200" b="1" i="0">
              <a:effectLst/>
              <a:latin typeface="ＭＳ Ｐゴシック" panose="020B0600070205080204" pitchFamily="50" charset="-128"/>
              <a:ea typeface="ＭＳ Ｐゴシック" panose="020B0600070205080204" pitchFamily="50" charset="-128"/>
              <a:cs typeface="+mn-cs"/>
            </a:rPr>
            <a:t>Ｘ１</a:t>
          </a:r>
          <a:r>
            <a:rPr lang="en-US" altLang="ja-JP" sz="1200" b="1" i="0">
              <a:effectLst/>
              <a:latin typeface="ＭＳ Ｐゴシック" panose="020B0600070205080204" pitchFamily="50" charset="-128"/>
              <a:ea typeface="ＭＳ Ｐゴシック" panose="020B0600070205080204" pitchFamily="50" charset="-128"/>
              <a:cs typeface="+mn-cs"/>
            </a:rPr>
            <a:t>､</a:t>
          </a:r>
          <a:r>
            <a:rPr lang="ja-JP" altLang="en-US" sz="1200" b="1" i="0">
              <a:effectLst/>
              <a:latin typeface="ＭＳ Ｐゴシック" panose="020B0600070205080204" pitchFamily="50" charset="-128"/>
              <a:ea typeface="ＭＳ Ｐゴシック" panose="020B0600070205080204" pitchFamily="50" charset="-128"/>
              <a:cs typeface="+mn-cs"/>
            </a:rPr>
            <a:t>Ｒ６、</a:t>
          </a:r>
          <a:endParaRPr lang="en-US" altLang="ja-JP" sz="1200" b="1" i="0">
            <a:effectLst/>
            <a:latin typeface="ＭＳ Ｐゴシック" panose="020B0600070205080204" pitchFamily="50" charset="-128"/>
            <a:ea typeface="ＭＳ Ｐゴシック" panose="020B0600070205080204" pitchFamily="50" charset="-128"/>
            <a:cs typeface="+mn-cs"/>
          </a:endParaRPr>
        </a:p>
        <a:p>
          <a:pPr algn="ctr">
            <a:lnSpc>
              <a:spcPts val="1100"/>
            </a:lnSpc>
          </a:pPr>
          <a:r>
            <a:rPr lang="ja-JP" altLang="en-US" sz="1200" b="1" i="0">
              <a:effectLst/>
              <a:latin typeface="ＭＳ Ｐゴシック" panose="020B0600070205080204" pitchFamily="50" charset="-128"/>
              <a:ea typeface="ＭＳ Ｐゴシック" panose="020B0600070205080204" pitchFamily="50" charset="-128"/>
              <a:cs typeface="+mn-cs"/>
            </a:rPr>
            <a:t>⑨</a:t>
          </a:r>
          <a:r>
            <a:rPr lang="ja-JP" altLang="ja-JP" sz="1200" b="1" i="0">
              <a:effectLst/>
              <a:latin typeface="ＭＳ Ｐゴシック" panose="020B0600070205080204" pitchFamily="50" charset="-128"/>
              <a:ea typeface="ＭＳ Ｐゴシック" panose="020B0600070205080204" pitchFamily="50" charset="-128"/>
              <a:cs typeface="+mn-cs"/>
            </a:rPr>
            <a:t>で</a:t>
          </a:r>
          <a:r>
            <a:rPr lang="ja-JP" altLang="en-US" sz="1200" b="1" i="0">
              <a:effectLst/>
              <a:latin typeface="ＭＳ Ｐゴシック" panose="020B0600070205080204" pitchFamily="50" charset="-128"/>
              <a:ea typeface="ＭＳ Ｐゴシック" panose="020B0600070205080204" pitchFamily="50" charset="-128"/>
              <a:cs typeface="+mn-cs"/>
            </a:rPr>
            <a:t>１</a:t>
          </a:r>
          <a:r>
            <a:rPr lang="ja-JP" altLang="ja-JP" sz="1200" b="1" i="0">
              <a:effectLst/>
              <a:latin typeface="ＭＳ Ｐゴシック" panose="020B0600070205080204" pitchFamily="50" charset="-128"/>
              <a:ea typeface="ＭＳ Ｐゴシック" panose="020B0600070205080204" pitchFamily="50" charset="-128"/>
              <a:cs typeface="+mn-cs"/>
            </a:rPr>
            <a:t>を回答した場合のみ </a:t>
          </a:r>
          <a:endParaRPr lang="ja-JP" altLang="ja-JP" sz="1400" b="1">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23</xdr:col>
      <xdr:colOff>1042146</xdr:colOff>
      <xdr:row>2</xdr:row>
      <xdr:rowOff>0</xdr:rowOff>
    </xdr:from>
    <xdr:to>
      <xdr:col>26</xdr:col>
      <xdr:colOff>0</xdr:colOff>
      <xdr:row>20</xdr:row>
      <xdr:rowOff>168087</xdr:rowOff>
    </xdr:to>
    <xdr:sp textlink="">
      <xdr:nvSpPr>
        <xdr:cNvPr id="41" name="Text Box 1">
          <a:extLst>
            <a:ext uri="{FF2B5EF4-FFF2-40B4-BE49-F238E27FC236}">
              <a16:creationId xmlns:a16="http://schemas.microsoft.com/office/drawing/2014/main" id="{ACA40966-3FE7-478C-9C4C-5EF9BA09B754}"/>
            </a:ext>
          </a:extLst>
        </xdr:cNvPr>
        <xdr:cNvSpPr txBox="1">
          <a:spLocks noChangeArrowheads="1"/>
        </xdr:cNvSpPr>
      </xdr:nvSpPr>
      <xdr:spPr bwMode="auto">
        <a:xfrm>
          <a:off x="18781058" y="403412"/>
          <a:ext cx="2868707" cy="3193675"/>
        </a:xfrm>
        <a:prstGeom prst="rect">
          <a:avLst/>
        </a:prstGeom>
        <a:solidFill>
          <a:srgbClr val="FFFFFF"/>
        </a:solidFill>
        <a:ln w="9525">
          <a:solidFill>
            <a:srgbClr val="000000"/>
          </a:solidFill>
          <a:miter lim="800000"/>
          <a:headEnd/>
          <a:tailEnd/>
        </a:ln>
      </xdr:spPr>
      <xdr:txBody>
        <a:bodyPr vertOverflow="clip" wrap="square" lIns="72000" tIns="72000" rIns="0" bIns="0" anchor="t" upright="1"/>
        <a:lstStyle/>
        <a:p>
          <a:pPr algn="l" rtl="0">
            <a:lnSpc>
              <a:spcPts val="1100"/>
            </a:lnSpc>
            <a:defRPr sz="1000"/>
          </a:pPr>
          <a:endParaRPr lang="en-US" altLang="ja-JP" sz="1100" b="0" i="0" strike="noStrike">
            <a:solidFill>
              <a:srgbClr val="000000"/>
            </a:solidFill>
            <a:latin typeface="ＭＳ 明朝"/>
            <a:ea typeface="ＭＳ 明朝"/>
          </a:endParaRPr>
        </a:p>
        <a:p>
          <a:pPr algn="l" rtl="0">
            <a:defRPr sz="1000"/>
          </a:pPr>
          <a:endParaRPr lang="en-US" altLang="ja-JP" sz="1100" b="0" i="0" strike="noStrike">
            <a:solidFill>
              <a:srgbClr val="000000"/>
            </a:solidFill>
            <a:latin typeface="ＤＦＰ特太ゴシック体"/>
            <a:ea typeface="+mn-ea"/>
          </a:endParaRPr>
        </a:p>
        <a:p>
          <a:pPr algn="l" rtl="0">
            <a:defRPr sz="1000"/>
          </a:pPr>
          <a:r>
            <a:rPr lang="ja-JP" altLang="en-US" sz="1100" b="0" i="0" strike="noStrike">
              <a:solidFill>
                <a:srgbClr val="000000"/>
              </a:solidFill>
              <a:latin typeface="ＤＦＰ特太ゴシック体"/>
              <a:ea typeface="+mn-ea"/>
            </a:rPr>
            <a:t>⑪再生処分業者又は最終処分業者の所在地等</a:t>
          </a:r>
          <a:endParaRPr lang="en-US" altLang="ja-JP" sz="1100" b="0" i="0" strike="noStrike">
            <a:solidFill>
              <a:srgbClr val="000000"/>
            </a:solidFill>
            <a:latin typeface="ＤＦＰ特太ゴシック体"/>
            <a:ea typeface="+mn-ea"/>
          </a:endParaRPr>
        </a:p>
        <a:p>
          <a:pPr algn="l" rtl="0">
            <a:defRPr sz="1000"/>
          </a:pPr>
          <a:r>
            <a:rPr lang="ja-JP" altLang="en-US" sz="1000" b="0" i="0" strike="noStrike">
              <a:solidFill>
                <a:srgbClr val="000000"/>
              </a:solidFill>
              <a:latin typeface="HG丸ｺﾞｼｯｸM-PRO"/>
              <a:ea typeface="HG丸ｺﾞｼｯｸM-PRO"/>
            </a:rPr>
            <a:t>　⑨の「処理後の処分方法」で</a:t>
          </a:r>
          <a:endParaRPr lang="en-US" altLang="ja-JP" sz="1000" b="0" i="0" strike="noStrike">
            <a:solidFill>
              <a:srgbClr val="000000"/>
            </a:solidFill>
            <a:latin typeface="HG丸ｺﾞｼｯｸM-PRO"/>
            <a:ea typeface="HG丸ｺﾞｼｯｸM-PRO"/>
          </a:endParaRPr>
        </a:p>
        <a:p>
          <a:pPr algn="l" rtl="0">
            <a:defRPr sz="1000"/>
          </a:pPr>
          <a:r>
            <a:rPr lang="ja-JP" altLang="en-US" sz="1000" b="0" i="0" strike="noStrike">
              <a:solidFill>
                <a:srgbClr val="000000"/>
              </a:solidFill>
              <a:latin typeface="HG丸ｺﾞｼｯｸM-PRO"/>
              <a:ea typeface="HG丸ｺﾞｼｯｸM-PRO"/>
            </a:rPr>
            <a:t>　１</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リサイクル（売却含む）</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を選択した場合は、</a:t>
          </a:r>
          <a:endParaRPr lang="en-US" altLang="ja-JP" sz="1000" b="0" i="0" strike="noStrike">
            <a:solidFill>
              <a:srgbClr val="000000"/>
            </a:solidFill>
            <a:latin typeface="HG丸ｺﾞｼｯｸM-PRO"/>
            <a:ea typeface="HG丸ｺﾞｼｯｸM-PRO"/>
          </a:endParaRPr>
        </a:p>
        <a:p>
          <a:pPr algn="l" rtl="0">
            <a:defRPr sz="1000"/>
          </a:pPr>
          <a:r>
            <a:rPr lang="ja-JP" altLang="en-US" sz="1000" b="0" i="0" strike="noStrike">
              <a:solidFill>
                <a:srgbClr val="000000"/>
              </a:solidFill>
              <a:latin typeface="HG丸ｺﾞｼｯｸM-PRO"/>
              <a:ea typeface="HG丸ｺﾞｼｯｸM-PRO"/>
            </a:rPr>
            <a:t>　再生利用している業者（売却先、譲渡先等）</a:t>
          </a:r>
          <a:endParaRPr lang="en-US" altLang="ja-JP" sz="1000" b="0" i="0" strike="noStrike">
            <a:solidFill>
              <a:srgbClr val="000000"/>
            </a:solidFill>
            <a:latin typeface="HG丸ｺﾞｼｯｸM-PRO"/>
            <a:ea typeface="HG丸ｺﾞｼｯｸM-PRO"/>
          </a:endParaRPr>
        </a:p>
        <a:p>
          <a:pPr algn="l" rtl="0">
            <a:defRPr sz="1000"/>
          </a:pPr>
          <a:r>
            <a:rPr lang="ja-JP" altLang="en-US" sz="1000" b="0" i="0" strike="noStrike">
              <a:solidFill>
                <a:srgbClr val="000000"/>
              </a:solidFill>
              <a:latin typeface="HG丸ｺﾞｼｯｸM-PRO"/>
              <a:ea typeface="HG丸ｺﾞｼｯｸM-PRO"/>
            </a:rPr>
            <a:t>　について記入してください。</a:t>
          </a:r>
          <a:endParaRPr lang="en-US" altLang="ja-JP" sz="1000" b="0" i="0" strike="noStrike">
            <a:solidFill>
              <a:srgbClr val="000000"/>
            </a:solidFill>
            <a:latin typeface="HG丸ｺﾞｼｯｸM-PRO"/>
            <a:ea typeface="HG丸ｺﾞｼｯｸM-PRO"/>
          </a:endParaRPr>
        </a:p>
        <a:p>
          <a:pPr algn="l" rtl="0">
            <a:defRPr sz="1000"/>
          </a:pPr>
          <a:r>
            <a:rPr lang="ja-JP" altLang="en-US" sz="1000" b="0" i="0" strike="noStrike">
              <a:solidFill>
                <a:srgbClr val="000000"/>
              </a:solidFill>
              <a:latin typeface="HG丸ｺﾞｼｯｸM-PRO"/>
              <a:ea typeface="HG丸ｺﾞｼｯｸM-PRO"/>
            </a:rPr>
            <a:t>　なお、再生利用している業者が不明な場合は</a:t>
          </a:r>
          <a:endParaRPr lang="en-US" altLang="ja-JP" sz="1000" b="0" i="0" strike="noStrike">
            <a:solidFill>
              <a:srgbClr val="000000"/>
            </a:solidFill>
            <a:latin typeface="HG丸ｺﾞｼｯｸM-PRO"/>
            <a:ea typeface="HG丸ｺﾞｼｯｸM-PRO"/>
          </a:endParaRPr>
        </a:p>
        <a:p>
          <a:pPr algn="l" rtl="0">
            <a:defRPr sz="1000"/>
          </a:pPr>
          <a:r>
            <a:rPr lang="ja-JP" altLang="en-US" sz="1000" b="0" i="0" strike="noStrike">
              <a:solidFill>
                <a:srgbClr val="000000"/>
              </a:solidFill>
              <a:latin typeface="HG丸ｺﾞｼｯｸM-PRO"/>
              <a:ea typeface="HG丸ｺﾞｼｯｸM-PRO"/>
            </a:rPr>
            <a:t>　記入は不要です。</a:t>
          </a:r>
          <a:endParaRPr lang="en-US" altLang="ja-JP" sz="1000" b="0" i="0" strike="noStrike">
            <a:solidFill>
              <a:srgbClr val="000000"/>
            </a:solidFill>
            <a:latin typeface="HG丸ｺﾞｼｯｸM-PRO"/>
            <a:ea typeface="HG丸ｺﾞｼｯｸM-PRO"/>
          </a:endParaRPr>
        </a:p>
        <a:p>
          <a:pPr algn="l" rtl="0">
            <a:defRPr sz="1000"/>
          </a:pPr>
          <a:r>
            <a:rPr lang="ja-JP" altLang="en-US" sz="1000" b="0" i="0" strike="noStrike">
              <a:solidFill>
                <a:srgbClr val="000000"/>
              </a:solidFill>
              <a:latin typeface="HG丸ｺﾞｼｯｸM-PRO"/>
              <a:ea typeface="HG丸ｺﾞｼｯｸM-PRO"/>
            </a:rPr>
            <a:t>　</a:t>
          </a:r>
          <a:endParaRPr lang="en-US" altLang="ja-JP" sz="1000" b="0" i="0" strike="noStrike">
            <a:solidFill>
              <a:srgbClr val="000000"/>
            </a:solidFill>
            <a:latin typeface="HG丸ｺﾞｼｯｸM-PRO"/>
            <a:ea typeface="HG丸ｺﾞｼｯｸM-PRO"/>
          </a:endParaRPr>
        </a:p>
        <a:p>
          <a:pPr algn="l" rtl="0">
            <a:defRPr sz="1000"/>
          </a:pPr>
          <a:r>
            <a:rPr lang="ja-JP" altLang="en-US" sz="1000" b="0" i="0" strike="noStrike">
              <a:solidFill>
                <a:srgbClr val="000000"/>
              </a:solidFill>
              <a:latin typeface="HG丸ｺﾞｼｯｸM-PRO"/>
              <a:ea typeface="HG丸ｺﾞｼｯｸM-PRO"/>
            </a:rPr>
            <a:t>　２</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埋立処分</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を選択した場合は、</a:t>
          </a:r>
          <a:endParaRPr lang="en-US" altLang="ja-JP" sz="1000" b="0" i="0" strike="noStrike">
            <a:solidFill>
              <a:srgbClr val="000000"/>
            </a:solidFill>
            <a:latin typeface="HG丸ｺﾞｼｯｸM-PRO"/>
            <a:ea typeface="HG丸ｺﾞｼｯｸM-PRO"/>
          </a:endParaRPr>
        </a:p>
        <a:p>
          <a:pPr algn="l" rtl="0">
            <a:defRPr sz="1000"/>
          </a:pPr>
          <a:r>
            <a:rPr lang="ja-JP" altLang="en-US" sz="1000" b="0" i="0" strike="noStrike">
              <a:solidFill>
                <a:srgbClr val="000000"/>
              </a:solidFill>
              <a:latin typeface="HG丸ｺﾞｼｯｸM-PRO"/>
              <a:ea typeface="HG丸ｺﾞｼｯｸM-PRO"/>
            </a:rPr>
            <a:t>　最終処分業者について記入して下さい。　　　　　　　　　　　　　　　 　　　　　　　　　　　　　　　　　　　　　　         　　　　　　　　　　　　</a:t>
          </a:r>
        </a:p>
      </xdr:txBody>
    </xdr:sp>
    <xdr:clientData/>
  </xdr:twoCellAnchor>
  <xdr:twoCellAnchor>
    <xdr:from>
      <xdr:col>23</xdr:col>
      <xdr:colOff>1042146</xdr:colOff>
      <xdr:row>2</xdr:row>
      <xdr:rowOff>116</xdr:rowOff>
    </xdr:from>
    <xdr:to>
      <xdr:col>26</xdr:col>
      <xdr:colOff>0</xdr:colOff>
      <xdr:row>4</xdr:row>
      <xdr:rowOff>117</xdr:rowOff>
    </xdr:to>
    <xdr:sp textlink="">
      <xdr:nvSpPr>
        <xdr:cNvPr id="42" name="Text Box 52">
          <a:extLst>
            <a:ext uri="{FF2B5EF4-FFF2-40B4-BE49-F238E27FC236}">
              <a16:creationId xmlns:a16="http://schemas.microsoft.com/office/drawing/2014/main" id="{350B1932-DAD6-4B77-A20C-A5E0791D6434}"/>
            </a:ext>
          </a:extLst>
        </xdr:cNvPr>
        <xdr:cNvSpPr txBox="1">
          <a:spLocks noChangeArrowheads="1"/>
        </xdr:cNvSpPr>
      </xdr:nvSpPr>
      <xdr:spPr bwMode="auto">
        <a:xfrm>
          <a:off x="18781058" y="403528"/>
          <a:ext cx="2868707" cy="336177"/>
        </a:xfrm>
        <a:prstGeom prst="rect">
          <a:avLst/>
        </a:prstGeom>
        <a:solidFill>
          <a:schemeClr val="bg1">
            <a:lumMod val="85000"/>
          </a:schemeClr>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200" b="1" i="0" strike="noStrike">
              <a:solidFill>
                <a:sysClr val="windowText" lastClr="000000"/>
              </a:solidFill>
              <a:latin typeface="ＭＳ Ｐゴシック"/>
              <a:ea typeface="ＭＳ Ｐゴシック"/>
            </a:rPr>
            <a:t>⑨で１、２を回答した場合のみ</a:t>
          </a:r>
        </a:p>
      </xdr:txBody>
    </xdr:sp>
    <xdr:clientData/>
  </xdr:twoCellAnchor>
  <xdr:twoCellAnchor>
    <xdr:from>
      <xdr:col>10</xdr:col>
      <xdr:colOff>840441</xdr:colOff>
      <xdr:row>4</xdr:row>
      <xdr:rowOff>4143</xdr:rowOff>
    </xdr:from>
    <xdr:to>
      <xdr:col>14</xdr:col>
      <xdr:colOff>1916206</xdr:colOff>
      <xdr:row>21</xdr:row>
      <xdr:rowOff>4143</xdr:rowOff>
    </xdr:to>
    <xdr:sp textlink="">
      <xdr:nvSpPr>
        <xdr:cNvPr id="43" name="Text Box 17">
          <a:extLst>
            <a:ext uri="{FF2B5EF4-FFF2-40B4-BE49-F238E27FC236}">
              <a16:creationId xmlns:a16="http://schemas.microsoft.com/office/drawing/2014/main" id="{0E8C0DF8-3767-43B4-957A-33D59CB9EAD1}"/>
            </a:ext>
          </a:extLst>
        </xdr:cNvPr>
        <xdr:cNvSpPr txBox="1">
          <a:spLocks noChangeArrowheads="1"/>
        </xdr:cNvSpPr>
      </xdr:nvSpPr>
      <xdr:spPr bwMode="auto">
        <a:xfrm>
          <a:off x="7933765" y="743731"/>
          <a:ext cx="3978088" cy="2857500"/>
        </a:xfrm>
        <a:prstGeom prst="rect">
          <a:avLst/>
        </a:prstGeom>
        <a:solidFill>
          <a:sysClr val="window" lastClr="FFFFFF"/>
        </a:solidFill>
        <a:ln w="9525">
          <a:solidFill>
            <a:sysClr val="windowText" lastClr="000000"/>
          </a:solidFill>
          <a:miter lim="800000"/>
          <a:headEnd/>
          <a:tailEnd/>
        </a:ln>
      </xdr:spPr>
      <xdr:txBody>
        <a:bodyPr vertOverflow="clip" wrap="square" lIns="72000" tIns="72000" rIns="36000" bIns="0" anchor="t" upright="1"/>
        <a:lstStyle/>
        <a:p>
          <a:pPr algn="l" rtl="0">
            <a:defRPr sz="1000"/>
          </a:pPr>
          <a:r>
            <a:rPr lang="ja-JP" altLang="en-US" sz="1100" b="0" i="0" strike="noStrike">
              <a:solidFill>
                <a:srgbClr val="000000"/>
              </a:solidFill>
              <a:latin typeface="ＤＦＰ特太ゴシック体"/>
            </a:rPr>
            <a:t>⑥</a:t>
          </a:r>
          <a:r>
            <a:rPr lang="ja-JP" altLang="en-US" sz="1100" b="0" i="0" strike="noStrike">
              <a:solidFill>
                <a:srgbClr val="000000"/>
              </a:solidFill>
              <a:latin typeface="ＭＳ Ｐゴシック"/>
              <a:ea typeface="ＭＳ Ｐゴシック"/>
            </a:rPr>
            <a:t>処理・処分の記号</a:t>
          </a:r>
          <a:endParaRPr lang="ja-JP" altLang="en-US" sz="900" b="0" i="0" strike="noStrike">
            <a:solidFill>
              <a:srgbClr val="000000"/>
            </a:solidFill>
            <a:latin typeface="ＭＳ 明朝"/>
            <a:ea typeface="ＭＳ 明朝"/>
          </a:endParaRPr>
        </a:p>
        <a:p>
          <a:pPr algn="l" rtl="0">
            <a:defRPr sz="1000"/>
          </a:pPr>
          <a:r>
            <a:rPr lang="ja-JP" altLang="en-US" sz="900" b="0" i="0" strike="noStrike">
              <a:solidFill>
                <a:srgbClr val="000000"/>
              </a:solidFill>
              <a:latin typeface="ＭＳ 明朝"/>
              <a:ea typeface="ＭＳ 明朝"/>
            </a:rPr>
            <a:t>　</a:t>
          </a:r>
          <a:r>
            <a:rPr lang="ja-JP" altLang="en-US" sz="1000" b="0" i="0" strike="noStrike">
              <a:solidFill>
                <a:srgbClr val="000000"/>
              </a:solidFill>
              <a:latin typeface="HG丸ｺﾞｼｯｸM-PRO"/>
              <a:ea typeface="HG丸ｺﾞｼｯｸM-PRO"/>
            </a:rPr>
            <a:t>発生した廃棄物（自社で中間処理した場合は、中間処理後の</a:t>
          </a:r>
          <a:endParaRPr lang="en-US" altLang="ja-JP" sz="1000" b="0" i="0" strike="noStrike">
            <a:solidFill>
              <a:srgbClr val="000000"/>
            </a:solidFill>
            <a:latin typeface="HG丸ｺﾞｼｯｸM-PRO"/>
            <a:ea typeface="HG丸ｺﾞｼｯｸM-PRO"/>
          </a:endParaRPr>
        </a:p>
        <a:p>
          <a:pPr algn="l" rtl="0">
            <a:defRPr sz="1000"/>
          </a:pPr>
          <a:r>
            <a:rPr lang="ja-JP" altLang="en-US" sz="1000" b="0" i="0" strike="noStrike">
              <a:solidFill>
                <a:srgbClr val="000000"/>
              </a:solidFill>
              <a:latin typeface="HG丸ｺﾞｼｯｸM-PRO"/>
              <a:ea typeface="HG丸ｺﾞｼｯｸM-PRO"/>
            </a:rPr>
            <a:t>　廃棄物）の</a:t>
          </a:r>
          <a:r>
            <a:rPr lang="ja-JP" altLang="ja-JP" sz="1050" b="1" i="0">
              <a:latin typeface="ＭＳ ゴシック" panose="020B0609070205080204" pitchFamily="49" charset="-128"/>
              <a:ea typeface="ＭＳ ゴシック" panose="020B0609070205080204" pitchFamily="49" charset="-128"/>
              <a:cs typeface="+mn-cs"/>
            </a:rPr>
            <a:t>処理・処分方法</a:t>
          </a:r>
          <a:r>
            <a:rPr lang="ja-JP" altLang="ja-JP" sz="1000" b="0" i="0">
              <a:latin typeface="HG丸ｺﾞｼｯｸM-PRO" pitchFamily="50" charset="-128"/>
              <a:ea typeface="HG丸ｺﾞｼｯｸM-PRO" pitchFamily="50" charset="-128"/>
              <a:cs typeface="+mn-cs"/>
            </a:rPr>
            <a:t>を</a:t>
          </a:r>
          <a:r>
            <a:rPr lang="ja-JP" altLang="en-US" sz="1000" b="0" i="0" strike="noStrike">
              <a:solidFill>
                <a:srgbClr val="000000"/>
              </a:solidFill>
              <a:latin typeface="HG丸ｺﾞｼｯｸM-PRO"/>
              <a:ea typeface="HG丸ｺﾞｼｯｸM-PRO"/>
            </a:rPr>
            <a:t>下欄の「❻処理・処分方法」</a:t>
          </a:r>
          <a:endParaRPr lang="en-US" altLang="ja-JP" sz="1000" b="0" i="0" strike="noStrike">
            <a:solidFill>
              <a:srgbClr val="000000"/>
            </a:solidFill>
            <a:latin typeface="HG丸ｺﾞｼｯｸM-PRO"/>
            <a:ea typeface="HG丸ｺﾞｼｯｸM-PRO"/>
          </a:endParaRPr>
        </a:p>
        <a:p>
          <a:pPr algn="l" rtl="0">
            <a:defRPr sz="1000"/>
          </a:pPr>
          <a:r>
            <a:rPr lang="ja-JP" altLang="en-US" sz="1000" b="0" i="0" strike="noStrike">
              <a:solidFill>
                <a:srgbClr val="000000"/>
              </a:solidFill>
              <a:latin typeface="HG丸ｺﾞｼｯｸM-PRO"/>
              <a:ea typeface="HG丸ｺﾞｼｯｸM-PRO"/>
            </a:rPr>
            <a:t>　から選んで記入してください。</a:t>
          </a:r>
          <a:endParaRPr lang="ja-JP" altLang="en-US" sz="900" b="0" i="0" strike="noStrike">
            <a:solidFill>
              <a:srgbClr val="000000"/>
            </a:solidFill>
            <a:latin typeface="ＭＳ 明朝"/>
            <a:ea typeface="ＭＳ 明朝"/>
          </a:endParaRPr>
        </a:p>
        <a:p>
          <a:pPr algn="l" rtl="0">
            <a:defRPr sz="1000"/>
          </a:pPr>
          <a:endParaRPr lang="ja-JP" altLang="en-US" sz="1000" b="0" i="0" strike="noStrike">
            <a:solidFill>
              <a:srgbClr val="000000"/>
            </a:solidFill>
            <a:latin typeface="ＭＳ 明朝"/>
            <a:ea typeface="ＭＳ 明朝"/>
          </a:endParaRPr>
        </a:p>
        <a:p>
          <a:pPr algn="l" rtl="0">
            <a:defRPr sz="1000"/>
          </a:pPr>
          <a:r>
            <a:rPr lang="ja-JP" altLang="en-US" sz="1100" b="0" i="0" strike="noStrike">
              <a:solidFill>
                <a:srgbClr val="000000"/>
              </a:solidFill>
              <a:latin typeface="ＤＦＰ特太ゴシック体"/>
            </a:rPr>
            <a:t>⑦</a:t>
          </a:r>
          <a:r>
            <a:rPr lang="ja-JP" altLang="en-US" sz="1100" b="0" i="0" strike="noStrike">
              <a:solidFill>
                <a:srgbClr val="000000"/>
              </a:solidFill>
              <a:latin typeface="ＭＳ Ｐゴシック"/>
              <a:ea typeface="ＭＳ Ｐゴシック"/>
            </a:rPr>
            <a:t>処分業者又は再生処理業者の所在地等</a:t>
          </a:r>
          <a:endParaRPr lang="en-US" altLang="ja-JP" sz="1100" b="0" i="0" strike="noStrike">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a:t>
          </a:r>
          <a:r>
            <a:rPr lang="en-US" altLang="ja-JP" sz="1100" b="1" i="0" u="sng" strike="noStrike">
              <a:solidFill>
                <a:srgbClr val="000000"/>
              </a:solidFill>
              <a:latin typeface="ＭＳ Ｐゴシック"/>
              <a:ea typeface="ＭＳ Ｐゴシック"/>
            </a:rPr>
            <a:t>※</a:t>
          </a:r>
          <a:r>
            <a:rPr lang="ja-JP" altLang="en-US" sz="1100" b="1" i="0" u="sng" strike="noStrike">
              <a:solidFill>
                <a:srgbClr val="000000"/>
              </a:solidFill>
              <a:latin typeface="ＭＳ Ｐゴシック"/>
              <a:ea typeface="ＭＳ Ｐゴシック"/>
            </a:rPr>
            <a:t>収集運搬業者を除く</a:t>
          </a:r>
          <a:endParaRPr lang="en-US" altLang="ja-JP" sz="1100" b="1" i="0" u="sng" strike="noStrike">
            <a:solidFill>
              <a:srgbClr val="000000"/>
            </a:solidFill>
            <a:latin typeface="ＭＳ Ｐゴシック"/>
            <a:ea typeface="ＭＳ Ｐゴシック"/>
          </a:endParaRPr>
        </a:p>
        <a:p>
          <a:pPr algn="l" rtl="0">
            <a:defRPr sz="1000"/>
          </a:pPr>
          <a:r>
            <a:rPr lang="ja-JP" altLang="en-US" sz="1000" b="0" i="0" strike="noStrike">
              <a:solidFill>
                <a:srgbClr val="000000"/>
              </a:solidFill>
              <a:latin typeface="HG丸ｺﾞｼｯｸM-PRO" pitchFamily="50" charset="-128"/>
              <a:ea typeface="HG丸ｺﾞｼｯｸM-PRO" pitchFamily="50" charset="-128"/>
            </a:rPr>
            <a:t>　⑥の処理</a:t>
          </a:r>
          <a:r>
            <a:rPr lang="ja-JP" altLang="en-US" sz="1000" b="0" i="0" strike="noStrike">
              <a:solidFill>
                <a:srgbClr val="000000"/>
              </a:solidFill>
              <a:latin typeface="HG丸ｺﾞｼｯｸM-PRO"/>
              <a:ea typeface="HG丸ｺﾞｼｯｸM-PRO"/>
            </a:rPr>
            <a:t>を行った業者（委託業者）の名称、電話番号</a:t>
          </a:r>
          <a:endParaRPr lang="en-US" altLang="ja-JP" sz="1000" b="0" i="0" strike="noStrike">
            <a:solidFill>
              <a:srgbClr val="000000"/>
            </a:solidFill>
            <a:latin typeface="HG丸ｺﾞｼｯｸM-PRO"/>
            <a:ea typeface="HG丸ｺﾞｼｯｸM-PRO"/>
          </a:endParaRPr>
        </a:p>
        <a:p>
          <a:pPr algn="l" rtl="0">
            <a:defRPr sz="1000"/>
          </a:pPr>
          <a:r>
            <a:rPr lang="ja-JP" altLang="en-US" sz="1000" b="0" i="0" strike="noStrike">
              <a:solidFill>
                <a:srgbClr val="000000"/>
              </a:solidFill>
              <a:latin typeface="HG丸ｺﾞｼｯｸM-PRO"/>
              <a:ea typeface="HG丸ｺﾞｼｯｸM-PRO"/>
            </a:rPr>
            <a:t>　及び所在地の都道府県名、市町村名を記入してください。</a:t>
          </a:r>
          <a:endParaRPr lang="en-US" altLang="ja-JP" sz="1000" b="0" i="0" strike="noStrike">
            <a:solidFill>
              <a:srgbClr val="000000"/>
            </a:solidFill>
            <a:latin typeface="HG丸ｺﾞｼｯｸM-PRO"/>
            <a:ea typeface="HG丸ｺﾞｼｯｸM-PRO"/>
          </a:endParaRPr>
        </a:p>
        <a:p>
          <a:pPr algn="l" rtl="0">
            <a:defRPr sz="1000"/>
          </a:pPr>
          <a:r>
            <a:rPr lang="ja-JP" altLang="en-US" sz="1000" b="0" i="0" strike="noStrike">
              <a:solidFill>
                <a:srgbClr val="000000"/>
              </a:solidFill>
              <a:latin typeface="HG丸ｺﾞｼｯｸM-PRO"/>
              <a:ea typeface="HG丸ｺﾞｼｯｸM-PRO"/>
            </a:rPr>
            <a:t>　（ここでいう「業者」とは</a:t>
          </a:r>
          <a:r>
            <a:rPr lang="ja-JP" altLang="en-US" sz="1050" b="1" i="0" strike="noStrike">
              <a:solidFill>
                <a:srgbClr val="000000"/>
              </a:solidFill>
              <a:latin typeface="ＭＳ ゴシック" panose="020B0609070205080204" pitchFamily="49" charset="-128"/>
              <a:ea typeface="ＭＳ ゴシック" panose="020B0609070205080204" pitchFamily="49" charset="-128"/>
            </a:rPr>
            <a:t>収集運搬業者名ではない</a:t>
          </a:r>
          <a:r>
            <a:rPr lang="ja-JP" altLang="en-US" sz="1000" b="0" i="0" strike="noStrike">
              <a:solidFill>
                <a:srgbClr val="000000"/>
              </a:solidFill>
              <a:latin typeface="HG丸ｺﾞｼｯｸM-PRO"/>
              <a:ea typeface="HG丸ｺﾞｼｯｸM-PRO"/>
            </a:rPr>
            <a:t>ことに</a:t>
          </a:r>
          <a:endParaRPr lang="en-US" altLang="ja-JP" sz="1000" b="0" i="0" strike="noStrike">
            <a:solidFill>
              <a:srgbClr val="000000"/>
            </a:solidFill>
            <a:latin typeface="HG丸ｺﾞｼｯｸM-PRO"/>
            <a:ea typeface="HG丸ｺﾞｼｯｸM-PRO"/>
          </a:endParaRPr>
        </a:p>
        <a:p>
          <a:pPr algn="l" rtl="0">
            <a:defRPr sz="1000"/>
          </a:pPr>
          <a:r>
            <a:rPr lang="ja-JP" altLang="en-US" sz="1000" b="0" i="0" strike="noStrike">
              <a:solidFill>
                <a:srgbClr val="000000"/>
              </a:solidFill>
              <a:latin typeface="HG丸ｺﾞｼｯｸM-PRO"/>
              <a:ea typeface="HG丸ｺﾞｼｯｸM-PRO"/>
            </a:rPr>
            <a:t>　　注意してください）</a:t>
          </a:r>
          <a:endParaRPr lang="ja-JP" altLang="en-US" sz="1000" b="0" i="0" strike="noStrike">
            <a:solidFill>
              <a:srgbClr val="000000"/>
            </a:solidFill>
            <a:latin typeface="ＭＳ 明朝"/>
            <a:ea typeface="ＭＳ 明朝"/>
          </a:endParaRPr>
        </a:p>
      </xdr:txBody>
    </xdr:sp>
    <xdr:clientData/>
  </xdr:twoCellAnchor>
  <xdr:twoCellAnchor>
    <xdr:from>
      <xdr:col>10</xdr:col>
      <xdr:colOff>840441</xdr:colOff>
      <xdr:row>2</xdr:row>
      <xdr:rowOff>0</xdr:rowOff>
    </xdr:from>
    <xdr:to>
      <xdr:col>14</xdr:col>
      <xdr:colOff>1916206</xdr:colOff>
      <xdr:row>4</xdr:row>
      <xdr:rowOff>4142</xdr:rowOff>
    </xdr:to>
    <xdr:sp textlink="">
      <xdr:nvSpPr>
        <xdr:cNvPr id="44" name="Text Box 52">
          <a:extLst>
            <a:ext uri="{FF2B5EF4-FFF2-40B4-BE49-F238E27FC236}">
              <a16:creationId xmlns:a16="http://schemas.microsoft.com/office/drawing/2014/main" id="{F4884BFD-301F-489D-9D64-EDFC11567856}"/>
            </a:ext>
          </a:extLst>
        </xdr:cNvPr>
        <xdr:cNvSpPr txBox="1">
          <a:spLocks noChangeArrowheads="1"/>
        </xdr:cNvSpPr>
      </xdr:nvSpPr>
      <xdr:spPr bwMode="auto">
        <a:xfrm>
          <a:off x="7933765" y="403412"/>
          <a:ext cx="3978088" cy="340318"/>
        </a:xfrm>
        <a:prstGeom prst="rect">
          <a:avLst/>
        </a:prstGeom>
        <a:solidFill>
          <a:schemeClr val="bg1">
            <a:lumMod val="85000"/>
          </a:schemeClr>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200" b="1" i="0" strike="noStrike">
              <a:solidFill>
                <a:srgbClr val="000000"/>
              </a:solidFill>
              <a:latin typeface="ＭＳ Ｐゴシック"/>
              <a:ea typeface="ＭＳ Ｐゴシック"/>
            </a:rPr>
            <a:t>処  理  ・  処  分　の　内　容</a:t>
          </a:r>
        </a:p>
      </xdr:txBody>
    </xdr:sp>
    <xdr:clientData/>
  </xdr:twoCellAnchor>
  <xdr:twoCellAnchor>
    <xdr:from>
      <xdr:col>10</xdr:col>
      <xdr:colOff>0</xdr:colOff>
      <xdr:row>23</xdr:row>
      <xdr:rowOff>0</xdr:rowOff>
    </xdr:from>
    <xdr:to>
      <xdr:col>10</xdr:col>
      <xdr:colOff>0</xdr:colOff>
      <xdr:row>24</xdr:row>
      <xdr:rowOff>0</xdr:rowOff>
    </xdr:to>
    <xdr:sp textlink="">
      <xdr:nvSpPr>
        <xdr:cNvPr id="46" name="Line 55">
          <a:extLst>
            <a:ext uri="{FF2B5EF4-FFF2-40B4-BE49-F238E27FC236}">
              <a16:creationId xmlns:a16="http://schemas.microsoft.com/office/drawing/2014/main" id="{1C972DA0-556E-45E0-89B7-9B5E33857893}"/>
            </a:ext>
          </a:extLst>
        </xdr:cNvPr>
        <xdr:cNvSpPr>
          <a:spLocks noChangeShapeType="1"/>
        </xdr:cNvSpPr>
      </xdr:nvSpPr>
      <xdr:spPr bwMode="auto">
        <a:xfrm>
          <a:off x="7324725" y="4000500"/>
          <a:ext cx="0" cy="180975"/>
        </a:xfrm>
        <a:prstGeom prst="line">
          <a:avLst/>
        </a:prstGeom>
        <a:noFill/>
        <a:ln w="28575">
          <a:solidFill>
            <a:srgbClr val="000000"/>
          </a:solidFill>
          <a:round/>
          <a:headEnd/>
          <a:tailEnd type="stealth" w="lg" len="med"/>
        </a:ln>
      </xdr:spPr>
    </xdr:sp>
    <xdr:clientData/>
  </xdr:twoCellAnchor>
  <xdr:twoCellAnchor>
    <xdr:from>
      <xdr:col>14</xdr:col>
      <xdr:colOff>896471</xdr:colOff>
      <xdr:row>23</xdr:row>
      <xdr:rowOff>0</xdr:rowOff>
    </xdr:from>
    <xdr:to>
      <xdr:col>14</xdr:col>
      <xdr:colOff>896471</xdr:colOff>
      <xdr:row>23</xdr:row>
      <xdr:rowOff>171450</xdr:rowOff>
    </xdr:to>
    <xdr:sp textlink="">
      <xdr:nvSpPr>
        <xdr:cNvPr id="47" name="Line 57">
          <a:extLst>
            <a:ext uri="{FF2B5EF4-FFF2-40B4-BE49-F238E27FC236}">
              <a16:creationId xmlns:a16="http://schemas.microsoft.com/office/drawing/2014/main" id="{3267F783-D210-40B9-AC99-995DD6E84A5A}"/>
            </a:ext>
          </a:extLst>
        </xdr:cNvPr>
        <xdr:cNvSpPr>
          <a:spLocks noChangeShapeType="1"/>
        </xdr:cNvSpPr>
      </xdr:nvSpPr>
      <xdr:spPr bwMode="auto">
        <a:xfrm>
          <a:off x="11440646" y="4000500"/>
          <a:ext cx="0" cy="171450"/>
        </a:xfrm>
        <a:prstGeom prst="line">
          <a:avLst/>
        </a:prstGeom>
        <a:noFill/>
        <a:ln w="28575">
          <a:solidFill>
            <a:srgbClr val="000000"/>
          </a:solidFill>
          <a:round/>
          <a:headEnd/>
          <a:tailEnd type="stealth" w="lg" len="med"/>
        </a:ln>
      </xdr:spPr>
    </xdr:sp>
    <xdr:clientData/>
  </xdr:twoCellAnchor>
  <xdr:twoCellAnchor>
    <xdr:from>
      <xdr:col>19</xdr:col>
      <xdr:colOff>169770</xdr:colOff>
      <xdr:row>21</xdr:row>
      <xdr:rowOff>0</xdr:rowOff>
    </xdr:from>
    <xdr:to>
      <xdr:col>19</xdr:col>
      <xdr:colOff>169770</xdr:colOff>
      <xdr:row>22</xdr:row>
      <xdr:rowOff>0</xdr:rowOff>
    </xdr:to>
    <xdr:sp textlink="">
      <xdr:nvSpPr>
        <xdr:cNvPr id="48" name="Line 57">
          <a:extLst>
            <a:ext uri="{FF2B5EF4-FFF2-40B4-BE49-F238E27FC236}">
              <a16:creationId xmlns:a16="http://schemas.microsoft.com/office/drawing/2014/main" id="{C79135FA-7522-4022-92C2-235F64B8C735}"/>
            </a:ext>
          </a:extLst>
        </xdr:cNvPr>
        <xdr:cNvSpPr>
          <a:spLocks noChangeShapeType="1"/>
        </xdr:cNvSpPr>
      </xdr:nvSpPr>
      <xdr:spPr bwMode="auto">
        <a:xfrm>
          <a:off x="16419420" y="3657600"/>
          <a:ext cx="0" cy="171450"/>
        </a:xfrm>
        <a:prstGeom prst="line">
          <a:avLst/>
        </a:prstGeom>
        <a:noFill/>
        <a:ln w="28575">
          <a:solidFill>
            <a:srgbClr val="000000"/>
          </a:solidFill>
          <a:round/>
          <a:headEnd type="none" w="med" len="med"/>
          <a:tailEnd type="none" w="med" len="med"/>
        </a:ln>
      </xdr:spPr>
    </xdr:sp>
    <xdr:clientData/>
  </xdr:twoCellAnchor>
  <xdr:twoCellAnchor>
    <xdr:from>
      <xdr:col>19</xdr:col>
      <xdr:colOff>169770</xdr:colOff>
      <xdr:row>23</xdr:row>
      <xdr:rowOff>0</xdr:rowOff>
    </xdr:from>
    <xdr:to>
      <xdr:col>19</xdr:col>
      <xdr:colOff>169770</xdr:colOff>
      <xdr:row>23</xdr:row>
      <xdr:rowOff>171450</xdr:rowOff>
    </xdr:to>
    <xdr:sp textlink="">
      <xdr:nvSpPr>
        <xdr:cNvPr id="49" name="Line 57">
          <a:extLst>
            <a:ext uri="{FF2B5EF4-FFF2-40B4-BE49-F238E27FC236}">
              <a16:creationId xmlns:a16="http://schemas.microsoft.com/office/drawing/2014/main" id="{050EC349-A514-4F2F-BF82-16E2770A3C3E}"/>
            </a:ext>
          </a:extLst>
        </xdr:cNvPr>
        <xdr:cNvSpPr>
          <a:spLocks noChangeShapeType="1"/>
        </xdr:cNvSpPr>
      </xdr:nvSpPr>
      <xdr:spPr bwMode="auto">
        <a:xfrm>
          <a:off x="16419420" y="4000500"/>
          <a:ext cx="0" cy="171450"/>
        </a:xfrm>
        <a:prstGeom prst="line">
          <a:avLst/>
        </a:prstGeom>
        <a:noFill/>
        <a:ln w="28575">
          <a:solidFill>
            <a:srgbClr val="000000"/>
          </a:solidFill>
          <a:round/>
          <a:headEnd/>
          <a:tailEnd type="stealth" w="lg" len="med"/>
        </a:ln>
      </xdr:spPr>
    </xdr:sp>
    <xdr:clientData/>
  </xdr:twoCellAnchor>
  <xdr:twoCellAnchor>
    <xdr:from>
      <xdr:col>24</xdr:col>
      <xdr:colOff>0</xdr:colOff>
      <xdr:row>23</xdr:row>
      <xdr:rowOff>0</xdr:rowOff>
    </xdr:from>
    <xdr:to>
      <xdr:col>24</xdr:col>
      <xdr:colOff>0</xdr:colOff>
      <xdr:row>23</xdr:row>
      <xdr:rowOff>171450</xdr:rowOff>
    </xdr:to>
    <xdr:sp textlink="">
      <xdr:nvSpPr>
        <xdr:cNvPr id="50" name="Line 57">
          <a:extLst>
            <a:ext uri="{FF2B5EF4-FFF2-40B4-BE49-F238E27FC236}">
              <a16:creationId xmlns:a16="http://schemas.microsoft.com/office/drawing/2014/main" id="{40EA5666-FCAF-4DBA-AA50-70823D46BCCC}"/>
            </a:ext>
          </a:extLst>
        </xdr:cNvPr>
        <xdr:cNvSpPr>
          <a:spLocks noChangeShapeType="1"/>
        </xdr:cNvSpPr>
      </xdr:nvSpPr>
      <xdr:spPr bwMode="auto">
        <a:xfrm>
          <a:off x="21183600" y="4000500"/>
          <a:ext cx="0" cy="171450"/>
        </a:xfrm>
        <a:prstGeom prst="line">
          <a:avLst/>
        </a:prstGeom>
        <a:noFill/>
        <a:ln w="28575">
          <a:solidFill>
            <a:srgbClr val="000000"/>
          </a:solidFill>
          <a:round/>
          <a:headEnd/>
          <a:tailEnd type="stealth" w="lg" len="med"/>
        </a:ln>
      </xdr:spPr>
    </xdr:sp>
    <xdr:clientData/>
  </xdr:twoCellAnchor>
  <xdr:twoCellAnchor>
    <xdr:from>
      <xdr:col>24</xdr:col>
      <xdr:colOff>0</xdr:colOff>
      <xdr:row>21</xdr:row>
      <xdr:rowOff>0</xdr:rowOff>
    </xdr:from>
    <xdr:to>
      <xdr:col>24</xdr:col>
      <xdr:colOff>0</xdr:colOff>
      <xdr:row>22</xdr:row>
      <xdr:rowOff>0</xdr:rowOff>
    </xdr:to>
    <xdr:cxnSp macro="">
      <xdr:nvCxnSpPr>
        <xdr:cNvPr id="51" name="直線コネクタ 50">
          <a:extLst>
            <a:ext uri="{FF2B5EF4-FFF2-40B4-BE49-F238E27FC236}">
              <a16:creationId xmlns:a16="http://schemas.microsoft.com/office/drawing/2014/main" id="{9EF440B0-F2A1-4649-949F-5E2B4BE0C78C}"/>
            </a:ext>
          </a:extLst>
        </xdr:cNvPr>
        <xdr:cNvCxnSpPr>
          <a:cxnSpLocks/>
        </xdr:cNvCxnSpPr>
      </xdr:nvCxnSpPr>
      <xdr:spPr bwMode="auto">
        <a:xfrm>
          <a:off x="21183600" y="3657600"/>
          <a:ext cx="0" cy="171450"/>
        </a:xfrm>
        <a:prstGeom prst="line">
          <a:avLst/>
        </a:prstGeom>
        <a:solidFill>
          <a:srgbClr val="FFFFFF"/>
        </a:solidFill>
        <a:ln w="28575" cap="flat" cmpd="sng" algn="ctr">
          <a:solidFill>
            <a:srgbClr val="000000"/>
          </a:solidFill>
          <a:prstDash val="solid"/>
          <a:round/>
          <a:headEnd type="none" w="med" len="med"/>
          <a:tailEnd type="none" w="med" len="med"/>
        </a:ln>
        <a:effectLst/>
      </xdr:spPr>
    </xdr:cxnSp>
    <xdr:clientData/>
  </xdr:twoCellAnchor>
  <xdr:twoCellAnchor>
    <xdr:from>
      <xdr:col>19</xdr:col>
      <xdr:colOff>180976</xdr:colOff>
      <xdr:row>42</xdr:row>
      <xdr:rowOff>8282</xdr:rowOff>
    </xdr:from>
    <xdr:to>
      <xdr:col>19</xdr:col>
      <xdr:colOff>180976</xdr:colOff>
      <xdr:row>44</xdr:row>
      <xdr:rowOff>10480</xdr:rowOff>
    </xdr:to>
    <xdr:cxnSp macro="">
      <xdr:nvCxnSpPr>
        <xdr:cNvPr id="53" name="直線矢印コネクタ 52">
          <a:extLst>
            <a:ext uri="{FF2B5EF4-FFF2-40B4-BE49-F238E27FC236}">
              <a16:creationId xmlns:a16="http://schemas.microsoft.com/office/drawing/2014/main" id="{B5C3C611-00B8-43D1-AF6F-3FF27A8DC5F4}"/>
            </a:ext>
          </a:extLst>
        </xdr:cNvPr>
        <xdr:cNvCxnSpPr/>
      </xdr:nvCxnSpPr>
      <xdr:spPr bwMode="auto">
        <a:xfrm>
          <a:off x="15487237" y="12200282"/>
          <a:ext cx="0" cy="267241"/>
        </a:xfrm>
        <a:prstGeom prst="straightConnector1">
          <a:avLst/>
        </a:prstGeom>
        <a:solidFill>
          <a:srgbClr val="FFFFFF"/>
        </a:solidFill>
        <a:ln w="28575" cap="flat" cmpd="sng" algn="ctr">
          <a:solidFill>
            <a:srgbClr val="000000"/>
          </a:solidFill>
          <a:prstDash val="solid"/>
          <a:round/>
          <a:headEnd type="none" w="med" len="med"/>
          <a:tailEnd type="stealth" w="lg" len="med"/>
        </a:ln>
        <a:effectLst/>
      </xdr:spPr>
    </xdr:cxnSp>
    <xdr:clientData/>
  </xdr:twoCellAnchor>
  <xdr:twoCellAnchor>
    <xdr:from>
      <xdr:col>21</xdr:col>
      <xdr:colOff>410822</xdr:colOff>
      <xdr:row>42</xdr:row>
      <xdr:rowOff>0</xdr:rowOff>
    </xdr:from>
    <xdr:to>
      <xdr:col>21</xdr:col>
      <xdr:colOff>410822</xdr:colOff>
      <xdr:row>44</xdr:row>
      <xdr:rowOff>13607</xdr:rowOff>
    </xdr:to>
    <xdr:cxnSp macro="">
      <xdr:nvCxnSpPr>
        <xdr:cNvPr id="54" name="直線矢印コネクタ 53">
          <a:extLst>
            <a:ext uri="{FF2B5EF4-FFF2-40B4-BE49-F238E27FC236}">
              <a16:creationId xmlns:a16="http://schemas.microsoft.com/office/drawing/2014/main" id="{5B6683CA-D9FE-4577-84A2-9CD523B86BAD}"/>
            </a:ext>
          </a:extLst>
        </xdr:cNvPr>
        <xdr:cNvCxnSpPr/>
      </xdr:nvCxnSpPr>
      <xdr:spPr bwMode="auto">
        <a:xfrm>
          <a:off x="16429387" y="12192000"/>
          <a:ext cx="0" cy="278650"/>
        </a:xfrm>
        <a:prstGeom prst="straightConnector1">
          <a:avLst/>
        </a:prstGeom>
        <a:solidFill>
          <a:srgbClr val="FFFFFF"/>
        </a:solidFill>
        <a:ln w="28575" cap="flat" cmpd="sng" algn="ctr">
          <a:solidFill>
            <a:srgbClr val="000000"/>
          </a:solidFill>
          <a:prstDash val="solid"/>
          <a:round/>
          <a:headEnd type="none" w="med" len="med"/>
          <a:tailEnd type="stealth" w="lg" len="med"/>
        </a:ln>
        <a:effectLst/>
      </xdr:spPr>
    </xdr:cxnSp>
    <xdr:clientData/>
  </xdr:twoCellAnchor>
  <xdr:twoCellAnchor>
    <xdr:from>
      <xdr:col>22</xdr:col>
      <xdr:colOff>481012</xdr:colOff>
      <xdr:row>42</xdr:row>
      <xdr:rowOff>0</xdr:rowOff>
    </xdr:from>
    <xdr:to>
      <xdr:col>23</xdr:col>
      <xdr:colOff>2124074</xdr:colOff>
      <xdr:row>44</xdr:row>
      <xdr:rowOff>0</xdr:rowOff>
    </xdr:to>
    <xdr:cxnSp macro="">
      <xdr:nvCxnSpPr>
        <xdr:cNvPr id="55" name="コネクタ: カギ線 54">
          <a:extLst>
            <a:ext uri="{FF2B5EF4-FFF2-40B4-BE49-F238E27FC236}">
              <a16:creationId xmlns:a16="http://schemas.microsoft.com/office/drawing/2014/main" id="{2D47E5C9-7DD5-4102-A522-4EA09D1B83E3}"/>
            </a:ext>
          </a:extLst>
        </xdr:cNvPr>
        <xdr:cNvCxnSpPr>
          <a:cxnSpLocks/>
        </xdr:cNvCxnSpPr>
      </xdr:nvCxnSpPr>
      <xdr:spPr>
        <a:xfrm rot="16200000" flipH="1">
          <a:off x="19423856" y="10937081"/>
          <a:ext cx="266700" cy="2605087"/>
        </a:xfrm>
        <a:prstGeom prst="bentConnector3">
          <a:avLst>
            <a:gd name="adj1" fmla="val 50000"/>
          </a:avLst>
        </a:prstGeom>
        <a:ln w="28575" cap="flat" cmpd="sng" algn="ctr">
          <a:solidFill>
            <a:schemeClr val="dk1"/>
          </a:solidFill>
          <a:prstDash val="solid"/>
          <a:round/>
          <a:headEnd type="none" w="med" len="med"/>
          <a:tailEnd type="stealth" w="lg"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3</xdr:col>
      <xdr:colOff>200024</xdr:colOff>
      <xdr:row>27</xdr:row>
      <xdr:rowOff>19050</xdr:rowOff>
    </xdr:from>
    <xdr:to>
      <xdr:col>3</xdr:col>
      <xdr:colOff>600075</xdr:colOff>
      <xdr:row>40</xdr:row>
      <xdr:rowOff>1360</xdr:rowOff>
    </xdr:to>
    <xdr:grpSp>
      <xdr:nvGrpSpPr>
        <xdr:cNvPr id="63" name="グループ化 62">
          <a:extLst>
            <a:ext uri="{FF2B5EF4-FFF2-40B4-BE49-F238E27FC236}">
              <a16:creationId xmlns:a16="http://schemas.microsoft.com/office/drawing/2014/main" id="{2FBAC467-90AF-486B-81EC-23C17100E8E9}"/>
            </a:ext>
          </a:extLst>
        </xdr:cNvPr>
        <xdr:cNvGrpSpPr/>
      </xdr:nvGrpSpPr>
      <xdr:grpSpPr>
        <a:xfrm>
          <a:off x="3200399" y="4829175"/>
          <a:ext cx="400051" cy="7164160"/>
          <a:chOff x="1628775" y="6572250"/>
          <a:chExt cx="449132" cy="7164160"/>
        </a:xfrm>
      </xdr:grpSpPr>
      <xdr:cxnSp macro="">
        <xdr:nvCxnSpPr>
          <xdr:cNvPr id="57" name="直線コネクタ 56">
            <a:extLst>
              <a:ext uri="{FF2B5EF4-FFF2-40B4-BE49-F238E27FC236}">
                <a16:creationId xmlns:a16="http://schemas.microsoft.com/office/drawing/2014/main" id="{35AA819A-BA9A-4D70-8986-3485CE0FA980}"/>
              </a:ext>
            </a:extLst>
          </xdr:cNvPr>
          <xdr:cNvCxnSpPr/>
        </xdr:nvCxnSpPr>
        <xdr:spPr bwMode="auto">
          <a:xfrm flipV="1">
            <a:off x="1628775" y="6572250"/>
            <a:ext cx="0" cy="7164160"/>
          </a:xfrm>
          <a:prstGeom prst="line">
            <a:avLst/>
          </a:prstGeom>
          <a:solidFill>
            <a:srgbClr val="FFFFFF"/>
          </a:solidFill>
          <a:ln w="9525" cap="flat" cmpd="sng" algn="ctr">
            <a:solidFill>
              <a:srgbClr val="000000"/>
            </a:solidFill>
            <a:prstDash val="dash"/>
            <a:round/>
            <a:headEnd type="none" w="med" len="med"/>
            <a:tailEnd type="none" w="med" len="med"/>
          </a:ln>
          <a:effectLst/>
        </xdr:spPr>
      </xdr:cxnSp>
      <xdr:cxnSp macro="">
        <xdr:nvCxnSpPr>
          <xdr:cNvPr id="58" name="直線コネクタ 57">
            <a:extLst>
              <a:ext uri="{FF2B5EF4-FFF2-40B4-BE49-F238E27FC236}">
                <a16:creationId xmlns:a16="http://schemas.microsoft.com/office/drawing/2014/main" id="{22B4F180-0A49-4081-BD54-89538B2BA6BE}"/>
              </a:ext>
            </a:extLst>
          </xdr:cNvPr>
          <xdr:cNvCxnSpPr/>
        </xdr:nvCxnSpPr>
        <xdr:spPr bwMode="auto">
          <a:xfrm flipV="1">
            <a:off x="1860065" y="6572250"/>
            <a:ext cx="0" cy="7164160"/>
          </a:xfrm>
          <a:prstGeom prst="line">
            <a:avLst/>
          </a:prstGeom>
          <a:solidFill>
            <a:srgbClr val="FFFFFF"/>
          </a:solidFill>
          <a:ln w="9525" cap="flat" cmpd="sng" algn="ctr">
            <a:solidFill>
              <a:srgbClr val="000000"/>
            </a:solidFill>
            <a:prstDash val="dash"/>
            <a:round/>
            <a:headEnd type="none" w="med" len="med"/>
            <a:tailEnd type="none" w="med" len="med"/>
          </a:ln>
          <a:effectLst/>
        </xdr:spPr>
      </xdr:cxnSp>
      <xdr:cxnSp macro="">
        <xdr:nvCxnSpPr>
          <xdr:cNvPr id="59" name="直線コネクタ 58">
            <a:extLst>
              <a:ext uri="{FF2B5EF4-FFF2-40B4-BE49-F238E27FC236}">
                <a16:creationId xmlns:a16="http://schemas.microsoft.com/office/drawing/2014/main" id="{47A39683-F09E-40B5-9370-D416A338D353}"/>
              </a:ext>
            </a:extLst>
          </xdr:cNvPr>
          <xdr:cNvCxnSpPr/>
        </xdr:nvCxnSpPr>
        <xdr:spPr bwMode="auto">
          <a:xfrm flipV="1">
            <a:off x="2077907" y="6572250"/>
            <a:ext cx="0" cy="7164160"/>
          </a:xfrm>
          <a:prstGeom prst="line">
            <a:avLst/>
          </a:prstGeom>
          <a:solidFill>
            <a:srgbClr val="FFFFFF"/>
          </a:solidFill>
          <a:ln w="9525" cap="flat" cmpd="sng" algn="ctr">
            <a:solidFill>
              <a:srgbClr val="000000"/>
            </a:solidFill>
            <a:prstDash val="dash"/>
            <a:round/>
            <a:headEnd type="none" w="med" len="med"/>
            <a:tailEnd type="none" w="med" len="med"/>
          </a:ln>
          <a:effectLst/>
        </xdr:spPr>
      </xdr:cxnSp>
    </xdr:grpSp>
    <xdr:clientData/>
  </xdr:twoCellAnchor>
  <xdr:twoCellAnchor>
    <xdr:from>
      <xdr:col>3</xdr:col>
      <xdr:colOff>0</xdr:colOff>
      <xdr:row>21</xdr:row>
      <xdr:rowOff>0</xdr:rowOff>
    </xdr:from>
    <xdr:to>
      <xdr:col>3</xdr:col>
      <xdr:colOff>0</xdr:colOff>
      <xdr:row>22</xdr:row>
      <xdr:rowOff>9525</xdr:rowOff>
    </xdr:to>
    <xdr:sp textlink="">
      <xdr:nvSpPr>
        <xdr:cNvPr id="78" name="Line 55">
          <a:extLst>
            <a:ext uri="{FF2B5EF4-FFF2-40B4-BE49-F238E27FC236}">
              <a16:creationId xmlns:a16="http://schemas.microsoft.com/office/drawing/2014/main" id="{B9FFF270-CE38-425B-9789-97E428B114EB}"/>
            </a:ext>
          </a:extLst>
        </xdr:cNvPr>
        <xdr:cNvSpPr>
          <a:spLocks noChangeShapeType="1"/>
        </xdr:cNvSpPr>
      </xdr:nvSpPr>
      <xdr:spPr bwMode="auto">
        <a:xfrm>
          <a:off x="3000375" y="3657600"/>
          <a:ext cx="0" cy="180975"/>
        </a:xfrm>
        <a:prstGeom prst="line">
          <a:avLst/>
        </a:prstGeom>
        <a:noFill/>
        <a:ln w="28575">
          <a:solidFill>
            <a:srgbClr val="000000"/>
          </a:solidFill>
          <a:round/>
          <a:headEnd type="none" w="med" len="med"/>
          <a:tailEnd type="none" w="med" len="med"/>
        </a:ln>
      </xdr:spPr>
    </xdr:sp>
    <xdr:clientData/>
  </xdr:twoCellAnchor>
  <xdr:twoCellAnchor>
    <xdr:from>
      <xdr:col>3</xdr:col>
      <xdr:colOff>0</xdr:colOff>
      <xdr:row>23</xdr:row>
      <xdr:rowOff>0</xdr:rowOff>
    </xdr:from>
    <xdr:to>
      <xdr:col>3</xdr:col>
      <xdr:colOff>0</xdr:colOff>
      <xdr:row>24</xdr:row>
      <xdr:rowOff>0</xdr:rowOff>
    </xdr:to>
    <xdr:sp textlink="">
      <xdr:nvSpPr>
        <xdr:cNvPr id="79" name="Line 55">
          <a:extLst>
            <a:ext uri="{FF2B5EF4-FFF2-40B4-BE49-F238E27FC236}">
              <a16:creationId xmlns:a16="http://schemas.microsoft.com/office/drawing/2014/main" id="{F598A68F-FE1E-4C30-B5CB-2C8E6042D2A0}"/>
            </a:ext>
          </a:extLst>
        </xdr:cNvPr>
        <xdr:cNvSpPr>
          <a:spLocks noChangeShapeType="1"/>
        </xdr:cNvSpPr>
      </xdr:nvSpPr>
      <xdr:spPr bwMode="auto">
        <a:xfrm>
          <a:off x="3000375" y="4000500"/>
          <a:ext cx="0" cy="180975"/>
        </a:xfrm>
        <a:prstGeom prst="line">
          <a:avLst/>
        </a:prstGeom>
        <a:noFill/>
        <a:ln w="28575">
          <a:solidFill>
            <a:srgbClr val="000000"/>
          </a:solidFill>
          <a:round/>
          <a:headEnd/>
          <a:tailEnd type="stealth" w="lg" len="med"/>
        </a:ln>
      </xdr:spPr>
    </xdr:sp>
    <xdr:clientData/>
  </xdr:twoCellAnchor>
  <xdr:twoCellAnchor>
    <xdr:from>
      <xdr:col>13</xdr:col>
      <xdr:colOff>331305</xdr:colOff>
      <xdr:row>42</xdr:row>
      <xdr:rowOff>0</xdr:rowOff>
    </xdr:from>
    <xdr:to>
      <xdr:col>13</xdr:col>
      <xdr:colOff>331305</xdr:colOff>
      <xdr:row>44</xdr:row>
      <xdr:rowOff>2198</xdr:rowOff>
    </xdr:to>
    <xdr:cxnSp macro="">
      <xdr:nvCxnSpPr>
        <xdr:cNvPr id="60" name="直線矢印コネクタ 59">
          <a:extLst>
            <a:ext uri="{FF2B5EF4-FFF2-40B4-BE49-F238E27FC236}">
              <a16:creationId xmlns:a16="http://schemas.microsoft.com/office/drawing/2014/main" id="{E0BAA07A-22AE-4C1F-977F-D8B8E4B25B35}"/>
            </a:ext>
          </a:extLst>
        </xdr:cNvPr>
        <xdr:cNvCxnSpPr/>
      </xdr:nvCxnSpPr>
      <xdr:spPr bwMode="auto">
        <a:xfrm>
          <a:off x="9690653" y="12192000"/>
          <a:ext cx="0" cy="267241"/>
        </a:xfrm>
        <a:prstGeom prst="straightConnector1">
          <a:avLst/>
        </a:prstGeom>
        <a:solidFill>
          <a:srgbClr val="FFFFFF"/>
        </a:solidFill>
        <a:ln w="28575" cap="flat" cmpd="sng" algn="ctr">
          <a:solidFill>
            <a:srgbClr val="000000"/>
          </a:solidFill>
          <a:prstDash val="solid"/>
          <a:round/>
          <a:headEnd type="none" w="med" len="med"/>
          <a:tailEnd type="stealth" w="lg" len="med"/>
        </a:ln>
        <a:effectLst/>
      </xdr:spPr>
    </xdr:cxnSp>
    <xdr:clientData/>
  </xdr:twoCellAnchor>
  <xdr:twoCellAnchor>
    <xdr:from>
      <xdr:col>23</xdr:col>
      <xdr:colOff>57150</xdr:colOff>
      <xdr:row>56</xdr:row>
      <xdr:rowOff>9525</xdr:rowOff>
    </xdr:from>
    <xdr:to>
      <xdr:col>23</xdr:col>
      <xdr:colOff>112955</xdr:colOff>
      <xdr:row>64</xdr:row>
      <xdr:rowOff>134470</xdr:rowOff>
    </xdr:to>
    <xdr:sp textlink="">
      <xdr:nvSpPr>
        <xdr:cNvPr id="30" name="左大かっこ 29">
          <a:extLst>
            <a:ext uri="{FF2B5EF4-FFF2-40B4-BE49-F238E27FC236}">
              <a16:creationId xmlns:a16="http://schemas.microsoft.com/office/drawing/2014/main" id="{4FF385F3-92F1-4A7C-AC5B-009AE61CABB3}"/>
            </a:ext>
          </a:extLst>
        </xdr:cNvPr>
        <xdr:cNvSpPr/>
      </xdr:nvSpPr>
      <xdr:spPr bwMode="auto">
        <a:xfrm>
          <a:off x="18792825" y="14439900"/>
          <a:ext cx="55805" cy="1496545"/>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25</xdr:col>
      <xdr:colOff>837078</xdr:colOff>
      <xdr:row>56</xdr:row>
      <xdr:rowOff>5043</xdr:rowOff>
    </xdr:from>
    <xdr:to>
      <xdr:col>25</xdr:col>
      <xdr:colOff>892883</xdr:colOff>
      <xdr:row>64</xdr:row>
      <xdr:rowOff>129988</xdr:rowOff>
    </xdr:to>
    <xdr:sp textlink="">
      <xdr:nvSpPr>
        <xdr:cNvPr id="92" name="左大かっこ 91">
          <a:extLst>
            <a:ext uri="{FF2B5EF4-FFF2-40B4-BE49-F238E27FC236}">
              <a16:creationId xmlns:a16="http://schemas.microsoft.com/office/drawing/2014/main" id="{D2A3A878-6252-4866-8D23-458618BA4293}"/>
            </a:ext>
          </a:extLst>
        </xdr:cNvPr>
        <xdr:cNvSpPr/>
      </xdr:nvSpPr>
      <xdr:spPr bwMode="auto">
        <a:xfrm rot="10800000">
          <a:off x="22868403" y="14435418"/>
          <a:ext cx="55805" cy="1496545"/>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16</xdr:col>
      <xdr:colOff>62754</xdr:colOff>
      <xdr:row>56</xdr:row>
      <xdr:rowOff>28575</xdr:rowOff>
    </xdr:from>
    <xdr:to>
      <xdr:col>16</xdr:col>
      <xdr:colOff>108473</xdr:colOff>
      <xdr:row>64</xdr:row>
      <xdr:rowOff>118782</xdr:rowOff>
    </xdr:to>
    <xdr:sp textlink="">
      <xdr:nvSpPr>
        <xdr:cNvPr id="95" name="左大かっこ 94">
          <a:extLst>
            <a:ext uri="{FF2B5EF4-FFF2-40B4-BE49-F238E27FC236}">
              <a16:creationId xmlns:a16="http://schemas.microsoft.com/office/drawing/2014/main" id="{BC316516-39C2-429D-BD9C-98E64E84975D}"/>
            </a:ext>
          </a:extLst>
        </xdr:cNvPr>
        <xdr:cNvSpPr/>
      </xdr:nvSpPr>
      <xdr:spPr bwMode="auto">
        <a:xfrm>
          <a:off x="14045454" y="14458950"/>
          <a:ext cx="45719" cy="1461807"/>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19</xdr:col>
      <xdr:colOff>248771</xdr:colOff>
      <xdr:row>56</xdr:row>
      <xdr:rowOff>24093</xdr:rowOff>
    </xdr:from>
    <xdr:to>
      <xdr:col>19</xdr:col>
      <xdr:colOff>294490</xdr:colOff>
      <xdr:row>64</xdr:row>
      <xdr:rowOff>114300</xdr:rowOff>
    </xdr:to>
    <xdr:sp textlink="">
      <xdr:nvSpPr>
        <xdr:cNvPr id="96" name="左大かっこ 95">
          <a:extLst>
            <a:ext uri="{FF2B5EF4-FFF2-40B4-BE49-F238E27FC236}">
              <a16:creationId xmlns:a16="http://schemas.microsoft.com/office/drawing/2014/main" id="{82CAC712-A9F7-4A30-8B2C-5653B1078CDA}"/>
            </a:ext>
          </a:extLst>
        </xdr:cNvPr>
        <xdr:cNvSpPr/>
      </xdr:nvSpPr>
      <xdr:spPr bwMode="auto">
        <a:xfrm rot="10800000">
          <a:off x="16507946" y="14454468"/>
          <a:ext cx="45719" cy="1461807"/>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14</xdr:col>
      <xdr:colOff>219075</xdr:colOff>
      <xdr:row>58</xdr:row>
      <xdr:rowOff>4483</xdr:rowOff>
    </xdr:from>
    <xdr:to>
      <xdr:col>14</xdr:col>
      <xdr:colOff>276225</xdr:colOff>
      <xdr:row>64</xdr:row>
      <xdr:rowOff>104775</xdr:rowOff>
    </xdr:to>
    <xdr:sp textlink="">
      <xdr:nvSpPr>
        <xdr:cNvPr id="97" name="左大かっこ 96">
          <a:extLst>
            <a:ext uri="{FF2B5EF4-FFF2-40B4-BE49-F238E27FC236}">
              <a16:creationId xmlns:a16="http://schemas.microsoft.com/office/drawing/2014/main" id="{4B837D08-1FD8-490E-96C7-BCB1666AAA62}"/>
            </a:ext>
          </a:extLst>
        </xdr:cNvPr>
        <xdr:cNvSpPr/>
      </xdr:nvSpPr>
      <xdr:spPr bwMode="auto">
        <a:xfrm>
          <a:off x="10296525" y="14777758"/>
          <a:ext cx="57150" cy="1128992"/>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15</xdr:col>
      <xdr:colOff>1462366</xdr:colOff>
      <xdr:row>58</xdr:row>
      <xdr:rowOff>0</xdr:rowOff>
    </xdr:from>
    <xdr:to>
      <xdr:col>15</xdr:col>
      <xdr:colOff>1523999</xdr:colOff>
      <xdr:row>64</xdr:row>
      <xdr:rowOff>114300</xdr:rowOff>
    </xdr:to>
    <xdr:sp textlink="">
      <xdr:nvSpPr>
        <xdr:cNvPr id="98" name="左大かっこ 97">
          <a:extLst>
            <a:ext uri="{FF2B5EF4-FFF2-40B4-BE49-F238E27FC236}">
              <a16:creationId xmlns:a16="http://schemas.microsoft.com/office/drawing/2014/main" id="{A146F35E-4266-45F2-B4F6-1C482083746B}"/>
            </a:ext>
          </a:extLst>
        </xdr:cNvPr>
        <xdr:cNvSpPr/>
      </xdr:nvSpPr>
      <xdr:spPr bwMode="auto">
        <a:xfrm rot="10800000">
          <a:off x="13873441" y="14773275"/>
          <a:ext cx="61633" cy="1143000"/>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xdr:col>
      <xdr:colOff>57150</xdr:colOff>
      <xdr:row>56</xdr:row>
      <xdr:rowOff>33057</xdr:rowOff>
    </xdr:from>
    <xdr:to>
      <xdr:col>4</xdr:col>
      <xdr:colOff>102869</xdr:colOff>
      <xdr:row>64</xdr:row>
      <xdr:rowOff>123264</xdr:rowOff>
    </xdr:to>
    <xdr:sp textlink="">
      <xdr:nvSpPr>
        <xdr:cNvPr id="99" name="左大かっこ 98">
          <a:extLst>
            <a:ext uri="{FF2B5EF4-FFF2-40B4-BE49-F238E27FC236}">
              <a16:creationId xmlns:a16="http://schemas.microsoft.com/office/drawing/2014/main" id="{6DA07760-ED22-4AFC-AD50-94931A45FFF0}"/>
            </a:ext>
          </a:extLst>
        </xdr:cNvPr>
        <xdr:cNvSpPr/>
      </xdr:nvSpPr>
      <xdr:spPr bwMode="auto">
        <a:xfrm>
          <a:off x="3867150" y="14463432"/>
          <a:ext cx="45719" cy="1461807"/>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9</xdr:col>
      <xdr:colOff>243167</xdr:colOff>
      <xdr:row>56</xdr:row>
      <xdr:rowOff>28575</xdr:rowOff>
    </xdr:from>
    <xdr:to>
      <xdr:col>9</xdr:col>
      <xdr:colOff>288886</xdr:colOff>
      <xdr:row>64</xdr:row>
      <xdr:rowOff>118782</xdr:rowOff>
    </xdr:to>
    <xdr:sp textlink="">
      <xdr:nvSpPr>
        <xdr:cNvPr id="102" name="左大かっこ 101">
          <a:extLst>
            <a:ext uri="{FF2B5EF4-FFF2-40B4-BE49-F238E27FC236}">
              <a16:creationId xmlns:a16="http://schemas.microsoft.com/office/drawing/2014/main" id="{CF2157C2-D1CB-42D5-BFA7-005DB92A1FD0}"/>
            </a:ext>
          </a:extLst>
        </xdr:cNvPr>
        <xdr:cNvSpPr/>
      </xdr:nvSpPr>
      <xdr:spPr bwMode="auto">
        <a:xfrm rot="10800000">
          <a:off x="7034492" y="14458950"/>
          <a:ext cx="45719" cy="1461807"/>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8</xdr:col>
      <xdr:colOff>171450</xdr:colOff>
      <xdr:row>42</xdr:row>
      <xdr:rowOff>0</xdr:rowOff>
    </xdr:from>
    <xdr:to>
      <xdr:col>8</xdr:col>
      <xdr:colOff>171450</xdr:colOff>
      <xdr:row>44</xdr:row>
      <xdr:rowOff>2198</xdr:rowOff>
    </xdr:to>
    <xdr:cxnSp macro="">
      <xdr:nvCxnSpPr>
        <xdr:cNvPr id="103" name="直線矢印コネクタ 102">
          <a:extLst>
            <a:ext uri="{FF2B5EF4-FFF2-40B4-BE49-F238E27FC236}">
              <a16:creationId xmlns:a16="http://schemas.microsoft.com/office/drawing/2014/main" id="{B153485E-CA72-4AB3-AC43-D99CF91DF57A}"/>
            </a:ext>
          </a:extLst>
        </xdr:cNvPr>
        <xdr:cNvCxnSpPr/>
      </xdr:nvCxnSpPr>
      <xdr:spPr bwMode="auto">
        <a:xfrm>
          <a:off x="6610350" y="12106275"/>
          <a:ext cx="0" cy="268898"/>
        </a:xfrm>
        <a:prstGeom prst="straightConnector1">
          <a:avLst/>
        </a:prstGeom>
        <a:solidFill>
          <a:srgbClr val="FFFFFF"/>
        </a:solidFill>
        <a:ln w="28575" cap="flat" cmpd="sng" algn="ctr">
          <a:solidFill>
            <a:srgbClr val="000000"/>
          </a:solidFill>
          <a:prstDash val="solid"/>
          <a:round/>
          <a:headEnd type="none" w="med" len="med"/>
          <a:tailEnd type="stealth" w="lg" len="med"/>
        </a:ln>
        <a:effec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5</xdr:row>
      <xdr:rowOff>13607</xdr:rowOff>
    </xdr:from>
    <xdr:to>
      <xdr:col>3</xdr:col>
      <xdr:colOff>0</xdr:colOff>
      <xdr:row>32</xdr:row>
      <xdr:rowOff>13570</xdr:rowOff>
    </xdr:to>
    <xdr:cxnSp macro="">
      <xdr:nvCxnSpPr>
        <xdr:cNvPr id="2" name="直線コネクタ 1">
          <a:extLst>
            <a:ext uri="{FF2B5EF4-FFF2-40B4-BE49-F238E27FC236}">
              <a16:creationId xmlns:a16="http://schemas.microsoft.com/office/drawing/2014/main" id="{FF05DE9E-C974-4EFA-81F9-5E07A2C3FA3E}"/>
            </a:ext>
          </a:extLst>
        </xdr:cNvPr>
        <xdr:cNvCxnSpPr/>
      </xdr:nvCxnSpPr>
      <xdr:spPr bwMode="auto">
        <a:xfrm>
          <a:off x="3000375" y="1042307"/>
          <a:ext cx="0" cy="14916113"/>
        </a:xfrm>
        <a:prstGeom prst="line">
          <a:avLst/>
        </a:prstGeom>
        <a:solidFill>
          <a:srgbClr val="FFFFFF"/>
        </a:solidFill>
        <a:ln w="9525" cap="flat" cmpd="sng" algn="ctr">
          <a:solidFill>
            <a:srgbClr val="000000"/>
          </a:solidFill>
          <a:prstDash val="dash"/>
          <a:round/>
          <a:headEnd type="none" w="med" len="med"/>
          <a:tailEnd type="none" w="med" len="med"/>
        </a:ln>
        <a:effectLst/>
      </xdr:spPr>
    </xdr:cxnSp>
    <xdr:clientData/>
  </xdr:twoCellAnchor>
  <xdr:twoCellAnchor>
    <xdr:from>
      <xdr:col>2</xdr:col>
      <xdr:colOff>200024</xdr:colOff>
      <xdr:row>5</xdr:row>
      <xdr:rowOff>19050</xdr:rowOff>
    </xdr:from>
    <xdr:to>
      <xdr:col>2</xdr:col>
      <xdr:colOff>600075</xdr:colOff>
      <xdr:row>31</xdr:row>
      <xdr:rowOff>517071</xdr:rowOff>
    </xdr:to>
    <xdr:grpSp>
      <xdr:nvGrpSpPr>
        <xdr:cNvPr id="19" name="グループ化 18">
          <a:extLst>
            <a:ext uri="{FF2B5EF4-FFF2-40B4-BE49-F238E27FC236}">
              <a16:creationId xmlns:a16="http://schemas.microsoft.com/office/drawing/2014/main" id="{40F67CEE-ECB8-4768-9007-0F4A0DFEB23A}"/>
            </a:ext>
          </a:extLst>
        </xdr:cNvPr>
        <xdr:cNvGrpSpPr/>
      </xdr:nvGrpSpPr>
      <xdr:grpSpPr>
        <a:xfrm>
          <a:off x="3000374" y="1047750"/>
          <a:ext cx="400051" cy="14861721"/>
          <a:chOff x="1628775" y="6572250"/>
          <a:chExt cx="449132" cy="7164160"/>
        </a:xfrm>
      </xdr:grpSpPr>
      <xdr:cxnSp macro="">
        <xdr:nvCxnSpPr>
          <xdr:cNvPr id="20" name="直線コネクタ 19">
            <a:extLst>
              <a:ext uri="{FF2B5EF4-FFF2-40B4-BE49-F238E27FC236}">
                <a16:creationId xmlns:a16="http://schemas.microsoft.com/office/drawing/2014/main" id="{FF0F6686-4B14-494B-8762-D68BC5404945}"/>
              </a:ext>
            </a:extLst>
          </xdr:cNvPr>
          <xdr:cNvCxnSpPr/>
        </xdr:nvCxnSpPr>
        <xdr:spPr bwMode="auto">
          <a:xfrm flipV="1">
            <a:off x="1628775" y="6572250"/>
            <a:ext cx="0" cy="7164160"/>
          </a:xfrm>
          <a:prstGeom prst="line">
            <a:avLst/>
          </a:prstGeom>
          <a:solidFill>
            <a:srgbClr val="FFFFFF"/>
          </a:solidFill>
          <a:ln w="9525" cap="flat" cmpd="sng" algn="ctr">
            <a:solidFill>
              <a:srgbClr val="000000"/>
            </a:solidFill>
            <a:prstDash val="dash"/>
            <a:round/>
            <a:headEnd type="none" w="med" len="med"/>
            <a:tailEnd type="none" w="med" len="med"/>
          </a:ln>
          <a:effectLst/>
        </xdr:spPr>
      </xdr:cxnSp>
      <xdr:cxnSp macro="">
        <xdr:nvCxnSpPr>
          <xdr:cNvPr id="21" name="直線コネクタ 20">
            <a:extLst>
              <a:ext uri="{FF2B5EF4-FFF2-40B4-BE49-F238E27FC236}">
                <a16:creationId xmlns:a16="http://schemas.microsoft.com/office/drawing/2014/main" id="{D48DB3FE-8C53-42CA-8C97-342C8DAD43F0}"/>
              </a:ext>
            </a:extLst>
          </xdr:cNvPr>
          <xdr:cNvCxnSpPr/>
        </xdr:nvCxnSpPr>
        <xdr:spPr bwMode="auto">
          <a:xfrm flipV="1">
            <a:off x="1860065" y="6572250"/>
            <a:ext cx="0" cy="7164160"/>
          </a:xfrm>
          <a:prstGeom prst="line">
            <a:avLst/>
          </a:prstGeom>
          <a:solidFill>
            <a:srgbClr val="FFFFFF"/>
          </a:solidFill>
          <a:ln w="9525" cap="flat" cmpd="sng" algn="ctr">
            <a:solidFill>
              <a:srgbClr val="000000"/>
            </a:solidFill>
            <a:prstDash val="dash"/>
            <a:round/>
            <a:headEnd type="none" w="med" len="med"/>
            <a:tailEnd type="none" w="med" len="med"/>
          </a:ln>
          <a:effectLst/>
        </xdr:spPr>
      </xdr:cxnSp>
      <xdr:cxnSp macro="">
        <xdr:nvCxnSpPr>
          <xdr:cNvPr id="22" name="直線コネクタ 21">
            <a:extLst>
              <a:ext uri="{FF2B5EF4-FFF2-40B4-BE49-F238E27FC236}">
                <a16:creationId xmlns:a16="http://schemas.microsoft.com/office/drawing/2014/main" id="{568EBE9E-DEAE-41DD-BE4E-4B0B5CD7A524}"/>
              </a:ext>
            </a:extLst>
          </xdr:cNvPr>
          <xdr:cNvCxnSpPr/>
        </xdr:nvCxnSpPr>
        <xdr:spPr bwMode="auto">
          <a:xfrm flipV="1">
            <a:off x="2077907" y="6572250"/>
            <a:ext cx="0" cy="7164160"/>
          </a:xfrm>
          <a:prstGeom prst="line">
            <a:avLst/>
          </a:prstGeom>
          <a:solidFill>
            <a:srgbClr val="FFFFFF"/>
          </a:solidFill>
          <a:ln w="9525" cap="flat" cmpd="sng" algn="ctr">
            <a:solidFill>
              <a:srgbClr val="000000"/>
            </a:solidFill>
            <a:prstDash val="dash"/>
            <a:round/>
            <a:headEnd type="none" w="med" len="med"/>
            <a:tailEnd type="none" w="med" len="med"/>
          </a:ln>
          <a:effectLst/>
        </xdr:spPr>
      </xdr:cxnSp>
    </xdr:grp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0</xdr:colOff>
      <xdr:row>6</xdr:row>
      <xdr:rowOff>119741</xdr:rowOff>
    </xdr:from>
    <xdr:to>
      <xdr:col>22</xdr:col>
      <xdr:colOff>4000500</xdr:colOff>
      <xdr:row>10</xdr:row>
      <xdr:rowOff>77741</xdr:rowOff>
    </xdr:to>
    <xdr:sp textlink="">
      <xdr:nvSpPr>
        <xdr:cNvPr id="2" name="正方形/長方形 1">
          <a:extLst>
            <a:ext uri="{FF2B5EF4-FFF2-40B4-BE49-F238E27FC236}">
              <a16:creationId xmlns:a16="http://schemas.microsoft.com/office/drawing/2014/main" id="{C7D19B5F-6AAC-4573-B786-5B39C33DC91A}"/>
            </a:ext>
          </a:extLst>
        </xdr:cNvPr>
        <xdr:cNvSpPr/>
      </xdr:nvSpPr>
      <xdr:spPr bwMode="auto">
        <a:xfrm>
          <a:off x="11553825" y="1338941"/>
          <a:ext cx="5467350" cy="720000"/>
        </a:xfrm>
        <a:prstGeom prst="rect">
          <a:avLst/>
        </a:prstGeom>
        <a:noFill/>
        <a:ln w="38100" cap="flat" cmpd="dbl"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solidFill>
              <a:sysClr val="windowText" lastClr="000000"/>
            </a:solidFill>
          </a:endParaRPr>
        </a:p>
      </xdr:txBody>
    </xdr:sp>
    <xdr:clientData/>
  </xdr:twoCellAnchor>
  <xdr:twoCellAnchor>
    <xdr:from>
      <xdr:col>16</xdr:col>
      <xdr:colOff>0</xdr:colOff>
      <xdr:row>0</xdr:row>
      <xdr:rowOff>0</xdr:rowOff>
    </xdr:from>
    <xdr:to>
      <xdr:col>23</xdr:col>
      <xdr:colOff>0</xdr:colOff>
      <xdr:row>1</xdr:row>
      <xdr:rowOff>86285</xdr:rowOff>
    </xdr:to>
    <xdr:sp textlink="">
      <xdr:nvSpPr>
        <xdr:cNvPr id="3" name="Text Box 231">
          <a:extLst>
            <a:ext uri="{FF2B5EF4-FFF2-40B4-BE49-F238E27FC236}">
              <a16:creationId xmlns:a16="http://schemas.microsoft.com/office/drawing/2014/main" id="{5D63AC4C-E727-4270-978E-15A4AC2FB18E}"/>
            </a:ext>
          </a:extLst>
        </xdr:cNvPr>
        <xdr:cNvSpPr txBox="1">
          <a:spLocks noChangeArrowheads="1"/>
        </xdr:cNvSpPr>
      </xdr:nvSpPr>
      <xdr:spPr bwMode="auto">
        <a:xfrm>
          <a:off x="10591800" y="0"/>
          <a:ext cx="8724900" cy="352985"/>
        </a:xfrm>
        <a:prstGeom prst="rect">
          <a:avLst/>
        </a:prstGeom>
        <a:solidFill>
          <a:srgbClr val="FFFFFF"/>
        </a:solidFill>
        <a:ln w="9525">
          <a:solidFill>
            <a:srgbClr val="000000"/>
          </a:solidFill>
          <a:miter lim="800000"/>
          <a:headEnd/>
          <a:tailEnd/>
        </a:ln>
        <a:effectLst>
          <a:outerShdw dist="120483" dir="1106097" algn="ctr" rotWithShape="0">
            <a:srgbClr val="808080"/>
          </a:outerShdw>
        </a:effectLst>
      </xdr:spPr>
      <xdr:txBody>
        <a:bodyPr vertOverflow="clip" wrap="square" lIns="54864" tIns="22860" rIns="0" bIns="22860" anchor="ctr" upright="1"/>
        <a:lstStyle/>
        <a:p>
          <a:pPr algn="l" rtl="0">
            <a:defRPr sz="1000"/>
          </a:pPr>
          <a:r>
            <a:rPr lang="ja-JP" altLang="en-US" sz="1800" b="0" i="0" strike="noStrike">
              <a:solidFill>
                <a:srgbClr val="000000"/>
              </a:solidFill>
              <a:latin typeface="HG丸ｺﾞｼｯｸM-PRO"/>
              <a:ea typeface="HG丸ｺﾞｼｯｸM-PRO"/>
            </a:rPr>
            <a:t>産業廃棄物実態調査票（その２）の記入の手引き</a:t>
          </a:r>
          <a:endParaRPr lang="en-US" altLang="ja-JP" sz="1800" b="0" i="0" strike="noStrike">
            <a:solidFill>
              <a:srgbClr val="000000"/>
            </a:solidFill>
            <a:latin typeface="HG丸ｺﾞｼｯｸM-PRO"/>
            <a:ea typeface="HG丸ｺﾞｼｯｸM-PRO"/>
          </a:endParaRPr>
        </a:p>
      </xdr:txBody>
    </xdr:sp>
    <xdr:clientData/>
  </xdr:twoCellAnchor>
  <xdr:twoCellAnchor>
    <xdr:from>
      <xdr:col>1</xdr:col>
      <xdr:colOff>56030</xdr:colOff>
      <xdr:row>8</xdr:row>
      <xdr:rowOff>136071</xdr:rowOff>
    </xdr:from>
    <xdr:to>
      <xdr:col>14</xdr:col>
      <xdr:colOff>166687</xdr:colOff>
      <xdr:row>35</xdr:row>
      <xdr:rowOff>304800</xdr:rowOff>
    </xdr:to>
    <xdr:sp textlink="">
      <xdr:nvSpPr>
        <xdr:cNvPr id="8" name="Rectangle 235">
          <a:extLst>
            <a:ext uri="{FF2B5EF4-FFF2-40B4-BE49-F238E27FC236}">
              <a16:creationId xmlns:a16="http://schemas.microsoft.com/office/drawing/2014/main" id="{11806E8D-9AFA-4407-B72B-00CE12C39C79}"/>
            </a:ext>
          </a:extLst>
        </xdr:cNvPr>
        <xdr:cNvSpPr>
          <a:spLocks noChangeArrowheads="1"/>
        </xdr:cNvSpPr>
      </xdr:nvSpPr>
      <xdr:spPr bwMode="auto">
        <a:xfrm>
          <a:off x="541805" y="1736271"/>
          <a:ext cx="9397532" cy="5959929"/>
        </a:xfrm>
        <a:prstGeom prst="rect">
          <a:avLst/>
        </a:prstGeom>
        <a:noFill/>
        <a:ln w="9525">
          <a:solidFill>
            <a:srgbClr val="000000"/>
          </a:solidFill>
          <a:miter lim="800000"/>
          <a:headEnd/>
          <a:tailEnd/>
        </a:ln>
      </xdr:spPr>
    </xdr:sp>
    <xdr:clientData/>
  </xdr:twoCellAnchor>
  <xdr:twoCellAnchor>
    <xdr:from>
      <xdr:col>1</xdr:col>
      <xdr:colOff>21610</xdr:colOff>
      <xdr:row>8</xdr:row>
      <xdr:rowOff>35219</xdr:rowOff>
    </xdr:from>
    <xdr:to>
      <xdr:col>3</xdr:col>
      <xdr:colOff>887986</xdr:colOff>
      <xdr:row>9</xdr:row>
      <xdr:rowOff>35219</xdr:rowOff>
    </xdr:to>
    <xdr:sp textlink="">
      <xdr:nvSpPr>
        <xdr:cNvPr id="9" name="Text Box 234">
          <a:extLst>
            <a:ext uri="{FF2B5EF4-FFF2-40B4-BE49-F238E27FC236}">
              <a16:creationId xmlns:a16="http://schemas.microsoft.com/office/drawing/2014/main" id="{A0FD508E-65DB-4CB9-8004-3C88C5AAF385}"/>
            </a:ext>
          </a:extLst>
        </xdr:cNvPr>
        <xdr:cNvSpPr txBox="1">
          <a:spLocks noChangeArrowheads="1"/>
        </xdr:cNvSpPr>
      </xdr:nvSpPr>
      <xdr:spPr bwMode="auto">
        <a:xfrm>
          <a:off x="507385" y="1635419"/>
          <a:ext cx="1752201" cy="190500"/>
        </a:xfrm>
        <a:prstGeom prst="rect">
          <a:avLst/>
        </a:prstGeom>
        <a:solidFill>
          <a:schemeClr val="bg1">
            <a:lumMod val="85000"/>
          </a:schemeClr>
        </a:solidFill>
        <a:ln w="9525">
          <a:noFill/>
          <a:miter lim="800000"/>
          <a:headEnd/>
          <a:tailEnd/>
        </a:ln>
        <a:effectLst/>
      </xdr:spPr>
      <xdr:txBody>
        <a:bodyPr vertOverflow="clip" wrap="square" lIns="27432" tIns="18288" rIns="0" bIns="18288" anchor="ctr" upright="1"/>
        <a:lstStyle/>
        <a:p>
          <a:pPr algn="l" rtl="0">
            <a:defRPr sz="1000"/>
          </a:pPr>
          <a:r>
            <a:rPr lang="ja-JP" altLang="en-US" sz="1100" b="0" i="0" strike="noStrike">
              <a:solidFill>
                <a:srgbClr val="000000"/>
              </a:solidFill>
              <a:latin typeface="ＭＳ ゴシック"/>
              <a:ea typeface="ＭＳ ゴシック"/>
            </a:rPr>
            <a:t>　発生量について</a:t>
          </a:r>
        </a:p>
      </xdr:txBody>
    </xdr:sp>
    <xdr:clientData/>
  </xdr:twoCellAnchor>
  <xdr:twoCellAnchor>
    <xdr:from>
      <xdr:col>1</xdr:col>
      <xdr:colOff>35217</xdr:colOff>
      <xdr:row>2</xdr:row>
      <xdr:rowOff>166487</xdr:rowOff>
    </xdr:from>
    <xdr:to>
      <xdr:col>14</xdr:col>
      <xdr:colOff>136070</xdr:colOff>
      <xdr:row>7</xdr:row>
      <xdr:rowOff>108857</xdr:rowOff>
    </xdr:to>
    <xdr:sp textlink="">
      <xdr:nvSpPr>
        <xdr:cNvPr id="10" name="Rectangle 235">
          <a:extLst>
            <a:ext uri="{FF2B5EF4-FFF2-40B4-BE49-F238E27FC236}">
              <a16:creationId xmlns:a16="http://schemas.microsoft.com/office/drawing/2014/main" id="{C0024877-1197-4D2E-9B06-B182006D4B5B}"/>
            </a:ext>
          </a:extLst>
        </xdr:cNvPr>
        <xdr:cNvSpPr>
          <a:spLocks noChangeArrowheads="1"/>
        </xdr:cNvSpPr>
      </xdr:nvSpPr>
      <xdr:spPr bwMode="auto">
        <a:xfrm>
          <a:off x="520992" y="623687"/>
          <a:ext cx="9387728" cy="894870"/>
        </a:xfrm>
        <a:prstGeom prst="rect">
          <a:avLst/>
        </a:prstGeom>
        <a:noFill/>
        <a:ln w="9525">
          <a:solidFill>
            <a:srgbClr val="000000"/>
          </a:solidFill>
          <a:miter lim="800000"/>
          <a:headEnd/>
          <a:tailEnd/>
        </a:ln>
      </xdr:spPr>
    </xdr:sp>
    <xdr:clientData/>
  </xdr:twoCellAnchor>
  <xdr:twoCellAnchor>
    <xdr:from>
      <xdr:col>0</xdr:col>
      <xdr:colOff>476251</xdr:colOff>
      <xdr:row>2</xdr:row>
      <xdr:rowOff>95251</xdr:rowOff>
    </xdr:from>
    <xdr:to>
      <xdr:col>3</xdr:col>
      <xdr:colOff>882869</xdr:colOff>
      <xdr:row>3</xdr:row>
      <xdr:rowOff>106457</xdr:rowOff>
    </xdr:to>
    <xdr:sp textlink="">
      <xdr:nvSpPr>
        <xdr:cNvPr id="11" name="Text Box 238">
          <a:extLst>
            <a:ext uri="{FF2B5EF4-FFF2-40B4-BE49-F238E27FC236}">
              <a16:creationId xmlns:a16="http://schemas.microsoft.com/office/drawing/2014/main" id="{5D052221-FE59-4964-AA55-1A2FB1C1539E}"/>
            </a:ext>
          </a:extLst>
        </xdr:cNvPr>
        <xdr:cNvSpPr txBox="1">
          <a:spLocks noChangeArrowheads="1"/>
        </xdr:cNvSpPr>
      </xdr:nvSpPr>
      <xdr:spPr bwMode="auto">
        <a:xfrm>
          <a:off x="476251" y="552451"/>
          <a:ext cx="1778218" cy="201706"/>
        </a:xfrm>
        <a:prstGeom prst="rect">
          <a:avLst/>
        </a:prstGeom>
        <a:solidFill>
          <a:schemeClr val="bg1">
            <a:lumMod val="85000"/>
          </a:schemeClr>
        </a:solidFill>
        <a:ln w="9525">
          <a:noFill/>
          <a:miter lim="800000"/>
          <a:headEnd/>
          <a:tailEnd/>
        </a:ln>
        <a:effectLst/>
      </xdr:spPr>
      <xdr:txBody>
        <a:bodyPr vertOverflow="clip" wrap="square" lIns="27432" tIns="18288" rIns="0" bIns="18288" anchor="ctr" upright="1"/>
        <a:lstStyle/>
        <a:p>
          <a:pPr algn="l" rtl="0">
            <a:defRPr sz="1000"/>
          </a:pPr>
          <a:r>
            <a:rPr lang="ja-JP" altLang="en-US" sz="1100" b="0" i="0" strike="noStrike">
              <a:solidFill>
                <a:srgbClr val="000000"/>
              </a:solidFill>
              <a:latin typeface="ＭＳ ゴシック"/>
              <a:ea typeface="ＭＳ ゴシック"/>
            </a:rPr>
            <a:t>　記入について</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52388</xdr:colOff>
      <xdr:row>32</xdr:row>
      <xdr:rowOff>38100</xdr:rowOff>
    </xdr:from>
    <xdr:to>
      <xdr:col>0</xdr:col>
      <xdr:colOff>916388</xdr:colOff>
      <xdr:row>32</xdr:row>
      <xdr:rowOff>326100</xdr:rowOff>
    </xdr:to>
    <xdr:sp textlink="">
      <xdr:nvSpPr>
        <xdr:cNvPr id="2" name="AutoShape 103">
          <a:extLst>
            <a:ext uri="{FF2B5EF4-FFF2-40B4-BE49-F238E27FC236}">
              <a16:creationId xmlns:a16="http://schemas.microsoft.com/office/drawing/2014/main" id="{EF2AC157-CF99-4752-A56E-21778CD1F70B}"/>
            </a:ext>
          </a:extLst>
        </xdr:cNvPr>
        <xdr:cNvSpPr>
          <a:spLocks noChangeArrowheads="1"/>
        </xdr:cNvSpPr>
      </xdr:nvSpPr>
      <xdr:spPr bwMode="auto">
        <a:xfrm>
          <a:off x="52388" y="5753100"/>
          <a:ext cx="864000" cy="288000"/>
        </a:xfrm>
        <a:prstGeom prst="flowChartAlternateProcess">
          <a:avLst/>
        </a:prstGeom>
        <a:solidFill>
          <a:srgbClr val="FFFFFF"/>
        </a:solidFill>
        <a:ln w="9525">
          <a:solidFill>
            <a:srgbClr val="000000"/>
          </a:solidFill>
          <a:miter lim="800000"/>
          <a:headEnd/>
          <a:tailEnd/>
        </a:ln>
        <a:effectLst>
          <a:outerShdw dist="50800" dir="2700000" algn="tl" rotWithShape="0">
            <a:prstClr val="black">
              <a:alpha val="40000"/>
            </a:prstClr>
          </a:outerShdw>
        </a:effectLst>
      </xdr:spPr>
      <xdr:txBody>
        <a:bodyPr vertOverflow="clip" wrap="square" lIns="36000" tIns="36000" rIns="36000" bIns="36000" anchor="ctr" upright="1"/>
        <a:lstStyle/>
        <a:p>
          <a:pPr algn="ctr" rtl="0">
            <a:defRPr sz="1000"/>
          </a:pPr>
          <a:r>
            <a:rPr lang="ja-JP" altLang="en-US" sz="1100" b="0" i="0" strike="noStrike">
              <a:solidFill>
                <a:srgbClr val="000000"/>
              </a:solidFill>
              <a:latin typeface="ＭＳ Ｐゴシック"/>
              <a:ea typeface="ＭＳ Ｐゴシック"/>
            </a:rPr>
            <a:t>記入例：Ａ</a:t>
          </a:r>
        </a:p>
        <a:p>
          <a:pPr algn="ctr"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0</xdr:col>
      <xdr:colOff>52388</xdr:colOff>
      <xdr:row>34</xdr:row>
      <xdr:rowOff>85725</xdr:rowOff>
    </xdr:from>
    <xdr:to>
      <xdr:col>0</xdr:col>
      <xdr:colOff>916388</xdr:colOff>
      <xdr:row>34</xdr:row>
      <xdr:rowOff>373725</xdr:rowOff>
    </xdr:to>
    <xdr:sp textlink="">
      <xdr:nvSpPr>
        <xdr:cNvPr id="3" name="AutoShape 105">
          <a:extLst>
            <a:ext uri="{FF2B5EF4-FFF2-40B4-BE49-F238E27FC236}">
              <a16:creationId xmlns:a16="http://schemas.microsoft.com/office/drawing/2014/main" id="{6DB01FDC-8216-4C75-B945-997D2BDE99A1}"/>
            </a:ext>
          </a:extLst>
        </xdr:cNvPr>
        <xdr:cNvSpPr>
          <a:spLocks noChangeArrowheads="1"/>
        </xdr:cNvSpPr>
      </xdr:nvSpPr>
      <xdr:spPr bwMode="auto">
        <a:xfrm>
          <a:off x="52388" y="6867525"/>
          <a:ext cx="864000" cy="288000"/>
        </a:xfrm>
        <a:prstGeom prst="flowChartAlternateProcess">
          <a:avLst/>
        </a:prstGeom>
        <a:solidFill>
          <a:srgbClr val="FFFFFF"/>
        </a:solidFill>
        <a:ln w="9525">
          <a:solidFill>
            <a:srgbClr val="000000"/>
          </a:solidFill>
          <a:miter lim="800000"/>
          <a:headEnd/>
          <a:tailEnd/>
        </a:ln>
        <a:effectLst>
          <a:outerShdw dist="50800" dir="2700000" algn="tl" rotWithShape="0">
            <a:prstClr val="black">
              <a:alpha val="40000"/>
            </a:prstClr>
          </a:outerShdw>
        </a:effectLst>
      </xdr:spPr>
      <xdr:txBody>
        <a:bodyPr vertOverflow="clip" wrap="square" lIns="36000" tIns="36000" rIns="36000" bIns="36000" anchor="ctr" upright="1"/>
        <a:lstStyle/>
        <a:p>
          <a:pPr algn="ctr" rtl="0">
            <a:defRPr sz="1000"/>
          </a:pPr>
          <a:r>
            <a:rPr lang="ja-JP" altLang="en-US" sz="1100" b="0" i="0" strike="noStrike">
              <a:solidFill>
                <a:srgbClr val="000000"/>
              </a:solidFill>
              <a:latin typeface="ＭＳ Ｐゴシック"/>
              <a:ea typeface="ＭＳ Ｐゴシック"/>
            </a:rPr>
            <a:t>記入例：Ｃ</a:t>
          </a:r>
        </a:p>
      </xdr:txBody>
    </xdr:sp>
    <xdr:clientData/>
  </xdr:twoCellAnchor>
  <xdr:twoCellAnchor>
    <xdr:from>
      <xdr:col>0</xdr:col>
      <xdr:colOff>52388</xdr:colOff>
      <xdr:row>36</xdr:row>
      <xdr:rowOff>66675</xdr:rowOff>
    </xdr:from>
    <xdr:to>
      <xdr:col>0</xdr:col>
      <xdr:colOff>916388</xdr:colOff>
      <xdr:row>36</xdr:row>
      <xdr:rowOff>354675</xdr:rowOff>
    </xdr:to>
    <xdr:sp textlink="">
      <xdr:nvSpPr>
        <xdr:cNvPr id="4" name="AutoShape 106">
          <a:extLst>
            <a:ext uri="{FF2B5EF4-FFF2-40B4-BE49-F238E27FC236}">
              <a16:creationId xmlns:a16="http://schemas.microsoft.com/office/drawing/2014/main" id="{00184624-D6A2-46B6-8386-774A3D3A42A1}"/>
            </a:ext>
          </a:extLst>
        </xdr:cNvPr>
        <xdr:cNvSpPr>
          <a:spLocks noChangeArrowheads="1"/>
        </xdr:cNvSpPr>
      </xdr:nvSpPr>
      <xdr:spPr bwMode="auto">
        <a:xfrm>
          <a:off x="52388" y="7915275"/>
          <a:ext cx="864000" cy="288000"/>
        </a:xfrm>
        <a:prstGeom prst="flowChartAlternateProcess">
          <a:avLst/>
        </a:prstGeom>
        <a:solidFill>
          <a:srgbClr val="FFFFFF"/>
        </a:solidFill>
        <a:ln w="9525">
          <a:solidFill>
            <a:srgbClr val="000000"/>
          </a:solidFill>
          <a:miter lim="800000"/>
          <a:headEnd/>
          <a:tailEnd/>
        </a:ln>
        <a:effectLst>
          <a:outerShdw dist="50800" dir="2700000" algn="tl" rotWithShape="0">
            <a:prstClr val="black">
              <a:alpha val="40000"/>
            </a:prstClr>
          </a:outerShdw>
        </a:effectLst>
      </xdr:spPr>
      <xdr:txBody>
        <a:bodyPr vertOverflow="clip" wrap="square" lIns="36000" tIns="36000" rIns="36000" bIns="36000" anchor="ctr" upright="1"/>
        <a:lstStyle/>
        <a:p>
          <a:pPr algn="ctr" rtl="0">
            <a:defRPr sz="1000"/>
          </a:pPr>
          <a:r>
            <a:rPr lang="ja-JP" altLang="en-US" sz="1100" b="0" i="0" strike="noStrike">
              <a:solidFill>
                <a:srgbClr val="000000"/>
              </a:solidFill>
              <a:latin typeface="ＭＳ Ｐゴシック"/>
              <a:ea typeface="ＭＳ Ｐゴシック"/>
            </a:rPr>
            <a:t>記入例：Ｄ</a:t>
          </a:r>
        </a:p>
      </xdr:txBody>
    </xdr:sp>
    <xdr:clientData/>
  </xdr:twoCellAnchor>
  <xdr:twoCellAnchor>
    <xdr:from>
      <xdr:col>0</xdr:col>
      <xdr:colOff>52388</xdr:colOff>
      <xdr:row>37</xdr:row>
      <xdr:rowOff>85725</xdr:rowOff>
    </xdr:from>
    <xdr:to>
      <xdr:col>0</xdr:col>
      <xdr:colOff>916388</xdr:colOff>
      <xdr:row>37</xdr:row>
      <xdr:rowOff>373725</xdr:rowOff>
    </xdr:to>
    <xdr:sp textlink="">
      <xdr:nvSpPr>
        <xdr:cNvPr id="5" name="AutoShape 107">
          <a:extLst>
            <a:ext uri="{FF2B5EF4-FFF2-40B4-BE49-F238E27FC236}">
              <a16:creationId xmlns:a16="http://schemas.microsoft.com/office/drawing/2014/main" id="{1D7D50A4-325C-4800-A75A-18DC30D20357}"/>
            </a:ext>
          </a:extLst>
        </xdr:cNvPr>
        <xdr:cNvSpPr>
          <a:spLocks noChangeArrowheads="1"/>
        </xdr:cNvSpPr>
      </xdr:nvSpPr>
      <xdr:spPr bwMode="auto">
        <a:xfrm>
          <a:off x="52388" y="8467725"/>
          <a:ext cx="864000" cy="288000"/>
        </a:xfrm>
        <a:prstGeom prst="flowChartAlternateProcess">
          <a:avLst/>
        </a:prstGeom>
        <a:solidFill>
          <a:srgbClr val="FFFFFF"/>
        </a:solidFill>
        <a:ln w="9525">
          <a:solidFill>
            <a:srgbClr val="000000"/>
          </a:solidFill>
          <a:miter lim="800000"/>
          <a:headEnd/>
          <a:tailEnd/>
        </a:ln>
        <a:effectLst>
          <a:outerShdw dist="50800" dir="2700000" algn="tl" rotWithShape="0">
            <a:prstClr val="black">
              <a:alpha val="40000"/>
            </a:prstClr>
          </a:outerShdw>
        </a:effectLst>
      </xdr:spPr>
      <xdr:txBody>
        <a:bodyPr vertOverflow="clip" wrap="square" lIns="36000" tIns="36000" rIns="36000" bIns="36000" anchor="ctr" upright="1"/>
        <a:lstStyle/>
        <a:p>
          <a:pPr algn="ctr" rtl="0">
            <a:defRPr sz="1000"/>
          </a:pPr>
          <a:r>
            <a:rPr lang="ja-JP" altLang="en-US" sz="1100" b="0" i="0" strike="noStrike">
              <a:solidFill>
                <a:srgbClr val="000000"/>
              </a:solidFill>
              <a:latin typeface="ＭＳ Ｐゴシック"/>
              <a:ea typeface="ＭＳ Ｐゴシック"/>
            </a:rPr>
            <a:t>記入例：Ｅ</a:t>
          </a:r>
        </a:p>
        <a:p>
          <a:pPr algn="ctr"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0</xdr:col>
      <xdr:colOff>52388</xdr:colOff>
      <xdr:row>38</xdr:row>
      <xdr:rowOff>85725</xdr:rowOff>
    </xdr:from>
    <xdr:to>
      <xdr:col>0</xdr:col>
      <xdr:colOff>916388</xdr:colOff>
      <xdr:row>38</xdr:row>
      <xdr:rowOff>373725</xdr:rowOff>
    </xdr:to>
    <xdr:sp textlink="">
      <xdr:nvSpPr>
        <xdr:cNvPr id="6" name="AutoShape 108">
          <a:extLst>
            <a:ext uri="{FF2B5EF4-FFF2-40B4-BE49-F238E27FC236}">
              <a16:creationId xmlns:a16="http://schemas.microsoft.com/office/drawing/2014/main" id="{73BBFB0C-C5CE-4674-9AD9-009550B3EAAE}"/>
            </a:ext>
          </a:extLst>
        </xdr:cNvPr>
        <xdr:cNvSpPr>
          <a:spLocks noChangeArrowheads="1"/>
        </xdr:cNvSpPr>
      </xdr:nvSpPr>
      <xdr:spPr bwMode="auto">
        <a:xfrm>
          <a:off x="52388" y="9001125"/>
          <a:ext cx="864000" cy="288000"/>
        </a:xfrm>
        <a:prstGeom prst="flowChartAlternateProcess">
          <a:avLst/>
        </a:prstGeom>
        <a:solidFill>
          <a:srgbClr val="FFFFFF"/>
        </a:solidFill>
        <a:ln w="9525">
          <a:solidFill>
            <a:srgbClr val="000000"/>
          </a:solidFill>
          <a:miter lim="800000"/>
          <a:headEnd/>
          <a:tailEnd/>
        </a:ln>
        <a:effectLst>
          <a:outerShdw dist="50800" dir="2700000" algn="tl" rotWithShape="0">
            <a:prstClr val="black">
              <a:alpha val="40000"/>
            </a:prstClr>
          </a:outerShdw>
        </a:effectLst>
      </xdr:spPr>
      <xdr:txBody>
        <a:bodyPr vertOverflow="clip" wrap="square" lIns="36000" tIns="36000" rIns="36000" bIns="36000" anchor="ctr" upright="1"/>
        <a:lstStyle/>
        <a:p>
          <a:pPr algn="ctr" rtl="0">
            <a:defRPr sz="1000"/>
          </a:pPr>
          <a:r>
            <a:rPr lang="ja-JP" altLang="en-US" sz="1100" b="0" i="0" strike="noStrike">
              <a:solidFill>
                <a:srgbClr val="000000"/>
              </a:solidFill>
              <a:latin typeface="ＭＳ Ｐゴシック"/>
              <a:ea typeface="ＭＳ Ｐゴシック"/>
            </a:rPr>
            <a:t>記入例：Ｆ</a:t>
          </a:r>
        </a:p>
      </xdr:txBody>
    </xdr:sp>
    <xdr:clientData/>
  </xdr:twoCellAnchor>
  <xdr:twoCellAnchor>
    <xdr:from>
      <xdr:col>0</xdr:col>
      <xdr:colOff>52388</xdr:colOff>
      <xdr:row>33</xdr:row>
      <xdr:rowOff>85725</xdr:rowOff>
    </xdr:from>
    <xdr:to>
      <xdr:col>0</xdr:col>
      <xdr:colOff>916388</xdr:colOff>
      <xdr:row>33</xdr:row>
      <xdr:rowOff>373725</xdr:rowOff>
    </xdr:to>
    <xdr:sp textlink="">
      <xdr:nvSpPr>
        <xdr:cNvPr id="7" name="AutoShape 104">
          <a:extLst>
            <a:ext uri="{FF2B5EF4-FFF2-40B4-BE49-F238E27FC236}">
              <a16:creationId xmlns:a16="http://schemas.microsoft.com/office/drawing/2014/main" id="{E69CBD50-5A98-4539-B0D2-143B60A76392}"/>
            </a:ext>
          </a:extLst>
        </xdr:cNvPr>
        <xdr:cNvSpPr>
          <a:spLocks noChangeArrowheads="1"/>
        </xdr:cNvSpPr>
      </xdr:nvSpPr>
      <xdr:spPr bwMode="auto">
        <a:xfrm>
          <a:off x="52388" y="6334125"/>
          <a:ext cx="864000" cy="288000"/>
        </a:xfrm>
        <a:prstGeom prst="flowChartAlternateProcess">
          <a:avLst/>
        </a:prstGeom>
        <a:solidFill>
          <a:srgbClr val="FFFFFF"/>
        </a:solidFill>
        <a:ln w="9525">
          <a:solidFill>
            <a:srgbClr val="000000"/>
          </a:solidFill>
          <a:miter lim="800000"/>
          <a:headEnd/>
          <a:tailEnd/>
        </a:ln>
        <a:effectLst>
          <a:outerShdw dist="50800" dir="2700000" algn="tl" rotWithShape="0">
            <a:prstClr val="black">
              <a:alpha val="40000"/>
            </a:prstClr>
          </a:outerShdw>
        </a:effectLst>
      </xdr:spPr>
      <xdr:txBody>
        <a:bodyPr vertOverflow="clip" wrap="square" lIns="36000" tIns="36000" rIns="36000" bIns="36000" anchor="ctr" upright="1"/>
        <a:lstStyle/>
        <a:p>
          <a:pPr algn="ctr" rtl="0">
            <a:defRPr sz="1000"/>
          </a:pPr>
          <a:r>
            <a:rPr lang="ja-JP" altLang="en-US" sz="1100" b="0" i="0" strike="noStrike">
              <a:solidFill>
                <a:srgbClr val="000000"/>
              </a:solidFill>
              <a:latin typeface="ＭＳ Ｐゴシック"/>
              <a:ea typeface="ＭＳ Ｐゴシック"/>
            </a:rPr>
            <a:t>記入例：Ｂ</a:t>
          </a:r>
        </a:p>
        <a:p>
          <a:pPr algn="ctr"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17</xdr:col>
      <xdr:colOff>340179</xdr:colOff>
      <xdr:row>21</xdr:row>
      <xdr:rowOff>95251</xdr:rowOff>
    </xdr:from>
    <xdr:to>
      <xdr:col>28</xdr:col>
      <xdr:colOff>348983</xdr:colOff>
      <xdr:row>27</xdr:row>
      <xdr:rowOff>81644</xdr:rowOff>
    </xdr:to>
    <xdr:sp textlink="">
      <xdr:nvSpPr>
        <xdr:cNvPr id="8" name="AutoShape 44">
          <a:extLst>
            <a:ext uri="{FF2B5EF4-FFF2-40B4-BE49-F238E27FC236}">
              <a16:creationId xmlns:a16="http://schemas.microsoft.com/office/drawing/2014/main" id="{0A574D30-29A7-4714-988A-E5CCF6212A83}"/>
            </a:ext>
          </a:extLst>
        </xdr:cNvPr>
        <xdr:cNvSpPr>
          <a:spLocks noChangeArrowheads="1"/>
        </xdr:cNvSpPr>
      </xdr:nvSpPr>
      <xdr:spPr bwMode="auto">
        <a:xfrm>
          <a:off x="7769679" y="3986894"/>
          <a:ext cx="3043197" cy="979714"/>
        </a:xfrm>
        <a:prstGeom prst="wedgeRoundRectCallout">
          <a:avLst>
            <a:gd name="adj1" fmla="val -9588"/>
            <a:gd name="adj2" fmla="val 69065"/>
            <a:gd name="adj3" fmla="val 16667"/>
          </a:avLst>
        </a:prstGeom>
        <a:solidFill>
          <a:srgbClr val="FFFFFF"/>
        </a:solidFill>
        <a:ln w="9525">
          <a:solidFill>
            <a:srgbClr val="000000"/>
          </a:solidFill>
          <a:miter lim="800000"/>
          <a:headEnd/>
          <a:tailEnd/>
        </a:ln>
        <a:effectLst>
          <a:outerShdw dist="50800" dir="2700000" algn="ctr" rotWithShape="0">
            <a:srgbClr val="000000">
              <a:alpha val="40000"/>
            </a:srgbClr>
          </a:outerShdw>
        </a:effectLst>
      </xdr:spPr>
      <xdr:txBody>
        <a:bodyPr vertOverflow="clip" wrap="square" lIns="36000" tIns="36000" rIns="36000" bIns="36000" anchor="ctr" anchorCtr="0" upright="1"/>
        <a:lstStyle/>
        <a:p>
          <a:pPr rtl="0"/>
          <a:r>
            <a:rPr lang="ja-JP" altLang="ja-JP" sz="1050" b="0" i="0">
              <a:effectLst/>
              <a:latin typeface="ＭＳ ゴシック" panose="020B0609070205080204" pitchFamily="49" charset="-128"/>
              <a:ea typeface="ＭＳ ゴシック" panose="020B0609070205080204" pitchFamily="49" charset="-128"/>
              <a:cs typeface="+mn-cs"/>
            </a:rPr>
            <a:t>微量又は液状廃棄物を焼却し、焼却灰が１</a:t>
          </a:r>
          <a:r>
            <a:rPr lang="en-US" altLang="ja-JP" sz="1050" b="0" i="0">
              <a:effectLst/>
              <a:latin typeface="ＭＳ ゴシック" panose="020B0609070205080204" pitchFamily="49" charset="-128"/>
              <a:ea typeface="ＭＳ ゴシック" panose="020B0609070205080204" pitchFamily="49" charset="-128"/>
              <a:cs typeface="+mn-cs"/>
            </a:rPr>
            <a:t>kg</a:t>
          </a:r>
          <a:r>
            <a:rPr lang="ja-JP" altLang="ja-JP" sz="1050" b="0" i="0">
              <a:effectLst/>
              <a:latin typeface="ＭＳ ゴシック" panose="020B0609070205080204" pitchFamily="49" charset="-128"/>
              <a:ea typeface="ＭＳ ゴシック" panose="020B0609070205080204" pitchFamily="49" charset="-128"/>
              <a:cs typeface="+mn-cs"/>
            </a:rPr>
            <a:t>（又は</a:t>
          </a:r>
          <a:r>
            <a:rPr lang="en-US" altLang="ja-JP" sz="1050" b="0" i="0">
              <a:effectLst/>
              <a:latin typeface="ＭＳ ゴシック" panose="020B0609070205080204" pitchFamily="49" charset="-128"/>
              <a:ea typeface="ＭＳ ゴシック" panose="020B0609070205080204" pitchFamily="49" charset="-128"/>
              <a:cs typeface="+mn-cs"/>
            </a:rPr>
            <a:t>1</a:t>
          </a:r>
          <a:r>
            <a:rPr lang="ja-JP" altLang="ja-JP" sz="1050" b="0" i="0">
              <a:effectLst/>
              <a:latin typeface="ＭＳ ゴシック" panose="020B0609070205080204" pitchFamily="49" charset="-128"/>
              <a:ea typeface="ＭＳ ゴシック" panose="020B0609070205080204" pitchFamily="49" charset="-128"/>
              <a:cs typeface="+mn-cs"/>
            </a:rPr>
            <a:t>リットル）未満の場合は、「０（ゼロ）」を記入し、単位は</a:t>
          </a:r>
          <a:r>
            <a:rPr lang="en-US" altLang="ja-JP" sz="1050" b="0" i="0">
              <a:effectLst/>
              <a:latin typeface="ＭＳ ゴシック" panose="020B0609070205080204" pitchFamily="49" charset="-128"/>
              <a:ea typeface="ＭＳ ゴシック" panose="020B0609070205080204" pitchFamily="49" charset="-128"/>
              <a:cs typeface="+mn-cs"/>
            </a:rPr>
            <a:t>kg</a:t>
          </a:r>
          <a:r>
            <a:rPr lang="ja-JP" altLang="ja-JP" sz="1050" b="0" i="0">
              <a:effectLst/>
              <a:latin typeface="ＭＳ ゴシック" panose="020B0609070205080204" pitchFamily="49" charset="-128"/>
              <a:ea typeface="ＭＳ ゴシック" panose="020B0609070205080204" pitchFamily="49" charset="-128"/>
              <a:cs typeface="+mn-cs"/>
            </a:rPr>
            <a:t>（又はリットル）にしてください。</a:t>
          </a:r>
          <a:endParaRPr lang="ja-JP" altLang="ja-JP" sz="1050">
            <a:effectLst/>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54429</xdr:colOff>
      <xdr:row>20</xdr:row>
      <xdr:rowOff>163286</xdr:rowOff>
    </xdr:from>
    <xdr:to>
      <xdr:col>43</xdr:col>
      <xdr:colOff>13558</xdr:colOff>
      <xdr:row>27</xdr:row>
      <xdr:rowOff>13608</xdr:rowOff>
    </xdr:to>
    <xdr:sp textlink="">
      <xdr:nvSpPr>
        <xdr:cNvPr id="9" name="AutoShape 269">
          <a:extLst>
            <a:ext uri="{FF2B5EF4-FFF2-40B4-BE49-F238E27FC236}">
              <a16:creationId xmlns:a16="http://schemas.microsoft.com/office/drawing/2014/main" id="{13BE4C67-C243-40E9-875E-A6AB7A1AAE38}"/>
            </a:ext>
          </a:extLst>
        </xdr:cNvPr>
        <xdr:cNvSpPr>
          <a:spLocks noChangeArrowheads="1"/>
        </xdr:cNvSpPr>
      </xdr:nvSpPr>
      <xdr:spPr bwMode="auto">
        <a:xfrm>
          <a:off x="17253858" y="3878036"/>
          <a:ext cx="5116236" cy="1020536"/>
        </a:xfrm>
        <a:prstGeom prst="wedgeRoundRectCallout">
          <a:avLst>
            <a:gd name="adj1" fmla="val -4407"/>
            <a:gd name="adj2" fmla="val 75046"/>
            <a:gd name="adj3" fmla="val 16667"/>
          </a:avLst>
        </a:prstGeom>
        <a:solidFill>
          <a:srgbClr val="FFFFFF"/>
        </a:solidFill>
        <a:ln w="9525">
          <a:solidFill>
            <a:srgbClr val="000000"/>
          </a:solidFill>
          <a:miter lim="800000"/>
          <a:headEnd/>
          <a:tailEnd/>
        </a:ln>
        <a:effectLst>
          <a:outerShdw dist="50800" dir="2700000" algn="ctr" rotWithShape="0">
            <a:srgbClr val="000000">
              <a:alpha val="40000"/>
            </a:srgbClr>
          </a:outerShdw>
        </a:effectLst>
      </xdr:spPr>
      <xdr:txBody>
        <a:bodyPr vertOverflow="clip" wrap="square" lIns="36000" tIns="36000" rIns="36000" bIns="36000" anchor="t" anchorCtr="0" upright="1"/>
        <a:lstStyle/>
        <a:p>
          <a:pPr rtl="0"/>
          <a:r>
            <a:rPr lang="ja-JP" altLang="ja-JP" sz="1050" b="0" i="0">
              <a:effectLst/>
              <a:latin typeface="ＭＳ ゴシック" panose="020B0609070205080204" pitchFamily="49" charset="-128"/>
              <a:ea typeface="ＭＳ ゴシック" panose="020B0609070205080204" pitchFamily="49" charset="-128"/>
              <a:cs typeface="+mn-cs"/>
            </a:rPr>
            <a:t>⑨の「処理後の処分方法」で１</a:t>
          </a:r>
          <a:r>
            <a:rPr lang="en-US" altLang="ja-JP" sz="1050" b="0" i="0">
              <a:effectLst/>
              <a:latin typeface="ＭＳ ゴシック" panose="020B0609070205080204" pitchFamily="49" charset="-128"/>
              <a:ea typeface="ＭＳ ゴシック" panose="020B0609070205080204" pitchFamily="49" charset="-128"/>
              <a:cs typeface="+mn-cs"/>
            </a:rPr>
            <a:t>(</a:t>
          </a:r>
          <a:r>
            <a:rPr lang="ja-JP" altLang="ja-JP" sz="1050" b="0" i="0">
              <a:effectLst/>
              <a:latin typeface="ＭＳ ゴシック" panose="020B0609070205080204" pitchFamily="49" charset="-128"/>
              <a:ea typeface="ＭＳ ゴシック" panose="020B0609070205080204" pitchFamily="49" charset="-128"/>
              <a:cs typeface="+mn-cs"/>
            </a:rPr>
            <a:t>リサイクル（売却含む）</a:t>
          </a:r>
          <a:r>
            <a:rPr lang="en-US" altLang="ja-JP" sz="1050" b="0" i="0">
              <a:effectLst/>
              <a:latin typeface="ＭＳ ゴシック" panose="020B0609070205080204" pitchFamily="49" charset="-128"/>
              <a:ea typeface="ＭＳ ゴシック" panose="020B0609070205080204" pitchFamily="49" charset="-128"/>
              <a:cs typeface="+mn-cs"/>
            </a:rPr>
            <a:t>)</a:t>
          </a:r>
          <a:r>
            <a:rPr lang="ja-JP" altLang="ja-JP" sz="1050" b="0" i="0">
              <a:effectLst/>
              <a:latin typeface="ＭＳ ゴシック" panose="020B0609070205080204" pitchFamily="49" charset="-128"/>
              <a:ea typeface="ＭＳ ゴシック" panose="020B0609070205080204" pitchFamily="49" charset="-128"/>
              <a:cs typeface="+mn-cs"/>
            </a:rPr>
            <a:t>を選択した場合は、再生利用している業者（売却先、譲渡先等）について記入してください。なお、再生利用している業者が不明な場合は記入は不要です。</a:t>
          </a:r>
          <a:endParaRPr lang="ja-JP" altLang="ja-JP" sz="1050">
            <a:effectLst/>
            <a:latin typeface="ＭＳ ゴシック" panose="020B0609070205080204" pitchFamily="49" charset="-128"/>
            <a:ea typeface="ＭＳ ゴシック" panose="020B0609070205080204" pitchFamily="49" charset="-128"/>
          </a:endParaRPr>
        </a:p>
        <a:p>
          <a:pPr rtl="0"/>
          <a:r>
            <a:rPr lang="ja-JP" altLang="ja-JP" sz="1050" b="0" i="0">
              <a:effectLst/>
              <a:latin typeface="ＭＳ ゴシック" panose="020B0609070205080204" pitchFamily="49" charset="-128"/>
              <a:ea typeface="ＭＳ ゴシック" panose="020B0609070205080204" pitchFamily="49" charset="-128"/>
              <a:cs typeface="+mn-cs"/>
            </a:rPr>
            <a:t>２</a:t>
          </a:r>
          <a:r>
            <a:rPr lang="en-US" altLang="ja-JP" sz="1050" b="0" i="0">
              <a:effectLst/>
              <a:latin typeface="ＭＳ ゴシック" panose="020B0609070205080204" pitchFamily="49" charset="-128"/>
              <a:ea typeface="ＭＳ ゴシック" panose="020B0609070205080204" pitchFamily="49" charset="-128"/>
              <a:cs typeface="+mn-cs"/>
            </a:rPr>
            <a:t>(</a:t>
          </a:r>
          <a:r>
            <a:rPr lang="ja-JP" altLang="ja-JP" sz="1050" b="0" i="0">
              <a:effectLst/>
              <a:latin typeface="ＭＳ ゴシック" panose="020B0609070205080204" pitchFamily="49" charset="-128"/>
              <a:ea typeface="ＭＳ ゴシック" panose="020B0609070205080204" pitchFamily="49" charset="-128"/>
              <a:cs typeface="+mn-cs"/>
            </a:rPr>
            <a:t>埋立処分</a:t>
          </a:r>
          <a:r>
            <a:rPr lang="en-US" altLang="ja-JP" sz="1050" b="0" i="0">
              <a:effectLst/>
              <a:latin typeface="ＭＳ ゴシック" panose="020B0609070205080204" pitchFamily="49" charset="-128"/>
              <a:ea typeface="ＭＳ ゴシック" panose="020B0609070205080204" pitchFamily="49" charset="-128"/>
              <a:cs typeface="+mn-cs"/>
            </a:rPr>
            <a:t>)</a:t>
          </a:r>
          <a:r>
            <a:rPr lang="ja-JP" altLang="ja-JP" sz="1050" b="0" i="0">
              <a:effectLst/>
              <a:latin typeface="ＭＳ ゴシック" panose="020B0609070205080204" pitchFamily="49" charset="-128"/>
              <a:ea typeface="ＭＳ ゴシック" panose="020B0609070205080204" pitchFamily="49" charset="-128"/>
              <a:cs typeface="+mn-cs"/>
            </a:rPr>
            <a:t>を選択した場合は、最終処分業者について記入して下さい。　</a:t>
          </a:r>
          <a:endParaRPr lang="ja-JP" altLang="ja-JP" sz="1050">
            <a:effectLst/>
            <a:latin typeface="ＭＳ ゴシック" panose="020B0609070205080204" pitchFamily="49" charset="-128"/>
            <a:ea typeface="ＭＳ ゴシック" panose="020B0609070205080204" pitchFamily="49" charset="-128"/>
          </a:endParaRPr>
        </a:p>
      </xdr:txBody>
    </xdr:sp>
    <xdr:clientData/>
  </xdr:twoCellAnchor>
  <xdr:twoCellAnchor>
    <xdr:from>
      <xdr:col>29</xdr:col>
      <xdr:colOff>190500</xdr:colOff>
      <xdr:row>21</xdr:row>
      <xdr:rowOff>22412</xdr:rowOff>
    </xdr:from>
    <xdr:to>
      <xdr:col>33</xdr:col>
      <xdr:colOff>81642</xdr:colOff>
      <xdr:row>28</xdr:row>
      <xdr:rowOff>99118</xdr:rowOff>
    </xdr:to>
    <xdr:sp textlink="">
      <xdr:nvSpPr>
        <xdr:cNvPr id="10" name="Freeform 33">
          <a:extLst>
            <a:ext uri="{FF2B5EF4-FFF2-40B4-BE49-F238E27FC236}">
              <a16:creationId xmlns:a16="http://schemas.microsoft.com/office/drawing/2014/main" id="{0D2A8FBA-8A11-46AB-B853-B40302C2F705}"/>
            </a:ext>
          </a:extLst>
        </xdr:cNvPr>
        <xdr:cNvSpPr>
          <a:spLocks/>
        </xdr:cNvSpPr>
      </xdr:nvSpPr>
      <xdr:spPr bwMode="auto">
        <a:xfrm>
          <a:off x="11008179" y="3914055"/>
          <a:ext cx="3796392" cy="1246920"/>
        </a:xfrm>
        <a:custGeom>
          <a:avLst/>
          <a:gdLst>
            <a:gd name="connsiteX0" fmla="*/ 0 w 10000"/>
            <a:gd name="connsiteY0" fmla="*/ 1383 h 10000"/>
            <a:gd name="connsiteX1" fmla="*/ 402 w 10000"/>
            <a:gd name="connsiteY1" fmla="*/ 0 h 10000"/>
            <a:gd name="connsiteX2" fmla="*/ 402 w 10000"/>
            <a:gd name="connsiteY2" fmla="*/ 0 h 10000"/>
            <a:gd name="connsiteX3" fmla="*/ 402 w 10000"/>
            <a:gd name="connsiteY3" fmla="*/ 0 h 10000"/>
            <a:gd name="connsiteX4" fmla="*/ 1667 w 10000"/>
            <a:gd name="connsiteY4" fmla="*/ 0 h 10000"/>
            <a:gd name="connsiteX5" fmla="*/ 1667 w 10000"/>
            <a:gd name="connsiteY5" fmla="*/ 0 h 10000"/>
            <a:gd name="connsiteX6" fmla="*/ 4167 w 10000"/>
            <a:gd name="connsiteY6" fmla="*/ 0 h 10000"/>
            <a:gd name="connsiteX7" fmla="*/ 9599 w 10000"/>
            <a:gd name="connsiteY7" fmla="*/ 0 h 10000"/>
            <a:gd name="connsiteX8" fmla="*/ 9599 w 10000"/>
            <a:gd name="connsiteY8" fmla="*/ 0 h 10000"/>
            <a:gd name="connsiteX9" fmla="*/ 10000 w 10000"/>
            <a:gd name="connsiteY9" fmla="*/ 1383 h 10000"/>
            <a:gd name="connsiteX10" fmla="*/ 10000 w 10000"/>
            <a:gd name="connsiteY10" fmla="*/ 1383 h 10000"/>
            <a:gd name="connsiteX11" fmla="*/ 10000 w 10000"/>
            <a:gd name="connsiteY11" fmla="*/ 1383 h 10000"/>
            <a:gd name="connsiteX12" fmla="*/ 10000 w 10000"/>
            <a:gd name="connsiteY12" fmla="*/ 4839 h 10000"/>
            <a:gd name="connsiteX13" fmla="*/ 10000 w 10000"/>
            <a:gd name="connsiteY13" fmla="*/ 4839 h 10000"/>
            <a:gd name="connsiteX14" fmla="*/ 10000 w 10000"/>
            <a:gd name="connsiteY14" fmla="*/ 6912 h 10000"/>
            <a:gd name="connsiteX15" fmla="*/ 10000 w 10000"/>
            <a:gd name="connsiteY15" fmla="*/ 6912 h 10000"/>
            <a:gd name="connsiteX16" fmla="*/ 10000 w 10000"/>
            <a:gd name="connsiteY16" fmla="*/ 6912 h 10000"/>
            <a:gd name="connsiteX17" fmla="*/ 9599 w 10000"/>
            <a:gd name="connsiteY17" fmla="*/ 8290 h 10000"/>
            <a:gd name="connsiteX18" fmla="*/ 9599 w 10000"/>
            <a:gd name="connsiteY18" fmla="*/ 8290 h 10000"/>
            <a:gd name="connsiteX19" fmla="*/ 9599 w 10000"/>
            <a:gd name="connsiteY19" fmla="*/ 8290 h 10000"/>
            <a:gd name="connsiteX20" fmla="*/ 3304 w 10000"/>
            <a:gd name="connsiteY20" fmla="*/ 8257 h 10000"/>
            <a:gd name="connsiteX21" fmla="*/ 1602 w 10000"/>
            <a:gd name="connsiteY21" fmla="*/ 10000 h 10000"/>
            <a:gd name="connsiteX22" fmla="*/ 1667 w 10000"/>
            <a:gd name="connsiteY22" fmla="*/ 8290 h 10000"/>
            <a:gd name="connsiteX23" fmla="*/ 402 w 10000"/>
            <a:gd name="connsiteY23" fmla="*/ 8290 h 10000"/>
            <a:gd name="connsiteX24" fmla="*/ 402 w 10000"/>
            <a:gd name="connsiteY24" fmla="*/ 8290 h 10000"/>
            <a:gd name="connsiteX25" fmla="*/ 0 w 10000"/>
            <a:gd name="connsiteY25" fmla="*/ 6912 h 10000"/>
            <a:gd name="connsiteX26" fmla="*/ 0 w 10000"/>
            <a:gd name="connsiteY26" fmla="*/ 6912 h 10000"/>
            <a:gd name="connsiteX27" fmla="*/ 0 w 10000"/>
            <a:gd name="connsiteY27" fmla="*/ 6912 h 10000"/>
            <a:gd name="connsiteX28" fmla="*/ 0 w 10000"/>
            <a:gd name="connsiteY28" fmla="*/ 6912 h 10000"/>
            <a:gd name="connsiteX29" fmla="*/ 0 w 10000"/>
            <a:gd name="connsiteY29" fmla="*/ 4839 h 10000"/>
            <a:gd name="connsiteX30" fmla="*/ 0 w 10000"/>
            <a:gd name="connsiteY30" fmla="*/ 4839 h 10000"/>
            <a:gd name="connsiteX31" fmla="*/ 0 w 10000"/>
            <a:gd name="connsiteY31" fmla="*/ 1383 h 10000"/>
            <a:gd name="connsiteX0" fmla="*/ 0 w 10000"/>
            <a:gd name="connsiteY0" fmla="*/ 1383 h 10000"/>
            <a:gd name="connsiteX1" fmla="*/ 402 w 10000"/>
            <a:gd name="connsiteY1" fmla="*/ 0 h 10000"/>
            <a:gd name="connsiteX2" fmla="*/ 402 w 10000"/>
            <a:gd name="connsiteY2" fmla="*/ 0 h 10000"/>
            <a:gd name="connsiteX3" fmla="*/ 402 w 10000"/>
            <a:gd name="connsiteY3" fmla="*/ 0 h 10000"/>
            <a:gd name="connsiteX4" fmla="*/ 1667 w 10000"/>
            <a:gd name="connsiteY4" fmla="*/ 0 h 10000"/>
            <a:gd name="connsiteX5" fmla="*/ 1667 w 10000"/>
            <a:gd name="connsiteY5" fmla="*/ 0 h 10000"/>
            <a:gd name="connsiteX6" fmla="*/ 4167 w 10000"/>
            <a:gd name="connsiteY6" fmla="*/ 0 h 10000"/>
            <a:gd name="connsiteX7" fmla="*/ 9599 w 10000"/>
            <a:gd name="connsiteY7" fmla="*/ 0 h 10000"/>
            <a:gd name="connsiteX8" fmla="*/ 9599 w 10000"/>
            <a:gd name="connsiteY8" fmla="*/ 0 h 10000"/>
            <a:gd name="connsiteX9" fmla="*/ 10000 w 10000"/>
            <a:gd name="connsiteY9" fmla="*/ 1383 h 10000"/>
            <a:gd name="connsiteX10" fmla="*/ 10000 w 10000"/>
            <a:gd name="connsiteY10" fmla="*/ 1383 h 10000"/>
            <a:gd name="connsiteX11" fmla="*/ 10000 w 10000"/>
            <a:gd name="connsiteY11" fmla="*/ 1383 h 10000"/>
            <a:gd name="connsiteX12" fmla="*/ 10000 w 10000"/>
            <a:gd name="connsiteY12" fmla="*/ 4839 h 10000"/>
            <a:gd name="connsiteX13" fmla="*/ 10000 w 10000"/>
            <a:gd name="connsiteY13" fmla="*/ 4839 h 10000"/>
            <a:gd name="connsiteX14" fmla="*/ 10000 w 10000"/>
            <a:gd name="connsiteY14" fmla="*/ 6912 h 10000"/>
            <a:gd name="connsiteX15" fmla="*/ 10000 w 10000"/>
            <a:gd name="connsiteY15" fmla="*/ 6912 h 10000"/>
            <a:gd name="connsiteX16" fmla="*/ 10000 w 10000"/>
            <a:gd name="connsiteY16" fmla="*/ 6912 h 10000"/>
            <a:gd name="connsiteX17" fmla="*/ 9599 w 10000"/>
            <a:gd name="connsiteY17" fmla="*/ 8290 h 10000"/>
            <a:gd name="connsiteX18" fmla="*/ 9599 w 10000"/>
            <a:gd name="connsiteY18" fmla="*/ 8290 h 10000"/>
            <a:gd name="connsiteX19" fmla="*/ 9599 w 10000"/>
            <a:gd name="connsiteY19" fmla="*/ 8290 h 10000"/>
            <a:gd name="connsiteX20" fmla="*/ 2732 w 10000"/>
            <a:gd name="connsiteY20" fmla="*/ 8257 h 10000"/>
            <a:gd name="connsiteX21" fmla="*/ 1602 w 10000"/>
            <a:gd name="connsiteY21" fmla="*/ 10000 h 10000"/>
            <a:gd name="connsiteX22" fmla="*/ 1667 w 10000"/>
            <a:gd name="connsiteY22" fmla="*/ 8290 h 10000"/>
            <a:gd name="connsiteX23" fmla="*/ 402 w 10000"/>
            <a:gd name="connsiteY23" fmla="*/ 8290 h 10000"/>
            <a:gd name="connsiteX24" fmla="*/ 402 w 10000"/>
            <a:gd name="connsiteY24" fmla="*/ 8290 h 10000"/>
            <a:gd name="connsiteX25" fmla="*/ 0 w 10000"/>
            <a:gd name="connsiteY25" fmla="*/ 6912 h 10000"/>
            <a:gd name="connsiteX26" fmla="*/ 0 w 10000"/>
            <a:gd name="connsiteY26" fmla="*/ 6912 h 10000"/>
            <a:gd name="connsiteX27" fmla="*/ 0 w 10000"/>
            <a:gd name="connsiteY27" fmla="*/ 6912 h 10000"/>
            <a:gd name="connsiteX28" fmla="*/ 0 w 10000"/>
            <a:gd name="connsiteY28" fmla="*/ 6912 h 10000"/>
            <a:gd name="connsiteX29" fmla="*/ 0 w 10000"/>
            <a:gd name="connsiteY29" fmla="*/ 4839 h 10000"/>
            <a:gd name="connsiteX30" fmla="*/ 0 w 10000"/>
            <a:gd name="connsiteY30" fmla="*/ 4839 h 10000"/>
            <a:gd name="connsiteX31" fmla="*/ 0 w 10000"/>
            <a:gd name="connsiteY31" fmla="*/ 1383 h 10000"/>
            <a:gd name="connsiteX0" fmla="*/ 0 w 10000"/>
            <a:gd name="connsiteY0" fmla="*/ 1383 h 10000"/>
            <a:gd name="connsiteX1" fmla="*/ 402 w 10000"/>
            <a:gd name="connsiteY1" fmla="*/ 0 h 10000"/>
            <a:gd name="connsiteX2" fmla="*/ 402 w 10000"/>
            <a:gd name="connsiteY2" fmla="*/ 0 h 10000"/>
            <a:gd name="connsiteX3" fmla="*/ 402 w 10000"/>
            <a:gd name="connsiteY3" fmla="*/ 0 h 10000"/>
            <a:gd name="connsiteX4" fmla="*/ 1667 w 10000"/>
            <a:gd name="connsiteY4" fmla="*/ 0 h 10000"/>
            <a:gd name="connsiteX5" fmla="*/ 1667 w 10000"/>
            <a:gd name="connsiteY5" fmla="*/ 0 h 10000"/>
            <a:gd name="connsiteX6" fmla="*/ 4167 w 10000"/>
            <a:gd name="connsiteY6" fmla="*/ 0 h 10000"/>
            <a:gd name="connsiteX7" fmla="*/ 9599 w 10000"/>
            <a:gd name="connsiteY7" fmla="*/ 0 h 10000"/>
            <a:gd name="connsiteX8" fmla="*/ 9599 w 10000"/>
            <a:gd name="connsiteY8" fmla="*/ 0 h 10000"/>
            <a:gd name="connsiteX9" fmla="*/ 10000 w 10000"/>
            <a:gd name="connsiteY9" fmla="*/ 1383 h 10000"/>
            <a:gd name="connsiteX10" fmla="*/ 10000 w 10000"/>
            <a:gd name="connsiteY10" fmla="*/ 1383 h 10000"/>
            <a:gd name="connsiteX11" fmla="*/ 10000 w 10000"/>
            <a:gd name="connsiteY11" fmla="*/ 1383 h 10000"/>
            <a:gd name="connsiteX12" fmla="*/ 10000 w 10000"/>
            <a:gd name="connsiteY12" fmla="*/ 4839 h 10000"/>
            <a:gd name="connsiteX13" fmla="*/ 10000 w 10000"/>
            <a:gd name="connsiteY13" fmla="*/ 4839 h 10000"/>
            <a:gd name="connsiteX14" fmla="*/ 10000 w 10000"/>
            <a:gd name="connsiteY14" fmla="*/ 6912 h 10000"/>
            <a:gd name="connsiteX15" fmla="*/ 10000 w 10000"/>
            <a:gd name="connsiteY15" fmla="*/ 6912 h 10000"/>
            <a:gd name="connsiteX16" fmla="*/ 10000 w 10000"/>
            <a:gd name="connsiteY16" fmla="*/ 6912 h 10000"/>
            <a:gd name="connsiteX17" fmla="*/ 9599 w 10000"/>
            <a:gd name="connsiteY17" fmla="*/ 8290 h 10000"/>
            <a:gd name="connsiteX18" fmla="*/ 9599 w 10000"/>
            <a:gd name="connsiteY18" fmla="*/ 8290 h 10000"/>
            <a:gd name="connsiteX19" fmla="*/ 9599 w 10000"/>
            <a:gd name="connsiteY19" fmla="*/ 8290 h 10000"/>
            <a:gd name="connsiteX20" fmla="*/ 4915 w 10000"/>
            <a:gd name="connsiteY20" fmla="*/ 8244 h 10000"/>
            <a:gd name="connsiteX21" fmla="*/ 2732 w 10000"/>
            <a:gd name="connsiteY21" fmla="*/ 8257 h 10000"/>
            <a:gd name="connsiteX22" fmla="*/ 1602 w 10000"/>
            <a:gd name="connsiteY22" fmla="*/ 10000 h 10000"/>
            <a:gd name="connsiteX23" fmla="*/ 1667 w 10000"/>
            <a:gd name="connsiteY23" fmla="*/ 8290 h 10000"/>
            <a:gd name="connsiteX24" fmla="*/ 402 w 10000"/>
            <a:gd name="connsiteY24" fmla="*/ 8290 h 10000"/>
            <a:gd name="connsiteX25" fmla="*/ 402 w 10000"/>
            <a:gd name="connsiteY25" fmla="*/ 8290 h 10000"/>
            <a:gd name="connsiteX26" fmla="*/ 0 w 10000"/>
            <a:gd name="connsiteY26" fmla="*/ 6912 h 10000"/>
            <a:gd name="connsiteX27" fmla="*/ 0 w 10000"/>
            <a:gd name="connsiteY27" fmla="*/ 6912 h 10000"/>
            <a:gd name="connsiteX28" fmla="*/ 0 w 10000"/>
            <a:gd name="connsiteY28" fmla="*/ 6912 h 10000"/>
            <a:gd name="connsiteX29" fmla="*/ 0 w 10000"/>
            <a:gd name="connsiteY29" fmla="*/ 6912 h 10000"/>
            <a:gd name="connsiteX30" fmla="*/ 0 w 10000"/>
            <a:gd name="connsiteY30" fmla="*/ 4839 h 10000"/>
            <a:gd name="connsiteX31" fmla="*/ 0 w 10000"/>
            <a:gd name="connsiteY31" fmla="*/ 4839 h 10000"/>
            <a:gd name="connsiteX32" fmla="*/ 0 w 10000"/>
            <a:gd name="connsiteY32" fmla="*/ 1383 h 10000"/>
            <a:gd name="connsiteX0" fmla="*/ 0 w 10000"/>
            <a:gd name="connsiteY0" fmla="*/ 1383 h 10000"/>
            <a:gd name="connsiteX1" fmla="*/ 402 w 10000"/>
            <a:gd name="connsiteY1" fmla="*/ 0 h 10000"/>
            <a:gd name="connsiteX2" fmla="*/ 402 w 10000"/>
            <a:gd name="connsiteY2" fmla="*/ 0 h 10000"/>
            <a:gd name="connsiteX3" fmla="*/ 402 w 10000"/>
            <a:gd name="connsiteY3" fmla="*/ 0 h 10000"/>
            <a:gd name="connsiteX4" fmla="*/ 1667 w 10000"/>
            <a:gd name="connsiteY4" fmla="*/ 0 h 10000"/>
            <a:gd name="connsiteX5" fmla="*/ 1667 w 10000"/>
            <a:gd name="connsiteY5" fmla="*/ 0 h 10000"/>
            <a:gd name="connsiteX6" fmla="*/ 4167 w 10000"/>
            <a:gd name="connsiteY6" fmla="*/ 0 h 10000"/>
            <a:gd name="connsiteX7" fmla="*/ 9599 w 10000"/>
            <a:gd name="connsiteY7" fmla="*/ 0 h 10000"/>
            <a:gd name="connsiteX8" fmla="*/ 9599 w 10000"/>
            <a:gd name="connsiteY8" fmla="*/ 0 h 10000"/>
            <a:gd name="connsiteX9" fmla="*/ 10000 w 10000"/>
            <a:gd name="connsiteY9" fmla="*/ 1383 h 10000"/>
            <a:gd name="connsiteX10" fmla="*/ 10000 w 10000"/>
            <a:gd name="connsiteY10" fmla="*/ 1383 h 10000"/>
            <a:gd name="connsiteX11" fmla="*/ 10000 w 10000"/>
            <a:gd name="connsiteY11" fmla="*/ 1383 h 10000"/>
            <a:gd name="connsiteX12" fmla="*/ 10000 w 10000"/>
            <a:gd name="connsiteY12" fmla="*/ 4839 h 10000"/>
            <a:gd name="connsiteX13" fmla="*/ 10000 w 10000"/>
            <a:gd name="connsiteY13" fmla="*/ 4839 h 10000"/>
            <a:gd name="connsiteX14" fmla="*/ 10000 w 10000"/>
            <a:gd name="connsiteY14" fmla="*/ 6912 h 10000"/>
            <a:gd name="connsiteX15" fmla="*/ 10000 w 10000"/>
            <a:gd name="connsiteY15" fmla="*/ 6912 h 10000"/>
            <a:gd name="connsiteX16" fmla="*/ 10000 w 10000"/>
            <a:gd name="connsiteY16" fmla="*/ 6912 h 10000"/>
            <a:gd name="connsiteX17" fmla="*/ 9599 w 10000"/>
            <a:gd name="connsiteY17" fmla="*/ 8290 h 10000"/>
            <a:gd name="connsiteX18" fmla="*/ 9599 w 10000"/>
            <a:gd name="connsiteY18" fmla="*/ 8290 h 10000"/>
            <a:gd name="connsiteX19" fmla="*/ 9599 w 10000"/>
            <a:gd name="connsiteY19" fmla="*/ 8290 h 10000"/>
            <a:gd name="connsiteX20" fmla="*/ 5440 w 10000"/>
            <a:gd name="connsiteY20" fmla="*/ 8193 h 10000"/>
            <a:gd name="connsiteX21" fmla="*/ 4915 w 10000"/>
            <a:gd name="connsiteY21" fmla="*/ 8244 h 10000"/>
            <a:gd name="connsiteX22" fmla="*/ 2732 w 10000"/>
            <a:gd name="connsiteY22" fmla="*/ 8257 h 10000"/>
            <a:gd name="connsiteX23" fmla="*/ 1602 w 10000"/>
            <a:gd name="connsiteY23" fmla="*/ 10000 h 10000"/>
            <a:gd name="connsiteX24" fmla="*/ 1667 w 10000"/>
            <a:gd name="connsiteY24" fmla="*/ 8290 h 10000"/>
            <a:gd name="connsiteX25" fmla="*/ 402 w 10000"/>
            <a:gd name="connsiteY25" fmla="*/ 8290 h 10000"/>
            <a:gd name="connsiteX26" fmla="*/ 402 w 10000"/>
            <a:gd name="connsiteY26" fmla="*/ 8290 h 10000"/>
            <a:gd name="connsiteX27" fmla="*/ 0 w 10000"/>
            <a:gd name="connsiteY27" fmla="*/ 6912 h 10000"/>
            <a:gd name="connsiteX28" fmla="*/ 0 w 10000"/>
            <a:gd name="connsiteY28" fmla="*/ 6912 h 10000"/>
            <a:gd name="connsiteX29" fmla="*/ 0 w 10000"/>
            <a:gd name="connsiteY29" fmla="*/ 6912 h 10000"/>
            <a:gd name="connsiteX30" fmla="*/ 0 w 10000"/>
            <a:gd name="connsiteY30" fmla="*/ 6912 h 10000"/>
            <a:gd name="connsiteX31" fmla="*/ 0 w 10000"/>
            <a:gd name="connsiteY31" fmla="*/ 4839 h 10000"/>
            <a:gd name="connsiteX32" fmla="*/ 0 w 10000"/>
            <a:gd name="connsiteY32" fmla="*/ 4839 h 10000"/>
            <a:gd name="connsiteX33" fmla="*/ 0 w 10000"/>
            <a:gd name="connsiteY33" fmla="*/ 1383 h 10000"/>
            <a:gd name="connsiteX0" fmla="*/ 0 w 10000"/>
            <a:gd name="connsiteY0" fmla="*/ 1383 h 10000"/>
            <a:gd name="connsiteX1" fmla="*/ 402 w 10000"/>
            <a:gd name="connsiteY1" fmla="*/ 0 h 10000"/>
            <a:gd name="connsiteX2" fmla="*/ 402 w 10000"/>
            <a:gd name="connsiteY2" fmla="*/ 0 h 10000"/>
            <a:gd name="connsiteX3" fmla="*/ 402 w 10000"/>
            <a:gd name="connsiteY3" fmla="*/ 0 h 10000"/>
            <a:gd name="connsiteX4" fmla="*/ 1667 w 10000"/>
            <a:gd name="connsiteY4" fmla="*/ 0 h 10000"/>
            <a:gd name="connsiteX5" fmla="*/ 1667 w 10000"/>
            <a:gd name="connsiteY5" fmla="*/ 0 h 10000"/>
            <a:gd name="connsiteX6" fmla="*/ 4167 w 10000"/>
            <a:gd name="connsiteY6" fmla="*/ 0 h 10000"/>
            <a:gd name="connsiteX7" fmla="*/ 9599 w 10000"/>
            <a:gd name="connsiteY7" fmla="*/ 0 h 10000"/>
            <a:gd name="connsiteX8" fmla="*/ 9599 w 10000"/>
            <a:gd name="connsiteY8" fmla="*/ 0 h 10000"/>
            <a:gd name="connsiteX9" fmla="*/ 10000 w 10000"/>
            <a:gd name="connsiteY9" fmla="*/ 1383 h 10000"/>
            <a:gd name="connsiteX10" fmla="*/ 10000 w 10000"/>
            <a:gd name="connsiteY10" fmla="*/ 1383 h 10000"/>
            <a:gd name="connsiteX11" fmla="*/ 10000 w 10000"/>
            <a:gd name="connsiteY11" fmla="*/ 1383 h 10000"/>
            <a:gd name="connsiteX12" fmla="*/ 10000 w 10000"/>
            <a:gd name="connsiteY12" fmla="*/ 4839 h 10000"/>
            <a:gd name="connsiteX13" fmla="*/ 10000 w 10000"/>
            <a:gd name="connsiteY13" fmla="*/ 4839 h 10000"/>
            <a:gd name="connsiteX14" fmla="*/ 10000 w 10000"/>
            <a:gd name="connsiteY14" fmla="*/ 6912 h 10000"/>
            <a:gd name="connsiteX15" fmla="*/ 10000 w 10000"/>
            <a:gd name="connsiteY15" fmla="*/ 6912 h 10000"/>
            <a:gd name="connsiteX16" fmla="*/ 10000 w 10000"/>
            <a:gd name="connsiteY16" fmla="*/ 6912 h 10000"/>
            <a:gd name="connsiteX17" fmla="*/ 9599 w 10000"/>
            <a:gd name="connsiteY17" fmla="*/ 8290 h 10000"/>
            <a:gd name="connsiteX18" fmla="*/ 9599 w 10000"/>
            <a:gd name="connsiteY18" fmla="*/ 8290 h 10000"/>
            <a:gd name="connsiteX19" fmla="*/ 9599 w 10000"/>
            <a:gd name="connsiteY19" fmla="*/ 8290 h 10000"/>
            <a:gd name="connsiteX20" fmla="*/ 5665 w 10000"/>
            <a:gd name="connsiteY20" fmla="*/ 8142 h 10000"/>
            <a:gd name="connsiteX21" fmla="*/ 5440 w 10000"/>
            <a:gd name="connsiteY21" fmla="*/ 8193 h 10000"/>
            <a:gd name="connsiteX22" fmla="*/ 4915 w 10000"/>
            <a:gd name="connsiteY22" fmla="*/ 8244 h 10000"/>
            <a:gd name="connsiteX23" fmla="*/ 2732 w 10000"/>
            <a:gd name="connsiteY23" fmla="*/ 8257 h 10000"/>
            <a:gd name="connsiteX24" fmla="*/ 1602 w 10000"/>
            <a:gd name="connsiteY24" fmla="*/ 10000 h 10000"/>
            <a:gd name="connsiteX25" fmla="*/ 1667 w 10000"/>
            <a:gd name="connsiteY25" fmla="*/ 8290 h 10000"/>
            <a:gd name="connsiteX26" fmla="*/ 402 w 10000"/>
            <a:gd name="connsiteY26" fmla="*/ 8290 h 10000"/>
            <a:gd name="connsiteX27" fmla="*/ 402 w 10000"/>
            <a:gd name="connsiteY27" fmla="*/ 8290 h 10000"/>
            <a:gd name="connsiteX28" fmla="*/ 0 w 10000"/>
            <a:gd name="connsiteY28" fmla="*/ 6912 h 10000"/>
            <a:gd name="connsiteX29" fmla="*/ 0 w 10000"/>
            <a:gd name="connsiteY29" fmla="*/ 6912 h 10000"/>
            <a:gd name="connsiteX30" fmla="*/ 0 w 10000"/>
            <a:gd name="connsiteY30" fmla="*/ 6912 h 10000"/>
            <a:gd name="connsiteX31" fmla="*/ 0 w 10000"/>
            <a:gd name="connsiteY31" fmla="*/ 6912 h 10000"/>
            <a:gd name="connsiteX32" fmla="*/ 0 w 10000"/>
            <a:gd name="connsiteY32" fmla="*/ 4839 h 10000"/>
            <a:gd name="connsiteX33" fmla="*/ 0 w 10000"/>
            <a:gd name="connsiteY33" fmla="*/ 4839 h 10000"/>
            <a:gd name="connsiteX34" fmla="*/ 0 w 10000"/>
            <a:gd name="connsiteY34" fmla="*/ 1383 h 10000"/>
            <a:gd name="connsiteX0" fmla="*/ 0 w 10000"/>
            <a:gd name="connsiteY0" fmla="*/ 1383 h 10000"/>
            <a:gd name="connsiteX1" fmla="*/ 402 w 10000"/>
            <a:gd name="connsiteY1" fmla="*/ 0 h 10000"/>
            <a:gd name="connsiteX2" fmla="*/ 402 w 10000"/>
            <a:gd name="connsiteY2" fmla="*/ 0 h 10000"/>
            <a:gd name="connsiteX3" fmla="*/ 402 w 10000"/>
            <a:gd name="connsiteY3" fmla="*/ 0 h 10000"/>
            <a:gd name="connsiteX4" fmla="*/ 1667 w 10000"/>
            <a:gd name="connsiteY4" fmla="*/ 0 h 10000"/>
            <a:gd name="connsiteX5" fmla="*/ 1667 w 10000"/>
            <a:gd name="connsiteY5" fmla="*/ 0 h 10000"/>
            <a:gd name="connsiteX6" fmla="*/ 4167 w 10000"/>
            <a:gd name="connsiteY6" fmla="*/ 0 h 10000"/>
            <a:gd name="connsiteX7" fmla="*/ 9599 w 10000"/>
            <a:gd name="connsiteY7" fmla="*/ 0 h 10000"/>
            <a:gd name="connsiteX8" fmla="*/ 9599 w 10000"/>
            <a:gd name="connsiteY8" fmla="*/ 0 h 10000"/>
            <a:gd name="connsiteX9" fmla="*/ 10000 w 10000"/>
            <a:gd name="connsiteY9" fmla="*/ 1383 h 10000"/>
            <a:gd name="connsiteX10" fmla="*/ 10000 w 10000"/>
            <a:gd name="connsiteY10" fmla="*/ 1383 h 10000"/>
            <a:gd name="connsiteX11" fmla="*/ 10000 w 10000"/>
            <a:gd name="connsiteY11" fmla="*/ 1383 h 10000"/>
            <a:gd name="connsiteX12" fmla="*/ 10000 w 10000"/>
            <a:gd name="connsiteY12" fmla="*/ 4839 h 10000"/>
            <a:gd name="connsiteX13" fmla="*/ 10000 w 10000"/>
            <a:gd name="connsiteY13" fmla="*/ 4839 h 10000"/>
            <a:gd name="connsiteX14" fmla="*/ 10000 w 10000"/>
            <a:gd name="connsiteY14" fmla="*/ 6912 h 10000"/>
            <a:gd name="connsiteX15" fmla="*/ 10000 w 10000"/>
            <a:gd name="connsiteY15" fmla="*/ 6912 h 10000"/>
            <a:gd name="connsiteX16" fmla="*/ 10000 w 10000"/>
            <a:gd name="connsiteY16" fmla="*/ 6912 h 10000"/>
            <a:gd name="connsiteX17" fmla="*/ 9599 w 10000"/>
            <a:gd name="connsiteY17" fmla="*/ 8290 h 10000"/>
            <a:gd name="connsiteX18" fmla="*/ 9599 w 10000"/>
            <a:gd name="connsiteY18" fmla="*/ 8290 h 10000"/>
            <a:gd name="connsiteX19" fmla="*/ 9599 w 10000"/>
            <a:gd name="connsiteY19" fmla="*/ 8290 h 10000"/>
            <a:gd name="connsiteX20" fmla="*/ 5665 w 10000"/>
            <a:gd name="connsiteY20" fmla="*/ 8142 h 10000"/>
            <a:gd name="connsiteX21" fmla="*/ 5770 w 10000"/>
            <a:gd name="connsiteY21" fmla="*/ 9623 h 10000"/>
            <a:gd name="connsiteX22" fmla="*/ 4915 w 10000"/>
            <a:gd name="connsiteY22" fmla="*/ 8244 h 10000"/>
            <a:gd name="connsiteX23" fmla="*/ 2732 w 10000"/>
            <a:gd name="connsiteY23" fmla="*/ 8257 h 10000"/>
            <a:gd name="connsiteX24" fmla="*/ 1602 w 10000"/>
            <a:gd name="connsiteY24" fmla="*/ 10000 h 10000"/>
            <a:gd name="connsiteX25" fmla="*/ 1667 w 10000"/>
            <a:gd name="connsiteY25" fmla="*/ 8290 h 10000"/>
            <a:gd name="connsiteX26" fmla="*/ 402 w 10000"/>
            <a:gd name="connsiteY26" fmla="*/ 8290 h 10000"/>
            <a:gd name="connsiteX27" fmla="*/ 402 w 10000"/>
            <a:gd name="connsiteY27" fmla="*/ 8290 h 10000"/>
            <a:gd name="connsiteX28" fmla="*/ 0 w 10000"/>
            <a:gd name="connsiteY28" fmla="*/ 6912 h 10000"/>
            <a:gd name="connsiteX29" fmla="*/ 0 w 10000"/>
            <a:gd name="connsiteY29" fmla="*/ 6912 h 10000"/>
            <a:gd name="connsiteX30" fmla="*/ 0 w 10000"/>
            <a:gd name="connsiteY30" fmla="*/ 6912 h 10000"/>
            <a:gd name="connsiteX31" fmla="*/ 0 w 10000"/>
            <a:gd name="connsiteY31" fmla="*/ 6912 h 10000"/>
            <a:gd name="connsiteX32" fmla="*/ 0 w 10000"/>
            <a:gd name="connsiteY32" fmla="*/ 4839 h 10000"/>
            <a:gd name="connsiteX33" fmla="*/ 0 w 10000"/>
            <a:gd name="connsiteY33" fmla="*/ 4839 h 10000"/>
            <a:gd name="connsiteX34" fmla="*/ 0 w 10000"/>
            <a:gd name="connsiteY34" fmla="*/ 1383 h 10000"/>
            <a:gd name="connsiteX0" fmla="*/ 0 w 10000"/>
            <a:gd name="connsiteY0" fmla="*/ 1383 h 10000"/>
            <a:gd name="connsiteX1" fmla="*/ 402 w 10000"/>
            <a:gd name="connsiteY1" fmla="*/ 0 h 10000"/>
            <a:gd name="connsiteX2" fmla="*/ 402 w 10000"/>
            <a:gd name="connsiteY2" fmla="*/ 0 h 10000"/>
            <a:gd name="connsiteX3" fmla="*/ 402 w 10000"/>
            <a:gd name="connsiteY3" fmla="*/ 0 h 10000"/>
            <a:gd name="connsiteX4" fmla="*/ 1667 w 10000"/>
            <a:gd name="connsiteY4" fmla="*/ 0 h 10000"/>
            <a:gd name="connsiteX5" fmla="*/ 1667 w 10000"/>
            <a:gd name="connsiteY5" fmla="*/ 0 h 10000"/>
            <a:gd name="connsiteX6" fmla="*/ 4167 w 10000"/>
            <a:gd name="connsiteY6" fmla="*/ 0 h 10000"/>
            <a:gd name="connsiteX7" fmla="*/ 9599 w 10000"/>
            <a:gd name="connsiteY7" fmla="*/ 0 h 10000"/>
            <a:gd name="connsiteX8" fmla="*/ 9599 w 10000"/>
            <a:gd name="connsiteY8" fmla="*/ 0 h 10000"/>
            <a:gd name="connsiteX9" fmla="*/ 10000 w 10000"/>
            <a:gd name="connsiteY9" fmla="*/ 1383 h 10000"/>
            <a:gd name="connsiteX10" fmla="*/ 10000 w 10000"/>
            <a:gd name="connsiteY10" fmla="*/ 1383 h 10000"/>
            <a:gd name="connsiteX11" fmla="*/ 10000 w 10000"/>
            <a:gd name="connsiteY11" fmla="*/ 1383 h 10000"/>
            <a:gd name="connsiteX12" fmla="*/ 10000 w 10000"/>
            <a:gd name="connsiteY12" fmla="*/ 4839 h 10000"/>
            <a:gd name="connsiteX13" fmla="*/ 10000 w 10000"/>
            <a:gd name="connsiteY13" fmla="*/ 4839 h 10000"/>
            <a:gd name="connsiteX14" fmla="*/ 10000 w 10000"/>
            <a:gd name="connsiteY14" fmla="*/ 6912 h 10000"/>
            <a:gd name="connsiteX15" fmla="*/ 10000 w 10000"/>
            <a:gd name="connsiteY15" fmla="*/ 6912 h 10000"/>
            <a:gd name="connsiteX16" fmla="*/ 10000 w 10000"/>
            <a:gd name="connsiteY16" fmla="*/ 6912 h 10000"/>
            <a:gd name="connsiteX17" fmla="*/ 9599 w 10000"/>
            <a:gd name="connsiteY17" fmla="*/ 8290 h 10000"/>
            <a:gd name="connsiteX18" fmla="*/ 9599 w 10000"/>
            <a:gd name="connsiteY18" fmla="*/ 8290 h 10000"/>
            <a:gd name="connsiteX19" fmla="*/ 9599 w 10000"/>
            <a:gd name="connsiteY19" fmla="*/ 8290 h 10000"/>
            <a:gd name="connsiteX20" fmla="*/ 5665 w 10000"/>
            <a:gd name="connsiteY20" fmla="*/ 8142 h 10000"/>
            <a:gd name="connsiteX21" fmla="*/ 5890 w 10000"/>
            <a:gd name="connsiteY21" fmla="*/ 9725 h 10000"/>
            <a:gd name="connsiteX22" fmla="*/ 4915 w 10000"/>
            <a:gd name="connsiteY22" fmla="*/ 8244 h 10000"/>
            <a:gd name="connsiteX23" fmla="*/ 2732 w 10000"/>
            <a:gd name="connsiteY23" fmla="*/ 8257 h 10000"/>
            <a:gd name="connsiteX24" fmla="*/ 1602 w 10000"/>
            <a:gd name="connsiteY24" fmla="*/ 10000 h 10000"/>
            <a:gd name="connsiteX25" fmla="*/ 1667 w 10000"/>
            <a:gd name="connsiteY25" fmla="*/ 8290 h 10000"/>
            <a:gd name="connsiteX26" fmla="*/ 402 w 10000"/>
            <a:gd name="connsiteY26" fmla="*/ 8290 h 10000"/>
            <a:gd name="connsiteX27" fmla="*/ 402 w 10000"/>
            <a:gd name="connsiteY27" fmla="*/ 8290 h 10000"/>
            <a:gd name="connsiteX28" fmla="*/ 0 w 10000"/>
            <a:gd name="connsiteY28" fmla="*/ 6912 h 10000"/>
            <a:gd name="connsiteX29" fmla="*/ 0 w 10000"/>
            <a:gd name="connsiteY29" fmla="*/ 6912 h 10000"/>
            <a:gd name="connsiteX30" fmla="*/ 0 w 10000"/>
            <a:gd name="connsiteY30" fmla="*/ 6912 h 10000"/>
            <a:gd name="connsiteX31" fmla="*/ 0 w 10000"/>
            <a:gd name="connsiteY31" fmla="*/ 6912 h 10000"/>
            <a:gd name="connsiteX32" fmla="*/ 0 w 10000"/>
            <a:gd name="connsiteY32" fmla="*/ 4839 h 10000"/>
            <a:gd name="connsiteX33" fmla="*/ 0 w 10000"/>
            <a:gd name="connsiteY33" fmla="*/ 4839 h 10000"/>
            <a:gd name="connsiteX34" fmla="*/ 0 w 10000"/>
            <a:gd name="connsiteY34" fmla="*/ 1383 h 10000"/>
            <a:gd name="connsiteX0" fmla="*/ 0 w 10000"/>
            <a:gd name="connsiteY0" fmla="*/ 1383 h 10134"/>
            <a:gd name="connsiteX1" fmla="*/ 402 w 10000"/>
            <a:gd name="connsiteY1" fmla="*/ 0 h 10134"/>
            <a:gd name="connsiteX2" fmla="*/ 402 w 10000"/>
            <a:gd name="connsiteY2" fmla="*/ 0 h 10134"/>
            <a:gd name="connsiteX3" fmla="*/ 402 w 10000"/>
            <a:gd name="connsiteY3" fmla="*/ 0 h 10134"/>
            <a:gd name="connsiteX4" fmla="*/ 1667 w 10000"/>
            <a:gd name="connsiteY4" fmla="*/ 0 h 10134"/>
            <a:gd name="connsiteX5" fmla="*/ 1667 w 10000"/>
            <a:gd name="connsiteY5" fmla="*/ 0 h 10134"/>
            <a:gd name="connsiteX6" fmla="*/ 4167 w 10000"/>
            <a:gd name="connsiteY6" fmla="*/ 0 h 10134"/>
            <a:gd name="connsiteX7" fmla="*/ 9599 w 10000"/>
            <a:gd name="connsiteY7" fmla="*/ 0 h 10134"/>
            <a:gd name="connsiteX8" fmla="*/ 9599 w 10000"/>
            <a:gd name="connsiteY8" fmla="*/ 0 h 10134"/>
            <a:gd name="connsiteX9" fmla="*/ 10000 w 10000"/>
            <a:gd name="connsiteY9" fmla="*/ 1383 h 10134"/>
            <a:gd name="connsiteX10" fmla="*/ 10000 w 10000"/>
            <a:gd name="connsiteY10" fmla="*/ 1383 h 10134"/>
            <a:gd name="connsiteX11" fmla="*/ 10000 w 10000"/>
            <a:gd name="connsiteY11" fmla="*/ 1383 h 10134"/>
            <a:gd name="connsiteX12" fmla="*/ 10000 w 10000"/>
            <a:gd name="connsiteY12" fmla="*/ 4839 h 10134"/>
            <a:gd name="connsiteX13" fmla="*/ 10000 w 10000"/>
            <a:gd name="connsiteY13" fmla="*/ 4839 h 10134"/>
            <a:gd name="connsiteX14" fmla="*/ 10000 w 10000"/>
            <a:gd name="connsiteY14" fmla="*/ 6912 h 10134"/>
            <a:gd name="connsiteX15" fmla="*/ 10000 w 10000"/>
            <a:gd name="connsiteY15" fmla="*/ 6912 h 10134"/>
            <a:gd name="connsiteX16" fmla="*/ 10000 w 10000"/>
            <a:gd name="connsiteY16" fmla="*/ 6912 h 10134"/>
            <a:gd name="connsiteX17" fmla="*/ 9599 w 10000"/>
            <a:gd name="connsiteY17" fmla="*/ 8290 h 10134"/>
            <a:gd name="connsiteX18" fmla="*/ 9599 w 10000"/>
            <a:gd name="connsiteY18" fmla="*/ 8290 h 10134"/>
            <a:gd name="connsiteX19" fmla="*/ 9599 w 10000"/>
            <a:gd name="connsiteY19" fmla="*/ 8290 h 10134"/>
            <a:gd name="connsiteX20" fmla="*/ 5665 w 10000"/>
            <a:gd name="connsiteY20" fmla="*/ 8142 h 10134"/>
            <a:gd name="connsiteX21" fmla="*/ 6010 w 10000"/>
            <a:gd name="connsiteY21" fmla="*/ 10134 h 10134"/>
            <a:gd name="connsiteX22" fmla="*/ 4915 w 10000"/>
            <a:gd name="connsiteY22" fmla="*/ 8244 h 10134"/>
            <a:gd name="connsiteX23" fmla="*/ 2732 w 10000"/>
            <a:gd name="connsiteY23" fmla="*/ 8257 h 10134"/>
            <a:gd name="connsiteX24" fmla="*/ 1602 w 10000"/>
            <a:gd name="connsiteY24" fmla="*/ 10000 h 10134"/>
            <a:gd name="connsiteX25" fmla="*/ 1667 w 10000"/>
            <a:gd name="connsiteY25" fmla="*/ 8290 h 10134"/>
            <a:gd name="connsiteX26" fmla="*/ 402 w 10000"/>
            <a:gd name="connsiteY26" fmla="*/ 8290 h 10134"/>
            <a:gd name="connsiteX27" fmla="*/ 402 w 10000"/>
            <a:gd name="connsiteY27" fmla="*/ 8290 h 10134"/>
            <a:gd name="connsiteX28" fmla="*/ 0 w 10000"/>
            <a:gd name="connsiteY28" fmla="*/ 6912 h 10134"/>
            <a:gd name="connsiteX29" fmla="*/ 0 w 10000"/>
            <a:gd name="connsiteY29" fmla="*/ 6912 h 10134"/>
            <a:gd name="connsiteX30" fmla="*/ 0 w 10000"/>
            <a:gd name="connsiteY30" fmla="*/ 6912 h 10134"/>
            <a:gd name="connsiteX31" fmla="*/ 0 w 10000"/>
            <a:gd name="connsiteY31" fmla="*/ 6912 h 10134"/>
            <a:gd name="connsiteX32" fmla="*/ 0 w 10000"/>
            <a:gd name="connsiteY32" fmla="*/ 4839 h 10134"/>
            <a:gd name="connsiteX33" fmla="*/ 0 w 10000"/>
            <a:gd name="connsiteY33" fmla="*/ 4839 h 10134"/>
            <a:gd name="connsiteX34" fmla="*/ 0 w 10000"/>
            <a:gd name="connsiteY34" fmla="*/ 1383 h 10134"/>
            <a:gd name="connsiteX0" fmla="*/ 0 w 10000"/>
            <a:gd name="connsiteY0" fmla="*/ 1383 h 10228"/>
            <a:gd name="connsiteX1" fmla="*/ 402 w 10000"/>
            <a:gd name="connsiteY1" fmla="*/ 0 h 10228"/>
            <a:gd name="connsiteX2" fmla="*/ 402 w 10000"/>
            <a:gd name="connsiteY2" fmla="*/ 0 h 10228"/>
            <a:gd name="connsiteX3" fmla="*/ 402 w 10000"/>
            <a:gd name="connsiteY3" fmla="*/ 0 h 10228"/>
            <a:gd name="connsiteX4" fmla="*/ 1667 w 10000"/>
            <a:gd name="connsiteY4" fmla="*/ 0 h 10228"/>
            <a:gd name="connsiteX5" fmla="*/ 1667 w 10000"/>
            <a:gd name="connsiteY5" fmla="*/ 0 h 10228"/>
            <a:gd name="connsiteX6" fmla="*/ 4167 w 10000"/>
            <a:gd name="connsiteY6" fmla="*/ 0 h 10228"/>
            <a:gd name="connsiteX7" fmla="*/ 9599 w 10000"/>
            <a:gd name="connsiteY7" fmla="*/ 0 h 10228"/>
            <a:gd name="connsiteX8" fmla="*/ 9599 w 10000"/>
            <a:gd name="connsiteY8" fmla="*/ 0 h 10228"/>
            <a:gd name="connsiteX9" fmla="*/ 10000 w 10000"/>
            <a:gd name="connsiteY9" fmla="*/ 1383 h 10228"/>
            <a:gd name="connsiteX10" fmla="*/ 10000 w 10000"/>
            <a:gd name="connsiteY10" fmla="*/ 1383 h 10228"/>
            <a:gd name="connsiteX11" fmla="*/ 10000 w 10000"/>
            <a:gd name="connsiteY11" fmla="*/ 1383 h 10228"/>
            <a:gd name="connsiteX12" fmla="*/ 10000 w 10000"/>
            <a:gd name="connsiteY12" fmla="*/ 4839 h 10228"/>
            <a:gd name="connsiteX13" fmla="*/ 10000 w 10000"/>
            <a:gd name="connsiteY13" fmla="*/ 4839 h 10228"/>
            <a:gd name="connsiteX14" fmla="*/ 10000 w 10000"/>
            <a:gd name="connsiteY14" fmla="*/ 6912 h 10228"/>
            <a:gd name="connsiteX15" fmla="*/ 10000 w 10000"/>
            <a:gd name="connsiteY15" fmla="*/ 6912 h 10228"/>
            <a:gd name="connsiteX16" fmla="*/ 10000 w 10000"/>
            <a:gd name="connsiteY16" fmla="*/ 6912 h 10228"/>
            <a:gd name="connsiteX17" fmla="*/ 9599 w 10000"/>
            <a:gd name="connsiteY17" fmla="*/ 8290 h 10228"/>
            <a:gd name="connsiteX18" fmla="*/ 9599 w 10000"/>
            <a:gd name="connsiteY18" fmla="*/ 8290 h 10228"/>
            <a:gd name="connsiteX19" fmla="*/ 9599 w 10000"/>
            <a:gd name="connsiteY19" fmla="*/ 8290 h 10228"/>
            <a:gd name="connsiteX20" fmla="*/ 5665 w 10000"/>
            <a:gd name="connsiteY20" fmla="*/ 8142 h 10228"/>
            <a:gd name="connsiteX21" fmla="*/ 6010 w 10000"/>
            <a:gd name="connsiteY21" fmla="*/ 10134 h 10228"/>
            <a:gd name="connsiteX22" fmla="*/ 4915 w 10000"/>
            <a:gd name="connsiteY22" fmla="*/ 8244 h 10228"/>
            <a:gd name="connsiteX23" fmla="*/ 2732 w 10000"/>
            <a:gd name="connsiteY23" fmla="*/ 8257 h 10228"/>
            <a:gd name="connsiteX24" fmla="*/ 1486 w 10000"/>
            <a:gd name="connsiteY24" fmla="*/ 10228 h 10228"/>
            <a:gd name="connsiteX25" fmla="*/ 1667 w 10000"/>
            <a:gd name="connsiteY25" fmla="*/ 8290 h 10228"/>
            <a:gd name="connsiteX26" fmla="*/ 402 w 10000"/>
            <a:gd name="connsiteY26" fmla="*/ 8290 h 10228"/>
            <a:gd name="connsiteX27" fmla="*/ 402 w 10000"/>
            <a:gd name="connsiteY27" fmla="*/ 8290 h 10228"/>
            <a:gd name="connsiteX28" fmla="*/ 0 w 10000"/>
            <a:gd name="connsiteY28" fmla="*/ 6912 h 10228"/>
            <a:gd name="connsiteX29" fmla="*/ 0 w 10000"/>
            <a:gd name="connsiteY29" fmla="*/ 6912 h 10228"/>
            <a:gd name="connsiteX30" fmla="*/ 0 w 10000"/>
            <a:gd name="connsiteY30" fmla="*/ 6912 h 10228"/>
            <a:gd name="connsiteX31" fmla="*/ 0 w 10000"/>
            <a:gd name="connsiteY31" fmla="*/ 6912 h 10228"/>
            <a:gd name="connsiteX32" fmla="*/ 0 w 10000"/>
            <a:gd name="connsiteY32" fmla="*/ 4839 h 10228"/>
            <a:gd name="connsiteX33" fmla="*/ 0 w 10000"/>
            <a:gd name="connsiteY33" fmla="*/ 4839 h 10228"/>
            <a:gd name="connsiteX34" fmla="*/ 0 w 10000"/>
            <a:gd name="connsiteY34" fmla="*/ 1383 h 1022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Lst>
          <a:rect l="l" t="t" r="r" b="b"/>
          <a:pathLst>
            <a:path w="10000" h="10228">
              <a:moveTo>
                <a:pt x="0" y="1383"/>
              </a:moveTo>
              <a:cubicBezTo>
                <a:pt x="0" y="622"/>
                <a:pt x="181" y="0"/>
                <a:pt x="402" y="0"/>
              </a:cubicBezTo>
              <a:lnTo>
                <a:pt x="402" y="0"/>
              </a:lnTo>
              <a:lnTo>
                <a:pt x="402" y="0"/>
              </a:lnTo>
              <a:lnTo>
                <a:pt x="1667" y="0"/>
              </a:lnTo>
              <a:lnTo>
                <a:pt x="1667" y="0"/>
              </a:lnTo>
              <a:lnTo>
                <a:pt x="4167" y="0"/>
              </a:lnTo>
              <a:lnTo>
                <a:pt x="9599" y="0"/>
              </a:lnTo>
              <a:lnTo>
                <a:pt x="9599" y="0"/>
              </a:lnTo>
              <a:cubicBezTo>
                <a:pt x="9821" y="0"/>
                <a:pt x="10000" y="622"/>
                <a:pt x="10000" y="1383"/>
              </a:cubicBezTo>
              <a:lnTo>
                <a:pt x="10000" y="1383"/>
              </a:lnTo>
              <a:lnTo>
                <a:pt x="10000" y="1383"/>
              </a:lnTo>
              <a:lnTo>
                <a:pt x="10000" y="4839"/>
              </a:lnTo>
              <a:lnTo>
                <a:pt x="10000" y="4839"/>
              </a:lnTo>
              <a:lnTo>
                <a:pt x="10000" y="6912"/>
              </a:lnTo>
              <a:lnTo>
                <a:pt x="10000" y="6912"/>
              </a:lnTo>
              <a:lnTo>
                <a:pt x="10000" y="6912"/>
              </a:lnTo>
              <a:cubicBezTo>
                <a:pt x="10000" y="7674"/>
                <a:pt x="9821" y="8290"/>
                <a:pt x="9599" y="8290"/>
              </a:cubicBezTo>
              <a:lnTo>
                <a:pt x="9599" y="8290"/>
              </a:lnTo>
              <a:lnTo>
                <a:pt x="9599" y="8290"/>
              </a:lnTo>
              <a:lnTo>
                <a:pt x="5665" y="8142"/>
              </a:lnTo>
              <a:lnTo>
                <a:pt x="6010" y="10134"/>
              </a:lnTo>
              <a:lnTo>
                <a:pt x="4915" y="8244"/>
              </a:lnTo>
              <a:lnTo>
                <a:pt x="2732" y="8257"/>
              </a:lnTo>
              <a:cubicBezTo>
                <a:pt x="2355" y="8838"/>
                <a:pt x="1863" y="9647"/>
                <a:pt x="1486" y="10228"/>
              </a:cubicBezTo>
              <a:cubicBezTo>
                <a:pt x="1508" y="9658"/>
                <a:pt x="1645" y="8860"/>
                <a:pt x="1667" y="8290"/>
              </a:cubicBezTo>
              <a:lnTo>
                <a:pt x="402" y="8290"/>
              </a:lnTo>
              <a:lnTo>
                <a:pt x="402" y="8290"/>
              </a:lnTo>
              <a:cubicBezTo>
                <a:pt x="181" y="8290"/>
                <a:pt x="0" y="7674"/>
                <a:pt x="0" y="6912"/>
              </a:cubicBezTo>
              <a:lnTo>
                <a:pt x="0" y="6912"/>
              </a:lnTo>
              <a:lnTo>
                <a:pt x="0" y="6912"/>
              </a:lnTo>
              <a:lnTo>
                <a:pt x="0" y="6912"/>
              </a:lnTo>
              <a:lnTo>
                <a:pt x="0" y="4839"/>
              </a:lnTo>
              <a:lnTo>
                <a:pt x="0" y="4839"/>
              </a:lnTo>
              <a:lnTo>
                <a:pt x="0" y="1383"/>
              </a:lnTo>
              <a:close/>
            </a:path>
          </a:pathLst>
        </a:custGeom>
        <a:solidFill>
          <a:srgbClr val="FFFFFF"/>
        </a:solidFill>
        <a:ln w="9525">
          <a:solidFill>
            <a:srgbClr val="000000"/>
          </a:solidFill>
          <a:prstDash val="solid"/>
          <a:round/>
          <a:headEnd/>
          <a:tailEnd/>
        </a:ln>
        <a:effectLst>
          <a:outerShdw dist="50800" dir="2700000" algn="ctr" rotWithShape="0">
            <a:srgbClr val="000000">
              <a:alpha val="40000"/>
            </a:srgbClr>
          </a:outerShdw>
        </a:effectLst>
      </xdr:spPr>
      <xdr:txBody>
        <a:bodyPr lIns="36000" tIns="36000" rIns="36000" bIns="36000" anchor="t" anchorCtr="0"/>
        <a:lstStyle/>
        <a:p>
          <a:pPr marL="0" marR="0" indent="0" defTabSz="914400" rtl="0" eaLnBrk="1" fontAlgn="auto" latinLnBrk="0" hangingPunct="1">
            <a:lnSpc>
              <a:spcPct val="100000"/>
            </a:lnSpc>
            <a:spcBef>
              <a:spcPts val="0"/>
            </a:spcBef>
            <a:spcAft>
              <a:spcPts val="0"/>
            </a:spcAft>
            <a:buClrTx/>
            <a:buSzTx/>
            <a:buFontTx/>
            <a:buNone/>
            <a:tabLst/>
            <a:defRPr/>
          </a:pPr>
          <a:r>
            <a:rPr lang="ja-JP" altLang="ja-JP" sz="1050" b="0" i="0">
              <a:latin typeface="ＭＳ ゴシック" panose="020B0609070205080204" pitchFamily="49" charset="-128"/>
              <a:ea typeface="ＭＳ ゴシック" panose="020B0609070205080204" pitchFamily="49" charset="-128"/>
              <a:cs typeface="+mn-cs"/>
            </a:rPr>
            <a:t>廃棄物を委託している場合で、委託後の具体的な処理・処分を把握していない場合は、委託先へ確認して記入してください。また、不定期の回収業者等で、住所などの詳細が不明な場合は、わかる範囲で記入してください。</a:t>
          </a:r>
          <a:endParaRPr lang="ja-JP"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2</xdr:col>
      <xdr:colOff>421822</xdr:colOff>
      <xdr:row>25</xdr:row>
      <xdr:rowOff>108857</xdr:rowOff>
    </xdr:from>
    <xdr:to>
      <xdr:col>5</xdr:col>
      <xdr:colOff>73426</xdr:colOff>
      <xdr:row>28</xdr:row>
      <xdr:rowOff>103921</xdr:rowOff>
    </xdr:to>
    <xdr:sp textlink="">
      <xdr:nvSpPr>
        <xdr:cNvPr id="11" name="Freeform 10">
          <a:extLst>
            <a:ext uri="{FF2B5EF4-FFF2-40B4-BE49-F238E27FC236}">
              <a16:creationId xmlns:a16="http://schemas.microsoft.com/office/drawing/2014/main" id="{27080E30-2CEE-4FF5-937F-B617FEAE0A21}"/>
            </a:ext>
          </a:extLst>
        </xdr:cNvPr>
        <xdr:cNvSpPr>
          <a:spLocks/>
        </xdr:cNvSpPr>
      </xdr:nvSpPr>
      <xdr:spPr bwMode="auto">
        <a:xfrm>
          <a:off x="1782536" y="4640036"/>
          <a:ext cx="2781247" cy="525742"/>
        </a:xfrm>
        <a:custGeom>
          <a:avLst/>
          <a:gdLst>
            <a:gd name="connsiteX0" fmla="*/ 0 w 10000"/>
            <a:gd name="connsiteY0" fmla="*/ 1136 h 10000"/>
            <a:gd name="connsiteX1" fmla="*/ 559 w 10000"/>
            <a:gd name="connsiteY1" fmla="*/ 0 h 10000"/>
            <a:gd name="connsiteX2" fmla="*/ 559 w 10000"/>
            <a:gd name="connsiteY2" fmla="*/ 0 h 10000"/>
            <a:gd name="connsiteX3" fmla="*/ 559 w 10000"/>
            <a:gd name="connsiteY3" fmla="*/ 0 h 10000"/>
            <a:gd name="connsiteX4" fmla="*/ 5589 w 10000"/>
            <a:gd name="connsiteY4" fmla="*/ 0 h 10000"/>
            <a:gd name="connsiteX5" fmla="*/ 5589 w 10000"/>
            <a:gd name="connsiteY5" fmla="*/ 0 h 10000"/>
            <a:gd name="connsiteX6" fmla="*/ 7983 w 10000"/>
            <a:gd name="connsiteY6" fmla="*/ 0 h 10000"/>
            <a:gd name="connsiteX7" fmla="*/ 9018 w 10000"/>
            <a:gd name="connsiteY7" fmla="*/ 0 h 10000"/>
            <a:gd name="connsiteX8" fmla="*/ 9018 w 10000"/>
            <a:gd name="connsiteY8" fmla="*/ 0 h 10000"/>
            <a:gd name="connsiteX9" fmla="*/ 9578 w 10000"/>
            <a:gd name="connsiteY9" fmla="*/ 1136 h 10000"/>
            <a:gd name="connsiteX10" fmla="*/ 9578 w 10000"/>
            <a:gd name="connsiteY10" fmla="*/ 1136 h 10000"/>
            <a:gd name="connsiteX11" fmla="*/ 9578 w 10000"/>
            <a:gd name="connsiteY11" fmla="*/ 1136 h 10000"/>
            <a:gd name="connsiteX12" fmla="*/ 9578 w 10000"/>
            <a:gd name="connsiteY12" fmla="*/ 3977 h 10000"/>
            <a:gd name="connsiteX13" fmla="*/ 9578 w 10000"/>
            <a:gd name="connsiteY13" fmla="*/ 3977 h 10000"/>
            <a:gd name="connsiteX14" fmla="*/ 9578 w 10000"/>
            <a:gd name="connsiteY14" fmla="*/ 5682 h 10000"/>
            <a:gd name="connsiteX15" fmla="*/ 9578 w 10000"/>
            <a:gd name="connsiteY15" fmla="*/ 5682 h 10000"/>
            <a:gd name="connsiteX16" fmla="*/ 9578 w 10000"/>
            <a:gd name="connsiteY16" fmla="*/ 5682 h 10000"/>
            <a:gd name="connsiteX17" fmla="*/ 9018 w 10000"/>
            <a:gd name="connsiteY17" fmla="*/ 6818 h 10000"/>
            <a:gd name="connsiteX18" fmla="*/ 9018 w 10000"/>
            <a:gd name="connsiteY18" fmla="*/ 6818 h 10000"/>
            <a:gd name="connsiteX19" fmla="*/ 9018 w 10000"/>
            <a:gd name="connsiteY19" fmla="*/ 6818 h 10000"/>
            <a:gd name="connsiteX20" fmla="*/ 7983 w 10000"/>
            <a:gd name="connsiteY20" fmla="*/ 6818 h 10000"/>
            <a:gd name="connsiteX21" fmla="*/ 10000 w 10000"/>
            <a:gd name="connsiteY21" fmla="*/ 10000 h 10000"/>
            <a:gd name="connsiteX22" fmla="*/ 5589 w 10000"/>
            <a:gd name="connsiteY22" fmla="*/ 6818 h 10000"/>
            <a:gd name="connsiteX23" fmla="*/ 4126 w 10000"/>
            <a:gd name="connsiteY23" fmla="*/ 6843 h 10000"/>
            <a:gd name="connsiteX24" fmla="*/ 559 w 10000"/>
            <a:gd name="connsiteY24" fmla="*/ 6818 h 10000"/>
            <a:gd name="connsiteX25" fmla="*/ 559 w 10000"/>
            <a:gd name="connsiteY25" fmla="*/ 6818 h 10000"/>
            <a:gd name="connsiteX26" fmla="*/ 0 w 10000"/>
            <a:gd name="connsiteY26" fmla="*/ 5682 h 10000"/>
            <a:gd name="connsiteX27" fmla="*/ 0 w 10000"/>
            <a:gd name="connsiteY27" fmla="*/ 5682 h 10000"/>
            <a:gd name="connsiteX28" fmla="*/ 0 w 10000"/>
            <a:gd name="connsiteY28" fmla="*/ 5682 h 10000"/>
            <a:gd name="connsiteX29" fmla="*/ 0 w 10000"/>
            <a:gd name="connsiteY29" fmla="*/ 5682 h 10000"/>
            <a:gd name="connsiteX30" fmla="*/ 0 w 10000"/>
            <a:gd name="connsiteY30" fmla="*/ 3977 h 10000"/>
            <a:gd name="connsiteX31" fmla="*/ 0 w 10000"/>
            <a:gd name="connsiteY31" fmla="*/ 3977 h 10000"/>
            <a:gd name="connsiteX32" fmla="*/ 0 w 10000"/>
            <a:gd name="connsiteY32" fmla="*/ 1136 h 10000"/>
            <a:gd name="connsiteX0" fmla="*/ 0 w 10000"/>
            <a:gd name="connsiteY0" fmla="*/ 1136 h 10000"/>
            <a:gd name="connsiteX1" fmla="*/ 559 w 10000"/>
            <a:gd name="connsiteY1" fmla="*/ 0 h 10000"/>
            <a:gd name="connsiteX2" fmla="*/ 559 w 10000"/>
            <a:gd name="connsiteY2" fmla="*/ 0 h 10000"/>
            <a:gd name="connsiteX3" fmla="*/ 559 w 10000"/>
            <a:gd name="connsiteY3" fmla="*/ 0 h 10000"/>
            <a:gd name="connsiteX4" fmla="*/ 5589 w 10000"/>
            <a:gd name="connsiteY4" fmla="*/ 0 h 10000"/>
            <a:gd name="connsiteX5" fmla="*/ 5589 w 10000"/>
            <a:gd name="connsiteY5" fmla="*/ 0 h 10000"/>
            <a:gd name="connsiteX6" fmla="*/ 7983 w 10000"/>
            <a:gd name="connsiteY6" fmla="*/ 0 h 10000"/>
            <a:gd name="connsiteX7" fmla="*/ 9018 w 10000"/>
            <a:gd name="connsiteY7" fmla="*/ 0 h 10000"/>
            <a:gd name="connsiteX8" fmla="*/ 9018 w 10000"/>
            <a:gd name="connsiteY8" fmla="*/ 0 h 10000"/>
            <a:gd name="connsiteX9" fmla="*/ 9578 w 10000"/>
            <a:gd name="connsiteY9" fmla="*/ 1136 h 10000"/>
            <a:gd name="connsiteX10" fmla="*/ 9578 w 10000"/>
            <a:gd name="connsiteY10" fmla="*/ 1136 h 10000"/>
            <a:gd name="connsiteX11" fmla="*/ 9578 w 10000"/>
            <a:gd name="connsiteY11" fmla="*/ 1136 h 10000"/>
            <a:gd name="connsiteX12" fmla="*/ 9578 w 10000"/>
            <a:gd name="connsiteY12" fmla="*/ 3977 h 10000"/>
            <a:gd name="connsiteX13" fmla="*/ 9578 w 10000"/>
            <a:gd name="connsiteY13" fmla="*/ 3977 h 10000"/>
            <a:gd name="connsiteX14" fmla="*/ 9578 w 10000"/>
            <a:gd name="connsiteY14" fmla="*/ 5682 h 10000"/>
            <a:gd name="connsiteX15" fmla="*/ 9578 w 10000"/>
            <a:gd name="connsiteY15" fmla="*/ 5682 h 10000"/>
            <a:gd name="connsiteX16" fmla="*/ 9578 w 10000"/>
            <a:gd name="connsiteY16" fmla="*/ 5682 h 10000"/>
            <a:gd name="connsiteX17" fmla="*/ 9018 w 10000"/>
            <a:gd name="connsiteY17" fmla="*/ 6818 h 10000"/>
            <a:gd name="connsiteX18" fmla="*/ 9018 w 10000"/>
            <a:gd name="connsiteY18" fmla="*/ 6818 h 10000"/>
            <a:gd name="connsiteX19" fmla="*/ 9018 w 10000"/>
            <a:gd name="connsiteY19" fmla="*/ 6818 h 10000"/>
            <a:gd name="connsiteX20" fmla="*/ 7983 w 10000"/>
            <a:gd name="connsiteY20" fmla="*/ 6818 h 10000"/>
            <a:gd name="connsiteX21" fmla="*/ 10000 w 10000"/>
            <a:gd name="connsiteY21" fmla="*/ 10000 h 10000"/>
            <a:gd name="connsiteX22" fmla="*/ 5589 w 10000"/>
            <a:gd name="connsiteY22" fmla="*/ 6818 h 10000"/>
            <a:gd name="connsiteX23" fmla="*/ 4126 w 10000"/>
            <a:gd name="connsiteY23" fmla="*/ 6843 h 10000"/>
            <a:gd name="connsiteX24" fmla="*/ 3587 w 10000"/>
            <a:gd name="connsiteY24" fmla="*/ 6843 h 10000"/>
            <a:gd name="connsiteX25" fmla="*/ 559 w 10000"/>
            <a:gd name="connsiteY25" fmla="*/ 6818 h 10000"/>
            <a:gd name="connsiteX26" fmla="*/ 559 w 10000"/>
            <a:gd name="connsiteY26" fmla="*/ 6818 h 10000"/>
            <a:gd name="connsiteX27" fmla="*/ 0 w 10000"/>
            <a:gd name="connsiteY27" fmla="*/ 5682 h 10000"/>
            <a:gd name="connsiteX28" fmla="*/ 0 w 10000"/>
            <a:gd name="connsiteY28" fmla="*/ 5682 h 10000"/>
            <a:gd name="connsiteX29" fmla="*/ 0 w 10000"/>
            <a:gd name="connsiteY29" fmla="*/ 5682 h 10000"/>
            <a:gd name="connsiteX30" fmla="*/ 0 w 10000"/>
            <a:gd name="connsiteY30" fmla="*/ 5682 h 10000"/>
            <a:gd name="connsiteX31" fmla="*/ 0 w 10000"/>
            <a:gd name="connsiteY31" fmla="*/ 3977 h 10000"/>
            <a:gd name="connsiteX32" fmla="*/ 0 w 10000"/>
            <a:gd name="connsiteY32" fmla="*/ 3977 h 10000"/>
            <a:gd name="connsiteX33" fmla="*/ 0 w 10000"/>
            <a:gd name="connsiteY33" fmla="*/ 1136 h 10000"/>
            <a:gd name="connsiteX0" fmla="*/ 0 w 10000"/>
            <a:gd name="connsiteY0" fmla="*/ 1136 h 10000"/>
            <a:gd name="connsiteX1" fmla="*/ 559 w 10000"/>
            <a:gd name="connsiteY1" fmla="*/ 0 h 10000"/>
            <a:gd name="connsiteX2" fmla="*/ 559 w 10000"/>
            <a:gd name="connsiteY2" fmla="*/ 0 h 10000"/>
            <a:gd name="connsiteX3" fmla="*/ 559 w 10000"/>
            <a:gd name="connsiteY3" fmla="*/ 0 h 10000"/>
            <a:gd name="connsiteX4" fmla="*/ 5589 w 10000"/>
            <a:gd name="connsiteY4" fmla="*/ 0 h 10000"/>
            <a:gd name="connsiteX5" fmla="*/ 5589 w 10000"/>
            <a:gd name="connsiteY5" fmla="*/ 0 h 10000"/>
            <a:gd name="connsiteX6" fmla="*/ 7983 w 10000"/>
            <a:gd name="connsiteY6" fmla="*/ 0 h 10000"/>
            <a:gd name="connsiteX7" fmla="*/ 9018 w 10000"/>
            <a:gd name="connsiteY7" fmla="*/ 0 h 10000"/>
            <a:gd name="connsiteX8" fmla="*/ 9018 w 10000"/>
            <a:gd name="connsiteY8" fmla="*/ 0 h 10000"/>
            <a:gd name="connsiteX9" fmla="*/ 9578 w 10000"/>
            <a:gd name="connsiteY9" fmla="*/ 1136 h 10000"/>
            <a:gd name="connsiteX10" fmla="*/ 9578 w 10000"/>
            <a:gd name="connsiteY10" fmla="*/ 1136 h 10000"/>
            <a:gd name="connsiteX11" fmla="*/ 9578 w 10000"/>
            <a:gd name="connsiteY11" fmla="*/ 1136 h 10000"/>
            <a:gd name="connsiteX12" fmla="*/ 9578 w 10000"/>
            <a:gd name="connsiteY12" fmla="*/ 3977 h 10000"/>
            <a:gd name="connsiteX13" fmla="*/ 9578 w 10000"/>
            <a:gd name="connsiteY13" fmla="*/ 3977 h 10000"/>
            <a:gd name="connsiteX14" fmla="*/ 9578 w 10000"/>
            <a:gd name="connsiteY14" fmla="*/ 5682 h 10000"/>
            <a:gd name="connsiteX15" fmla="*/ 9578 w 10000"/>
            <a:gd name="connsiteY15" fmla="*/ 5682 h 10000"/>
            <a:gd name="connsiteX16" fmla="*/ 9578 w 10000"/>
            <a:gd name="connsiteY16" fmla="*/ 5682 h 10000"/>
            <a:gd name="connsiteX17" fmla="*/ 9018 w 10000"/>
            <a:gd name="connsiteY17" fmla="*/ 6818 h 10000"/>
            <a:gd name="connsiteX18" fmla="*/ 9018 w 10000"/>
            <a:gd name="connsiteY18" fmla="*/ 6818 h 10000"/>
            <a:gd name="connsiteX19" fmla="*/ 9018 w 10000"/>
            <a:gd name="connsiteY19" fmla="*/ 6818 h 10000"/>
            <a:gd name="connsiteX20" fmla="*/ 7983 w 10000"/>
            <a:gd name="connsiteY20" fmla="*/ 6818 h 10000"/>
            <a:gd name="connsiteX21" fmla="*/ 10000 w 10000"/>
            <a:gd name="connsiteY21" fmla="*/ 10000 h 10000"/>
            <a:gd name="connsiteX22" fmla="*/ 5589 w 10000"/>
            <a:gd name="connsiteY22" fmla="*/ 6818 h 10000"/>
            <a:gd name="connsiteX23" fmla="*/ 4126 w 10000"/>
            <a:gd name="connsiteY23" fmla="*/ 6843 h 10000"/>
            <a:gd name="connsiteX24" fmla="*/ 3587 w 10000"/>
            <a:gd name="connsiteY24" fmla="*/ 6843 h 10000"/>
            <a:gd name="connsiteX25" fmla="*/ 3049 w 10000"/>
            <a:gd name="connsiteY25" fmla="*/ 6843 h 10000"/>
            <a:gd name="connsiteX26" fmla="*/ 559 w 10000"/>
            <a:gd name="connsiteY26" fmla="*/ 6818 h 10000"/>
            <a:gd name="connsiteX27" fmla="*/ 559 w 10000"/>
            <a:gd name="connsiteY27" fmla="*/ 6818 h 10000"/>
            <a:gd name="connsiteX28" fmla="*/ 0 w 10000"/>
            <a:gd name="connsiteY28" fmla="*/ 5682 h 10000"/>
            <a:gd name="connsiteX29" fmla="*/ 0 w 10000"/>
            <a:gd name="connsiteY29" fmla="*/ 5682 h 10000"/>
            <a:gd name="connsiteX30" fmla="*/ 0 w 10000"/>
            <a:gd name="connsiteY30" fmla="*/ 5682 h 10000"/>
            <a:gd name="connsiteX31" fmla="*/ 0 w 10000"/>
            <a:gd name="connsiteY31" fmla="*/ 5682 h 10000"/>
            <a:gd name="connsiteX32" fmla="*/ 0 w 10000"/>
            <a:gd name="connsiteY32" fmla="*/ 3977 h 10000"/>
            <a:gd name="connsiteX33" fmla="*/ 0 w 10000"/>
            <a:gd name="connsiteY33" fmla="*/ 3977 h 10000"/>
            <a:gd name="connsiteX34" fmla="*/ 0 w 10000"/>
            <a:gd name="connsiteY34" fmla="*/ 1136 h 10000"/>
            <a:gd name="connsiteX0" fmla="*/ 0 w 10000"/>
            <a:gd name="connsiteY0" fmla="*/ 1136 h 10265"/>
            <a:gd name="connsiteX1" fmla="*/ 559 w 10000"/>
            <a:gd name="connsiteY1" fmla="*/ 0 h 10265"/>
            <a:gd name="connsiteX2" fmla="*/ 559 w 10000"/>
            <a:gd name="connsiteY2" fmla="*/ 0 h 10265"/>
            <a:gd name="connsiteX3" fmla="*/ 559 w 10000"/>
            <a:gd name="connsiteY3" fmla="*/ 0 h 10265"/>
            <a:gd name="connsiteX4" fmla="*/ 5589 w 10000"/>
            <a:gd name="connsiteY4" fmla="*/ 0 h 10265"/>
            <a:gd name="connsiteX5" fmla="*/ 5589 w 10000"/>
            <a:gd name="connsiteY5" fmla="*/ 0 h 10265"/>
            <a:gd name="connsiteX6" fmla="*/ 7983 w 10000"/>
            <a:gd name="connsiteY6" fmla="*/ 0 h 10265"/>
            <a:gd name="connsiteX7" fmla="*/ 9018 w 10000"/>
            <a:gd name="connsiteY7" fmla="*/ 0 h 10265"/>
            <a:gd name="connsiteX8" fmla="*/ 9018 w 10000"/>
            <a:gd name="connsiteY8" fmla="*/ 0 h 10265"/>
            <a:gd name="connsiteX9" fmla="*/ 9578 w 10000"/>
            <a:gd name="connsiteY9" fmla="*/ 1136 h 10265"/>
            <a:gd name="connsiteX10" fmla="*/ 9578 w 10000"/>
            <a:gd name="connsiteY10" fmla="*/ 1136 h 10265"/>
            <a:gd name="connsiteX11" fmla="*/ 9578 w 10000"/>
            <a:gd name="connsiteY11" fmla="*/ 1136 h 10265"/>
            <a:gd name="connsiteX12" fmla="*/ 9578 w 10000"/>
            <a:gd name="connsiteY12" fmla="*/ 3977 h 10265"/>
            <a:gd name="connsiteX13" fmla="*/ 9578 w 10000"/>
            <a:gd name="connsiteY13" fmla="*/ 3977 h 10265"/>
            <a:gd name="connsiteX14" fmla="*/ 9578 w 10000"/>
            <a:gd name="connsiteY14" fmla="*/ 5682 h 10265"/>
            <a:gd name="connsiteX15" fmla="*/ 9578 w 10000"/>
            <a:gd name="connsiteY15" fmla="*/ 5682 h 10265"/>
            <a:gd name="connsiteX16" fmla="*/ 9578 w 10000"/>
            <a:gd name="connsiteY16" fmla="*/ 5682 h 10265"/>
            <a:gd name="connsiteX17" fmla="*/ 9018 w 10000"/>
            <a:gd name="connsiteY17" fmla="*/ 6818 h 10265"/>
            <a:gd name="connsiteX18" fmla="*/ 9018 w 10000"/>
            <a:gd name="connsiteY18" fmla="*/ 6818 h 10265"/>
            <a:gd name="connsiteX19" fmla="*/ 9018 w 10000"/>
            <a:gd name="connsiteY19" fmla="*/ 6818 h 10265"/>
            <a:gd name="connsiteX20" fmla="*/ 7983 w 10000"/>
            <a:gd name="connsiteY20" fmla="*/ 6818 h 10265"/>
            <a:gd name="connsiteX21" fmla="*/ 10000 w 10000"/>
            <a:gd name="connsiteY21" fmla="*/ 10000 h 10265"/>
            <a:gd name="connsiteX22" fmla="*/ 5589 w 10000"/>
            <a:gd name="connsiteY22" fmla="*/ 6818 h 10265"/>
            <a:gd name="connsiteX23" fmla="*/ 4126 w 10000"/>
            <a:gd name="connsiteY23" fmla="*/ 6843 h 10265"/>
            <a:gd name="connsiteX24" fmla="*/ 5112 w 10000"/>
            <a:gd name="connsiteY24" fmla="*/ 10265 h 10265"/>
            <a:gd name="connsiteX25" fmla="*/ 3049 w 10000"/>
            <a:gd name="connsiteY25" fmla="*/ 6843 h 10265"/>
            <a:gd name="connsiteX26" fmla="*/ 559 w 10000"/>
            <a:gd name="connsiteY26" fmla="*/ 6818 h 10265"/>
            <a:gd name="connsiteX27" fmla="*/ 559 w 10000"/>
            <a:gd name="connsiteY27" fmla="*/ 6818 h 10265"/>
            <a:gd name="connsiteX28" fmla="*/ 0 w 10000"/>
            <a:gd name="connsiteY28" fmla="*/ 5682 h 10265"/>
            <a:gd name="connsiteX29" fmla="*/ 0 w 10000"/>
            <a:gd name="connsiteY29" fmla="*/ 5682 h 10265"/>
            <a:gd name="connsiteX30" fmla="*/ 0 w 10000"/>
            <a:gd name="connsiteY30" fmla="*/ 5682 h 10265"/>
            <a:gd name="connsiteX31" fmla="*/ 0 w 10000"/>
            <a:gd name="connsiteY31" fmla="*/ 5682 h 10265"/>
            <a:gd name="connsiteX32" fmla="*/ 0 w 10000"/>
            <a:gd name="connsiteY32" fmla="*/ 3977 h 10265"/>
            <a:gd name="connsiteX33" fmla="*/ 0 w 10000"/>
            <a:gd name="connsiteY33" fmla="*/ 3977 h 10265"/>
            <a:gd name="connsiteX34" fmla="*/ 0 w 10000"/>
            <a:gd name="connsiteY34" fmla="*/ 1136 h 10265"/>
            <a:gd name="connsiteX0" fmla="*/ 0 w 10000"/>
            <a:gd name="connsiteY0" fmla="*/ 1136 h 10711"/>
            <a:gd name="connsiteX1" fmla="*/ 559 w 10000"/>
            <a:gd name="connsiteY1" fmla="*/ 0 h 10711"/>
            <a:gd name="connsiteX2" fmla="*/ 559 w 10000"/>
            <a:gd name="connsiteY2" fmla="*/ 0 h 10711"/>
            <a:gd name="connsiteX3" fmla="*/ 559 w 10000"/>
            <a:gd name="connsiteY3" fmla="*/ 0 h 10711"/>
            <a:gd name="connsiteX4" fmla="*/ 5589 w 10000"/>
            <a:gd name="connsiteY4" fmla="*/ 0 h 10711"/>
            <a:gd name="connsiteX5" fmla="*/ 5589 w 10000"/>
            <a:gd name="connsiteY5" fmla="*/ 0 h 10711"/>
            <a:gd name="connsiteX6" fmla="*/ 7983 w 10000"/>
            <a:gd name="connsiteY6" fmla="*/ 0 h 10711"/>
            <a:gd name="connsiteX7" fmla="*/ 9018 w 10000"/>
            <a:gd name="connsiteY7" fmla="*/ 0 h 10711"/>
            <a:gd name="connsiteX8" fmla="*/ 9018 w 10000"/>
            <a:gd name="connsiteY8" fmla="*/ 0 h 10711"/>
            <a:gd name="connsiteX9" fmla="*/ 9578 w 10000"/>
            <a:gd name="connsiteY9" fmla="*/ 1136 h 10711"/>
            <a:gd name="connsiteX10" fmla="*/ 9578 w 10000"/>
            <a:gd name="connsiteY10" fmla="*/ 1136 h 10711"/>
            <a:gd name="connsiteX11" fmla="*/ 9578 w 10000"/>
            <a:gd name="connsiteY11" fmla="*/ 1136 h 10711"/>
            <a:gd name="connsiteX12" fmla="*/ 9578 w 10000"/>
            <a:gd name="connsiteY12" fmla="*/ 3977 h 10711"/>
            <a:gd name="connsiteX13" fmla="*/ 9578 w 10000"/>
            <a:gd name="connsiteY13" fmla="*/ 3977 h 10711"/>
            <a:gd name="connsiteX14" fmla="*/ 9578 w 10000"/>
            <a:gd name="connsiteY14" fmla="*/ 5682 h 10711"/>
            <a:gd name="connsiteX15" fmla="*/ 9578 w 10000"/>
            <a:gd name="connsiteY15" fmla="*/ 5682 h 10711"/>
            <a:gd name="connsiteX16" fmla="*/ 9578 w 10000"/>
            <a:gd name="connsiteY16" fmla="*/ 5682 h 10711"/>
            <a:gd name="connsiteX17" fmla="*/ 9018 w 10000"/>
            <a:gd name="connsiteY17" fmla="*/ 6818 h 10711"/>
            <a:gd name="connsiteX18" fmla="*/ 9018 w 10000"/>
            <a:gd name="connsiteY18" fmla="*/ 6818 h 10711"/>
            <a:gd name="connsiteX19" fmla="*/ 9018 w 10000"/>
            <a:gd name="connsiteY19" fmla="*/ 6818 h 10711"/>
            <a:gd name="connsiteX20" fmla="*/ 7983 w 10000"/>
            <a:gd name="connsiteY20" fmla="*/ 6818 h 10711"/>
            <a:gd name="connsiteX21" fmla="*/ 10000 w 10000"/>
            <a:gd name="connsiteY21" fmla="*/ 10000 h 10711"/>
            <a:gd name="connsiteX22" fmla="*/ 5589 w 10000"/>
            <a:gd name="connsiteY22" fmla="*/ 6818 h 10711"/>
            <a:gd name="connsiteX23" fmla="*/ 4126 w 10000"/>
            <a:gd name="connsiteY23" fmla="*/ 6843 h 10711"/>
            <a:gd name="connsiteX24" fmla="*/ 2531 w 10000"/>
            <a:gd name="connsiteY24" fmla="*/ 10711 h 10711"/>
            <a:gd name="connsiteX25" fmla="*/ 3049 w 10000"/>
            <a:gd name="connsiteY25" fmla="*/ 6843 h 10711"/>
            <a:gd name="connsiteX26" fmla="*/ 559 w 10000"/>
            <a:gd name="connsiteY26" fmla="*/ 6818 h 10711"/>
            <a:gd name="connsiteX27" fmla="*/ 559 w 10000"/>
            <a:gd name="connsiteY27" fmla="*/ 6818 h 10711"/>
            <a:gd name="connsiteX28" fmla="*/ 0 w 10000"/>
            <a:gd name="connsiteY28" fmla="*/ 5682 h 10711"/>
            <a:gd name="connsiteX29" fmla="*/ 0 w 10000"/>
            <a:gd name="connsiteY29" fmla="*/ 5682 h 10711"/>
            <a:gd name="connsiteX30" fmla="*/ 0 w 10000"/>
            <a:gd name="connsiteY30" fmla="*/ 5682 h 10711"/>
            <a:gd name="connsiteX31" fmla="*/ 0 w 10000"/>
            <a:gd name="connsiteY31" fmla="*/ 5682 h 10711"/>
            <a:gd name="connsiteX32" fmla="*/ 0 w 10000"/>
            <a:gd name="connsiteY32" fmla="*/ 3977 h 10711"/>
            <a:gd name="connsiteX33" fmla="*/ 0 w 10000"/>
            <a:gd name="connsiteY33" fmla="*/ 3977 h 10711"/>
            <a:gd name="connsiteX34" fmla="*/ 0 w 10000"/>
            <a:gd name="connsiteY34" fmla="*/ 1136 h 10711"/>
            <a:gd name="connsiteX0" fmla="*/ 0 w 9578"/>
            <a:gd name="connsiteY0" fmla="*/ 1136 h 10781"/>
            <a:gd name="connsiteX1" fmla="*/ 559 w 9578"/>
            <a:gd name="connsiteY1" fmla="*/ 0 h 10781"/>
            <a:gd name="connsiteX2" fmla="*/ 559 w 9578"/>
            <a:gd name="connsiteY2" fmla="*/ 0 h 10781"/>
            <a:gd name="connsiteX3" fmla="*/ 559 w 9578"/>
            <a:gd name="connsiteY3" fmla="*/ 0 h 10781"/>
            <a:gd name="connsiteX4" fmla="*/ 5589 w 9578"/>
            <a:gd name="connsiteY4" fmla="*/ 0 h 10781"/>
            <a:gd name="connsiteX5" fmla="*/ 5589 w 9578"/>
            <a:gd name="connsiteY5" fmla="*/ 0 h 10781"/>
            <a:gd name="connsiteX6" fmla="*/ 7983 w 9578"/>
            <a:gd name="connsiteY6" fmla="*/ 0 h 10781"/>
            <a:gd name="connsiteX7" fmla="*/ 9018 w 9578"/>
            <a:gd name="connsiteY7" fmla="*/ 0 h 10781"/>
            <a:gd name="connsiteX8" fmla="*/ 9018 w 9578"/>
            <a:gd name="connsiteY8" fmla="*/ 0 h 10781"/>
            <a:gd name="connsiteX9" fmla="*/ 9578 w 9578"/>
            <a:gd name="connsiteY9" fmla="*/ 1136 h 10781"/>
            <a:gd name="connsiteX10" fmla="*/ 9578 w 9578"/>
            <a:gd name="connsiteY10" fmla="*/ 1136 h 10781"/>
            <a:gd name="connsiteX11" fmla="*/ 9578 w 9578"/>
            <a:gd name="connsiteY11" fmla="*/ 1136 h 10781"/>
            <a:gd name="connsiteX12" fmla="*/ 9578 w 9578"/>
            <a:gd name="connsiteY12" fmla="*/ 3977 h 10781"/>
            <a:gd name="connsiteX13" fmla="*/ 9578 w 9578"/>
            <a:gd name="connsiteY13" fmla="*/ 3977 h 10781"/>
            <a:gd name="connsiteX14" fmla="*/ 9578 w 9578"/>
            <a:gd name="connsiteY14" fmla="*/ 5682 h 10781"/>
            <a:gd name="connsiteX15" fmla="*/ 9578 w 9578"/>
            <a:gd name="connsiteY15" fmla="*/ 5682 h 10781"/>
            <a:gd name="connsiteX16" fmla="*/ 9578 w 9578"/>
            <a:gd name="connsiteY16" fmla="*/ 5682 h 10781"/>
            <a:gd name="connsiteX17" fmla="*/ 9018 w 9578"/>
            <a:gd name="connsiteY17" fmla="*/ 6818 h 10781"/>
            <a:gd name="connsiteX18" fmla="*/ 9018 w 9578"/>
            <a:gd name="connsiteY18" fmla="*/ 6818 h 10781"/>
            <a:gd name="connsiteX19" fmla="*/ 9018 w 9578"/>
            <a:gd name="connsiteY19" fmla="*/ 6818 h 10781"/>
            <a:gd name="connsiteX20" fmla="*/ 7983 w 9578"/>
            <a:gd name="connsiteY20" fmla="*/ 6818 h 10781"/>
            <a:gd name="connsiteX21" fmla="*/ 9516 w 9578"/>
            <a:gd name="connsiteY21" fmla="*/ 10781 h 10781"/>
            <a:gd name="connsiteX22" fmla="*/ 5589 w 9578"/>
            <a:gd name="connsiteY22" fmla="*/ 6818 h 10781"/>
            <a:gd name="connsiteX23" fmla="*/ 4126 w 9578"/>
            <a:gd name="connsiteY23" fmla="*/ 6843 h 10781"/>
            <a:gd name="connsiteX24" fmla="*/ 2531 w 9578"/>
            <a:gd name="connsiteY24" fmla="*/ 10711 h 10781"/>
            <a:gd name="connsiteX25" fmla="*/ 3049 w 9578"/>
            <a:gd name="connsiteY25" fmla="*/ 6843 h 10781"/>
            <a:gd name="connsiteX26" fmla="*/ 559 w 9578"/>
            <a:gd name="connsiteY26" fmla="*/ 6818 h 10781"/>
            <a:gd name="connsiteX27" fmla="*/ 559 w 9578"/>
            <a:gd name="connsiteY27" fmla="*/ 6818 h 10781"/>
            <a:gd name="connsiteX28" fmla="*/ 0 w 9578"/>
            <a:gd name="connsiteY28" fmla="*/ 5682 h 10781"/>
            <a:gd name="connsiteX29" fmla="*/ 0 w 9578"/>
            <a:gd name="connsiteY29" fmla="*/ 5682 h 10781"/>
            <a:gd name="connsiteX30" fmla="*/ 0 w 9578"/>
            <a:gd name="connsiteY30" fmla="*/ 5682 h 10781"/>
            <a:gd name="connsiteX31" fmla="*/ 0 w 9578"/>
            <a:gd name="connsiteY31" fmla="*/ 5682 h 10781"/>
            <a:gd name="connsiteX32" fmla="*/ 0 w 9578"/>
            <a:gd name="connsiteY32" fmla="*/ 3977 h 10781"/>
            <a:gd name="connsiteX33" fmla="*/ 0 w 9578"/>
            <a:gd name="connsiteY33" fmla="*/ 3977 h 10781"/>
            <a:gd name="connsiteX34" fmla="*/ 0 w 9578"/>
            <a:gd name="connsiteY34" fmla="*/ 1136 h 10781"/>
            <a:gd name="connsiteX0" fmla="*/ 0 w 10000"/>
            <a:gd name="connsiteY0" fmla="*/ 1054 h 9935"/>
            <a:gd name="connsiteX1" fmla="*/ 584 w 10000"/>
            <a:gd name="connsiteY1" fmla="*/ 0 h 9935"/>
            <a:gd name="connsiteX2" fmla="*/ 584 w 10000"/>
            <a:gd name="connsiteY2" fmla="*/ 0 h 9935"/>
            <a:gd name="connsiteX3" fmla="*/ 584 w 10000"/>
            <a:gd name="connsiteY3" fmla="*/ 0 h 9935"/>
            <a:gd name="connsiteX4" fmla="*/ 5835 w 10000"/>
            <a:gd name="connsiteY4" fmla="*/ 0 h 9935"/>
            <a:gd name="connsiteX5" fmla="*/ 5835 w 10000"/>
            <a:gd name="connsiteY5" fmla="*/ 0 h 9935"/>
            <a:gd name="connsiteX6" fmla="*/ 8335 w 10000"/>
            <a:gd name="connsiteY6" fmla="*/ 0 h 9935"/>
            <a:gd name="connsiteX7" fmla="*/ 9415 w 10000"/>
            <a:gd name="connsiteY7" fmla="*/ 0 h 9935"/>
            <a:gd name="connsiteX8" fmla="*/ 9415 w 10000"/>
            <a:gd name="connsiteY8" fmla="*/ 0 h 9935"/>
            <a:gd name="connsiteX9" fmla="*/ 10000 w 10000"/>
            <a:gd name="connsiteY9" fmla="*/ 1054 h 9935"/>
            <a:gd name="connsiteX10" fmla="*/ 10000 w 10000"/>
            <a:gd name="connsiteY10" fmla="*/ 1054 h 9935"/>
            <a:gd name="connsiteX11" fmla="*/ 10000 w 10000"/>
            <a:gd name="connsiteY11" fmla="*/ 1054 h 9935"/>
            <a:gd name="connsiteX12" fmla="*/ 10000 w 10000"/>
            <a:gd name="connsiteY12" fmla="*/ 3689 h 9935"/>
            <a:gd name="connsiteX13" fmla="*/ 10000 w 10000"/>
            <a:gd name="connsiteY13" fmla="*/ 3689 h 9935"/>
            <a:gd name="connsiteX14" fmla="*/ 10000 w 10000"/>
            <a:gd name="connsiteY14" fmla="*/ 5270 h 9935"/>
            <a:gd name="connsiteX15" fmla="*/ 10000 w 10000"/>
            <a:gd name="connsiteY15" fmla="*/ 5270 h 9935"/>
            <a:gd name="connsiteX16" fmla="*/ 10000 w 10000"/>
            <a:gd name="connsiteY16" fmla="*/ 5270 h 9935"/>
            <a:gd name="connsiteX17" fmla="*/ 9415 w 10000"/>
            <a:gd name="connsiteY17" fmla="*/ 6324 h 9935"/>
            <a:gd name="connsiteX18" fmla="*/ 9415 w 10000"/>
            <a:gd name="connsiteY18" fmla="*/ 6324 h 9935"/>
            <a:gd name="connsiteX19" fmla="*/ 9415 w 10000"/>
            <a:gd name="connsiteY19" fmla="*/ 6324 h 9935"/>
            <a:gd name="connsiteX20" fmla="*/ 8335 w 10000"/>
            <a:gd name="connsiteY20" fmla="*/ 6324 h 9935"/>
            <a:gd name="connsiteX21" fmla="*/ 9542 w 10000"/>
            <a:gd name="connsiteY21" fmla="*/ 9690 h 9935"/>
            <a:gd name="connsiteX22" fmla="*/ 5835 w 10000"/>
            <a:gd name="connsiteY22" fmla="*/ 6324 h 9935"/>
            <a:gd name="connsiteX23" fmla="*/ 4308 w 10000"/>
            <a:gd name="connsiteY23" fmla="*/ 6347 h 9935"/>
            <a:gd name="connsiteX24" fmla="*/ 2643 w 10000"/>
            <a:gd name="connsiteY24" fmla="*/ 9935 h 9935"/>
            <a:gd name="connsiteX25" fmla="*/ 3183 w 10000"/>
            <a:gd name="connsiteY25" fmla="*/ 6347 h 9935"/>
            <a:gd name="connsiteX26" fmla="*/ 584 w 10000"/>
            <a:gd name="connsiteY26" fmla="*/ 6324 h 9935"/>
            <a:gd name="connsiteX27" fmla="*/ 584 w 10000"/>
            <a:gd name="connsiteY27" fmla="*/ 6324 h 9935"/>
            <a:gd name="connsiteX28" fmla="*/ 0 w 10000"/>
            <a:gd name="connsiteY28" fmla="*/ 5270 h 9935"/>
            <a:gd name="connsiteX29" fmla="*/ 0 w 10000"/>
            <a:gd name="connsiteY29" fmla="*/ 5270 h 9935"/>
            <a:gd name="connsiteX30" fmla="*/ 0 w 10000"/>
            <a:gd name="connsiteY30" fmla="*/ 5270 h 9935"/>
            <a:gd name="connsiteX31" fmla="*/ 0 w 10000"/>
            <a:gd name="connsiteY31" fmla="*/ 5270 h 9935"/>
            <a:gd name="connsiteX32" fmla="*/ 0 w 10000"/>
            <a:gd name="connsiteY32" fmla="*/ 3689 h 9935"/>
            <a:gd name="connsiteX33" fmla="*/ 0 w 10000"/>
            <a:gd name="connsiteY33" fmla="*/ 3689 h 9935"/>
            <a:gd name="connsiteX34" fmla="*/ 0 w 10000"/>
            <a:gd name="connsiteY34" fmla="*/ 1054 h 9935"/>
            <a:gd name="connsiteX0" fmla="*/ 0 w 10000"/>
            <a:gd name="connsiteY0" fmla="*/ 1061 h 10000"/>
            <a:gd name="connsiteX1" fmla="*/ 584 w 10000"/>
            <a:gd name="connsiteY1" fmla="*/ 0 h 10000"/>
            <a:gd name="connsiteX2" fmla="*/ 584 w 10000"/>
            <a:gd name="connsiteY2" fmla="*/ 0 h 10000"/>
            <a:gd name="connsiteX3" fmla="*/ 584 w 10000"/>
            <a:gd name="connsiteY3" fmla="*/ 0 h 10000"/>
            <a:gd name="connsiteX4" fmla="*/ 5835 w 10000"/>
            <a:gd name="connsiteY4" fmla="*/ 0 h 10000"/>
            <a:gd name="connsiteX5" fmla="*/ 5835 w 10000"/>
            <a:gd name="connsiteY5" fmla="*/ 0 h 10000"/>
            <a:gd name="connsiteX6" fmla="*/ 8335 w 10000"/>
            <a:gd name="connsiteY6" fmla="*/ 0 h 10000"/>
            <a:gd name="connsiteX7" fmla="*/ 9415 w 10000"/>
            <a:gd name="connsiteY7" fmla="*/ 0 h 10000"/>
            <a:gd name="connsiteX8" fmla="*/ 9415 w 10000"/>
            <a:gd name="connsiteY8" fmla="*/ 0 h 10000"/>
            <a:gd name="connsiteX9" fmla="*/ 10000 w 10000"/>
            <a:gd name="connsiteY9" fmla="*/ 1061 h 10000"/>
            <a:gd name="connsiteX10" fmla="*/ 10000 w 10000"/>
            <a:gd name="connsiteY10" fmla="*/ 1061 h 10000"/>
            <a:gd name="connsiteX11" fmla="*/ 10000 w 10000"/>
            <a:gd name="connsiteY11" fmla="*/ 1061 h 10000"/>
            <a:gd name="connsiteX12" fmla="*/ 10000 w 10000"/>
            <a:gd name="connsiteY12" fmla="*/ 3713 h 10000"/>
            <a:gd name="connsiteX13" fmla="*/ 10000 w 10000"/>
            <a:gd name="connsiteY13" fmla="*/ 3713 h 10000"/>
            <a:gd name="connsiteX14" fmla="*/ 10000 w 10000"/>
            <a:gd name="connsiteY14" fmla="*/ 5304 h 10000"/>
            <a:gd name="connsiteX15" fmla="*/ 10000 w 10000"/>
            <a:gd name="connsiteY15" fmla="*/ 5304 h 10000"/>
            <a:gd name="connsiteX16" fmla="*/ 10000 w 10000"/>
            <a:gd name="connsiteY16" fmla="*/ 5304 h 10000"/>
            <a:gd name="connsiteX17" fmla="*/ 9415 w 10000"/>
            <a:gd name="connsiteY17" fmla="*/ 6365 h 10000"/>
            <a:gd name="connsiteX18" fmla="*/ 9415 w 10000"/>
            <a:gd name="connsiteY18" fmla="*/ 6365 h 10000"/>
            <a:gd name="connsiteX19" fmla="*/ 9415 w 10000"/>
            <a:gd name="connsiteY19" fmla="*/ 6365 h 10000"/>
            <a:gd name="connsiteX20" fmla="*/ 8335 w 10000"/>
            <a:gd name="connsiteY20" fmla="*/ 6365 h 10000"/>
            <a:gd name="connsiteX21" fmla="*/ 9542 w 10000"/>
            <a:gd name="connsiteY21" fmla="*/ 9753 h 10000"/>
            <a:gd name="connsiteX22" fmla="*/ 6452 w 10000"/>
            <a:gd name="connsiteY22" fmla="*/ 6365 h 10000"/>
            <a:gd name="connsiteX23" fmla="*/ 4308 w 10000"/>
            <a:gd name="connsiteY23" fmla="*/ 6389 h 10000"/>
            <a:gd name="connsiteX24" fmla="*/ 2643 w 10000"/>
            <a:gd name="connsiteY24" fmla="*/ 10000 h 10000"/>
            <a:gd name="connsiteX25" fmla="*/ 3183 w 10000"/>
            <a:gd name="connsiteY25" fmla="*/ 6389 h 10000"/>
            <a:gd name="connsiteX26" fmla="*/ 584 w 10000"/>
            <a:gd name="connsiteY26" fmla="*/ 6365 h 10000"/>
            <a:gd name="connsiteX27" fmla="*/ 584 w 10000"/>
            <a:gd name="connsiteY27" fmla="*/ 6365 h 10000"/>
            <a:gd name="connsiteX28" fmla="*/ 0 w 10000"/>
            <a:gd name="connsiteY28" fmla="*/ 5304 h 10000"/>
            <a:gd name="connsiteX29" fmla="*/ 0 w 10000"/>
            <a:gd name="connsiteY29" fmla="*/ 5304 h 10000"/>
            <a:gd name="connsiteX30" fmla="*/ 0 w 10000"/>
            <a:gd name="connsiteY30" fmla="*/ 5304 h 10000"/>
            <a:gd name="connsiteX31" fmla="*/ 0 w 10000"/>
            <a:gd name="connsiteY31" fmla="*/ 5304 h 10000"/>
            <a:gd name="connsiteX32" fmla="*/ 0 w 10000"/>
            <a:gd name="connsiteY32" fmla="*/ 3713 h 10000"/>
            <a:gd name="connsiteX33" fmla="*/ 0 w 10000"/>
            <a:gd name="connsiteY33" fmla="*/ 3713 h 10000"/>
            <a:gd name="connsiteX34" fmla="*/ 0 w 10000"/>
            <a:gd name="connsiteY34" fmla="*/ 1061 h 10000"/>
            <a:gd name="connsiteX0" fmla="*/ 0 w 10000"/>
            <a:gd name="connsiteY0" fmla="*/ 1061 h 10163"/>
            <a:gd name="connsiteX1" fmla="*/ 584 w 10000"/>
            <a:gd name="connsiteY1" fmla="*/ 0 h 10163"/>
            <a:gd name="connsiteX2" fmla="*/ 584 w 10000"/>
            <a:gd name="connsiteY2" fmla="*/ 0 h 10163"/>
            <a:gd name="connsiteX3" fmla="*/ 584 w 10000"/>
            <a:gd name="connsiteY3" fmla="*/ 0 h 10163"/>
            <a:gd name="connsiteX4" fmla="*/ 5835 w 10000"/>
            <a:gd name="connsiteY4" fmla="*/ 0 h 10163"/>
            <a:gd name="connsiteX5" fmla="*/ 5835 w 10000"/>
            <a:gd name="connsiteY5" fmla="*/ 0 h 10163"/>
            <a:gd name="connsiteX6" fmla="*/ 8335 w 10000"/>
            <a:gd name="connsiteY6" fmla="*/ 0 h 10163"/>
            <a:gd name="connsiteX7" fmla="*/ 9415 w 10000"/>
            <a:gd name="connsiteY7" fmla="*/ 0 h 10163"/>
            <a:gd name="connsiteX8" fmla="*/ 9415 w 10000"/>
            <a:gd name="connsiteY8" fmla="*/ 0 h 10163"/>
            <a:gd name="connsiteX9" fmla="*/ 10000 w 10000"/>
            <a:gd name="connsiteY9" fmla="*/ 1061 h 10163"/>
            <a:gd name="connsiteX10" fmla="*/ 10000 w 10000"/>
            <a:gd name="connsiteY10" fmla="*/ 1061 h 10163"/>
            <a:gd name="connsiteX11" fmla="*/ 10000 w 10000"/>
            <a:gd name="connsiteY11" fmla="*/ 1061 h 10163"/>
            <a:gd name="connsiteX12" fmla="*/ 10000 w 10000"/>
            <a:gd name="connsiteY12" fmla="*/ 3713 h 10163"/>
            <a:gd name="connsiteX13" fmla="*/ 10000 w 10000"/>
            <a:gd name="connsiteY13" fmla="*/ 3713 h 10163"/>
            <a:gd name="connsiteX14" fmla="*/ 10000 w 10000"/>
            <a:gd name="connsiteY14" fmla="*/ 5304 h 10163"/>
            <a:gd name="connsiteX15" fmla="*/ 10000 w 10000"/>
            <a:gd name="connsiteY15" fmla="*/ 5304 h 10163"/>
            <a:gd name="connsiteX16" fmla="*/ 10000 w 10000"/>
            <a:gd name="connsiteY16" fmla="*/ 5304 h 10163"/>
            <a:gd name="connsiteX17" fmla="*/ 9415 w 10000"/>
            <a:gd name="connsiteY17" fmla="*/ 6365 h 10163"/>
            <a:gd name="connsiteX18" fmla="*/ 9415 w 10000"/>
            <a:gd name="connsiteY18" fmla="*/ 6365 h 10163"/>
            <a:gd name="connsiteX19" fmla="*/ 9415 w 10000"/>
            <a:gd name="connsiteY19" fmla="*/ 6365 h 10163"/>
            <a:gd name="connsiteX20" fmla="*/ 8335 w 10000"/>
            <a:gd name="connsiteY20" fmla="*/ 6365 h 10163"/>
            <a:gd name="connsiteX21" fmla="*/ 9471 w 10000"/>
            <a:gd name="connsiteY21" fmla="*/ 10163 h 10163"/>
            <a:gd name="connsiteX22" fmla="*/ 6452 w 10000"/>
            <a:gd name="connsiteY22" fmla="*/ 6365 h 10163"/>
            <a:gd name="connsiteX23" fmla="*/ 4308 w 10000"/>
            <a:gd name="connsiteY23" fmla="*/ 6389 h 10163"/>
            <a:gd name="connsiteX24" fmla="*/ 2643 w 10000"/>
            <a:gd name="connsiteY24" fmla="*/ 10000 h 10163"/>
            <a:gd name="connsiteX25" fmla="*/ 3183 w 10000"/>
            <a:gd name="connsiteY25" fmla="*/ 6389 h 10163"/>
            <a:gd name="connsiteX26" fmla="*/ 584 w 10000"/>
            <a:gd name="connsiteY26" fmla="*/ 6365 h 10163"/>
            <a:gd name="connsiteX27" fmla="*/ 584 w 10000"/>
            <a:gd name="connsiteY27" fmla="*/ 6365 h 10163"/>
            <a:gd name="connsiteX28" fmla="*/ 0 w 10000"/>
            <a:gd name="connsiteY28" fmla="*/ 5304 h 10163"/>
            <a:gd name="connsiteX29" fmla="*/ 0 w 10000"/>
            <a:gd name="connsiteY29" fmla="*/ 5304 h 10163"/>
            <a:gd name="connsiteX30" fmla="*/ 0 w 10000"/>
            <a:gd name="connsiteY30" fmla="*/ 5304 h 10163"/>
            <a:gd name="connsiteX31" fmla="*/ 0 w 10000"/>
            <a:gd name="connsiteY31" fmla="*/ 5304 h 10163"/>
            <a:gd name="connsiteX32" fmla="*/ 0 w 10000"/>
            <a:gd name="connsiteY32" fmla="*/ 3713 h 10163"/>
            <a:gd name="connsiteX33" fmla="*/ 0 w 10000"/>
            <a:gd name="connsiteY33" fmla="*/ 3713 h 10163"/>
            <a:gd name="connsiteX34" fmla="*/ 0 w 10000"/>
            <a:gd name="connsiteY34" fmla="*/ 1061 h 1016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Lst>
          <a:rect l="l" t="t" r="r" b="b"/>
          <a:pathLst>
            <a:path w="10000" h="10163">
              <a:moveTo>
                <a:pt x="0" y="1061"/>
              </a:moveTo>
              <a:cubicBezTo>
                <a:pt x="0" y="477"/>
                <a:pt x="263" y="0"/>
                <a:pt x="584" y="0"/>
              </a:cubicBezTo>
              <a:lnTo>
                <a:pt x="584" y="0"/>
              </a:lnTo>
              <a:lnTo>
                <a:pt x="584" y="0"/>
              </a:lnTo>
              <a:lnTo>
                <a:pt x="5835" y="0"/>
              </a:lnTo>
              <a:lnTo>
                <a:pt x="5835" y="0"/>
              </a:lnTo>
              <a:lnTo>
                <a:pt x="8335" y="0"/>
              </a:lnTo>
              <a:lnTo>
                <a:pt x="9415" y="0"/>
              </a:lnTo>
              <a:lnTo>
                <a:pt x="9415" y="0"/>
              </a:lnTo>
              <a:cubicBezTo>
                <a:pt x="9740" y="0"/>
                <a:pt x="10000" y="477"/>
                <a:pt x="10000" y="1061"/>
              </a:cubicBezTo>
              <a:lnTo>
                <a:pt x="10000" y="1061"/>
              </a:lnTo>
              <a:lnTo>
                <a:pt x="10000" y="1061"/>
              </a:lnTo>
              <a:lnTo>
                <a:pt x="10000" y="3713"/>
              </a:lnTo>
              <a:lnTo>
                <a:pt x="10000" y="3713"/>
              </a:lnTo>
              <a:lnTo>
                <a:pt x="10000" y="5304"/>
              </a:lnTo>
              <a:lnTo>
                <a:pt x="10000" y="5304"/>
              </a:lnTo>
              <a:lnTo>
                <a:pt x="10000" y="5304"/>
              </a:lnTo>
              <a:cubicBezTo>
                <a:pt x="10000" y="5894"/>
                <a:pt x="9740" y="6365"/>
                <a:pt x="9415" y="6365"/>
              </a:cubicBezTo>
              <a:lnTo>
                <a:pt x="9415" y="6365"/>
              </a:lnTo>
              <a:lnTo>
                <a:pt x="9415" y="6365"/>
              </a:lnTo>
              <a:lnTo>
                <a:pt x="8335" y="6365"/>
              </a:lnTo>
              <a:lnTo>
                <a:pt x="9471" y="10163"/>
              </a:lnTo>
              <a:lnTo>
                <a:pt x="6452" y="6365"/>
              </a:lnTo>
              <a:lnTo>
                <a:pt x="4308" y="6389"/>
              </a:lnTo>
              <a:lnTo>
                <a:pt x="2643" y="10000"/>
              </a:lnTo>
              <a:lnTo>
                <a:pt x="3183" y="6389"/>
              </a:lnTo>
              <a:lnTo>
                <a:pt x="584" y="6365"/>
              </a:lnTo>
              <a:lnTo>
                <a:pt x="584" y="6365"/>
              </a:lnTo>
              <a:cubicBezTo>
                <a:pt x="263" y="6365"/>
                <a:pt x="0" y="5894"/>
                <a:pt x="0" y="5304"/>
              </a:cubicBezTo>
              <a:lnTo>
                <a:pt x="0" y="5304"/>
              </a:lnTo>
              <a:lnTo>
                <a:pt x="0" y="5304"/>
              </a:lnTo>
              <a:lnTo>
                <a:pt x="0" y="5304"/>
              </a:lnTo>
              <a:lnTo>
                <a:pt x="0" y="3713"/>
              </a:lnTo>
              <a:lnTo>
                <a:pt x="0" y="3713"/>
              </a:lnTo>
              <a:lnTo>
                <a:pt x="0" y="1061"/>
              </a:lnTo>
              <a:close/>
            </a:path>
          </a:pathLst>
        </a:custGeom>
        <a:solidFill>
          <a:srgbClr val="FFFFFF"/>
        </a:solidFill>
        <a:ln w="9525">
          <a:solidFill>
            <a:sysClr val="windowText" lastClr="000000"/>
          </a:solidFill>
          <a:prstDash val="solid"/>
          <a:round/>
          <a:headEnd/>
          <a:tailEnd/>
        </a:ln>
        <a:effectLst>
          <a:outerShdw dist="50800" dir="2700000" algn="ctr" rotWithShape="0">
            <a:srgbClr val="000000">
              <a:alpha val="40000"/>
            </a:srgbClr>
          </a:outerShdw>
        </a:effectLst>
      </xdr:spPr>
      <xdr:txBody>
        <a:bodyPr lIns="36000" tIns="36000" rIns="36000" bIns="36000" anchor="t" anchorCtr="0"/>
        <a:lstStyle/>
        <a:p>
          <a:r>
            <a:rPr lang="ja-JP" altLang="en-US" sz="1050">
              <a:latin typeface="ＭＳ ゴシック" panose="020B0609070205080204" pitchFamily="49" charset="-128"/>
              <a:ea typeface="ＭＳ ゴシック" panose="020B0609070205080204" pitchFamily="49" charset="-128"/>
            </a:rPr>
            <a:t>「廃棄物分類表」を参照してください。</a:t>
          </a:r>
        </a:p>
      </xdr:txBody>
    </xdr:sp>
    <xdr:clientData/>
  </xdr:twoCellAnchor>
  <xdr:twoCellAnchor>
    <xdr:from>
      <xdr:col>0</xdr:col>
      <xdr:colOff>914400</xdr:colOff>
      <xdr:row>32</xdr:row>
      <xdr:rowOff>190500</xdr:rowOff>
    </xdr:from>
    <xdr:to>
      <xdr:col>1</xdr:col>
      <xdr:colOff>228600</xdr:colOff>
      <xdr:row>32</xdr:row>
      <xdr:rowOff>190500</xdr:rowOff>
    </xdr:to>
    <xdr:sp textlink="">
      <xdr:nvSpPr>
        <xdr:cNvPr id="12" name="Line 109">
          <a:extLst>
            <a:ext uri="{FF2B5EF4-FFF2-40B4-BE49-F238E27FC236}">
              <a16:creationId xmlns:a16="http://schemas.microsoft.com/office/drawing/2014/main" id="{61C42B4E-F13A-4887-ACDE-5DE116637BEA}"/>
            </a:ext>
          </a:extLst>
        </xdr:cNvPr>
        <xdr:cNvSpPr>
          <a:spLocks noChangeShapeType="1"/>
        </xdr:cNvSpPr>
      </xdr:nvSpPr>
      <xdr:spPr bwMode="auto">
        <a:xfrm>
          <a:off x="914400" y="5905500"/>
          <a:ext cx="428625" cy="0"/>
        </a:xfrm>
        <a:prstGeom prst="line">
          <a:avLst/>
        </a:prstGeom>
        <a:noFill/>
        <a:ln w="9525">
          <a:solidFill>
            <a:srgbClr val="000000"/>
          </a:solidFill>
          <a:round/>
          <a:headEnd/>
          <a:tailEnd type="oval" w="med" len="med"/>
        </a:ln>
      </xdr:spPr>
    </xdr:sp>
    <xdr:clientData/>
  </xdr:twoCellAnchor>
  <xdr:twoCellAnchor>
    <xdr:from>
      <xdr:col>0</xdr:col>
      <xdr:colOff>942975</xdr:colOff>
      <xdr:row>34</xdr:row>
      <xdr:rowOff>238125</xdr:rowOff>
    </xdr:from>
    <xdr:to>
      <xdr:col>1</xdr:col>
      <xdr:colOff>219075</xdr:colOff>
      <xdr:row>34</xdr:row>
      <xdr:rowOff>238125</xdr:rowOff>
    </xdr:to>
    <xdr:sp textlink="">
      <xdr:nvSpPr>
        <xdr:cNvPr id="13" name="Line 110">
          <a:extLst>
            <a:ext uri="{FF2B5EF4-FFF2-40B4-BE49-F238E27FC236}">
              <a16:creationId xmlns:a16="http://schemas.microsoft.com/office/drawing/2014/main" id="{28AC01BC-4DE3-4554-BE22-DC258E72F254}"/>
            </a:ext>
          </a:extLst>
        </xdr:cNvPr>
        <xdr:cNvSpPr>
          <a:spLocks noChangeShapeType="1"/>
        </xdr:cNvSpPr>
      </xdr:nvSpPr>
      <xdr:spPr bwMode="auto">
        <a:xfrm>
          <a:off x="942975" y="7019925"/>
          <a:ext cx="390525" cy="0"/>
        </a:xfrm>
        <a:prstGeom prst="line">
          <a:avLst/>
        </a:prstGeom>
        <a:noFill/>
        <a:ln w="9525">
          <a:solidFill>
            <a:srgbClr val="000000"/>
          </a:solidFill>
          <a:round/>
          <a:headEnd/>
          <a:tailEnd type="oval" w="med" len="med"/>
        </a:ln>
      </xdr:spPr>
    </xdr:sp>
    <xdr:clientData/>
  </xdr:twoCellAnchor>
  <xdr:twoCellAnchor>
    <xdr:from>
      <xdr:col>0</xdr:col>
      <xdr:colOff>933450</xdr:colOff>
      <xdr:row>36</xdr:row>
      <xdr:rowOff>142875</xdr:rowOff>
    </xdr:from>
    <xdr:to>
      <xdr:col>1</xdr:col>
      <xdr:colOff>209550</xdr:colOff>
      <xdr:row>36</xdr:row>
      <xdr:rowOff>152400</xdr:rowOff>
    </xdr:to>
    <xdr:sp textlink="">
      <xdr:nvSpPr>
        <xdr:cNvPr id="14" name="Line 112">
          <a:extLst>
            <a:ext uri="{FF2B5EF4-FFF2-40B4-BE49-F238E27FC236}">
              <a16:creationId xmlns:a16="http://schemas.microsoft.com/office/drawing/2014/main" id="{B6893982-A9BB-4355-B458-7B6111DD71B4}"/>
            </a:ext>
          </a:extLst>
        </xdr:cNvPr>
        <xdr:cNvSpPr>
          <a:spLocks noChangeShapeType="1"/>
        </xdr:cNvSpPr>
      </xdr:nvSpPr>
      <xdr:spPr bwMode="auto">
        <a:xfrm>
          <a:off x="933450" y="7991475"/>
          <a:ext cx="390525" cy="9525"/>
        </a:xfrm>
        <a:prstGeom prst="line">
          <a:avLst/>
        </a:prstGeom>
        <a:noFill/>
        <a:ln w="9525">
          <a:solidFill>
            <a:srgbClr val="000000"/>
          </a:solidFill>
          <a:round/>
          <a:headEnd/>
          <a:tailEnd type="oval" w="med" len="med"/>
        </a:ln>
      </xdr:spPr>
    </xdr:sp>
    <xdr:clientData/>
  </xdr:twoCellAnchor>
  <xdr:twoCellAnchor>
    <xdr:from>
      <xdr:col>0</xdr:col>
      <xdr:colOff>923925</xdr:colOff>
      <xdr:row>37</xdr:row>
      <xdr:rowOff>180975</xdr:rowOff>
    </xdr:from>
    <xdr:to>
      <xdr:col>1</xdr:col>
      <xdr:colOff>200025</xdr:colOff>
      <xdr:row>37</xdr:row>
      <xdr:rowOff>180975</xdr:rowOff>
    </xdr:to>
    <xdr:sp textlink="">
      <xdr:nvSpPr>
        <xdr:cNvPr id="15" name="Line 113">
          <a:extLst>
            <a:ext uri="{FF2B5EF4-FFF2-40B4-BE49-F238E27FC236}">
              <a16:creationId xmlns:a16="http://schemas.microsoft.com/office/drawing/2014/main" id="{8607CF0B-4516-4B8F-B4FD-F0445A12FECC}"/>
            </a:ext>
          </a:extLst>
        </xdr:cNvPr>
        <xdr:cNvSpPr>
          <a:spLocks noChangeShapeType="1"/>
        </xdr:cNvSpPr>
      </xdr:nvSpPr>
      <xdr:spPr bwMode="auto">
        <a:xfrm>
          <a:off x="923925" y="8562975"/>
          <a:ext cx="390525" cy="0"/>
        </a:xfrm>
        <a:prstGeom prst="line">
          <a:avLst/>
        </a:prstGeom>
        <a:noFill/>
        <a:ln w="9525">
          <a:solidFill>
            <a:srgbClr val="000000"/>
          </a:solidFill>
          <a:round/>
          <a:headEnd/>
          <a:tailEnd type="oval" w="med" len="med"/>
        </a:ln>
      </xdr:spPr>
    </xdr:sp>
    <xdr:clientData/>
  </xdr:twoCellAnchor>
  <xdr:twoCellAnchor>
    <xdr:from>
      <xdr:col>0</xdr:col>
      <xdr:colOff>942975</xdr:colOff>
      <xdr:row>38</xdr:row>
      <xdr:rowOff>238125</xdr:rowOff>
    </xdr:from>
    <xdr:to>
      <xdr:col>2</xdr:col>
      <xdr:colOff>0</xdr:colOff>
      <xdr:row>38</xdr:row>
      <xdr:rowOff>238125</xdr:rowOff>
    </xdr:to>
    <xdr:sp textlink="">
      <xdr:nvSpPr>
        <xdr:cNvPr id="16" name="Line 115">
          <a:extLst>
            <a:ext uri="{FF2B5EF4-FFF2-40B4-BE49-F238E27FC236}">
              <a16:creationId xmlns:a16="http://schemas.microsoft.com/office/drawing/2014/main" id="{DB559BDC-5103-41A5-A0B6-F2D089C862BE}"/>
            </a:ext>
          </a:extLst>
        </xdr:cNvPr>
        <xdr:cNvSpPr>
          <a:spLocks noChangeShapeType="1"/>
        </xdr:cNvSpPr>
      </xdr:nvSpPr>
      <xdr:spPr bwMode="auto">
        <a:xfrm>
          <a:off x="942975" y="9153525"/>
          <a:ext cx="419100" cy="0"/>
        </a:xfrm>
        <a:prstGeom prst="line">
          <a:avLst/>
        </a:prstGeom>
        <a:noFill/>
        <a:ln w="9525">
          <a:solidFill>
            <a:srgbClr val="000000"/>
          </a:solidFill>
          <a:round/>
          <a:headEnd/>
          <a:tailEnd type="oval" w="med" len="med"/>
        </a:ln>
      </xdr:spPr>
    </xdr:sp>
    <xdr:clientData/>
  </xdr:twoCellAnchor>
  <xdr:twoCellAnchor>
    <xdr:from>
      <xdr:col>0</xdr:col>
      <xdr:colOff>971550</xdr:colOff>
      <xdr:row>34</xdr:row>
      <xdr:rowOff>257175</xdr:rowOff>
    </xdr:from>
    <xdr:to>
      <xdr:col>1</xdr:col>
      <xdr:colOff>238125</xdr:colOff>
      <xdr:row>35</xdr:row>
      <xdr:rowOff>257175</xdr:rowOff>
    </xdr:to>
    <xdr:sp textlink="">
      <xdr:nvSpPr>
        <xdr:cNvPr id="17" name="Line 116">
          <a:extLst>
            <a:ext uri="{FF2B5EF4-FFF2-40B4-BE49-F238E27FC236}">
              <a16:creationId xmlns:a16="http://schemas.microsoft.com/office/drawing/2014/main" id="{C05A8983-2493-4AE0-A85A-9C50FF444AC6}"/>
            </a:ext>
          </a:extLst>
        </xdr:cNvPr>
        <xdr:cNvSpPr>
          <a:spLocks noChangeShapeType="1"/>
        </xdr:cNvSpPr>
      </xdr:nvSpPr>
      <xdr:spPr bwMode="auto">
        <a:xfrm>
          <a:off x="971550" y="7038975"/>
          <a:ext cx="381000" cy="533400"/>
        </a:xfrm>
        <a:prstGeom prst="line">
          <a:avLst/>
        </a:prstGeom>
        <a:noFill/>
        <a:ln w="9525">
          <a:solidFill>
            <a:srgbClr val="000000"/>
          </a:solidFill>
          <a:round/>
          <a:headEnd/>
          <a:tailEnd type="oval" w="med" len="med"/>
        </a:ln>
      </xdr:spPr>
    </xdr:sp>
    <xdr:clientData/>
  </xdr:twoCellAnchor>
  <xdr:twoCellAnchor>
    <xdr:from>
      <xdr:col>40</xdr:col>
      <xdr:colOff>0</xdr:colOff>
      <xdr:row>1</xdr:row>
      <xdr:rowOff>0</xdr:rowOff>
    </xdr:from>
    <xdr:to>
      <xdr:col>41</xdr:col>
      <xdr:colOff>0</xdr:colOff>
      <xdr:row>2</xdr:row>
      <xdr:rowOff>142875</xdr:rowOff>
    </xdr:to>
    <xdr:sp textlink="">
      <xdr:nvSpPr>
        <xdr:cNvPr id="18" name="Text Box 261">
          <a:extLst>
            <a:ext uri="{FF2B5EF4-FFF2-40B4-BE49-F238E27FC236}">
              <a16:creationId xmlns:a16="http://schemas.microsoft.com/office/drawing/2014/main" id="{DE9D4E3D-C00B-4BE4-A9D0-CD2C9313E635}"/>
            </a:ext>
          </a:extLst>
        </xdr:cNvPr>
        <xdr:cNvSpPr txBox="1">
          <a:spLocks noChangeArrowheads="1"/>
        </xdr:cNvSpPr>
      </xdr:nvSpPr>
      <xdr:spPr bwMode="auto">
        <a:xfrm>
          <a:off x="18773775" y="323850"/>
          <a:ext cx="1724025" cy="304800"/>
        </a:xfrm>
        <a:prstGeom prst="rect">
          <a:avLst/>
        </a:prstGeom>
        <a:noFill/>
        <a:ln w="9525">
          <a:noFill/>
          <a:miter lim="800000"/>
          <a:headEnd/>
          <a:tailEnd/>
        </a:ln>
        <a:effectLst/>
      </xdr:spPr>
      <xdr:txBody>
        <a:bodyPr vertOverflow="clip" wrap="square" lIns="36576" tIns="18288" rIns="0" bIns="0" anchor="t" upright="1"/>
        <a:lstStyle/>
        <a:p>
          <a:pPr algn="l" rtl="0">
            <a:defRPr sz="1000"/>
          </a:pPr>
          <a:r>
            <a:rPr lang="ja-JP" altLang="en-US" sz="1300" b="0" i="0" strike="noStrike">
              <a:solidFill>
                <a:srgbClr val="000000"/>
              </a:solidFill>
              <a:latin typeface="ＭＳ ゴシック"/>
              <a:ea typeface="ＭＳ ゴシック"/>
            </a:rPr>
            <a:t>　  </a:t>
          </a:r>
        </a:p>
      </xdr:txBody>
    </xdr:sp>
    <xdr:clientData/>
  </xdr:twoCellAnchor>
  <xdr:twoCellAnchor>
    <xdr:from>
      <xdr:col>39</xdr:col>
      <xdr:colOff>0</xdr:colOff>
      <xdr:row>39</xdr:row>
      <xdr:rowOff>0</xdr:rowOff>
    </xdr:from>
    <xdr:to>
      <xdr:col>40</xdr:col>
      <xdr:colOff>28575</xdr:colOff>
      <xdr:row>40</xdr:row>
      <xdr:rowOff>142875</xdr:rowOff>
    </xdr:to>
    <xdr:sp textlink="">
      <xdr:nvSpPr>
        <xdr:cNvPr id="19" name="Text Box 265">
          <a:extLst>
            <a:ext uri="{FF2B5EF4-FFF2-40B4-BE49-F238E27FC236}">
              <a16:creationId xmlns:a16="http://schemas.microsoft.com/office/drawing/2014/main" id="{50627CDB-2E05-4B1F-B6BF-8319E2912074}"/>
            </a:ext>
          </a:extLst>
        </xdr:cNvPr>
        <xdr:cNvSpPr txBox="1">
          <a:spLocks noChangeArrowheads="1"/>
        </xdr:cNvSpPr>
      </xdr:nvSpPr>
      <xdr:spPr bwMode="auto">
        <a:xfrm>
          <a:off x="18116550" y="9448800"/>
          <a:ext cx="685800" cy="647700"/>
        </a:xfrm>
        <a:prstGeom prst="rect">
          <a:avLst/>
        </a:prstGeom>
        <a:noFill/>
        <a:ln w="9525">
          <a:noFill/>
          <a:miter lim="800000"/>
          <a:headEnd/>
          <a:tailEnd/>
        </a:ln>
        <a:effectLst/>
      </xdr:spPr>
      <xdr:txBody>
        <a:bodyPr vertOverflow="clip" wrap="square" lIns="36576" tIns="18288" rIns="0" bIns="0" anchor="t" upright="1"/>
        <a:lstStyle/>
        <a:p>
          <a:pPr algn="l" rtl="0">
            <a:defRPr sz="1000"/>
          </a:pPr>
          <a:r>
            <a:rPr lang="ja-JP" altLang="en-US" sz="1300" b="0" i="0" strike="noStrike">
              <a:solidFill>
                <a:srgbClr val="000000"/>
              </a:solidFill>
              <a:latin typeface="ＭＳ ゴシック"/>
              <a:ea typeface="ＭＳ ゴシック"/>
            </a:rPr>
            <a:t>　  </a:t>
          </a:r>
        </a:p>
      </xdr:txBody>
    </xdr:sp>
    <xdr:clientData/>
  </xdr:twoCellAnchor>
  <xdr:twoCellAnchor>
    <xdr:from>
      <xdr:col>0</xdr:col>
      <xdr:colOff>0</xdr:colOff>
      <xdr:row>0</xdr:row>
      <xdr:rowOff>0</xdr:rowOff>
    </xdr:from>
    <xdr:to>
      <xdr:col>8</xdr:col>
      <xdr:colOff>183696</xdr:colOff>
      <xdr:row>1</xdr:row>
      <xdr:rowOff>50347</xdr:rowOff>
    </xdr:to>
    <xdr:sp textlink="">
      <xdr:nvSpPr>
        <xdr:cNvPr id="20" name="Text Box 267">
          <a:extLst>
            <a:ext uri="{FF2B5EF4-FFF2-40B4-BE49-F238E27FC236}">
              <a16:creationId xmlns:a16="http://schemas.microsoft.com/office/drawing/2014/main" id="{2DFE9E4C-E13A-44D2-A811-BDDB38300360}"/>
            </a:ext>
          </a:extLst>
        </xdr:cNvPr>
        <xdr:cNvSpPr txBox="1">
          <a:spLocks noChangeArrowheads="1"/>
        </xdr:cNvSpPr>
      </xdr:nvSpPr>
      <xdr:spPr bwMode="auto">
        <a:xfrm>
          <a:off x="0" y="0"/>
          <a:ext cx="5289096" cy="374197"/>
        </a:xfrm>
        <a:prstGeom prst="rect">
          <a:avLst/>
        </a:prstGeom>
        <a:solidFill>
          <a:srgbClr val="FFFFFF"/>
        </a:solidFill>
        <a:ln w="9525">
          <a:solidFill>
            <a:srgbClr val="000000"/>
          </a:solidFill>
          <a:miter lim="800000"/>
          <a:headEnd/>
          <a:tailEnd/>
        </a:ln>
        <a:effectLst>
          <a:outerShdw dist="129515" dir="678596" algn="ctr" rotWithShape="0">
            <a:srgbClr val="808080"/>
          </a:outerShdw>
        </a:effectLst>
      </xdr:spPr>
      <xdr:txBody>
        <a:bodyPr vertOverflow="clip" wrap="square" lIns="45720" tIns="22860" rIns="0" bIns="22860" anchor="ctr" upright="1"/>
        <a:lstStyle/>
        <a:p>
          <a:pPr algn="l" rtl="0">
            <a:defRPr sz="1000"/>
          </a:pPr>
          <a:r>
            <a:rPr lang="ja-JP" altLang="en-US" sz="1800" b="0" i="0" strike="noStrike">
              <a:solidFill>
                <a:srgbClr val="000000"/>
              </a:solidFill>
              <a:latin typeface="HG丸ｺﾞｼｯｸM-PRO"/>
              <a:ea typeface="HG丸ｺﾞｼｯｸM-PRO"/>
            </a:rPr>
            <a:t>産業廃棄物実態調査票（その２）の記入例</a:t>
          </a:r>
        </a:p>
      </xdr:txBody>
    </xdr:sp>
    <xdr:clientData/>
  </xdr:twoCellAnchor>
  <xdr:twoCellAnchor>
    <xdr:from>
      <xdr:col>0</xdr:col>
      <xdr:colOff>971550</xdr:colOff>
      <xdr:row>33</xdr:row>
      <xdr:rowOff>247650</xdr:rowOff>
    </xdr:from>
    <xdr:to>
      <xdr:col>2</xdr:col>
      <xdr:colOff>0</xdr:colOff>
      <xdr:row>33</xdr:row>
      <xdr:rowOff>247650</xdr:rowOff>
    </xdr:to>
    <xdr:sp textlink="">
      <xdr:nvSpPr>
        <xdr:cNvPr id="21" name="Line 110">
          <a:extLst>
            <a:ext uri="{FF2B5EF4-FFF2-40B4-BE49-F238E27FC236}">
              <a16:creationId xmlns:a16="http://schemas.microsoft.com/office/drawing/2014/main" id="{B9FCC8C0-F2F3-472A-901F-A674E95482ED}"/>
            </a:ext>
          </a:extLst>
        </xdr:cNvPr>
        <xdr:cNvSpPr>
          <a:spLocks noChangeShapeType="1"/>
        </xdr:cNvSpPr>
      </xdr:nvSpPr>
      <xdr:spPr bwMode="auto">
        <a:xfrm>
          <a:off x="971550" y="6496050"/>
          <a:ext cx="390525" cy="0"/>
        </a:xfrm>
        <a:prstGeom prst="line">
          <a:avLst/>
        </a:prstGeom>
        <a:noFill/>
        <a:ln w="9525">
          <a:solidFill>
            <a:srgbClr val="000000"/>
          </a:solidFill>
          <a:round/>
          <a:headEnd/>
          <a:tailEnd type="oval" w="med" len="med"/>
        </a:ln>
      </xdr:spPr>
    </xdr:sp>
    <xdr:clientData/>
  </xdr:twoCellAnchor>
  <xdr:twoCellAnchor>
    <xdr:from>
      <xdr:col>0</xdr:col>
      <xdr:colOff>118380</xdr:colOff>
      <xdr:row>2</xdr:row>
      <xdr:rowOff>95249</xdr:rowOff>
    </xdr:from>
    <xdr:to>
      <xdr:col>2</xdr:col>
      <xdr:colOff>2252381</xdr:colOff>
      <xdr:row>20</xdr:row>
      <xdr:rowOff>123964</xdr:rowOff>
    </xdr:to>
    <xdr:sp textlink="">
      <xdr:nvSpPr>
        <xdr:cNvPr id="22" name="Text Box 295">
          <a:extLst>
            <a:ext uri="{FF2B5EF4-FFF2-40B4-BE49-F238E27FC236}">
              <a16:creationId xmlns:a16="http://schemas.microsoft.com/office/drawing/2014/main" id="{8EFF8D46-57CA-4181-9F81-4DBACF367EC7}"/>
            </a:ext>
          </a:extLst>
        </xdr:cNvPr>
        <xdr:cNvSpPr txBox="1">
          <a:spLocks noChangeArrowheads="1"/>
        </xdr:cNvSpPr>
      </xdr:nvSpPr>
      <xdr:spPr bwMode="auto">
        <a:xfrm>
          <a:off x="118380" y="590549"/>
          <a:ext cx="3496076" cy="3143390"/>
        </a:xfrm>
        <a:prstGeom prst="rect">
          <a:avLst/>
        </a:prstGeom>
        <a:solidFill>
          <a:srgbClr val="FFFFFF"/>
        </a:solidFill>
        <a:ln w="9525">
          <a:solidFill>
            <a:srgbClr val="000000"/>
          </a:solidFill>
          <a:miter lim="800000"/>
          <a:headEnd/>
          <a:tailEnd/>
        </a:ln>
        <a:effectLst>
          <a:outerShdw dist="50800" dir="2700000" algn="tl" rotWithShape="0">
            <a:prstClr val="black">
              <a:alpha val="40000"/>
            </a:prstClr>
          </a:outerShdw>
        </a:effectLst>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ゴシック"/>
              <a:ea typeface="ＭＳ ゴシック"/>
            </a:rPr>
            <a:t>記入例：Ａ</a:t>
          </a:r>
        </a:p>
        <a:p>
          <a:pPr algn="l" rtl="0">
            <a:defRPr sz="1000"/>
          </a:pPr>
          <a:r>
            <a:rPr lang="ja-JP" altLang="en-US" sz="1400" b="0" i="0" u="none" strike="noStrike" baseline="0">
              <a:solidFill>
                <a:srgbClr val="000000"/>
              </a:solidFill>
              <a:latin typeface="ＭＳ ゴシック"/>
              <a:ea typeface="ＭＳ ゴシック"/>
            </a:rPr>
            <a:t>・洗車汚泥が発生した。</a:t>
          </a:r>
        </a:p>
        <a:p>
          <a:pPr algn="l" rtl="0">
            <a:defRPr sz="1000"/>
          </a:pPr>
          <a:r>
            <a:rPr lang="ja-JP" altLang="en-US" sz="1400" b="0" i="0" u="none" strike="noStrike" baseline="0">
              <a:solidFill>
                <a:srgbClr val="000000"/>
              </a:solidFill>
              <a:latin typeface="ＭＳ ゴシック"/>
              <a:ea typeface="ＭＳ ゴシック"/>
            </a:rPr>
            <a:t>・自社の施設で脱水を行い、脱水後の</a:t>
          </a:r>
          <a:endParaRPr lang="en-US" altLang="ja-JP" sz="1400" b="0" i="0" u="none" strike="noStrike" baseline="0">
            <a:solidFill>
              <a:srgbClr val="000000"/>
            </a:solidFill>
            <a:latin typeface="ＭＳ ゴシック"/>
            <a:ea typeface="ＭＳ ゴシック"/>
          </a:endParaRPr>
        </a:p>
        <a:p>
          <a:pPr algn="l" rtl="0">
            <a:defRPr sz="1000"/>
          </a:pPr>
          <a:r>
            <a:rPr lang="ja-JP" altLang="en-US" sz="1400" b="0" i="0" u="none" strike="noStrike" baseline="0">
              <a:solidFill>
                <a:srgbClr val="000000"/>
              </a:solidFill>
              <a:latin typeface="ＭＳ ゴシック"/>
              <a:ea typeface="ＭＳ ゴシック"/>
            </a:rPr>
            <a:t>　残さが２ｔ（含水率８５％）で</a:t>
          </a:r>
          <a:endParaRPr lang="en-US" altLang="ja-JP" sz="1400" b="0" i="0" u="none" strike="noStrike" baseline="0">
            <a:solidFill>
              <a:srgbClr val="000000"/>
            </a:solidFill>
            <a:latin typeface="ＭＳ ゴシック"/>
            <a:ea typeface="ＭＳ ゴシック"/>
          </a:endParaRPr>
        </a:p>
        <a:p>
          <a:pPr algn="l" rtl="0">
            <a:defRPr sz="1000"/>
          </a:pPr>
          <a:r>
            <a:rPr lang="ja-JP" altLang="en-US" sz="1400" b="0" i="0" u="none" strike="noStrike" baseline="0">
              <a:solidFill>
                <a:srgbClr val="000000"/>
              </a:solidFill>
              <a:latin typeface="ＭＳ ゴシック"/>
              <a:ea typeface="ＭＳ ゴシック"/>
            </a:rPr>
            <a:t>　あった。</a:t>
          </a:r>
          <a:endParaRPr lang="en-US" altLang="ja-JP" sz="1400" b="0" i="0" u="none" strike="noStrike" baseline="0">
            <a:solidFill>
              <a:srgbClr val="000000"/>
            </a:solidFill>
            <a:latin typeface="ＭＳ ゴシック"/>
            <a:ea typeface="ＭＳ ゴシック"/>
          </a:endParaRPr>
        </a:p>
        <a:p>
          <a:pPr algn="l" rtl="0">
            <a:defRPr sz="1000"/>
          </a:pPr>
          <a:r>
            <a:rPr lang="ja-JP" altLang="en-US" sz="1400" b="0" i="0" u="none" strike="noStrike" baseline="0">
              <a:solidFill>
                <a:srgbClr val="000000"/>
              </a:solidFill>
              <a:latin typeface="ＭＳ ゴシック"/>
              <a:ea typeface="ＭＳ ゴシック"/>
            </a:rPr>
            <a:t>・脱水前の量は計算していないので</a:t>
          </a:r>
          <a:endParaRPr lang="en-US" altLang="ja-JP" sz="1400" b="0" i="0" u="none" strike="noStrike" baseline="0">
            <a:solidFill>
              <a:srgbClr val="000000"/>
            </a:solidFill>
            <a:latin typeface="ＭＳ ゴシック"/>
            <a:ea typeface="ＭＳ ゴシック"/>
          </a:endParaRPr>
        </a:p>
        <a:p>
          <a:pPr algn="l" rtl="0">
            <a:defRPr sz="1000"/>
          </a:pPr>
          <a:r>
            <a:rPr lang="ja-JP" altLang="en-US" sz="1400" b="0" i="0" u="none" strike="noStrike" baseline="0">
              <a:solidFill>
                <a:srgbClr val="000000"/>
              </a:solidFill>
              <a:latin typeface="ＭＳ ゴシック"/>
              <a:ea typeface="ＭＳ ゴシック"/>
            </a:rPr>
            <a:t>　正確ではないが、脱水前の含水率が</a:t>
          </a:r>
          <a:endParaRPr lang="en-US" altLang="ja-JP" sz="1400" b="0" i="0" u="none" strike="noStrike" baseline="0">
            <a:solidFill>
              <a:srgbClr val="000000"/>
            </a:solidFill>
            <a:latin typeface="ＭＳ ゴシック"/>
            <a:ea typeface="ＭＳ ゴシック"/>
          </a:endParaRPr>
        </a:p>
        <a:p>
          <a:pPr algn="l" rtl="0">
            <a:defRPr sz="1000"/>
          </a:pPr>
          <a:r>
            <a:rPr lang="ja-JP" altLang="en-US" sz="1400" b="0" i="0" u="none" strike="noStrike" baseline="0">
              <a:solidFill>
                <a:srgbClr val="000000"/>
              </a:solidFill>
              <a:latin typeface="ＭＳ ゴシック"/>
              <a:ea typeface="ＭＳ ゴシック"/>
            </a:rPr>
            <a:t>　９７％であるため計算すると、</a:t>
          </a:r>
          <a:endParaRPr lang="en-US" altLang="ja-JP" sz="1400" b="0" i="0" u="none" strike="noStrike" baseline="0">
            <a:solidFill>
              <a:srgbClr val="000000"/>
            </a:solidFill>
            <a:latin typeface="ＭＳ ゴシック"/>
            <a:ea typeface="ＭＳ ゴシック"/>
          </a:endParaRPr>
        </a:p>
        <a:p>
          <a:pPr algn="l" rtl="0">
            <a:defRPr sz="1000"/>
          </a:pPr>
          <a:r>
            <a:rPr lang="ja-JP" altLang="en-US" sz="1400" b="0" i="0" u="none" strike="noStrike" baseline="0">
              <a:solidFill>
                <a:srgbClr val="000000"/>
              </a:solidFill>
              <a:latin typeface="ＭＳ ゴシック"/>
              <a:ea typeface="ＭＳ ゴシック"/>
            </a:rPr>
            <a:t>　１０ｔ程度となる。</a:t>
          </a:r>
          <a:endParaRPr lang="en-US" altLang="ja-JP" sz="1400" b="0" i="0" u="none" strike="noStrike" baseline="0">
            <a:solidFill>
              <a:srgbClr val="000000"/>
            </a:solidFill>
            <a:latin typeface="ＭＳ ゴシック"/>
            <a:ea typeface="ＭＳ ゴシック"/>
          </a:endParaRPr>
        </a:p>
        <a:p>
          <a:pPr algn="l" rtl="0">
            <a:defRPr sz="1000"/>
          </a:pPr>
          <a:r>
            <a:rPr lang="ja-JP" altLang="en-US" sz="1400" b="0" i="0" u="none" strike="noStrike" baseline="0">
              <a:solidFill>
                <a:srgbClr val="000000"/>
              </a:solidFill>
              <a:latin typeface="ＭＳ ゴシック"/>
              <a:ea typeface="ＭＳ ゴシック"/>
            </a:rPr>
            <a:t>・処理後の洗車汚泥は、中津市にある</a:t>
          </a:r>
          <a:endParaRPr lang="en-US" altLang="ja-JP" sz="1400" b="0" i="0" u="none" strike="noStrike" baseline="0">
            <a:solidFill>
              <a:srgbClr val="000000"/>
            </a:solidFill>
            <a:latin typeface="ＭＳ ゴシック"/>
            <a:ea typeface="ＭＳ ゴシック"/>
          </a:endParaRPr>
        </a:p>
        <a:p>
          <a:pPr algn="l" rtl="0">
            <a:defRPr sz="1000"/>
          </a:pPr>
          <a:r>
            <a:rPr lang="ja-JP" altLang="en-US" sz="1400" b="0" i="0" u="none" strike="noStrike" baseline="0">
              <a:solidFill>
                <a:srgbClr val="000000"/>
              </a:solidFill>
              <a:latin typeface="ＭＳ ゴシック"/>
              <a:ea typeface="ＭＳ ゴシック"/>
            </a:rPr>
            <a:t>　△△</a:t>
          </a:r>
          <a:r>
            <a:rPr lang="en-US" altLang="ja-JP" sz="1400" b="0" i="0" u="none" strike="noStrike" baseline="0">
              <a:solidFill>
                <a:srgbClr val="000000"/>
              </a:solidFill>
              <a:latin typeface="ＭＳ ゴシック"/>
              <a:ea typeface="ＭＳ ゴシック"/>
            </a:rPr>
            <a:t>㈱</a:t>
          </a:r>
          <a:r>
            <a:rPr lang="ja-JP" altLang="en-US" sz="1400" b="0" i="0" u="none" strike="noStrike" baseline="0">
              <a:solidFill>
                <a:srgbClr val="000000"/>
              </a:solidFill>
              <a:latin typeface="ＭＳ ゴシック"/>
              <a:ea typeface="ＭＳ ゴシック"/>
            </a:rPr>
            <a:t>の最終処分場で直接埋立処分</a:t>
          </a:r>
          <a:endParaRPr lang="en-US" altLang="ja-JP" sz="1400" b="0" i="0" u="none" strike="noStrike" baseline="0">
            <a:solidFill>
              <a:srgbClr val="000000"/>
            </a:solidFill>
            <a:latin typeface="ＭＳ ゴシック"/>
            <a:ea typeface="ＭＳ ゴシック"/>
          </a:endParaRPr>
        </a:p>
        <a:p>
          <a:pPr algn="l" rtl="0">
            <a:defRPr sz="1000"/>
          </a:pPr>
          <a:r>
            <a:rPr lang="ja-JP" altLang="en-US" sz="1400" b="0" i="0" u="none" strike="noStrike" baseline="0">
              <a:solidFill>
                <a:srgbClr val="000000"/>
              </a:solidFill>
              <a:latin typeface="ＭＳ ゴシック"/>
              <a:ea typeface="ＭＳ ゴシック"/>
            </a:rPr>
            <a:t>　した。</a:t>
          </a:r>
        </a:p>
      </xdr:txBody>
    </xdr:sp>
    <xdr:clientData/>
  </xdr:twoCellAnchor>
  <xdr:twoCellAnchor>
    <xdr:from>
      <xdr:col>2</xdr:col>
      <xdr:colOff>2341950</xdr:colOff>
      <xdr:row>2</xdr:row>
      <xdr:rowOff>95249</xdr:rowOff>
    </xdr:from>
    <xdr:to>
      <xdr:col>15</xdr:col>
      <xdr:colOff>417900</xdr:colOff>
      <xdr:row>20</xdr:row>
      <xdr:rowOff>123964</xdr:rowOff>
    </xdr:to>
    <xdr:sp textlink="">
      <xdr:nvSpPr>
        <xdr:cNvPr id="23" name="Text Box 296">
          <a:extLst>
            <a:ext uri="{FF2B5EF4-FFF2-40B4-BE49-F238E27FC236}">
              <a16:creationId xmlns:a16="http://schemas.microsoft.com/office/drawing/2014/main" id="{E1117917-49BA-4B89-A31A-DE78821CE94F}"/>
            </a:ext>
          </a:extLst>
        </xdr:cNvPr>
        <xdr:cNvSpPr txBox="1">
          <a:spLocks noChangeArrowheads="1"/>
        </xdr:cNvSpPr>
      </xdr:nvSpPr>
      <xdr:spPr bwMode="auto">
        <a:xfrm>
          <a:off x="3704025" y="590549"/>
          <a:ext cx="3476625" cy="3143390"/>
        </a:xfrm>
        <a:prstGeom prst="rect">
          <a:avLst/>
        </a:prstGeom>
        <a:solidFill>
          <a:srgbClr val="FFFFFF"/>
        </a:solidFill>
        <a:ln w="9525">
          <a:solidFill>
            <a:srgbClr val="000000"/>
          </a:solidFill>
          <a:miter lim="800000"/>
          <a:headEnd/>
          <a:tailEnd/>
        </a:ln>
        <a:effectLst>
          <a:outerShdw dist="50800" dir="2700000" algn="tl" rotWithShape="0">
            <a:prstClr val="black">
              <a:alpha val="40000"/>
            </a:prstClr>
          </a:outerShdw>
        </a:effectLst>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ゴシック"/>
              <a:ea typeface="ＭＳ ゴシック"/>
            </a:rPr>
            <a:t>記入例：Ｂ</a:t>
          </a:r>
          <a:r>
            <a:rPr lang="ja-JP" altLang="en-US" sz="1100" b="0" i="0" u="none" strike="noStrike" baseline="0">
              <a:solidFill>
                <a:srgbClr val="000000"/>
              </a:solidFill>
              <a:latin typeface="ＭＳ ゴシック"/>
              <a:ea typeface="ＭＳ ゴシック"/>
            </a:rPr>
            <a:t> </a:t>
          </a:r>
        </a:p>
        <a:p>
          <a:pPr algn="l" rtl="0">
            <a:defRPr sz="1000"/>
          </a:pPr>
          <a:r>
            <a:rPr lang="ja-JP" altLang="en-US" sz="1400" b="0" i="0" u="none" strike="noStrike" baseline="0">
              <a:solidFill>
                <a:srgbClr val="000000"/>
              </a:solidFill>
              <a:latin typeface="ＭＳ ゴシック"/>
              <a:ea typeface="ＭＳ ゴシック"/>
            </a:rPr>
            <a:t>・月にドラム缶１本ぐらいの廃油が発</a:t>
          </a:r>
        </a:p>
        <a:p>
          <a:pPr algn="l" rtl="0">
            <a:defRPr sz="1000"/>
          </a:pPr>
          <a:r>
            <a:rPr lang="ja-JP" altLang="en-US" sz="1400" b="0" i="0" u="none" strike="noStrike" baseline="0">
              <a:solidFill>
                <a:srgbClr val="000000"/>
              </a:solidFill>
              <a:latin typeface="ＭＳ ゴシック"/>
              <a:ea typeface="ＭＳ ゴシック"/>
            </a:rPr>
            <a:t>　生した。年間の発生量を計算すると</a:t>
          </a:r>
        </a:p>
        <a:p>
          <a:pPr algn="l" rtl="0">
            <a:defRPr sz="1000"/>
          </a:pPr>
          <a:r>
            <a:rPr lang="ja-JP" altLang="en-US" sz="1400" b="0" i="0" u="none" strike="noStrike" baseline="0">
              <a:solidFill>
                <a:srgbClr val="000000"/>
              </a:solidFill>
              <a:latin typeface="ＭＳ ゴシック"/>
              <a:ea typeface="ＭＳ ゴシック"/>
            </a:rPr>
            <a:t>　２，４００㍑である。</a:t>
          </a:r>
        </a:p>
        <a:p>
          <a:pPr algn="l" rtl="0">
            <a:defRPr sz="1000"/>
          </a:pPr>
          <a:r>
            <a:rPr lang="ja-JP" altLang="en-US" sz="1400" b="0" i="0" u="none" strike="noStrike" baseline="0">
              <a:solidFill>
                <a:srgbClr val="000000"/>
              </a:solidFill>
              <a:latin typeface="ＭＳ ゴシック"/>
              <a:ea typeface="ＭＳ ゴシック"/>
            </a:rPr>
            <a:t> （２００㍑</a:t>
          </a:r>
          <a:r>
            <a:rPr lang="en-US" altLang="ja-JP" sz="1400" b="0" i="0" u="none" strike="noStrike" baseline="0">
              <a:solidFill>
                <a:srgbClr val="000000"/>
              </a:solidFill>
              <a:latin typeface="ＭＳ ゴシック"/>
              <a:ea typeface="ＭＳ ゴシック"/>
            </a:rPr>
            <a:t>×</a:t>
          </a:r>
          <a:r>
            <a:rPr lang="ja-JP" altLang="en-US" sz="1400" b="0" i="0" u="none" strike="noStrike" baseline="0">
              <a:solidFill>
                <a:srgbClr val="000000"/>
              </a:solidFill>
              <a:latin typeface="ＭＳ ゴシック"/>
              <a:ea typeface="ＭＳ ゴシック"/>
            </a:rPr>
            <a:t>１本</a:t>
          </a:r>
          <a:r>
            <a:rPr lang="en-US" altLang="ja-JP" sz="1400" b="0" i="0" u="none" strike="noStrike" baseline="0">
              <a:solidFill>
                <a:srgbClr val="000000"/>
              </a:solidFill>
              <a:latin typeface="ＭＳ ゴシック"/>
              <a:ea typeface="ＭＳ ゴシック"/>
            </a:rPr>
            <a:t>×</a:t>
          </a:r>
          <a:r>
            <a:rPr lang="ja-JP" altLang="en-US" sz="1400" b="0" i="0" u="none" strike="noStrike" baseline="0">
              <a:solidFill>
                <a:srgbClr val="000000"/>
              </a:solidFill>
              <a:latin typeface="ＭＳ ゴシック"/>
              <a:ea typeface="ＭＳ ゴシック"/>
            </a:rPr>
            <a:t>１２ヶ月）</a:t>
          </a:r>
        </a:p>
        <a:p>
          <a:pPr algn="l" rtl="0">
            <a:defRPr sz="1000"/>
          </a:pPr>
          <a:r>
            <a:rPr lang="ja-JP" altLang="en-US" sz="1400" b="0" i="0" u="none" strike="noStrike" baseline="0">
              <a:solidFill>
                <a:srgbClr val="000000"/>
              </a:solidFill>
              <a:latin typeface="ＭＳ ゴシック"/>
              <a:ea typeface="ＭＳ ゴシック"/>
            </a:rPr>
            <a:t>・津久見市の□□㈱に処理を委託した。</a:t>
          </a:r>
        </a:p>
        <a:p>
          <a:pPr algn="l" rtl="0">
            <a:defRPr sz="1000"/>
          </a:pPr>
          <a:r>
            <a:rPr lang="ja-JP" altLang="en-US" sz="1400" b="0" i="0" u="none" strike="noStrike" baseline="0">
              <a:solidFill>
                <a:srgbClr val="000000"/>
              </a:solidFill>
              <a:latin typeface="ＭＳ ゴシック"/>
              <a:ea typeface="ＭＳ ゴシック"/>
            </a:rPr>
            <a:t>・□□㈱では、油水分離後燃料として</a:t>
          </a:r>
        </a:p>
        <a:p>
          <a:pPr algn="l" rtl="0">
            <a:defRPr sz="1000"/>
          </a:pPr>
          <a:r>
            <a:rPr lang="ja-JP" altLang="en-US" sz="1400" b="0" i="0" u="none" strike="noStrike" baseline="0">
              <a:solidFill>
                <a:srgbClr val="000000"/>
              </a:solidFill>
              <a:latin typeface="ＭＳ ゴシック"/>
              <a:ea typeface="ＭＳ ゴシック"/>
            </a:rPr>
            <a:t>　再生利用している。</a:t>
          </a:r>
        </a:p>
      </xdr:txBody>
    </xdr:sp>
    <xdr:clientData/>
  </xdr:twoCellAnchor>
  <xdr:twoCellAnchor>
    <xdr:from>
      <xdr:col>17</xdr:col>
      <xdr:colOff>0</xdr:colOff>
      <xdr:row>2</xdr:row>
      <xdr:rowOff>95249</xdr:rowOff>
    </xdr:from>
    <xdr:to>
      <xdr:col>31</xdr:col>
      <xdr:colOff>672352</xdr:colOff>
      <xdr:row>20</xdr:row>
      <xdr:rowOff>123964</xdr:rowOff>
    </xdr:to>
    <xdr:sp textlink="">
      <xdr:nvSpPr>
        <xdr:cNvPr id="24" name="Text Box 297">
          <a:extLst>
            <a:ext uri="{FF2B5EF4-FFF2-40B4-BE49-F238E27FC236}">
              <a16:creationId xmlns:a16="http://schemas.microsoft.com/office/drawing/2014/main" id="{7F93C426-B4B4-4C34-B1D2-C9634CD4443B}"/>
            </a:ext>
          </a:extLst>
        </xdr:cNvPr>
        <xdr:cNvSpPr txBox="1">
          <a:spLocks noChangeArrowheads="1"/>
        </xdr:cNvSpPr>
      </xdr:nvSpPr>
      <xdr:spPr bwMode="auto">
        <a:xfrm>
          <a:off x="7381875" y="590549"/>
          <a:ext cx="4949077" cy="3143390"/>
        </a:xfrm>
        <a:prstGeom prst="rect">
          <a:avLst/>
        </a:prstGeom>
        <a:solidFill>
          <a:srgbClr val="FFFFFF"/>
        </a:solidFill>
        <a:ln w="9525">
          <a:solidFill>
            <a:srgbClr val="000000"/>
          </a:solidFill>
          <a:miter lim="800000"/>
          <a:headEnd/>
          <a:tailEnd/>
        </a:ln>
        <a:effectLst>
          <a:outerShdw dist="50800" dir="2700000" algn="tl" rotWithShape="0">
            <a:prstClr val="black">
              <a:alpha val="40000"/>
            </a:prstClr>
          </a:outerShdw>
        </a:effectLst>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ゴシック"/>
              <a:ea typeface="ＭＳ ゴシック"/>
            </a:rPr>
            <a:t>記入例：Ｃ</a:t>
          </a:r>
          <a:endParaRPr lang="ja-JP" altLang="en-US" sz="1100" b="0" i="0" u="none" strike="noStrike" baseline="0">
            <a:solidFill>
              <a:srgbClr val="000000"/>
            </a:solidFill>
            <a:latin typeface="ＭＳ ゴシック"/>
            <a:ea typeface="ＭＳ ゴシック"/>
          </a:endParaRPr>
        </a:p>
        <a:p>
          <a:pPr algn="l" rtl="0">
            <a:defRPr sz="1000"/>
          </a:pPr>
          <a:r>
            <a:rPr lang="ja-JP" altLang="en-US" sz="1400" b="0" i="0" u="none" strike="noStrike" baseline="0">
              <a:solidFill>
                <a:srgbClr val="000000"/>
              </a:solidFill>
              <a:latin typeface="ＭＳ ゴシック"/>
              <a:ea typeface="ＭＳ ゴシック"/>
            </a:rPr>
            <a:t>・年間に廃タイヤが３００本発生した。このうち、大型</a:t>
          </a:r>
        </a:p>
        <a:p>
          <a:pPr algn="l" rtl="0">
            <a:defRPr sz="1000"/>
          </a:pPr>
          <a:r>
            <a:rPr lang="ja-JP" altLang="en-US" sz="1400" b="0" i="0" u="none" strike="noStrike" baseline="0">
              <a:solidFill>
                <a:srgbClr val="000000"/>
              </a:solidFill>
              <a:latin typeface="ＭＳ ゴシック"/>
              <a:ea typeface="ＭＳ ゴシック"/>
            </a:rPr>
            <a:t>　車用タイヤが２００本、普通車用タイヤが１００本で</a:t>
          </a:r>
        </a:p>
        <a:p>
          <a:pPr algn="l" rtl="0">
            <a:defRPr sz="1000"/>
          </a:pPr>
          <a:r>
            <a:rPr lang="ja-JP" altLang="en-US" sz="1400" b="0" i="0" u="none" strike="noStrike" baseline="0">
              <a:solidFill>
                <a:srgbClr val="000000"/>
              </a:solidFill>
              <a:latin typeface="ＭＳ ゴシック"/>
              <a:ea typeface="ＭＳ ゴシック"/>
            </a:rPr>
            <a:t>　ある。年間の発生量を計算すると、大型車用タイヤが</a:t>
          </a:r>
        </a:p>
        <a:p>
          <a:pPr algn="l" rtl="0">
            <a:defRPr sz="1000"/>
          </a:pPr>
          <a:r>
            <a:rPr lang="ja-JP" altLang="en-US" sz="1400" b="0" i="0" u="none" strike="noStrike" baseline="0">
              <a:solidFill>
                <a:srgbClr val="000000"/>
              </a:solidFill>
              <a:latin typeface="ＭＳ ゴシック"/>
              <a:ea typeface="ＭＳ ゴシック"/>
            </a:rPr>
            <a:t>　８０００㎏（４０㎏／本</a:t>
          </a:r>
          <a:r>
            <a:rPr lang="en-US" altLang="ja-JP" sz="1400" b="0" i="0" u="none" strike="noStrike" baseline="0">
              <a:solidFill>
                <a:srgbClr val="000000"/>
              </a:solidFill>
              <a:latin typeface="ＭＳ ゴシック"/>
              <a:ea typeface="ＭＳ ゴシック"/>
            </a:rPr>
            <a:t>×</a:t>
          </a:r>
          <a:r>
            <a:rPr lang="ja-JP" altLang="en-US" sz="1400" b="0" i="0" u="none" strike="noStrike" baseline="0">
              <a:solidFill>
                <a:srgbClr val="000000"/>
              </a:solidFill>
              <a:latin typeface="ＭＳ ゴシック"/>
              <a:ea typeface="ＭＳ ゴシック"/>
            </a:rPr>
            <a:t>２００本）、普通車用タイ</a:t>
          </a:r>
        </a:p>
        <a:p>
          <a:pPr algn="l" rtl="0">
            <a:defRPr sz="1000"/>
          </a:pPr>
          <a:r>
            <a:rPr lang="ja-JP" altLang="en-US" sz="1400" b="0" i="0" u="none" strike="noStrike" baseline="0">
              <a:solidFill>
                <a:srgbClr val="000000"/>
              </a:solidFill>
              <a:latin typeface="ＭＳ ゴシック"/>
              <a:ea typeface="ＭＳ ゴシック"/>
            </a:rPr>
            <a:t>　ヤが７００㎏（７㎏／本</a:t>
          </a:r>
          <a:r>
            <a:rPr lang="en-US" altLang="ja-JP" sz="1400" b="0" i="0" u="none" strike="noStrike" baseline="0">
              <a:solidFill>
                <a:srgbClr val="000000"/>
              </a:solidFill>
              <a:latin typeface="ＭＳ ゴシック"/>
              <a:ea typeface="ＭＳ ゴシック"/>
            </a:rPr>
            <a:t>×</a:t>
          </a:r>
          <a:r>
            <a:rPr lang="ja-JP" altLang="en-US" sz="1400" b="0" i="0" u="none" strike="noStrike" baseline="0">
              <a:solidFill>
                <a:srgbClr val="000000"/>
              </a:solidFill>
              <a:latin typeface="ＭＳ ゴシック"/>
              <a:ea typeface="ＭＳ ゴシック"/>
            </a:rPr>
            <a:t>１００本）である。</a:t>
          </a:r>
        </a:p>
        <a:p>
          <a:pPr algn="l" rtl="0">
            <a:defRPr sz="1000"/>
          </a:pPr>
          <a:r>
            <a:rPr lang="ja-JP" altLang="en-US" sz="1400" b="0" i="0" u="none" strike="noStrike" baseline="0">
              <a:solidFill>
                <a:srgbClr val="000000"/>
              </a:solidFill>
              <a:latin typeface="ＭＳ ゴシック"/>
              <a:ea typeface="ＭＳ ゴシック"/>
            </a:rPr>
            <a:t>・大型車用タイヤは、大分市の㈱</a:t>
          </a:r>
          <a:r>
            <a:rPr lang="en-US" altLang="ja-JP" sz="1400" b="0" i="0" u="none" strike="noStrike" baseline="0">
              <a:solidFill>
                <a:srgbClr val="000000"/>
              </a:solidFill>
              <a:latin typeface="ＭＳ ゴシック"/>
              <a:ea typeface="ＭＳ ゴシック"/>
            </a:rPr>
            <a:t>××</a:t>
          </a:r>
          <a:r>
            <a:rPr lang="ja-JP" altLang="en-US" sz="1400" b="0" i="0" u="none" strike="noStrike" baseline="0">
              <a:solidFill>
                <a:srgbClr val="000000"/>
              </a:solidFill>
              <a:latin typeface="ＭＳ ゴシック"/>
              <a:ea typeface="ＭＳ ゴシック"/>
            </a:rPr>
            <a:t>に売却し、</a:t>
          </a:r>
          <a:endParaRPr lang="en-US" altLang="ja-JP" sz="1400" b="0" i="0" u="none" strike="noStrike" baseline="0">
            <a:solidFill>
              <a:srgbClr val="000000"/>
            </a:solidFill>
            <a:latin typeface="ＭＳ ゴシック"/>
            <a:ea typeface="ＭＳ ゴシック"/>
          </a:endParaRPr>
        </a:p>
        <a:p>
          <a:pPr algn="l" rtl="0">
            <a:defRPr sz="1000"/>
          </a:pPr>
          <a:r>
            <a:rPr lang="ja-JP" altLang="en-US" sz="1400" b="0" i="0" u="none" strike="noStrike" baseline="0">
              <a:solidFill>
                <a:srgbClr val="000000"/>
              </a:solidFill>
              <a:latin typeface="ＭＳ ゴシック"/>
              <a:ea typeface="ＭＳ ゴシック"/>
            </a:rPr>
            <a:t>　再生タイヤとして利用している。</a:t>
          </a:r>
        </a:p>
        <a:p>
          <a:pPr algn="l" rtl="0">
            <a:defRPr sz="1000"/>
          </a:pPr>
          <a:r>
            <a:rPr lang="ja-JP" altLang="en-US" sz="1400" b="0" i="0" u="none" strike="noStrike" baseline="0">
              <a:solidFill>
                <a:srgbClr val="000000"/>
              </a:solidFill>
              <a:latin typeface="ＭＳ ゴシック"/>
              <a:ea typeface="ＭＳ ゴシック"/>
            </a:rPr>
            <a:t>・普通車用タイヤは玖珠町にある○○㈱に処理を委託</a:t>
          </a:r>
          <a:endParaRPr lang="en-US" altLang="ja-JP" sz="1400" b="0" i="0" u="none" strike="noStrike" baseline="0">
            <a:solidFill>
              <a:srgbClr val="000000"/>
            </a:solidFill>
            <a:latin typeface="ＭＳ ゴシック"/>
            <a:ea typeface="ＭＳ ゴシック"/>
          </a:endParaRPr>
        </a:p>
        <a:p>
          <a:pPr algn="l" rtl="0">
            <a:defRPr sz="1000"/>
          </a:pPr>
          <a:r>
            <a:rPr lang="en-US" altLang="ja-JP" sz="1400" b="0" i="0" u="none" strike="noStrike" baseline="0">
              <a:solidFill>
                <a:srgbClr val="000000"/>
              </a:solidFill>
              <a:latin typeface="ＭＳ ゴシック"/>
              <a:ea typeface="ＭＳ ゴシック"/>
            </a:rPr>
            <a:t>  </a:t>
          </a:r>
          <a:r>
            <a:rPr lang="ja-JP" altLang="en-US" sz="1400" b="0" i="0" u="none" strike="noStrike" baseline="0">
              <a:solidFill>
                <a:srgbClr val="000000"/>
              </a:solidFill>
              <a:latin typeface="ＭＳ ゴシック"/>
              <a:ea typeface="ＭＳ ゴシック"/>
            </a:rPr>
            <a:t>した。</a:t>
          </a:r>
        </a:p>
        <a:p>
          <a:pPr algn="l" rtl="0">
            <a:defRPr sz="1000"/>
          </a:pPr>
          <a:r>
            <a:rPr lang="ja-JP" altLang="en-US" sz="1400" b="0" i="0" u="none" strike="noStrike" baseline="0">
              <a:solidFill>
                <a:srgbClr val="000000"/>
              </a:solidFill>
              <a:latin typeface="ＭＳ ゴシック"/>
              <a:ea typeface="ＭＳ ゴシック"/>
            </a:rPr>
            <a:t>・○○㈱では、破砕して燃料チップとして</a:t>
          </a:r>
          <a:endParaRPr lang="en-US" altLang="ja-JP" sz="1400" b="0" i="0" u="none" strike="noStrike" baseline="0">
            <a:solidFill>
              <a:srgbClr val="000000"/>
            </a:solidFill>
            <a:latin typeface="ＭＳ ゴシック"/>
            <a:ea typeface="ＭＳ ゴシック"/>
          </a:endParaRPr>
        </a:p>
        <a:p>
          <a:pPr algn="l" rtl="0">
            <a:defRPr sz="1000"/>
          </a:pPr>
          <a:r>
            <a:rPr lang="en-US" altLang="ja-JP" sz="1400" b="0" i="0" u="none" strike="noStrike" baseline="0">
              <a:solidFill>
                <a:srgbClr val="000000"/>
              </a:solidFill>
              <a:latin typeface="ＭＳ ゴシック"/>
              <a:ea typeface="ＭＳ ゴシック"/>
            </a:rPr>
            <a:t>  </a:t>
          </a:r>
          <a:r>
            <a:rPr lang="ja-JP" altLang="en-US" sz="1400" b="0" i="0" u="none" strike="noStrike" baseline="0">
              <a:solidFill>
                <a:srgbClr val="000000"/>
              </a:solidFill>
              <a:latin typeface="ＭＳ ゴシック"/>
              <a:ea typeface="ＭＳ ゴシック"/>
            </a:rPr>
            <a:t>販売している。</a:t>
          </a:r>
        </a:p>
      </xdr:txBody>
    </xdr:sp>
    <xdr:clientData/>
  </xdr:twoCellAnchor>
  <xdr:twoCellAnchor>
    <xdr:from>
      <xdr:col>31</xdr:col>
      <xdr:colOff>862854</xdr:colOff>
      <xdr:row>2</xdr:row>
      <xdr:rowOff>95249</xdr:rowOff>
    </xdr:from>
    <xdr:to>
      <xdr:col>33</xdr:col>
      <xdr:colOff>718778</xdr:colOff>
      <xdr:row>20</xdr:row>
      <xdr:rowOff>123964</xdr:rowOff>
    </xdr:to>
    <xdr:sp textlink="">
      <xdr:nvSpPr>
        <xdr:cNvPr id="25" name="Text Box 298">
          <a:extLst>
            <a:ext uri="{FF2B5EF4-FFF2-40B4-BE49-F238E27FC236}">
              <a16:creationId xmlns:a16="http://schemas.microsoft.com/office/drawing/2014/main" id="{CA0E5F0D-4FE1-4D49-BBD9-ADFF199898CB}"/>
            </a:ext>
          </a:extLst>
        </xdr:cNvPr>
        <xdr:cNvSpPr txBox="1">
          <a:spLocks noChangeArrowheads="1"/>
        </xdr:cNvSpPr>
      </xdr:nvSpPr>
      <xdr:spPr bwMode="auto">
        <a:xfrm>
          <a:off x="12521454" y="590549"/>
          <a:ext cx="2837249" cy="3143390"/>
        </a:xfrm>
        <a:prstGeom prst="rect">
          <a:avLst/>
        </a:prstGeom>
        <a:solidFill>
          <a:srgbClr val="FFFFFF"/>
        </a:solidFill>
        <a:ln w="9525">
          <a:solidFill>
            <a:srgbClr val="000000"/>
          </a:solidFill>
          <a:miter lim="800000"/>
          <a:headEnd/>
          <a:tailEnd/>
        </a:ln>
        <a:effectLst>
          <a:outerShdw dist="50800" dir="2700000" algn="tl" rotWithShape="0">
            <a:prstClr val="black">
              <a:alpha val="40000"/>
            </a:prstClr>
          </a:outerShdw>
        </a:effectLst>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ゴシック"/>
              <a:ea typeface="ＭＳ ゴシック"/>
            </a:rPr>
            <a:t>記入例：Ｄ</a:t>
          </a:r>
        </a:p>
        <a:p>
          <a:pPr algn="l" rtl="0">
            <a:defRPr sz="1000"/>
          </a:pPr>
          <a:r>
            <a:rPr lang="ja-JP" altLang="en-US" sz="1400" b="0" i="0" u="none" strike="noStrike" baseline="0">
              <a:solidFill>
                <a:srgbClr val="000000"/>
              </a:solidFill>
              <a:latin typeface="ＭＳ ゴシック"/>
              <a:ea typeface="ＭＳ ゴシック"/>
            </a:rPr>
            <a:t>・自動車の修理の際に鉄くずが</a:t>
          </a:r>
          <a:endParaRPr lang="en-US" altLang="ja-JP" sz="1400" b="0" i="0" u="none" strike="noStrike" baseline="0">
            <a:solidFill>
              <a:srgbClr val="000000"/>
            </a:solidFill>
            <a:latin typeface="ＭＳ ゴシック"/>
            <a:ea typeface="ＭＳ ゴシック"/>
          </a:endParaRPr>
        </a:p>
        <a:p>
          <a:pPr algn="l" rtl="0">
            <a:defRPr sz="1000"/>
          </a:pPr>
          <a:r>
            <a:rPr lang="en-US" altLang="ja-JP" sz="1400" b="0" i="0" u="none" strike="noStrike" baseline="0">
              <a:solidFill>
                <a:srgbClr val="000000"/>
              </a:solidFill>
              <a:latin typeface="ＭＳ ゴシック"/>
              <a:ea typeface="ＭＳ ゴシック"/>
            </a:rPr>
            <a:t>  </a:t>
          </a:r>
          <a:r>
            <a:rPr lang="ja-JP" altLang="en-US" sz="1400" b="0" i="0" u="none" strike="noStrike" baseline="0">
              <a:solidFill>
                <a:srgbClr val="000000"/>
              </a:solidFill>
              <a:latin typeface="ＭＳ ゴシック"/>
              <a:ea typeface="ＭＳ ゴシック"/>
            </a:rPr>
            <a:t>年間３０００</a:t>
          </a:r>
          <a:r>
            <a:rPr lang="en-US" altLang="ja-JP" sz="1400" b="0" i="0" u="none" strike="noStrike" baseline="0">
              <a:solidFill>
                <a:srgbClr val="000000"/>
              </a:solidFill>
              <a:latin typeface="ＭＳ ゴシック"/>
              <a:ea typeface="ＭＳ ゴシック"/>
            </a:rPr>
            <a:t>kg</a:t>
          </a:r>
          <a:r>
            <a:rPr lang="ja-JP" altLang="en-US" sz="1400" b="0" i="0" u="none" strike="noStrike" baseline="0">
              <a:solidFill>
                <a:srgbClr val="000000"/>
              </a:solidFill>
              <a:latin typeface="ＭＳ ゴシック"/>
              <a:ea typeface="ＭＳ ゴシック"/>
            </a:rPr>
            <a:t>発生した。</a:t>
          </a:r>
        </a:p>
        <a:p>
          <a:pPr algn="l" rtl="0">
            <a:defRPr sz="1000"/>
          </a:pPr>
          <a:r>
            <a:rPr lang="ja-JP" altLang="en-US" sz="1400" b="0" i="0" u="none" strike="noStrike" baseline="0">
              <a:solidFill>
                <a:srgbClr val="000000"/>
              </a:solidFill>
              <a:latin typeface="ＭＳ ゴシック"/>
              <a:ea typeface="ＭＳ ゴシック"/>
            </a:rPr>
            <a:t>・北九州市の□□商店に売却</a:t>
          </a:r>
          <a:endParaRPr lang="en-US" altLang="ja-JP" sz="1400" b="0" i="0" u="none" strike="noStrike" baseline="0">
            <a:solidFill>
              <a:srgbClr val="000000"/>
            </a:solidFill>
            <a:latin typeface="ＭＳ ゴシック"/>
            <a:ea typeface="ＭＳ ゴシック"/>
          </a:endParaRPr>
        </a:p>
        <a:p>
          <a:pPr algn="l" rtl="0">
            <a:defRPr sz="1000"/>
          </a:pPr>
          <a:r>
            <a:rPr lang="ja-JP" altLang="en-US" sz="1400" b="0" i="0" u="none" strike="noStrike" baseline="0">
              <a:solidFill>
                <a:srgbClr val="000000"/>
              </a:solidFill>
              <a:latin typeface="ＭＳ ゴシック"/>
              <a:ea typeface="ＭＳ ゴシック"/>
            </a:rPr>
            <a:t>　した。</a:t>
          </a:r>
        </a:p>
        <a:p>
          <a:pPr algn="l" rtl="0">
            <a:defRPr sz="1000"/>
          </a:pPr>
          <a:r>
            <a:rPr lang="ja-JP" altLang="en-US" sz="1400" b="0" i="0" u="none" strike="noStrike" baseline="0">
              <a:solidFill>
                <a:srgbClr val="000000"/>
              </a:solidFill>
              <a:latin typeface="ＭＳ ゴシック"/>
              <a:ea typeface="ＭＳ ゴシック"/>
            </a:rPr>
            <a:t>・相手先では、鉄鋼材料</a:t>
          </a:r>
          <a:endParaRPr lang="en-US" altLang="ja-JP" sz="1400" b="0" i="0" u="none" strike="noStrike" baseline="0">
            <a:solidFill>
              <a:srgbClr val="000000"/>
            </a:solidFill>
            <a:latin typeface="ＭＳ ゴシック"/>
            <a:ea typeface="ＭＳ ゴシック"/>
          </a:endParaRPr>
        </a:p>
        <a:p>
          <a:pPr algn="l" rtl="0">
            <a:defRPr sz="1000"/>
          </a:pPr>
          <a:r>
            <a:rPr lang="en-US" altLang="ja-JP" sz="1400" b="0" i="0" u="none" strike="noStrike" baseline="0">
              <a:solidFill>
                <a:srgbClr val="000000"/>
              </a:solidFill>
              <a:latin typeface="ＭＳ ゴシック"/>
              <a:ea typeface="ＭＳ ゴシック"/>
            </a:rPr>
            <a:t>  </a:t>
          </a:r>
          <a:r>
            <a:rPr lang="ja-JP" altLang="en-US" sz="1400" b="0" i="0" u="none" strike="noStrike" baseline="0">
              <a:solidFill>
                <a:srgbClr val="000000"/>
              </a:solidFill>
              <a:latin typeface="ＭＳ ゴシック"/>
              <a:ea typeface="ＭＳ ゴシック"/>
            </a:rPr>
            <a:t>として再生利用している。</a:t>
          </a:r>
        </a:p>
      </xdr:txBody>
    </xdr:sp>
    <xdr:clientData/>
  </xdr:twoCellAnchor>
  <xdr:twoCellAnchor>
    <xdr:from>
      <xdr:col>34</xdr:col>
      <xdr:colOff>0</xdr:colOff>
      <xdr:row>2</xdr:row>
      <xdr:rowOff>84043</xdr:rowOff>
    </xdr:from>
    <xdr:to>
      <xdr:col>40</xdr:col>
      <xdr:colOff>801</xdr:colOff>
      <xdr:row>20</xdr:row>
      <xdr:rowOff>112758</xdr:rowOff>
    </xdr:to>
    <xdr:sp textlink="">
      <xdr:nvSpPr>
        <xdr:cNvPr id="26" name="Text Box 299">
          <a:extLst>
            <a:ext uri="{FF2B5EF4-FFF2-40B4-BE49-F238E27FC236}">
              <a16:creationId xmlns:a16="http://schemas.microsoft.com/office/drawing/2014/main" id="{524FA5EC-30E5-4815-A4F2-8A934C650A30}"/>
            </a:ext>
          </a:extLst>
        </xdr:cNvPr>
        <xdr:cNvSpPr txBox="1">
          <a:spLocks noChangeArrowheads="1"/>
        </xdr:cNvSpPr>
      </xdr:nvSpPr>
      <xdr:spPr bwMode="auto">
        <a:xfrm>
          <a:off x="15525750" y="579343"/>
          <a:ext cx="3248826" cy="3143390"/>
        </a:xfrm>
        <a:prstGeom prst="rect">
          <a:avLst/>
        </a:prstGeom>
        <a:solidFill>
          <a:srgbClr val="FFFFFF"/>
        </a:solidFill>
        <a:ln w="9525">
          <a:solidFill>
            <a:srgbClr val="000000"/>
          </a:solidFill>
          <a:miter lim="800000"/>
          <a:headEnd/>
          <a:tailEnd/>
        </a:ln>
        <a:effectLst>
          <a:outerShdw dist="50800" dir="2700000" algn="tl" rotWithShape="0">
            <a:prstClr val="black">
              <a:alpha val="40000"/>
            </a:prstClr>
          </a:outerShdw>
        </a:effectLst>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ゴシック"/>
              <a:ea typeface="ＭＳ ゴシック"/>
            </a:rPr>
            <a:t>記入例：Ｅ</a:t>
          </a:r>
          <a:r>
            <a:rPr lang="ja-JP" altLang="en-US" sz="1100" b="0" i="0" u="none" strike="noStrike" baseline="0">
              <a:solidFill>
                <a:srgbClr val="000000"/>
              </a:solidFill>
              <a:latin typeface="ＭＳ ゴシック"/>
              <a:ea typeface="ＭＳ ゴシック"/>
            </a:rPr>
            <a:t> </a:t>
          </a:r>
        </a:p>
        <a:p>
          <a:pPr algn="l" rtl="0">
            <a:defRPr sz="1000"/>
          </a:pPr>
          <a:r>
            <a:rPr lang="ja-JP" altLang="en-US" sz="1400" b="0" i="0" u="none" strike="noStrike" baseline="0">
              <a:solidFill>
                <a:srgbClr val="000000"/>
              </a:solidFill>
              <a:latin typeface="ＭＳ ゴシック"/>
              <a:ea typeface="ＭＳ ゴシック"/>
            </a:rPr>
            <a:t>・廃プラスチックが年間で５００</a:t>
          </a:r>
          <a:r>
            <a:rPr lang="en-US" altLang="ja-JP" sz="1400" b="0" i="0" u="none" strike="noStrike" baseline="0">
              <a:solidFill>
                <a:srgbClr val="000000"/>
              </a:solidFill>
              <a:latin typeface="ＭＳ ゴシック"/>
              <a:ea typeface="ＭＳ ゴシック"/>
            </a:rPr>
            <a:t>kg</a:t>
          </a:r>
        </a:p>
        <a:p>
          <a:pPr algn="l" rtl="0">
            <a:defRPr sz="1000"/>
          </a:pPr>
          <a:r>
            <a:rPr lang="ja-JP" altLang="en-US" sz="1400" b="0" i="0" u="none" strike="noStrike" baseline="0">
              <a:solidFill>
                <a:srgbClr val="000000"/>
              </a:solidFill>
              <a:latin typeface="ＭＳ ゴシック"/>
              <a:ea typeface="ＭＳ ゴシック"/>
            </a:rPr>
            <a:t>　発生した。</a:t>
          </a:r>
        </a:p>
        <a:p>
          <a:pPr algn="l" rtl="0">
            <a:defRPr sz="1000"/>
          </a:pPr>
          <a:r>
            <a:rPr lang="ja-JP" altLang="en-US" sz="1400" b="0" i="0" u="none" strike="noStrike" baseline="0">
              <a:solidFill>
                <a:srgbClr val="000000"/>
              </a:solidFill>
              <a:latin typeface="ＭＳ ゴシック"/>
              <a:ea typeface="ＭＳ ゴシック"/>
            </a:rPr>
            <a:t>・その都度自社中間処理工場で破砕</a:t>
          </a:r>
          <a:endParaRPr lang="en-US" altLang="ja-JP" sz="1400" b="0" i="0" u="none" strike="noStrike" baseline="0">
            <a:solidFill>
              <a:srgbClr val="000000"/>
            </a:solidFill>
            <a:latin typeface="ＭＳ ゴシック"/>
            <a:ea typeface="ＭＳ ゴシック"/>
          </a:endParaRPr>
        </a:p>
        <a:p>
          <a:pPr algn="l" rtl="0">
            <a:defRPr sz="1000"/>
          </a:pPr>
          <a:r>
            <a:rPr lang="ja-JP" altLang="en-US" sz="1400" b="0" i="0" u="none" strike="noStrike" baseline="0">
              <a:solidFill>
                <a:srgbClr val="000000"/>
              </a:solidFill>
              <a:latin typeface="ＭＳ ゴシック"/>
              <a:ea typeface="ＭＳ ゴシック"/>
            </a:rPr>
            <a:t>　した。</a:t>
          </a:r>
        </a:p>
        <a:p>
          <a:pPr algn="l" rtl="0">
            <a:defRPr sz="1000"/>
          </a:pPr>
          <a:r>
            <a:rPr lang="ja-JP" altLang="en-US" sz="1400" b="0" i="0" u="none" strike="noStrike" baseline="0">
              <a:solidFill>
                <a:srgbClr val="000000"/>
              </a:solidFill>
              <a:latin typeface="ＭＳ ゴシック"/>
              <a:ea typeface="ＭＳ ゴシック"/>
            </a:rPr>
            <a:t>・破砕後の残さは、大分市にある</a:t>
          </a:r>
          <a:endParaRPr lang="en-US" altLang="ja-JP" sz="1400" b="0" i="0" u="none" strike="noStrike" baseline="0">
            <a:solidFill>
              <a:srgbClr val="000000"/>
            </a:solidFill>
            <a:latin typeface="ＭＳ ゴシック"/>
            <a:ea typeface="ＭＳ ゴシック"/>
          </a:endParaRPr>
        </a:p>
        <a:p>
          <a:pPr algn="l" rtl="0">
            <a:defRPr sz="1000"/>
          </a:pPr>
          <a:r>
            <a:rPr lang="ja-JP" altLang="en-US" sz="1400" b="0" i="0" u="none" strike="noStrike" baseline="0">
              <a:solidFill>
                <a:srgbClr val="000000"/>
              </a:solidFill>
              <a:latin typeface="ＭＳ ゴシック"/>
              <a:ea typeface="ＭＳ ゴシック"/>
            </a:rPr>
            <a:t>　㈱○○に埋立処分を委託した。</a:t>
          </a:r>
        </a:p>
      </xdr:txBody>
    </xdr:sp>
    <xdr:clientData/>
  </xdr:twoCellAnchor>
  <xdr:twoCellAnchor>
    <xdr:from>
      <xdr:col>40</xdr:col>
      <xdr:colOff>179293</xdr:colOff>
      <xdr:row>2</xdr:row>
      <xdr:rowOff>95249</xdr:rowOff>
    </xdr:from>
    <xdr:to>
      <xdr:col>43</xdr:col>
      <xdr:colOff>3521</xdr:colOff>
      <xdr:row>20</xdr:row>
      <xdr:rowOff>123964</xdr:rowOff>
    </xdr:to>
    <xdr:sp textlink="">
      <xdr:nvSpPr>
        <xdr:cNvPr id="27" name="Text Box 300">
          <a:extLst>
            <a:ext uri="{FF2B5EF4-FFF2-40B4-BE49-F238E27FC236}">
              <a16:creationId xmlns:a16="http://schemas.microsoft.com/office/drawing/2014/main" id="{5E887AA2-CB2C-4EEA-9FA2-9F5CEA4711BC}"/>
            </a:ext>
          </a:extLst>
        </xdr:cNvPr>
        <xdr:cNvSpPr txBox="1">
          <a:spLocks noChangeArrowheads="1"/>
        </xdr:cNvSpPr>
      </xdr:nvSpPr>
      <xdr:spPr bwMode="auto">
        <a:xfrm>
          <a:off x="18953068" y="590549"/>
          <a:ext cx="3319903" cy="3143390"/>
        </a:xfrm>
        <a:prstGeom prst="rect">
          <a:avLst/>
        </a:prstGeom>
        <a:solidFill>
          <a:srgbClr val="FFFFFF"/>
        </a:solidFill>
        <a:ln w="9525">
          <a:solidFill>
            <a:srgbClr val="000000"/>
          </a:solidFill>
          <a:miter lim="800000"/>
          <a:headEnd/>
          <a:tailEnd/>
        </a:ln>
        <a:effectLst>
          <a:outerShdw dist="50800" dir="2700000" algn="tl" rotWithShape="0">
            <a:prstClr val="black">
              <a:alpha val="40000"/>
            </a:prstClr>
          </a:outerShdw>
        </a:effectLst>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ゴシック"/>
              <a:ea typeface="ＭＳ ゴシック"/>
            </a:rPr>
            <a:t>記入例：Ｆ</a:t>
          </a:r>
        </a:p>
        <a:p>
          <a:pPr algn="l" rtl="0">
            <a:defRPr sz="1000"/>
          </a:pPr>
          <a:r>
            <a:rPr lang="ja-JP" altLang="en-US" sz="1400" b="0" i="0" u="none" strike="noStrike" baseline="0">
              <a:solidFill>
                <a:srgbClr val="000000"/>
              </a:solidFill>
              <a:latin typeface="ＭＳ ゴシック"/>
              <a:ea typeface="ＭＳ ゴシック"/>
            </a:rPr>
            <a:t>・ガラスくずが年間１ｔ発生した。</a:t>
          </a:r>
        </a:p>
        <a:p>
          <a:pPr algn="l" rtl="0">
            <a:defRPr sz="1000"/>
          </a:pPr>
          <a:r>
            <a:rPr lang="ja-JP" altLang="en-US" sz="1400" b="0" i="0" u="none" strike="noStrike" baseline="0">
              <a:solidFill>
                <a:srgbClr val="000000"/>
              </a:solidFill>
              <a:latin typeface="ＭＳ ゴシック"/>
              <a:ea typeface="ＭＳ ゴシック"/>
            </a:rPr>
            <a:t>・佐伯市にある㈱△△に埋立処分を</a:t>
          </a:r>
        </a:p>
        <a:p>
          <a:pPr algn="l" rtl="0">
            <a:defRPr sz="1000"/>
          </a:pPr>
          <a:r>
            <a:rPr lang="ja-JP" altLang="en-US" sz="1400" b="0" i="0" u="none" strike="noStrike" baseline="0">
              <a:solidFill>
                <a:srgbClr val="000000"/>
              </a:solidFill>
              <a:latin typeface="ＭＳ ゴシック"/>
              <a:ea typeface="ＭＳ ゴシック"/>
            </a:rPr>
            <a:t>　委託し、収集運搬は</a:t>
          </a:r>
          <a:r>
            <a:rPr lang="en-US" altLang="ja-JP" sz="1400" b="0" i="0" u="none" strike="noStrike" baseline="0">
              <a:solidFill>
                <a:srgbClr val="000000"/>
              </a:solidFill>
              <a:latin typeface="ＭＳ ゴシック"/>
              <a:ea typeface="ＭＳ ゴシック"/>
            </a:rPr>
            <a:t>××㈱</a:t>
          </a:r>
          <a:r>
            <a:rPr lang="ja-JP" altLang="en-US" sz="1400" b="0" i="0" u="none" strike="noStrike" baseline="0">
              <a:solidFill>
                <a:srgbClr val="000000"/>
              </a:solidFill>
              <a:latin typeface="ＭＳ ゴシック"/>
              <a:ea typeface="ＭＳ ゴシック"/>
            </a:rPr>
            <a:t>に委託</a:t>
          </a:r>
        </a:p>
        <a:p>
          <a:pPr algn="l" rtl="0">
            <a:defRPr sz="1000"/>
          </a:pPr>
          <a:r>
            <a:rPr lang="ja-JP" altLang="en-US" sz="1400" b="0" i="0" u="none" strike="noStrike" baseline="0">
              <a:solidFill>
                <a:srgbClr val="000000"/>
              </a:solidFill>
              <a:latin typeface="ＭＳ ゴシック"/>
              <a:ea typeface="ＭＳ ゴシック"/>
            </a:rPr>
            <a:t>　している。</a:t>
          </a:r>
        </a:p>
      </xdr:txBody>
    </xdr:sp>
    <xdr:clientData/>
  </xdr:twoCellAnchor>
  <xdr:twoCellAnchor editAs="oneCell">
    <xdr:from>
      <xdr:col>0</xdr:col>
      <xdr:colOff>896469</xdr:colOff>
      <xdr:row>39</xdr:row>
      <xdr:rowOff>199306</xdr:rowOff>
    </xdr:from>
    <xdr:to>
      <xdr:col>44</xdr:col>
      <xdr:colOff>145675</xdr:colOff>
      <xdr:row>40</xdr:row>
      <xdr:rowOff>175294</xdr:rowOff>
    </xdr:to>
    <xdr:pic>
      <xdr:nvPicPr>
        <xdr:cNvPr id="28" name="図 27">
          <a:extLst>
            <a:ext uri="{FF2B5EF4-FFF2-40B4-BE49-F238E27FC236}">
              <a16:creationId xmlns:a16="http://schemas.microsoft.com/office/drawing/2014/main" id="{FB8CFE26-0625-41E1-8604-44BDD52484D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96469" y="9648106"/>
          <a:ext cx="21756781" cy="480813"/>
        </a:xfrm>
        <a:prstGeom prst="rect">
          <a:avLst/>
        </a:prstGeom>
      </xdr:spPr>
    </xdr:pic>
    <xdr:clientData/>
  </xdr:twoCellAnchor>
  <xdr:twoCellAnchor>
    <xdr:from>
      <xdr:col>40</xdr:col>
      <xdr:colOff>0</xdr:colOff>
      <xdr:row>29</xdr:row>
      <xdr:rowOff>0</xdr:rowOff>
    </xdr:from>
    <xdr:to>
      <xdr:col>40</xdr:col>
      <xdr:colOff>0</xdr:colOff>
      <xdr:row>30</xdr:row>
      <xdr:rowOff>190500</xdr:rowOff>
    </xdr:to>
    <xdr:sp textlink="">
      <xdr:nvSpPr>
        <xdr:cNvPr id="29" name="Text Box 53">
          <a:extLst>
            <a:ext uri="{FF2B5EF4-FFF2-40B4-BE49-F238E27FC236}">
              <a16:creationId xmlns:a16="http://schemas.microsoft.com/office/drawing/2014/main" id="{4DD23F5B-C7CD-4ACB-A584-E66A42E59C33}"/>
            </a:ext>
          </a:extLst>
        </xdr:cNvPr>
        <xdr:cNvSpPr txBox="1">
          <a:spLocks noChangeArrowheads="1"/>
        </xdr:cNvSpPr>
      </xdr:nvSpPr>
      <xdr:spPr bwMode="auto">
        <a:xfrm>
          <a:off x="18773775" y="5086350"/>
          <a:ext cx="0" cy="419100"/>
        </a:xfrm>
        <a:prstGeom prst="rect">
          <a:avLst/>
        </a:prstGeom>
        <a:noFill/>
        <a:ln w="9525">
          <a:noFill/>
          <a:miter lim="800000"/>
          <a:headEnd/>
          <a:tailEnd/>
        </a:ln>
        <a:effectLst/>
      </xdr:spPr>
      <xdr:txBody>
        <a:bodyPr vertOverflow="clip" wrap="square" lIns="36576" tIns="18288" rIns="0" bIns="0" anchor="t" upright="1"/>
        <a:lstStyle/>
        <a:p>
          <a:pPr algn="l" rtl="0">
            <a:defRPr sz="1000"/>
          </a:pPr>
          <a:r>
            <a:rPr lang="ja-JP" altLang="en-US" sz="1300" b="0" i="0" strike="noStrike">
              <a:solidFill>
                <a:srgbClr val="000000"/>
              </a:solidFill>
              <a:latin typeface="ＭＳ ゴシック"/>
              <a:ea typeface="ＭＳ ゴシック"/>
            </a:rPr>
            <a:t>　</a:t>
          </a:r>
          <a:r>
            <a:rPr lang="ja-JP" altLang="en-US" sz="1300" b="0" i="0" strike="noStrike">
              <a:solidFill>
                <a:srgbClr val="000000"/>
              </a:solidFill>
              <a:latin typeface="ＤＦＰ特大ゴシック体"/>
            </a:rPr>
            <a:t>  </a:t>
          </a:r>
          <a:r>
            <a:rPr lang="en-US" altLang="ja-JP" sz="1100" b="1" i="1" strike="noStrike">
              <a:solidFill>
                <a:srgbClr val="000000"/>
              </a:solidFill>
              <a:latin typeface="ＤＦＰ特大ゴシック体"/>
            </a:rPr>
            <a:t>160</a:t>
          </a:r>
          <a:r>
            <a:rPr lang="ja-JP" altLang="en-US" sz="1100" b="1" i="1" strike="noStrike">
              <a:solidFill>
                <a:srgbClr val="000000"/>
              </a:solidFill>
              <a:latin typeface="ＤＦＰ特大ゴシック体"/>
            </a:rPr>
            <a:t>円</a:t>
          </a:r>
        </a:p>
        <a:p>
          <a:pPr algn="l" rtl="0">
            <a:defRPr sz="1000"/>
          </a:pPr>
          <a:r>
            <a:rPr lang="ja-JP" altLang="en-US" sz="1100" b="1" i="1" strike="noStrike">
              <a:solidFill>
                <a:srgbClr val="000000"/>
              </a:solidFill>
              <a:latin typeface="ＤＦＰ特大ゴシック体"/>
            </a:rPr>
            <a:t>     　</a:t>
          </a:r>
          <a:r>
            <a:rPr lang="en-US" altLang="ja-JP" sz="1100" b="1" i="1" strike="noStrike">
              <a:solidFill>
                <a:srgbClr val="000000"/>
              </a:solidFill>
              <a:latin typeface="ＤＦＰ特大ゴシック体"/>
            </a:rPr>
            <a:t>(5</a:t>
          </a:r>
          <a:r>
            <a:rPr lang="ja-JP" altLang="en-US" sz="1100" b="1" i="1" strike="noStrike">
              <a:solidFill>
                <a:srgbClr val="000000"/>
              </a:solidFill>
              <a:latin typeface="ＤＦＰ特大ゴシック体"/>
            </a:rPr>
            <a:t>円</a:t>
          </a:r>
          <a:r>
            <a:rPr lang="en-US" altLang="ja-JP" sz="1100" b="1" i="1" strike="noStrike">
              <a:solidFill>
                <a:srgbClr val="000000"/>
              </a:solidFill>
              <a:latin typeface="ＤＦＰ特大ゴシック体"/>
            </a:rPr>
            <a:t>)</a:t>
          </a:r>
        </a:p>
      </xdr:txBody>
    </xdr:sp>
    <xdr:clientData/>
  </xdr:twoCellAnchor>
  <xdr:twoCellAnchor editAs="oneCell">
    <xdr:from>
      <xdr:col>32</xdr:col>
      <xdr:colOff>394929</xdr:colOff>
      <xdr:row>43</xdr:row>
      <xdr:rowOff>54429</xdr:rowOff>
    </xdr:from>
    <xdr:to>
      <xdr:col>33</xdr:col>
      <xdr:colOff>61258</xdr:colOff>
      <xdr:row>46</xdr:row>
      <xdr:rowOff>54429</xdr:rowOff>
    </xdr:to>
    <xdr:pic>
      <xdr:nvPicPr>
        <xdr:cNvPr id="30" name="図 29">
          <a:extLst>
            <a:ext uri="{FF2B5EF4-FFF2-40B4-BE49-F238E27FC236}">
              <a16:creationId xmlns:a16="http://schemas.microsoft.com/office/drawing/2014/main" id="{7E6A1D2F-142F-4BC6-BA1A-AC8B3A545C0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777554" y="10808154"/>
          <a:ext cx="923629" cy="657225"/>
        </a:xfrm>
        <a:prstGeom prst="rect">
          <a:avLst/>
        </a:prstGeom>
      </xdr:spPr>
    </xdr:pic>
    <xdr:clientData/>
  </xdr:twoCellAnchor>
  <xdr:twoCellAnchor editAs="oneCell">
    <xdr:from>
      <xdr:col>5</xdr:col>
      <xdr:colOff>158971</xdr:colOff>
      <xdr:row>44</xdr:row>
      <xdr:rowOff>122464</xdr:rowOff>
    </xdr:from>
    <xdr:to>
      <xdr:col>15</xdr:col>
      <xdr:colOff>99565</xdr:colOff>
      <xdr:row>50</xdr:row>
      <xdr:rowOff>83482</xdr:rowOff>
    </xdr:to>
    <xdr:pic>
      <xdr:nvPicPr>
        <xdr:cNvPr id="31" name="図 30">
          <a:extLst>
            <a:ext uri="{FF2B5EF4-FFF2-40B4-BE49-F238E27FC236}">
              <a16:creationId xmlns:a16="http://schemas.microsoft.com/office/drawing/2014/main" id="{215D1238-D21C-4B0A-BE9D-CC0F839409A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635721" y="11095264"/>
          <a:ext cx="2293269" cy="1275468"/>
        </a:xfrm>
        <a:prstGeom prst="rect">
          <a:avLst/>
        </a:prstGeom>
      </xdr:spPr>
    </xdr:pic>
    <xdr:clientData/>
  </xdr:twoCellAnchor>
  <xdr:twoCellAnchor editAs="oneCell">
    <xdr:from>
      <xdr:col>21</xdr:col>
      <xdr:colOff>148010</xdr:colOff>
      <xdr:row>52</xdr:row>
      <xdr:rowOff>185092</xdr:rowOff>
    </xdr:from>
    <xdr:to>
      <xdr:col>26</xdr:col>
      <xdr:colOff>13607</xdr:colOff>
      <xdr:row>56</xdr:row>
      <xdr:rowOff>72591</xdr:rowOff>
    </xdr:to>
    <xdr:pic>
      <xdr:nvPicPr>
        <xdr:cNvPr id="32" name="図 31">
          <a:extLst>
            <a:ext uri="{FF2B5EF4-FFF2-40B4-BE49-F238E27FC236}">
              <a16:creationId xmlns:a16="http://schemas.microsoft.com/office/drawing/2014/main" id="{970FD003-5765-4E51-9EFC-DF90CBB0A94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815760" y="12815242"/>
          <a:ext cx="1008597" cy="687599"/>
        </a:xfrm>
        <a:prstGeom prst="rect">
          <a:avLst/>
        </a:prstGeom>
      </xdr:spPr>
    </xdr:pic>
    <xdr:clientData/>
  </xdr:twoCellAnchor>
  <xdr:twoCellAnchor editAs="oneCell">
    <xdr:from>
      <xdr:col>17</xdr:col>
      <xdr:colOff>138000</xdr:colOff>
      <xdr:row>49</xdr:row>
      <xdr:rowOff>206034</xdr:rowOff>
    </xdr:from>
    <xdr:to>
      <xdr:col>23</xdr:col>
      <xdr:colOff>15488</xdr:colOff>
      <xdr:row>54</xdr:row>
      <xdr:rowOff>0</xdr:rowOff>
    </xdr:to>
    <xdr:pic>
      <xdr:nvPicPr>
        <xdr:cNvPr id="33" name="図 32">
          <a:extLst>
            <a:ext uri="{FF2B5EF4-FFF2-40B4-BE49-F238E27FC236}">
              <a16:creationId xmlns:a16="http://schemas.microsoft.com/office/drawing/2014/main" id="{19876D79-8049-4944-8268-BC9E120828BF}"/>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7519875" y="12274209"/>
          <a:ext cx="1620563" cy="813141"/>
        </a:xfrm>
        <a:prstGeom prst="rect">
          <a:avLst/>
        </a:prstGeom>
      </xdr:spPr>
    </xdr:pic>
    <xdr:clientData/>
  </xdr:twoCellAnchor>
  <xdr:twoCellAnchor editAs="oneCell">
    <xdr:from>
      <xdr:col>31</xdr:col>
      <xdr:colOff>600966</xdr:colOff>
      <xdr:row>59</xdr:row>
      <xdr:rowOff>179144</xdr:rowOff>
    </xdr:from>
    <xdr:to>
      <xdr:col>31</xdr:col>
      <xdr:colOff>1494340</xdr:colOff>
      <xdr:row>62</xdr:row>
      <xdr:rowOff>164239</xdr:rowOff>
    </xdr:to>
    <xdr:pic>
      <xdr:nvPicPr>
        <xdr:cNvPr id="34" name="図 33">
          <a:extLst>
            <a:ext uri="{FF2B5EF4-FFF2-40B4-BE49-F238E27FC236}">
              <a16:creationId xmlns:a16="http://schemas.microsoft.com/office/drawing/2014/main" id="{B580F50A-DAD2-4EFE-81C4-534C77E3F517}"/>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2259566" y="14266619"/>
          <a:ext cx="893374" cy="699470"/>
        </a:xfrm>
        <a:prstGeom prst="rect">
          <a:avLst/>
        </a:prstGeom>
      </xdr:spPr>
    </xdr:pic>
    <xdr:clientData/>
  </xdr:twoCellAnchor>
  <xdr:twoCellAnchor editAs="oneCell">
    <xdr:from>
      <xdr:col>30</xdr:col>
      <xdr:colOff>460365</xdr:colOff>
      <xdr:row>42</xdr:row>
      <xdr:rowOff>111578</xdr:rowOff>
    </xdr:from>
    <xdr:to>
      <xdr:col>31</xdr:col>
      <xdr:colOff>1700892</xdr:colOff>
      <xdr:row>47</xdr:row>
      <xdr:rowOff>122448</xdr:rowOff>
    </xdr:to>
    <xdr:pic>
      <xdr:nvPicPr>
        <xdr:cNvPr id="35" name="図 34">
          <a:extLst>
            <a:ext uri="{FF2B5EF4-FFF2-40B4-BE49-F238E27FC236}">
              <a16:creationId xmlns:a16="http://schemas.microsoft.com/office/drawing/2014/main" id="{C3F287FE-89AD-4B65-A7DE-BCB566E3A028}"/>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1404590" y="10617653"/>
          <a:ext cx="1954902" cy="1134820"/>
        </a:xfrm>
        <a:prstGeom prst="rect">
          <a:avLst/>
        </a:prstGeom>
      </xdr:spPr>
    </xdr:pic>
    <xdr:clientData/>
  </xdr:twoCellAnchor>
  <xdr:twoCellAnchor editAs="oneCell">
    <xdr:from>
      <xdr:col>31</xdr:col>
      <xdr:colOff>261748</xdr:colOff>
      <xdr:row>50</xdr:row>
      <xdr:rowOff>39462</xdr:rowOff>
    </xdr:from>
    <xdr:to>
      <xdr:col>32</xdr:col>
      <xdr:colOff>994260</xdr:colOff>
      <xdr:row>53</xdr:row>
      <xdr:rowOff>116697</xdr:rowOff>
    </xdr:to>
    <xdr:pic>
      <xdr:nvPicPr>
        <xdr:cNvPr id="36" name="図 35">
          <a:extLst>
            <a:ext uri="{FF2B5EF4-FFF2-40B4-BE49-F238E27FC236}">
              <a16:creationId xmlns:a16="http://schemas.microsoft.com/office/drawing/2014/main" id="{0784447D-5107-4E5E-B009-A16CA603A15C}"/>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920348" y="12326712"/>
          <a:ext cx="2456537" cy="639210"/>
        </a:xfrm>
        <a:prstGeom prst="rect">
          <a:avLst/>
        </a:prstGeom>
      </xdr:spPr>
    </xdr:pic>
    <xdr:clientData/>
  </xdr:twoCellAnchor>
  <xdr:twoCellAnchor editAs="oneCell">
    <xdr:from>
      <xdr:col>33</xdr:col>
      <xdr:colOff>653143</xdr:colOff>
      <xdr:row>42</xdr:row>
      <xdr:rowOff>195695</xdr:rowOff>
    </xdr:from>
    <xdr:to>
      <xdr:col>35</xdr:col>
      <xdr:colOff>54431</xdr:colOff>
      <xdr:row>46</xdr:row>
      <xdr:rowOff>87901</xdr:rowOff>
    </xdr:to>
    <xdr:pic>
      <xdr:nvPicPr>
        <xdr:cNvPr id="37" name="図 36">
          <a:extLst>
            <a:ext uri="{FF2B5EF4-FFF2-40B4-BE49-F238E27FC236}">
              <a16:creationId xmlns:a16="http://schemas.microsoft.com/office/drawing/2014/main" id="{87E52AA1-9D94-4F95-81EB-7F4115B26CC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5293068" y="10701770"/>
          <a:ext cx="1172938" cy="797081"/>
        </a:xfrm>
        <a:prstGeom prst="rect">
          <a:avLst/>
        </a:prstGeom>
      </xdr:spPr>
    </xdr:pic>
    <xdr:clientData/>
  </xdr:twoCellAnchor>
  <xdr:twoCellAnchor editAs="oneCell">
    <xdr:from>
      <xdr:col>27</xdr:col>
      <xdr:colOff>217712</xdr:colOff>
      <xdr:row>50</xdr:row>
      <xdr:rowOff>29617</xdr:rowOff>
    </xdr:from>
    <xdr:to>
      <xdr:col>30</xdr:col>
      <xdr:colOff>204105</xdr:colOff>
      <xdr:row>52</xdr:row>
      <xdr:rowOff>192902</xdr:rowOff>
    </xdr:to>
    <xdr:pic>
      <xdr:nvPicPr>
        <xdr:cNvPr id="38" name="図 37">
          <a:extLst>
            <a:ext uri="{FF2B5EF4-FFF2-40B4-BE49-F238E27FC236}">
              <a16:creationId xmlns:a16="http://schemas.microsoft.com/office/drawing/2014/main" id="{A39478F8-A3F3-4E53-A3C3-E7A09B22FD30}"/>
            </a:ext>
          </a:extLst>
        </xdr:cNvPr>
        <xdr:cNvPicPr>
          <a:picLocks noChangeAspect="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l="24174" t="30665" r="24044" b="31276"/>
        <a:stretch/>
      </xdr:blipFill>
      <xdr:spPr>
        <a:xfrm>
          <a:off x="10257062" y="12316867"/>
          <a:ext cx="891268" cy="506185"/>
        </a:xfrm>
        <a:prstGeom prst="rect">
          <a:avLst/>
        </a:prstGeom>
      </xdr:spPr>
    </xdr:pic>
    <xdr:clientData/>
  </xdr:twoCellAnchor>
  <xdr:twoCellAnchor editAs="oneCell">
    <xdr:from>
      <xdr:col>27</xdr:col>
      <xdr:colOff>217713</xdr:colOff>
      <xdr:row>55</xdr:row>
      <xdr:rowOff>120061</xdr:rowOff>
    </xdr:from>
    <xdr:to>
      <xdr:col>30</xdr:col>
      <xdr:colOff>171668</xdr:colOff>
      <xdr:row>57</xdr:row>
      <xdr:rowOff>136538</xdr:rowOff>
    </xdr:to>
    <xdr:pic>
      <xdr:nvPicPr>
        <xdr:cNvPr id="39" name="図 38">
          <a:extLst>
            <a:ext uri="{FF2B5EF4-FFF2-40B4-BE49-F238E27FC236}">
              <a16:creationId xmlns:a16="http://schemas.microsoft.com/office/drawing/2014/main" id="{77814914-0485-4C94-9FBB-50410DC7E3D8}"/>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0257063" y="13331236"/>
          <a:ext cx="858830" cy="454627"/>
        </a:xfrm>
        <a:prstGeom prst="rect">
          <a:avLst/>
        </a:prstGeom>
      </xdr:spPr>
    </xdr:pic>
    <xdr:clientData/>
  </xdr:twoCellAnchor>
  <xdr:twoCellAnchor editAs="oneCell">
    <xdr:from>
      <xdr:col>30</xdr:col>
      <xdr:colOff>0</xdr:colOff>
      <xdr:row>60</xdr:row>
      <xdr:rowOff>0</xdr:rowOff>
    </xdr:from>
    <xdr:to>
      <xdr:col>31</xdr:col>
      <xdr:colOff>116060</xdr:colOff>
      <xdr:row>62</xdr:row>
      <xdr:rowOff>132596</xdr:rowOff>
    </xdr:to>
    <xdr:pic>
      <xdr:nvPicPr>
        <xdr:cNvPr id="40" name="図 39">
          <a:extLst>
            <a:ext uri="{FF2B5EF4-FFF2-40B4-BE49-F238E27FC236}">
              <a16:creationId xmlns:a16="http://schemas.microsoft.com/office/drawing/2014/main" id="{B11F29CB-44DE-4C8B-B7DC-BB090DF8D0A1}"/>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0944225" y="14325600"/>
          <a:ext cx="830435" cy="608846"/>
        </a:xfrm>
        <a:prstGeom prst="rect">
          <a:avLst/>
        </a:prstGeom>
      </xdr:spPr>
    </xdr:pic>
    <xdr:clientData/>
  </xdr:twoCellAnchor>
  <xdr:twoCellAnchor editAs="oneCell">
    <xdr:from>
      <xdr:col>32</xdr:col>
      <xdr:colOff>367393</xdr:colOff>
      <xdr:row>59</xdr:row>
      <xdr:rowOff>204107</xdr:rowOff>
    </xdr:from>
    <xdr:to>
      <xdr:col>34</xdr:col>
      <xdr:colOff>667094</xdr:colOff>
      <xdr:row>62</xdr:row>
      <xdr:rowOff>147673</xdr:rowOff>
    </xdr:to>
    <xdr:pic>
      <xdr:nvPicPr>
        <xdr:cNvPr id="41" name="図 40">
          <a:extLst>
            <a:ext uri="{FF2B5EF4-FFF2-40B4-BE49-F238E27FC236}">
              <a16:creationId xmlns:a16="http://schemas.microsoft.com/office/drawing/2014/main" id="{DD56D426-7E90-4F75-98F1-F17F5B2F168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750018" y="14291582"/>
          <a:ext cx="2442826" cy="657941"/>
        </a:xfrm>
        <a:prstGeom prst="rect">
          <a:avLst/>
        </a:prstGeom>
      </xdr:spPr>
    </xdr:pic>
    <xdr:clientData/>
  </xdr:twoCellAnchor>
  <xdr:twoCellAnchor editAs="oneCell">
    <xdr:from>
      <xdr:col>36</xdr:col>
      <xdr:colOff>0</xdr:colOff>
      <xdr:row>44</xdr:row>
      <xdr:rowOff>0</xdr:rowOff>
    </xdr:from>
    <xdr:to>
      <xdr:col>38</xdr:col>
      <xdr:colOff>190501</xdr:colOff>
      <xdr:row>46</xdr:row>
      <xdr:rowOff>68037</xdr:rowOff>
    </xdr:to>
    <xdr:pic>
      <xdr:nvPicPr>
        <xdr:cNvPr id="42" name="図 41">
          <a:extLst>
            <a:ext uri="{FF2B5EF4-FFF2-40B4-BE49-F238E27FC236}">
              <a16:creationId xmlns:a16="http://schemas.microsoft.com/office/drawing/2014/main" id="{13C5CC84-FAC3-4A65-84F8-57010626CB1F}"/>
            </a:ext>
          </a:extLst>
        </xdr:cNvPr>
        <xdr:cNvPicPr>
          <a:picLocks noChangeAspect="1"/>
        </xdr:cNvPicPr>
      </xdr:nvPicPr>
      <xdr:blipFill rotWithShape="1">
        <a:blip xmlns:r="http://schemas.openxmlformats.org/officeDocument/2006/relationships" r:embed="rId13" cstate="print">
          <a:extLst>
            <a:ext uri="{28A0092B-C50C-407E-A947-70E740481C1C}">
              <a14:useLocalDpi xmlns:a14="http://schemas.microsoft.com/office/drawing/2010/main" val="0"/>
            </a:ext>
          </a:extLst>
        </a:blip>
        <a:srcRect l="24174" t="30665" r="24044" b="31276"/>
        <a:stretch/>
      </xdr:blipFill>
      <xdr:spPr>
        <a:xfrm>
          <a:off x="16764000" y="10972800"/>
          <a:ext cx="895351" cy="506187"/>
        </a:xfrm>
        <a:prstGeom prst="rect">
          <a:avLst/>
        </a:prstGeom>
      </xdr:spPr>
    </xdr:pic>
    <xdr:clientData/>
  </xdr:twoCellAnchor>
  <xdr:twoCellAnchor editAs="oneCell">
    <xdr:from>
      <xdr:col>39</xdr:col>
      <xdr:colOff>494347</xdr:colOff>
      <xdr:row>51</xdr:row>
      <xdr:rowOff>108858</xdr:rowOff>
    </xdr:from>
    <xdr:to>
      <xdr:col>42</xdr:col>
      <xdr:colOff>712721</xdr:colOff>
      <xdr:row>55</xdr:row>
      <xdr:rowOff>199159</xdr:rowOff>
    </xdr:to>
    <xdr:pic>
      <xdr:nvPicPr>
        <xdr:cNvPr id="43" name="図 42">
          <a:extLst>
            <a:ext uri="{FF2B5EF4-FFF2-40B4-BE49-F238E27FC236}">
              <a16:creationId xmlns:a16="http://schemas.microsoft.com/office/drawing/2014/main" id="{9884DF83-5237-4CDA-9163-93E25DD16763}"/>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8610897" y="12519933"/>
          <a:ext cx="3485449" cy="890401"/>
        </a:xfrm>
        <a:prstGeom prst="rect">
          <a:avLst/>
        </a:prstGeom>
      </xdr:spPr>
    </xdr:pic>
    <xdr:clientData/>
  </xdr:twoCellAnchor>
  <xdr:twoCellAnchor editAs="oneCell">
    <xdr:from>
      <xdr:col>27</xdr:col>
      <xdr:colOff>204106</xdr:colOff>
      <xdr:row>43</xdr:row>
      <xdr:rowOff>244927</xdr:rowOff>
    </xdr:from>
    <xdr:to>
      <xdr:col>30</xdr:col>
      <xdr:colOff>190499</xdr:colOff>
      <xdr:row>46</xdr:row>
      <xdr:rowOff>76200</xdr:rowOff>
    </xdr:to>
    <xdr:pic>
      <xdr:nvPicPr>
        <xdr:cNvPr id="44" name="図 43">
          <a:extLst>
            <a:ext uri="{FF2B5EF4-FFF2-40B4-BE49-F238E27FC236}">
              <a16:creationId xmlns:a16="http://schemas.microsoft.com/office/drawing/2014/main" id="{6075A11A-86F0-4057-811D-E8F022850412}"/>
            </a:ext>
          </a:extLst>
        </xdr:cNvPr>
        <xdr:cNvPicPr>
          <a:picLocks noChangeAspect="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24174" t="30665" r="24044" b="31276"/>
        <a:stretch/>
      </xdr:blipFill>
      <xdr:spPr>
        <a:xfrm>
          <a:off x="10243456" y="10970077"/>
          <a:ext cx="891268" cy="517073"/>
        </a:xfrm>
        <a:prstGeom prst="rect">
          <a:avLst/>
        </a:prstGeom>
      </xdr:spPr>
    </xdr:pic>
    <xdr:clientData/>
  </xdr:twoCellAnchor>
  <xdr:twoCellAnchor editAs="oneCell">
    <xdr:from>
      <xdr:col>32</xdr:col>
      <xdr:colOff>919842</xdr:colOff>
      <xdr:row>54</xdr:row>
      <xdr:rowOff>12406</xdr:rowOff>
    </xdr:from>
    <xdr:to>
      <xdr:col>34</xdr:col>
      <xdr:colOff>48985</xdr:colOff>
      <xdr:row>57</xdr:row>
      <xdr:rowOff>186904</xdr:rowOff>
    </xdr:to>
    <xdr:pic>
      <xdr:nvPicPr>
        <xdr:cNvPr id="45" name="図 44">
          <a:extLst>
            <a:ext uri="{FF2B5EF4-FFF2-40B4-BE49-F238E27FC236}">
              <a16:creationId xmlns:a16="http://schemas.microsoft.com/office/drawing/2014/main" id="{886B39F4-2F78-4993-B72F-117A9BA71C57}"/>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4302467" y="13099756"/>
          <a:ext cx="1272268" cy="736473"/>
        </a:xfrm>
        <a:prstGeom prst="rect">
          <a:avLst/>
        </a:prstGeom>
      </xdr:spPr>
    </xdr:pic>
    <xdr:clientData/>
  </xdr:twoCellAnchor>
  <xdr:twoCellAnchor editAs="oneCell">
    <xdr:from>
      <xdr:col>2</xdr:col>
      <xdr:colOff>244929</xdr:colOff>
      <xdr:row>44</xdr:row>
      <xdr:rowOff>26921</xdr:rowOff>
    </xdr:from>
    <xdr:to>
      <xdr:col>2</xdr:col>
      <xdr:colOff>1197429</xdr:colOff>
      <xdr:row>49</xdr:row>
      <xdr:rowOff>130960</xdr:rowOff>
    </xdr:to>
    <xdr:pic>
      <xdr:nvPicPr>
        <xdr:cNvPr id="46" name="図 45">
          <a:extLst>
            <a:ext uri="{FF2B5EF4-FFF2-40B4-BE49-F238E27FC236}">
              <a16:creationId xmlns:a16="http://schemas.microsoft.com/office/drawing/2014/main" id="{01EE5092-50D7-4BDB-834E-D89E03EA8023}"/>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607004" y="10999721"/>
          <a:ext cx="952500" cy="1199414"/>
        </a:xfrm>
        <a:prstGeom prst="rect">
          <a:avLst/>
        </a:prstGeom>
      </xdr:spPr>
    </xdr:pic>
    <xdr:clientData/>
  </xdr:twoCellAnchor>
  <xdr:twoCellAnchor editAs="oneCell">
    <xdr:from>
      <xdr:col>2</xdr:col>
      <xdr:colOff>659590</xdr:colOff>
      <xdr:row>45</xdr:row>
      <xdr:rowOff>81642</xdr:rowOff>
    </xdr:from>
    <xdr:to>
      <xdr:col>2</xdr:col>
      <xdr:colOff>2541251</xdr:colOff>
      <xdr:row>56</xdr:row>
      <xdr:rowOff>149679</xdr:rowOff>
    </xdr:to>
    <xdr:pic>
      <xdr:nvPicPr>
        <xdr:cNvPr id="47" name="図 46">
          <a:extLst>
            <a:ext uri="{FF2B5EF4-FFF2-40B4-BE49-F238E27FC236}">
              <a16:creationId xmlns:a16="http://schemas.microsoft.com/office/drawing/2014/main" id="{903B6EC7-0ADD-4D0E-B282-FAD836DA5F44}"/>
            </a:ext>
          </a:extLst>
        </xdr:cNvPr>
        <xdr:cNvPicPr>
          <a:picLocks noChangeAspect="1"/>
        </xdr:cNvPicPr>
      </xdr:nvPicPr>
      <xdr:blipFill rotWithShape="1">
        <a:blip xmlns:r="http://schemas.openxmlformats.org/officeDocument/2006/relationships" r:embed="rId17" cstate="print">
          <a:extLst>
            <a:ext uri="{28A0092B-C50C-407E-A947-70E740481C1C}">
              <a14:useLocalDpi xmlns:a14="http://schemas.microsoft.com/office/drawing/2010/main" val="0"/>
            </a:ext>
          </a:extLst>
        </a:blip>
        <a:srcRect l="21452" r="18366" b="23205"/>
        <a:stretch/>
      </xdr:blipFill>
      <xdr:spPr>
        <a:xfrm>
          <a:off x="2021665" y="11273517"/>
          <a:ext cx="1881661" cy="2306412"/>
        </a:xfrm>
        <a:prstGeom prst="rect">
          <a:avLst/>
        </a:prstGeom>
      </xdr:spPr>
    </xdr:pic>
    <xdr:clientData/>
  </xdr:twoCellAnchor>
  <xdr:twoCellAnchor editAs="oneCell">
    <xdr:from>
      <xdr:col>2</xdr:col>
      <xdr:colOff>1578429</xdr:colOff>
      <xdr:row>61</xdr:row>
      <xdr:rowOff>72117</xdr:rowOff>
    </xdr:from>
    <xdr:to>
      <xdr:col>2</xdr:col>
      <xdr:colOff>2703480</xdr:colOff>
      <xdr:row>65</xdr:row>
      <xdr:rowOff>24448</xdr:rowOff>
    </xdr:to>
    <xdr:pic>
      <xdr:nvPicPr>
        <xdr:cNvPr id="48" name="図 47">
          <a:extLst>
            <a:ext uri="{FF2B5EF4-FFF2-40B4-BE49-F238E27FC236}">
              <a16:creationId xmlns:a16="http://schemas.microsoft.com/office/drawing/2014/main" id="{E4A492A0-F0FA-4CC4-8DCA-CA1A508C3C6D}"/>
            </a:ext>
          </a:extLst>
        </xdr:cNvPr>
        <xdr:cNvPicPr>
          <a:picLocks noChangeAspect="1"/>
        </xdr:cNvPicPr>
      </xdr:nvPicPr>
      <xdr:blipFill rotWithShape="1">
        <a:blip xmlns:r="http://schemas.openxmlformats.org/officeDocument/2006/relationships" r:embed="rId18">
          <a:extLst>
            <a:ext uri="{28A0092B-C50C-407E-A947-70E740481C1C}">
              <a14:useLocalDpi xmlns:a14="http://schemas.microsoft.com/office/drawing/2010/main" val="0"/>
            </a:ext>
          </a:extLst>
        </a:blip>
        <a:srcRect l="23821" t="10714" r="25007" b="33333"/>
        <a:stretch/>
      </xdr:blipFill>
      <xdr:spPr>
        <a:xfrm>
          <a:off x="2940504" y="14635842"/>
          <a:ext cx="1125051" cy="904831"/>
        </a:xfrm>
        <a:prstGeom prst="rect">
          <a:avLst/>
        </a:prstGeom>
      </xdr:spPr>
    </xdr:pic>
    <xdr:clientData/>
  </xdr:twoCellAnchor>
  <xdr:twoCellAnchor editAs="oneCell">
    <xdr:from>
      <xdr:col>2</xdr:col>
      <xdr:colOff>585107</xdr:colOff>
      <xdr:row>59</xdr:row>
      <xdr:rowOff>163608</xdr:rowOff>
    </xdr:from>
    <xdr:to>
      <xdr:col>2</xdr:col>
      <xdr:colOff>2038346</xdr:colOff>
      <xdr:row>65</xdr:row>
      <xdr:rowOff>24243</xdr:rowOff>
    </xdr:to>
    <xdr:pic>
      <xdr:nvPicPr>
        <xdr:cNvPr id="49" name="図 48">
          <a:extLst>
            <a:ext uri="{FF2B5EF4-FFF2-40B4-BE49-F238E27FC236}">
              <a16:creationId xmlns:a16="http://schemas.microsoft.com/office/drawing/2014/main" id="{0DC8D1FC-79DB-4357-A1C3-408786249B25}"/>
            </a:ext>
          </a:extLst>
        </xdr:cNvPr>
        <xdr:cNvPicPr>
          <a:picLocks noChangeAspect="1"/>
        </xdr:cNvPicPr>
      </xdr:nvPicPr>
      <xdr:blipFill rotWithShape="1">
        <a:blip xmlns:r="http://schemas.openxmlformats.org/officeDocument/2006/relationships" r:embed="rId19">
          <a:extLst>
            <a:ext uri="{28A0092B-C50C-407E-A947-70E740481C1C}">
              <a14:useLocalDpi xmlns:a14="http://schemas.microsoft.com/office/drawing/2010/main" val="0"/>
            </a:ext>
          </a:extLst>
        </a:blip>
        <a:srcRect l="21798" r="23657" b="32491"/>
        <a:stretch/>
      </xdr:blipFill>
      <xdr:spPr>
        <a:xfrm>
          <a:off x="1947182" y="14251083"/>
          <a:ext cx="1453239" cy="1289385"/>
        </a:xfrm>
        <a:prstGeom prst="rect">
          <a:avLst/>
        </a:prstGeom>
      </xdr:spPr>
    </xdr:pic>
    <xdr:clientData/>
  </xdr:twoCellAnchor>
  <xdr:twoCellAnchor>
    <xdr:from>
      <xdr:col>2</xdr:col>
      <xdr:colOff>176893</xdr:colOff>
      <xdr:row>60</xdr:row>
      <xdr:rowOff>176893</xdr:rowOff>
    </xdr:from>
    <xdr:to>
      <xdr:col>2</xdr:col>
      <xdr:colOff>666750</xdr:colOff>
      <xdr:row>62</xdr:row>
      <xdr:rowOff>176893</xdr:rowOff>
    </xdr:to>
    <xdr:sp textlink="">
      <xdr:nvSpPr>
        <xdr:cNvPr id="50" name="乗算記号 49">
          <a:extLst>
            <a:ext uri="{FF2B5EF4-FFF2-40B4-BE49-F238E27FC236}">
              <a16:creationId xmlns:a16="http://schemas.microsoft.com/office/drawing/2014/main" id="{CB833221-FEA0-458C-80E2-768A3F999716}"/>
            </a:ext>
          </a:extLst>
        </xdr:cNvPr>
        <xdr:cNvSpPr/>
      </xdr:nvSpPr>
      <xdr:spPr>
        <a:xfrm>
          <a:off x="1538968" y="14502493"/>
          <a:ext cx="489857" cy="476250"/>
        </a:xfrm>
        <a:prstGeom prst="mathMultiply">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2394857</xdr:colOff>
      <xdr:row>49</xdr:row>
      <xdr:rowOff>13608</xdr:rowOff>
    </xdr:from>
    <xdr:to>
      <xdr:col>4</xdr:col>
      <xdr:colOff>176892</xdr:colOff>
      <xdr:row>49</xdr:row>
      <xdr:rowOff>190500</xdr:rowOff>
    </xdr:to>
    <xdr:sp textlink="">
      <xdr:nvSpPr>
        <xdr:cNvPr id="51" name="矢印: 右 50">
          <a:extLst>
            <a:ext uri="{FF2B5EF4-FFF2-40B4-BE49-F238E27FC236}">
              <a16:creationId xmlns:a16="http://schemas.microsoft.com/office/drawing/2014/main" id="{3BC12DD2-8876-4302-978E-F2841AAED99C}"/>
            </a:ext>
          </a:extLst>
        </xdr:cNvPr>
        <xdr:cNvSpPr/>
      </xdr:nvSpPr>
      <xdr:spPr>
        <a:xfrm rot="20616866">
          <a:off x="3756932" y="12081783"/>
          <a:ext cx="696685" cy="176892"/>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2397578</xdr:colOff>
      <xdr:row>52</xdr:row>
      <xdr:rowOff>206827</xdr:rowOff>
    </xdr:from>
    <xdr:to>
      <xdr:col>4</xdr:col>
      <xdr:colOff>179613</xdr:colOff>
      <xdr:row>53</xdr:row>
      <xdr:rowOff>166005</xdr:rowOff>
    </xdr:to>
    <xdr:sp textlink="">
      <xdr:nvSpPr>
        <xdr:cNvPr id="52" name="矢印: 右 51">
          <a:extLst>
            <a:ext uri="{FF2B5EF4-FFF2-40B4-BE49-F238E27FC236}">
              <a16:creationId xmlns:a16="http://schemas.microsoft.com/office/drawing/2014/main" id="{7FD9C08D-C3E0-46E8-A9FE-D6F1F1DD0044}"/>
            </a:ext>
          </a:extLst>
        </xdr:cNvPr>
        <xdr:cNvSpPr/>
      </xdr:nvSpPr>
      <xdr:spPr>
        <a:xfrm rot="900000">
          <a:off x="3759653" y="12836977"/>
          <a:ext cx="696685" cy="178253"/>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6</xdr:col>
      <xdr:colOff>0</xdr:colOff>
      <xdr:row>53</xdr:row>
      <xdr:rowOff>0</xdr:rowOff>
    </xdr:from>
    <xdr:to>
      <xdr:col>15</xdr:col>
      <xdr:colOff>121054</xdr:colOff>
      <xdr:row>61</xdr:row>
      <xdr:rowOff>117076</xdr:rowOff>
    </xdr:to>
    <xdr:pic>
      <xdr:nvPicPr>
        <xdr:cNvPr id="53" name="図 52">
          <a:extLst>
            <a:ext uri="{FF2B5EF4-FFF2-40B4-BE49-F238E27FC236}">
              <a16:creationId xmlns:a16="http://schemas.microsoft.com/office/drawing/2014/main" id="{883EC419-5226-4855-91CC-09AA3D8EC911}"/>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4676775" y="12849225"/>
          <a:ext cx="2273704" cy="1831576"/>
        </a:xfrm>
        <a:prstGeom prst="rect">
          <a:avLst/>
        </a:prstGeom>
      </xdr:spPr>
    </xdr:pic>
    <xdr:clientData/>
  </xdr:twoCellAnchor>
  <xdr:twoCellAnchor editAs="oneCell">
    <xdr:from>
      <xdr:col>38</xdr:col>
      <xdr:colOff>467850</xdr:colOff>
      <xdr:row>43</xdr:row>
      <xdr:rowOff>31689</xdr:rowOff>
    </xdr:from>
    <xdr:to>
      <xdr:col>40</xdr:col>
      <xdr:colOff>290807</xdr:colOff>
      <xdr:row>51</xdr:row>
      <xdr:rowOff>124085</xdr:rowOff>
    </xdr:to>
    <xdr:pic>
      <xdr:nvPicPr>
        <xdr:cNvPr id="54" name="図 53">
          <a:extLst>
            <a:ext uri="{FF2B5EF4-FFF2-40B4-BE49-F238E27FC236}">
              <a16:creationId xmlns:a16="http://schemas.microsoft.com/office/drawing/2014/main" id="{28D87B25-A850-4C0A-A689-EFAF208702FF}"/>
            </a:ext>
          </a:extLst>
        </xdr:cNvPr>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rot="594580">
          <a:off x="17936700" y="10785414"/>
          <a:ext cx="1127882" cy="1749746"/>
        </a:xfrm>
        <a:prstGeom prst="rect">
          <a:avLst/>
        </a:prstGeom>
      </xdr:spPr>
    </xdr:pic>
    <xdr:clientData/>
  </xdr:twoCellAnchor>
  <xdr:twoCellAnchor editAs="oneCell">
    <xdr:from>
      <xdr:col>40</xdr:col>
      <xdr:colOff>40821</xdr:colOff>
      <xdr:row>46</xdr:row>
      <xdr:rowOff>90891</xdr:rowOff>
    </xdr:from>
    <xdr:to>
      <xdr:col>40</xdr:col>
      <xdr:colOff>1229000</xdr:colOff>
      <xdr:row>50</xdr:row>
      <xdr:rowOff>54428</xdr:rowOff>
    </xdr:to>
    <xdr:pic>
      <xdr:nvPicPr>
        <xdr:cNvPr id="55" name="図 54">
          <a:extLst>
            <a:ext uri="{FF2B5EF4-FFF2-40B4-BE49-F238E27FC236}">
              <a16:creationId xmlns:a16="http://schemas.microsoft.com/office/drawing/2014/main" id="{27EA580F-68F3-45FD-B0B3-FCCBF4384ED4}"/>
            </a:ext>
          </a:extLst>
        </xdr:cNvPr>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Lst>
        </a:blip>
        <a:stretch>
          <a:fillRect/>
        </a:stretch>
      </xdr:blipFill>
      <xdr:spPr>
        <a:xfrm>
          <a:off x="18814596" y="11501841"/>
          <a:ext cx="1188179" cy="83983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533400</xdr:colOff>
      <xdr:row>0</xdr:row>
      <xdr:rowOff>355226</xdr:rowOff>
    </xdr:to>
    <xdr:sp textlink="">
      <xdr:nvSpPr>
        <xdr:cNvPr id="2" name="Text Box 231">
          <a:extLst>
            <a:ext uri="{FF2B5EF4-FFF2-40B4-BE49-F238E27FC236}">
              <a16:creationId xmlns:a16="http://schemas.microsoft.com/office/drawing/2014/main" id="{FA4B1265-E3A5-42CA-BCE4-F984580A0EA0}"/>
            </a:ext>
          </a:extLst>
        </xdr:cNvPr>
        <xdr:cNvSpPr txBox="1">
          <a:spLocks noChangeArrowheads="1"/>
        </xdr:cNvSpPr>
      </xdr:nvSpPr>
      <xdr:spPr bwMode="auto">
        <a:xfrm>
          <a:off x="0" y="0"/>
          <a:ext cx="8296275" cy="355226"/>
        </a:xfrm>
        <a:prstGeom prst="rect">
          <a:avLst/>
        </a:prstGeom>
        <a:solidFill>
          <a:srgbClr val="FFFFFF"/>
        </a:solidFill>
        <a:ln w="9525">
          <a:solidFill>
            <a:srgbClr val="000000"/>
          </a:solidFill>
          <a:miter lim="800000"/>
          <a:headEnd/>
          <a:tailEnd/>
        </a:ln>
        <a:effectLst>
          <a:outerShdw dist="120483" dir="1106097" algn="ctr" rotWithShape="0">
            <a:srgbClr val="808080"/>
          </a:outerShdw>
        </a:effectLst>
      </xdr:spPr>
      <xdr:txBody>
        <a:bodyPr vertOverflow="clip" wrap="square" lIns="54864" tIns="22860" rIns="0" bIns="22860" anchor="ctr" upright="1"/>
        <a:lstStyle/>
        <a:p>
          <a:pPr algn="l" rtl="0">
            <a:defRPr sz="1000"/>
          </a:pPr>
          <a:r>
            <a:rPr lang="ja-JP" altLang="en-US" sz="1800" b="0" i="0" strike="noStrike">
              <a:solidFill>
                <a:srgbClr val="000000"/>
              </a:solidFill>
              <a:latin typeface="HG丸ｺﾞｼｯｸM-PRO"/>
              <a:ea typeface="HG丸ｺﾞｼｯｸM-PRO"/>
            </a:rPr>
            <a:t>廃棄物分類表</a:t>
          </a:r>
          <a:endParaRPr lang="en-US" altLang="ja-JP" sz="1800" b="0" i="0" strike="noStrike">
            <a:solidFill>
              <a:srgbClr val="000000"/>
            </a:solidFill>
            <a:latin typeface="HG丸ｺﾞｼｯｸM-PRO"/>
            <a:ea typeface="HG丸ｺﾞｼｯｸM-PRO"/>
          </a:endParaRPr>
        </a:p>
      </xdr:txBody>
    </xdr:sp>
    <xdr:clientData/>
  </xdr:twoCellAnchor>
  <xdr:twoCellAnchor>
    <xdr:from>
      <xdr:col>6</xdr:col>
      <xdr:colOff>1176618</xdr:colOff>
      <xdr:row>0</xdr:row>
      <xdr:rowOff>0</xdr:rowOff>
    </xdr:from>
    <xdr:to>
      <xdr:col>8</xdr:col>
      <xdr:colOff>657224</xdr:colOff>
      <xdr:row>1</xdr:row>
      <xdr:rowOff>238125</xdr:rowOff>
    </xdr:to>
    <xdr:sp textlink="">
      <xdr:nvSpPr>
        <xdr:cNvPr id="3" name="テキスト ボックス 2">
          <a:extLst>
            <a:ext uri="{FF2B5EF4-FFF2-40B4-BE49-F238E27FC236}">
              <a16:creationId xmlns:a16="http://schemas.microsoft.com/office/drawing/2014/main" id="{C0A55410-B545-404C-923E-217CF6E6CEEF}"/>
            </a:ext>
          </a:extLst>
        </xdr:cNvPr>
        <xdr:cNvSpPr txBox="1"/>
      </xdr:nvSpPr>
      <xdr:spPr>
        <a:xfrm>
          <a:off x="12387543" y="0"/>
          <a:ext cx="4909856"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en-US" altLang="ja-JP" sz="1050">
              <a:latin typeface="+mn-ea"/>
              <a:ea typeface="+mn-ea"/>
            </a:rPr>
            <a:t>※</a:t>
          </a:r>
          <a:r>
            <a:rPr kumimoji="1" lang="ja-JP" altLang="en-US" sz="1050">
              <a:latin typeface="+mn-ea"/>
              <a:ea typeface="+mn-ea"/>
            </a:rPr>
            <a:t>廃棄物処理法に基づく電子マニフェストの</a:t>
          </a:r>
          <a:endParaRPr kumimoji="1" lang="en-US" altLang="ja-JP" sz="1050">
            <a:latin typeface="+mn-ea"/>
            <a:ea typeface="+mn-ea"/>
          </a:endParaRPr>
        </a:p>
        <a:p>
          <a:pPr>
            <a:lnSpc>
              <a:spcPts val="1100"/>
            </a:lnSpc>
          </a:pPr>
          <a:r>
            <a:rPr kumimoji="1" lang="ja-JP" altLang="en-US" sz="1050">
              <a:latin typeface="+mn-ea"/>
              <a:ea typeface="+mn-ea"/>
            </a:rPr>
            <a:t>　</a:t>
          </a:r>
          <a:r>
            <a:rPr kumimoji="1" lang="ja-JP" altLang="en-US" sz="1050" baseline="0">
              <a:latin typeface="+mn-ea"/>
              <a:ea typeface="+mn-ea"/>
            </a:rPr>
            <a:t> </a:t>
          </a:r>
          <a:r>
            <a:rPr kumimoji="1" lang="ja-JP" altLang="en-US" sz="1050">
              <a:latin typeface="+mn-ea"/>
              <a:ea typeface="+mn-ea"/>
            </a:rPr>
            <a:t>廃棄物分類コード上</a:t>
          </a:r>
          <a:r>
            <a:rPr kumimoji="1" lang="en-US" altLang="ja-JP" sz="1050">
              <a:latin typeface="+mn-ea"/>
              <a:ea typeface="+mn-ea"/>
            </a:rPr>
            <a:t>4</a:t>
          </a:r>
          <a:r>
            <a:rPr kumimoji="1" lang="ja-JP" altLang="en-US" sz="1050">
              <a:latin typeface="+mn-ea"/>
              <a:ea typeface="+mn-ea"/>
            </a:rPr>
            <a:t>桁としています。（一部例外を除く）</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 Id="rId4" Type="http://schemas.openxmlformats.org/officeDocument/2006/relationships/comments" Target="../comments1.xml" /></Relationships>
</file>

<file path=xl/worksheets/_rels/sheet2.xml.rels>&#65279;<?xml version="1.0" encoding="utf-8" standalone="yes"?>
<Relationships xmlns="http://schemas.openxmlformats.org/package/2006/relationships"><Relationship Id="rId3" Type="http://schemas.openxmlformats.org/officeDocument/2006/relationships/vmlDrawing" Target="../drawings/vmlDrawing2.vml" /><Relationship Id="rId2" Type="http://schemas.openxmlformats.org/officeDocument/2006/relationships/drawing" Target="../drawings/drawing2.xml" /><Relationship Id="rId4" Type="http://schemas.openxmlformats.org/officeDocument/2006/relationships/comments" Target="../comments2.xml" /></Relationships>
</file>

<file path=xl/worksheets/_rels/sheet3.xml.rels>&#65279;<?xml version="1.0" encoding="utf-8" standalone="yes"?>
<Relationships xmlns="http://schemas.openxmlformats.org/package/2006/relationships"><Relationship Id="rId3" Type="http://schemas.openxmlformats.org/officeDocument/2006/relationships/vmlDrawing" Target="../drawings/vmlDrawing3.vml" /><Relationship Id="rId2" Type="http://schemas.openxmlformats.org/officeDocument/2006/relationships/drawing" Target="../drawings/drawing3.xml" /><Relationship Id="rId4" Type="http://schemas.openxmlformats.org/officeDocument/2006/relationships/comments" Target="../comments3.xml" /></Relationships>
</file>

<file path=xl/worksheets/_rels/sheet4.xml.rels>&#65279;<?xml version="1.0" encoding="utf-8" standalone="yes"?>
<Relationships xmlns="http://schemas.openxmlformats.org/package/2006/relationships"><Relationship Id="rId2" Type="http://schemas.openxmlformats.org/officeDocument/2006/relationships/drawing" Target="../drawings/drawing4.xml" /></Relationships>
</file>

<file path=xl/worksheets/_rels/sheet5.xml.rels>&#65279;<?xml version="1.0" encoding="utf-8" standalone="yes"?>
<Relationships xmlns="http://schemas.openxmlformats.org/package/2006/relationships"><Relationship Id="rId2" Type="http://schemas.openxmlformats.org/officeDocument/2006/relationships/drawing" Target="../drawings/drawing5.xml" /></Relationships>
</file>

<file path=xl/worksheets/_rels/sheet6.xml.rels>&#65279;<?xml version="1.0" encoding="utf-8" standalone="yes"?>
<Relationships xmlns="http://schemas.openxmlformats.org/package/2006/relationships"><Relationship Id="rId2" Type="http://schemas.openxmlformats.org/officeDocument/2006/relationships/drawing" Target="../drawings/drawing6.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FF00"/>
    <pageSetUpPr fitToPage="1"/>
  </sheetPr>
  <dimension ref="A1:CY48"/>
  <sheetViews>
    <sheetView tabSelected="1" view="pageBreakPreview" topLeftCell="AF1" zoomScaleNormal="75" zoomScaleSheetLayoutView="100" workbookViewId="0">
      <selection activeCell="AG1" sqref="AG1"/>
    </sheetView>
  </sheetViews>
  <sheetFormatPr defaultColWidth="9" defaultRowHeight="12"/>
  <cols>
    <col min="1" max="26" width="3.625" style="37" hidden="1" customWidth="1"/>
    <col min="27" max="30" width="4" style="37" hidden="1" customWidth="1"/>
    <col min="31" max="31" width="8.75" style="37" hidden="1" customWidth="1"/>
    <col min="32" max="32" width="2.75" style="37" customWidth="1"/>
    <col min="33" max="63" width="3.625" style="37" customWidth="1"/>
    <col min="64" max="64" width="4.625" style="37" customWidth="1"/>
    <col min="65" max="65" width="9" style="37"/>
    <col min="66" max="66" width="8.875" style="37" customWidth="1"/>
    <col min="67" max="68" width="3.625" style="37" customWidth="1"/>
    <col min="69" max="97" width="9" style="37"/>
    <col min="98" max="98" width="10.25" style="37" bestFit="1" customWidth="1"/>
    <col min="99" max="16384" width="9" style="37"/>
  </cols>
  <sheetData>
    <row r="1" spans="2:66" ht="15" customHeight="1" thickBot="1">
      <c r="X1" s="603"/>
      <c r="Y1" s="603"/>
      <c r="Z1" s="603"/>
      <c r="AA1" s="603"/>
      <c r="AB1" s="603"/>
      <c r="AC1" s="603"/>
      <c r="BD1" s="678" t="s">
        <v>134</v>
      </c>
      <c r="BE1" s="679"/>
      <c r="BF1" s="679"/>
      <c r="BG1" s="679"/>
      <c r="BH1" s="679"/>
      <c r="BI1" s="680"/>
    </row>
    <row r="2" spans="2:66" ht="15" customHeight="1" thickBot="1">
      <c r="B2" s="597"/>
      <c r="C2" s="597"/>
      <c r="D2" s="597"/>
      <c r="S2" s="51"/>
      <c r="X2" s="603"/>
      <c r="Y2" s="603"/>
      <c r="Z2" s="603"/>
      <c r="AA2" s="603"/>
      <c r="AB2" s="603"/>
      <c r="AC2" s="603"/>
      <c r="AH2" s="648" t="s">
        <v>70</v>
      </c>
      <c r="AI2" s="648"/>
      <c r="AJ2" s="648"/>
      <c r="AY2" s="51"/>
      <c r="BD2" s="681"/>
      <c r="BE2" s="682"/>
      <c r="BF2" s="682"/>
      <c r="BG2" s="682"/>
      <c r="BH2" s="682"/>
      <c r="BI2" s="683"/>
      <c r="BM2" s="38">
        <v>2024</v>
      </c>
      <c r="BN2" s="37" t="s">
        <v>95</v>
      </c>
    </row>
    <row r="3" spans="2:66" ht="15" customHeight="1">
      <c r="B3" s="597"/>
      <c r="C3" s="597"/>
      <c r="D3" s="597"/>
      <c r="S3" s="51"/>
      <c r="U3" s="39"/>
      <c r="V3" s="39"/>
      <c r="W3" s="52"/>
      <c r="X3" s="52"/>
      <c r="AH3" s="648"/>
      <c r="AI3" s="648"/>
      <c r="AJ3" s="648"/>
      <c r="AY3" s="51"/>
      <c r="BA3" s="39"/>
      <c r="BB3" s="39"/>
      <c r="BC3" s="52"/>
      <c r="BD3" s="52"/>
      <c r="BM3" s="37" t="str">
        <f>IF(VALUE(TEXT(DATE(BM2,5,1),"e"))=1,TEXT(DATE(BM2,5,1),"ggg元年度"),TEXT(DATE(BM2,5,1),"ggge年度"))</f>
        <v>令和6年度</v>
      </c>
    </row>
    <row r="4" spans="2:66" s="41" customFormat="1" ht="15" customHeight="1">
      <c r="B4" s="597"/>
      <c r="C4" s="597"/>
      <c r="D4" s="597"/>
      <c r="E4" s="52"/>
      <c r="F4" s="52"/>
      <c r="G4" s="52"/>
      <c r="H4" s="52"/>
      <c r="I4" s="52"/>
      <c r="J4" s="52"/>
      <c r="AH4" s="648"/>
      <c r="AI4" s="648"/>
      <c r="AJ4" s="648"/>
      <c r="AK4" s="52"/>
      <c r="AL4" s="52"/>
      <c r="AM4" s="52"/>
      <c r="AN4" s="52"/>
      <c r="AO4" s="52"/>
      <c r="AP4" s="52"/>
    </row>
    <row r="5" spans="2:66" s="41" customFormat="1" ht="15" customHeight="1">
      <c r="B5" s="52"/>
      <c r="C5" s="52"/>
      <c r="D5" s="52"/>
      <c r="E5" s="52"/>
      <c r="F5" s="52"/>
      <c r="G5" s="52"/>
      <c r="H5" s="52"/>
      <c r="I5" s="52"/>
      <c r="J5" s="52"/>
      <c r="Q5" s="604"/>
      <c r="R5" s="604"/>
      <c r="S5" s="604"/>
      <c r="T5" s="604"/>
      <c r="U5" s="604"/>
      <c r="V5" s="604"/>
      <c r="W5" s="604"/>
      <c r="X5" s="604"/>
      <c r="Y5" s="604"/>
      <c r="Z5" s="604"/>
      <c r="AA5" s="604"/>
      <c r="AB5" s="604"/>
      <c r="AC5" s="604"/>
      <c r="AD5" s="604"/>
      <c r="AH5" s="52"/>
      <c r="AI5" s="52"/>
      <c r="AJ5" s="52"/>
      <c r="AK5" s="52"/>
      <c r="AL5" s="52"/>
      <c r="AM5" s="52"/>
      <c r="AN5" s="52"/>
      <c r="AO5" s="52"/>
      <c r="AP5" s="52"/>
      <c r="AW5" s="690" t="str">
        <f>"本調査票は、"&amp;SUBSTITUTE(BD1,"　","")&amp;"のホームページからダウンロードして
ご利用頂けます。"</f>
        <v>本調査票は、大分県のホームページからダウンロードして
ご利用頂けます。</v>
      </c>
      <c r="AX5" s="690"/>
      <c r="AY5" s="690"/>
      <c r="AZ5" s="690"/>
      <c r="BA5" s="690"/>
      <c r="BB5" s="690"/>
      <c r="BC5" s="690"/>
      <c r="BD5" s="690"/>
      <c r="BE5" s="690"/>
      <c r="BF5" s="690"/>
      <c r="BG5" s="690"/>
      <c r="BH5" s="690"/>
      <c r="BI5" s="690"/>
      <c r="BJ5" s="690"/>
    </row>
    <row r="6" spans="2:66" s="41" customFormat="1" ht="24" customHeight="1">
      <c r="B6" s="40"/>
      <c r="D6" s="42"/>
      <c r="E6" s="42"/>
      <c r="Q6" s="604"/>
      <c r="R6" s="604"/>
      <c r="S6" s="604"/>
      <c r="T6" s="604"/>
      <c r="U6" s="604"/>
      <c r="V6" s="604"/>
      <c r="W6" s="604"/>
      <c r="X6" s="604"/>
      <c r="Y6" s="604"/>
      <c r="Z6" s="604"/>
      <c r="AA6" s="604"/>
      <c r="AB6" s="604"/>
      <c r="AC6" s="604"/>
      <c r="AD6" s="604"/>
      <c r="AE6" s="57"/>
      <c r="AH6" s="40" t="str">
        <f>"【"&amp;BM3&amp;"実績】"</f>
        <v>【令和6年度実績】</v>
      </c>
      <c r="AJ6" s="42"/>
      <c r="AK6" s="42"/>
      <c r="AW6" s="690"/>
      <c r="AX6" s="690"/>
      <c r="AY6" s="690"/>
      <c r="AZ6" s="690"/>
      <c r="BA6" s="690"/>
      <c r="BB6" s="690"/>
      <c r="BC6" s="690"/>
      <c r="BD6" s="690"/>
      <c r="BE6" s="690"/>
      <c r="BF6" s="690"/>
      <c r="BG6" s="690"/>
      <c r="BH6" s="690"/>
      <c r="BI6" s="690"/>
      <c r="BJ6" s="690"/>
      <c r="BK6" s="57"/>
    </row>
    <row r="7" spans="2:66" s="41" customFormat="1" ht="24">
      <c r="B7" s="42"/>
      <c r="D7" s="43"/>
      <c r="E7" s="43"/>
      <c r="F7" s="43"/>
      <c r="G7" s="43"/>
      <c r="H7" s="43"/>
      <c r="I7" s="43"/>
      <c r="J7" s="43"/>
      <c r="Q7" s="58"/>
      <c r="R7" s="58"/>
      <c r="S7" s="58"/>
      <c r="T7" s="605"/>
      <c r="U7" s="605"/>
      <c r="V7" s="605"/>
      <c r="W7" s="605"/>
      <c r="X7" s="605"/>
      <c r="Y7" s="605"/>
      <c r="Z7" s="605"/>
      <c r="AA7" s="56"/>
      <c r="AB7" s="58"/>
      <c r="AC7" s="58"/>
      <c r="AD7" s="58"/>
      <c r="AH7" s="42" t="s">
        <v>96</v>
      </c>
      <c r="AJ7" s="43"/>
      <c r="AK7" s="43"/>
      <c r="AL7" s="43"/>
      <c r="AM7" s="43"/>
      <c r="AN7" s="43"/>
      <c r="AO7" s="43"/>
      <c r="AP7" s="43"/>
      <c r="AW7" s="58"/>
      <c r="AX7" s="58"/>
      <c r="AY7" s="58"/>
      <c r="AZ7" s="699" t="str">
        <f>DBCS(TEXT(DATE(BM2+1,5,1),"ge"))&amp;"産業廃棄物実態調査"</f>
        <v>Ｒ７産業廃棄物実態調査</v>
      </c>
      <c r="BA7" s="700"/>
      <c r="BB7" s="700"/>
      <c r="BC7" s="700"/>
      <c r="BD7" s="700"/>
      <c r="BE7" s="700"/>
      <c r="BF7" s="701"/>
      <c r="BG7" s="56" t="s">
        <v>219</v>
      </c>
      <c r="BH7" s="58"/>
      <c r="BI7" s="58"/>
      <c r="BJ7" s="58"/>
    </row>
    <row r="8" spans="2:66" s="41" customFormat="1" ht="15" customHeight="1">
      <c r="B8" s="52"/>
      <c r="C8" s="50"/>
      <c r="D8" s="37"/>
      <c r="E8" s="52"/>
      <c r="F8" s="52"/>
      <c r="G8" s="52"/>
      <c r="H8" s="52"/>
      <c r="I8" s="52"/>
      <c r="J8" s="52"/>
      <c r="AA8" s="56"/>
      <c r="AB8" s="56"/>
      <c r="AH8" s="52"/>
      <c r="AI8" s="50" t="s">
        <v>131</v>
      </c>
      <c r="AJ8" s="37" t="s">
        <v>132</v>
      </c>
      <c r="AK8" s="52"/>
      <c r="AL8" s="52"/>
      <c r="AM8" s="52"/>
      <c r="AN8" s="52"/>
      <c r="AO8" s="52"/>
      <c r="AP8" s="52"/>
      <c r="BG8" s="56"/>
      <c r="BH8" s="56"/>
    </row>
    <row r="9" spans="2:66" ht="15" customHeight="1">
      <c r="B9" s="55"/>
      <c r="Q9" s="59"/>
      <c r="R9" s="44"/>
      <c r="S9" s="44"/>
      <c r="T9" s="44"/>
      <c r="U9" s="44"/>
      <c r="V9" s="44"/>
      <c r="W9" s="44"/>
      <c r="X9" s="44"/>
      <c r="Y9" s="44"/>
      <c r="Z9" s="44"/>
      <c r="AA9" s="44"/>
      <c r="AB9" s="44"/>
      <c r="AC9" s="44"/>
      <c r="AD9" s="44"/>
      <c r="AH9" s="55"/>
      <c r="AJ9" s="37" t="s">
        <v>133</v>
      </c>
      <c r="AW9" s="59" t="s">
        <v>222</v>
      </c>
      <c r="AX9" s="44" t="str">
        <f>"ダウンロードの際は、「 "&amp;AI8&amp;" 」の調査票を使用して"</f>
        <v>ダウンロードの際は、「 形式Ｃ 」の調査票を使用して</v>
      </c>
      <c r="AY9" s="44"/>
      <c r="AZ9" s="44"/>
      <c r="BA9" s="44"/>
      <c r="BB9" s="44"/>
      <c r="BC9" s="44"/>
      <c r="BD9" s="44"/>
      <c r="BE9" s="44"/>
      <c r="BF9" s="44"/>
      <c r="BG9" s="44"/>
      <c r="BH9" s="44"/>
      <c r="BI9" s="44"/>
      <c r="BJ9" s="44"/>
    </row>
    <row r="10" spans="2:66" ht="15" customHeight="1">
      <c r="Q10" s="44"/>
      <c r="R10" s="44"/>
      <c r="S10" s="44"/>
      <c r="T10" s="44"/>
      <c r="U10" s="44"/>
      <c r="V10" s="44"/>
      <c r="W10" s="44"/>
      <c r="X10" s="44"/>
      <c r="Y10" s="44"/>
      <c r="Z10" s="44"/>
      <c r="AA10" s="44"/>
      <c r="AB10" s="44"/>
      <c r="AC10" s="44"/>
      <c r="AD10" s="44"/>
      <c r="AW10" s="44"/>
      <c r="AX10" s="44" t="s">
        <v>223</v>
      </c>
      <c r="AY10" s="44"/>
      <c r="AZ10" s="44"/>
      <c r="BA10" s="44"/>
      <c r="BB10" s="44"/>
      <c r="BC10" s="44"/>
      <c r="BD10" s="44"/>
      <c r="BE10" s="44"/>
      <c r="BF10" s="44"/>
      <c r="BG10" s="44"/>
      <c r="BH10" s="44"/>
      <c r="BI10" s="44"/>
      <c r="BJ10" s="44"/>
    </row>
    <row r="11" spans="2:66" s="41" customFormat="1" ht="20.100000000000001" customHeight="1">
      <c r="B11" s="52"/>
      <c r="C11" s="52"/>
      <c r="D11" s="52"/>
      <c r="E11" s="52"/>
      <c r="F11" s="52"/>
      <c r="G11" s="52"/>
      <c r="H11" s="52"/>
      <c r="I11" s="52"/>
      <c r="J11" s="52"/>
      <c r="AH11" s="52"/>
      <c r="AI11" s="52"/>
      <c r="AJ11" s="52"/>
      <c r="AK11" s="52"/>
      <c r="AL11" s="52"/>
      <c r="AM11" s="52"/>
      <c r="AN11" s="52"/>
      <c r="AO11" s="52"/>
      <c r="AP11" s="52"/>
    </row>
    <row r="12" spans="2:66" s="41" customFormat="1" ht="20.100000000000001" customHeight="1">
      <c r="B12" s="267"/>
      <c r="C12" s="44"/>
      <c r="D12" s="44"/>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H12" s="237">
        <v>1</v>
      </c>
      <c r="AI12" s="236" t="s">
        <v>124</v>
      </c>
      <c r="AJ12" s="236" t="str">
        <f>"この調査の対象期間は、"&amp;BM3&amp;"（"&amp;TEXT(DATE(BM2,4,1),"ggge年m月d日")&amp;"～"&amp;TEXT(DATE(BM2+1,3,31),"ggge年m月d日")&amp;"）の１年間です。"&amp;CHAR(10)</f>
        <v xml:space="preserve">この調査の対象期間は、令和6年度（令和6年4月1日～令和7年3月31日）の１年間です。
</v>
      </c>
      <c r="AK12" s="236"/>
      <c r="AL12" s="236"/>
      <c r="AM12" s="236"/>
      <c r="AN12" s="236"/>
      <c r="AO12" s="236"/>
      <c r="AP12" s="236"/>
      <c r="AQ12" s="236"/>
      <c r="AR12" s="236"/>
      <c r="AS12" s="236"/>
      <c r="AT12" s="236"/>
      <c r="AU12" s="236"/>
      <c r="AV12" s="236"/>
      <c r="AW12" s="236"/>
      <c r="AX12" s="236"/>
      <c r="AY12" s="236"/>
      <c r="AZ12" s="236"/>
      <c r="BA12" s="236"/>
      <c r="BB12" s="236"/>
      <c r="BC12" s="236"/>
      <c r="BD12" s="236"/>
      <c r="BE12" s="236"/>
      <c r="BF12" s="236"/>
      <c r="BG12" s="236"/>
      <c r="BH12" s="236"/>
      <c r="BI12" s="236"/>
      <c r="BJ12" s="241"/>
    </row>
    <row r="13" spans="2:66" s="41" customFormat="1" ht="9.9499999999999993" customHeight="1">
      <c r="B13" s="267"/>
      <c r="C13" s="44"/>
      <c r="D13" s="47"/>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H13" s="238"/>
      <c r="AI13" s="44"/>
      <c r="AJ13" s="47"/>
      <c r="AK13" s="44"/>
      <c r="AL13" s="44"/>
      <c r="AM13" s="44"/>
      <c r="AN13" s="44"/>
      <c r="AO13" s="44"/>
      <c r="AP13" s="44"/>
      <c r="AQ13" s="44"/>
      <c r="AR13" s="44"/>
      <c r="AS13" s="44"/>
      <c r="AT13" s="44"/>
      <c r="AU13" s="44"/>
      <c r="AV13" s="44"/>
      <c r="AW13" s="44"/>
      <c r="AX13" s="44"/>
      <c r="AY13" s="44"/>
      <c r="AZ13" s="44"/>
      <c r="BA13" s="44"/>
      <c r="BB13" s="44"/>
      <c r="BC13" s="44"/>
      <c r="BD13" s="44"/>
      <c r="BE13" s="44"/>
      <c r="BF13" s="44"/>
      <c r="BG13" s="44"/>
      <c r="BH13" s="44"/>
      <c r="BI13" s="44"/>
      <c r="BJ13" s="239"/>
    </row>
    <row r="14" spans="2:66" ht="20.100000000000001" customHeight="1">
      <c r="B14" s="44"/>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H14" s="242">
        <v>2</v>
      </c>
      <c r="AI14" s="44" t="s">
        <v>124</v>
      </c>
      <c r="AJ14" s="44" t="s">
        <v>220</v>
      </c>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239"/>
    </row>
    <row r="15" spans="2:66" ht="20.100000000000001" customHeight="1">
      <c r="B15" s="44"/>
      <c r="C15" s="44"/>
      <c r="D15" s="47"/>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H15" s="242"/>
      <c r="AI15" s="44"/>
      <c r="AJ15" s="47" t="s">
        <v>221</v>
      </c>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239"/>
    </row>
    <row r="16" spans="2:66" ht="20.100000000000001" customHeight="1">
      <c r="B16" s="44"/>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H16" s="242">
        <v>3</v>
      </c>
      <c r="AI16" s="44" t="s">
        <v>124</v>
      </c>
      <c r="AJ16" s="44" t="s">
        <v>293</v>
      </c>
      <c r="AK16" s="44"/>
      <c r="AL16" s="44"/>
      <c r="AM16" s="44"/>
      <c r="AN16" s="44"/>
      <c r="AO16" s="44"/>
      <c r="AP16" s="44"/>
      <c r="AQ16" s="44"/>
      <c r="AR16" s="44"/>
      <c r="AS16" s="44"/>
      <c r="AT16" s="44"/>
      <c r="AU16" s="44"/>
      <c r="AV16" s="44"/>
      <c r="AW16" s="44"/>
      <c r="AX16" s="44"/>
      <c r="AY16" s="44"/>
      <c r="AZ16" s="44"/>
      <c r="BA16" s="44"/>
      <c r="BB16" s="44"/>
      <c r="BC16" s="44"/>
      <c r="BD16" s="44"/>
      <c r="BE16" s="44"/>
      <c r="BF16" s="44"/>
      <c r="BG16" s="44"/>
      <c r="BH16" s="44"/>
      <c r="BI16" s="44"/>
      <c r="BJ16" s="239"/>
    </row>
    <row r="17" spans="2:103" ht="20.100000000000001" customHeight="1">
      <c r="B17" s="44"/>
      <c r="C17" s="44"/>
      <c r="D17" s="47"/>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H17" s="242"/>
      <c r="AI17" s="44"/>
      <c r="AJ17" s="47" t="s">
        <v>296</v>
      </c>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239"/>
    </row>
    <row r="18" spans="2:103" ht="20.100000000000001" customHeight="1">
      <c r="B18" s="44"/>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H18" s="242">
        <v>4</v>
      </c>
      <c r="AI18" s="44" t="s">
        <v>124</v>
      </c>
      <c r="AJ18" s="44" t="s">
        <v>294</v>
      </c>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4"/>
      <c r="BI18" s="44"/>
      <c r="BJ18" s="239"/>
    </row>
    <row r="19" spans="2:103" ht="15" customHeight="1">
      <c r="B19" s="44"/>
      <c r="C19" s="44"/>
      <c r="D19" s="47"/>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H19" s="242"/>
      <c r="AI19" s="44"/>
      <c r="AJ19" s="47" t="s">
        <v>300</v>
      </c>
      <c r="AK19" s="44"/>
      <c r="AL19" s="44"/>
      <c r="AM19" s="44"/>
      <c r="AN19" s="44"/>
      <c r="AO19" s="44"/>
      <c r="AP19" s="44"/>
      <c r="AQ19" s="44"/>
      <c r="AR19" s="44"/>
      <c r="AS19" s="44"/>
      <c r="AT19" s="44"/>
      <c r="AU19" s="44"/>
      <c r="AV19" s="44"/>
      <c r="AW19" s="44"/>
      <c r="AX19" s="44"/>
      <c r="AY19" s="44"/>
      <c r="AZ19" s="44"/>
      <c r="BA19" s="44"/>
      <c r="BB19" s="44"/>
      <c r="BC19" s="44"/>
      <c r="BD19" s="44"/>
      <c r="BE19" s="44"/>
      <c r="BF19" s="44"/>
      <c r="BG19" s="44"/>
      <c r="BH19" s="44"/>
      <c r="BI19" s="44"/>
      <c r="BJ19" s="239"/>
    </row>
    <row r="20" spans="2:103" ht="20.100000000000001" customHeight="1">
      <c r="B20" s="44"/>
      <c r="C20" s="44"/>
      <c r="D20" s="47"/>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H20" s="242"/>
      <c r="AI20" s="44"/>
      <c r="AJ20" s="47" t="s">
        <v>301</v>
      </c>
      <c r="AK20" s="44"/>
      <c r="AL20" s="44"/>
      <c r="AM20" s="44"/>
      <c r="AN20" s="44"/>
      <c r="AO20" s="44"/>
      <c r="AP20" s="44"/>
      <c r="AQ20" s="44"/>
      <c r="AR20" s="44"/>
      <c r="AS20" s="44"/>
      <c r="AT20" s="44"/>
      <c r="AU20" s="44"/>
      <c r="AV20" s="44"/>
      <c r="AW20" s="44"/>
      <c r="AX20" s="44"/>
      <c r="AY20" s="44"/>
      <c r="AZ20" s="44"/>
      <c r="BA20" s="44"/>
      <c r="BB20" s="44"/>
      <c r="BC20" s="44"/>
      <c r="BD20" s="44"/>
      <c r="BE20" s="44"/>
      <c r="BF20" s="44"/>
      <c r="BG20" s="44"/>
      <c r="BH20" s="44"/>
      <c r="BI20" s="44"/>
      <c r="BJ20" s="239"/>
    </row>
    <row r="21" spans="2:103" ht="20.100000000000001" customHeight="1">
      <c r="B21" s="267"/>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H21" s="243">
        <v>5</v>
      </c>
      <c r="AI21" s="234" t="s">
        <v>124</v>
      </c>
      <c r="AJ21" s="234" t="s">
        <v>299</v>
      </c>
      <c r="AK21" s="234"/>
      <c r="AL21" s="234"/>
      <c r="AM21" s="234"/>
      <c r="AN21" s="234"/>
      <c r="AO21" s="234"/>
      <c r="AP21" s="234"/>
      <c r="AQ21" s="234"/>
      <c r="AR21" s="234"/>
      <c r="AS21" s="234"/>
      <c r="AT21" s="234"/>
      <c r="AU21" s="234"/>
      <c r="AV21" s="234"/>
      <c r="AW21" s="234"/>
      <c r="AX21" s="234"/>
      <c r="AY21" s="234"/>
      <c r="AZ21" s="234"/>
      <c r="BA21" s="234"/>
      <c r="BB21" s="234"/>
      <c r="BC21" s="234"/>
      <c r="BD21" s="234"/>
      <c r="BE21" s="234"/>
      <c r="BF21" s="234"/>
      <c r="BG21" s="234"/>
      <c r="BH21" s="234"/>
      <c r="BI21" s="234"/>
      <c r="BJ21" s="240"/>
      <c r="BM21" s="41"/>
      <c r="CG21" s="259" t="s">
        <v>463</v>
      </c>
      <c r="CU21" s="41" t="s">
        <v>315</v>
      </c>
      <c r="CW21" s="259" t="s">
        <v>245</v>
      </c>
    </row>
    <row r="22" spans="2:103" ht="15" customHeight="1" thickBot="1">
      <c r="CG22" s="41" t="s">
        <v>228</v>
      </c>
      <c r="CU22" s="41" t="s">
        <v>314</v>
      </c>
      <c r="CW22" s="41" t="s">
        <v>314</v>
      </c>
      <c r="CX22" s="41" t="s">
        <v>314</v>
      </c>
      <c r="CY22" s="41" t="s">
        <v>314</v>
      </c>
    </row>
    <row r="23" spans="2:103" ht="24.95" customHeight="1" thickBot="1">
      <c r="B23" s="606"/>
      <c r="C23" s="606"/>
      <c r="D23" s="606"/>
      <c r="E23" s="606"/>
      <c r="F23" s="606"/>
      <c r="G23" s="606"/>
      <c r="H23" s="606"/>
      <c r="I23" s="606"/>
      <c r="J23" s="606"/>
      <c r="K23" s="606"/>
      <c r="L23" s="606"/>
      <c r="M23" s="606"/>
      <c r="N23" s="606"/>
      <c r="O23" s="606"/>
      <c r="P23" s="606"/>
      <c r="Y23" s="41"/>
      <c r="Z23" s="41"/>
      <c r="AA23" s="607"/>
      <c r="AB23"/>
      <c r="AC23"/>
      <c r="AD23"/>
      <c r="AH23" s="755" t="s">
        <v>295</v>
      </c>
      <c r="AI23" s="756"/>
      <c r="AJ23" s="756"/>
      <c r="AK23" s="756"/>
      <c r="AL23" s="756"/>
      <c r="AM23" s="756"/>
      <c r="AN23" s="756"/>
      <c r="AO23" s="756"/>
      <c r="AP23" s="756"/>
      <c r="AQ23" s="756"/>
      <c r="AR23" s="756"/>
      <c r="AS23" s="756"/>
      <c r="AT23" s="756"/>
      <c r="AU23" s="756"/>
      <c r="AV23" s="757"/>
      <c r="AW23" s="219"/>
      <c r="AX23" s="219"/>
      <c r="AY23" s="219"/>
      <c r="AZ23" s="219"/>
      <c r="BA23" s="219"/>
      <c r="BB23" s="219"/>
      <c r="BC23" s="219"/>
      <c r="BD23" s="219"/>
      <c r="BE23" s="451" t="str">
        <f>RIGHT($AI$8,1)</f>
        <v>Ｃ</v>
      </c>
      <c r="BF23" s="452" t="s">
        <v>460</v>
      </c>
      <c r="BG23" s="645"/>
      <c r="BH23" s="646"/>
      <c r="BI23" s="646"/>
      <c r="BJ23" s="647"/>
      <c r="CF23" s="594" t="s">
        <v>537</v>
      </c>
      <c r="CG23" s="41" t="s">
        <v>462</v>
      </c>
      <c r="CH23" s="41" t="s">
        <v>461</v>
      </c>
      <c r="CI23" s="258" t="s">
        <v>302</v>
      </c>
      <c r="CJ23" s="258" t="s">
        <v>303</v>
      </c>
      <c r="CK23" s="258" t="s">
        <v>304</v>
      </c>
      <c r="CL23" s="258" t="s">
        <v>305</v>
      </c>
      <c r="CM23" s="258" t="s">
        <v>306</v>
      </c>
      <c r="CN23" s="258" t="s">
        <v>307</v>
      </c>
      <c r="CO23" s="258" t="s">
        <v>308</v>
      </c>
      <c r="CP23" s="258" t="s">
        <v>309</v>
      </c>
      <c r="CQ23" s="258" t="s">
        <v>310</v>
      </c>
      <c r="CR23" s="258" t="s">
        <v>311</v>
      </c>
      <c r="CS23" s="258" t="s">
        <v>312</v>
      </c>
      <c r="CT23" s="258" t="s">
        <v>313</v>
      </c>
      <c r="CU23" s="258"/>
      <c r="CV23" s="258" t="s">
        <v>316</v>
      </c>
      <c r="CW23" s="258" t="s">
        <v>317</v>
      </c>
      <c r="CX23" s="258" t="s">
        <v>318</v>
      </c>
      <c r="CY23" s="258" t="s">
        <v>319</v>
      </c>
    </row>
    <row r="24" spans="2:103" ht="36" customHeight="1" thickBot="1">
      <c r="B24" s="608"/>
      <c r="C24" s="608"/>
      <c r="D24" s="608"/>
      <c r="E24" s="609"/>
      <c r="F24" s="609"/>
      <c r="G24" s="609"/>
      <c r="H24" s="609"/>
      <c r="I24" s="609"/>
      <c r="J24" s="609"/>
      <c r="K24" s="609"/>
      <c r="L24" s="609"/>
      <c r="M24" s="609"/>
      <c r="N24" s="609"/>
      <c r="O24" s="609"/>
      <c r="P24" s="609"/>
      <c r="Q24" s="609"/>
      <c r="R24" s="609"/>
      <c r="S24" s="609"/>
      <c r="T24" s="609"/>
      <c r="U24" s="609"/>
      <c r="V24" s="609"/>
      <c r="W24" s="610"/>
      <c r="X24" s="599"/>
      <c r="Y24" s="599"/>
      <c r="Z24" s="599"/>
      <c r="AA24" s="599"/>
      <c r="AB24" s="599"/>
      <c r="AC24" s="599"/>
      <c r="AD24" s="599"/>
      <c r="AH24" s="649" t="s">
        <v>1</v>
      </c>
      <c r="AI24" s="650"/>
      <c r="AJ24" s="651"/>
      <c r="AK24" s="714"/>
      <c r="AL24" s="715"/>
      <c r="AM24" s="715"/>
      <c r="AN24" s="715"/>
      <c r="AO24" s="715"/>
      <c r="AP24" s="715"/>
      <c r="AQ24" s="715"/>
      <c r="AR24" s="715"/>
      <c r="AS24" s="715"/>
      <c r="AT24" s="715"/>
      <c r="AU24" s="715"/>
      <c r="AV24" s="715"/>
      <c r="AW24" s="715"/>
      <c r="AX24" s="715"/>
      <c r="AY24" s="715"/>
      <c r="AZ24" s="715"/>
      <c r="BA24" s="715"/>
      <c r="BB24" s="716"/>
      <c r="BC24" s="753" t="s">
        <v>538</v>
      </c>
      <c r="BD24" s="708"/>
      <c r="BE24" s="709"/>
      <c r="BF24" s="709"/>
      <c r="BG24" s="709"/>
      <c r="BH24" s="709"/>
      <c r="BI24" s="709"/>
      <c r="BJ24" s="710"/>
      <c r="CF24" s="596">
        <v>2</v>
      </c>
      <c r="CG24" s="595" t="str">
        <f>IF(BG23&lt;&gt;"",BG23,"ERROR")</f>
        <v>ERROR</v>
      </c>
      <c r="CH24" s="134" t="str">
        <f>ASC(BE23)</f>
        <v>C</v>
      </c>
      <c r="CI24" s="134" t="str">
        <f>IF(AK24&lt;&gt;"",AK24,"ERROR")</f>
        <v>ERROR</v>
      </c>
      <c r="CJ24" s="132" t="str">
        <f>IF(AL25&lt;&gt;"",AL25,"")</f>
        <v/>
      </c>
      <c r="CK24" s="133" t="str">
        <f>IF(AK26&lt;&gt;"",IF(COUNTIF(AK26,"大分県*"),MID(AK26,4,99),AK26),"ERROR")</f>
        <v>ERROR</v>
      </c>
      <c r="CL24" s="134" t="str">
        <f>IF(AK27&lt;&gt;"",AK27,"")</f>
        <v/>
      </c>
      <c r="CM24" s="134" t="str">
        <f>IF(AK28&lt;&gt;"",AK28,"")</f>
        <v/>
      </c>
      <c r="CN24" s="134" t="str">
        <f>IF(AV27&lt;&gt;"",AV27,"")</f>
        <v/>
      </c>
      <c r="CO24" s="134" t="str">
        <f>IF(AV28&lt;&gt;"",AV28,"")</f>
        <v/>
      </c>
      <c r="CP24" s="134" t="str">
        <f>IF(AV29&lt;&gt;"",AV29,"")</f>
        <v/>
      </c>
      <c r="CQ24" s="134" t="str">
        <f>IF(AND(AO30&lt;&gt;"",AQ30&lt;&gt;""),AO30&amp;"/"&amp;AQ30,"ERROR")</f>
        <v>ERROR</v>
      </c>
      <c r="CR24" s="135" t="str">
        <f>IF(AV30&lt;&gt;"",AV30,"")</f>
        <v/>
      </c>
      <c r="CS24" s="135" t="str">
        <f>IF(AV31&lt;&gt;"",AV31,"")</f>
        <v/>
      </c>
      <c r="CT24" s="134" t="str">
        <f>IF(BD24&lt;&gt;"",BD24,"")</f>
        <v/>
      </c>
      <c r="CU24" s="257"/>
      <c r="CV24" s="136" t="str">
        <f>IF(AJ37&lt;&gt;"",AJ37,"")</f>
        <v/>
      </c>
      <c r="CW24" s="134" t="str">
        <f>IF(AP35&lt;&gt;"",AP35,"")</f>
        <v/>
      </c>
      <c r="CX24" s="133" t="str">
        <f>IF(BC35&lt;&gt;"",BC35,"")</f>
        <v/>
      </c>
      <c r="CY24" s="579" t="str">
        <f>IF(AI39&lt;&gt;"",AI39,"ERROR")</f>
        <v>ERROR</v>
      </c>
    </row>
    <row r="25" spans="2:103" ht="24.95" customHeight="1">
      <c r="B25" s="608"/>
      <c r="C25" s="608"/>
      <c r="D25" s="608"/>
      <c r="E25" s="50"/>
      <c r="F25" s="600"/>
      <c r="G25" s="600"/>
      <c r="H25" s="600"/>
      <c r="I25" s="600"/>
      <c r="J25" s="600"/>
      <c r="K25" s="600"/>
      <c r="L25" s="600"/>
      <c r="M25" s="14"/>
      <c r="N25" s="14"/>
      <c r="O25" s="14"/>
      <c r="P25" s="14"/>
      <c r="Q25" s="14"/>
      <c r="R25" s="14"/>
      <c r="S25" s="14"/>
      <c r="T25" s="14"/>
      <c r="U25" s="14"/>
      <c r="V25" s="14"/>
      <c r="W25" s="610"/>
      <c r="X25" s="599"/>
      <c r="Y25" s="599"/>
      <c r="Z25" s="599"/>
      <c r="AA25" s="599"/>
      <c r="AB25" s="599"/>
      <c r="AC25" s="599"/>
      <c r="AD25" s="599"/>
      <c r="AH25" s="652" t="s">
        <v>0</v>
      </c>
      <c r="AI25" s="653"/>
      <c r="AJ25" s="654"/>
      <c r="AK25" s="226" t="s">
        <v>126</v>
      </c>
      <c r="AL25" s="717"/>
      <c r="AM25" s="717"/>
      <c r="AN25" s="717"/>
      <c r="AO25" s="717"/>
      <c r="AP25" s="717"/>
      <c r="AQ25" s="717"/>
      <c r="AR25" s="717"/>
      <c r="AS25" s="697"/>
      <c r="AT25" s="697"/>
      <c r="AU25" s="697"/>
      <c r="AV25" s="697"/>
      <c r="AW25" s="697"/>
      <c r="AX25" s="697"/>
      <c r="AY25" s="697"/>
      <c r="AZ25" s="697"/>
      <c r="BA25" s="697"/>
      <c r="BB25" s="698"/>
      <c r="BC25" s="753"/>
      <c r="BD25" s="708"/>
      <c r="BE25" s="709"/>
      <c r="BF25" s="709"/>
      <c r="BG25" s="709"/>
      <c r="BH25" s="709"/>
      <c r="BI25" s="709"/>
      <c r="BJ25" s="710"/>
      <c r="CI25" s="213"/>
      <c r="CJ25" s="214"/>
      <c r="CK25" s="213"/>
      <c r="CL25" s="213"/>
      <c r="CM25" s="213"/>
      <c r="CN25" s="213"/>
      <c r="CO25" s="213"/>
      <c r="CP25" s="213"/>
      <c r="CQ25" s="213"/>
      <c r="CR25" s="215"/>
      <c r="CS25" s="215"/>
      <c r="CT25" s="213"/>
      <c r="CU25" s="213"/>
      <c r="CV25" s="216"/>
      <c r="CW25" s="222" t="s">
        <v>230</v>
      </c>
      <c r="CX25" s="222" t="s">
        <v>230</v>
      </c>
      <c r="CY25" s="213"/>
    </row>
    <row r="26" spans="2:103" ht="24.95" customHeight="1">
      <c r="B26" s="608"/>
      <c r="C26" s="608"/>
      <c r="D26" s="608"/>
      <c r="E26" s="609"/>
      <c r="F26" s="609"/>
      <c r="G26" s="609"/>
      <c r="H26" s="609"/>
      <c r="I26" s="609"/>
      <c r="J26" s="609"/>
      <c r="K26" s="609"/>
      <c r="L26" s="609"/>
      <c r="M26" s="609"/>
      <c r="N26" s="609"/>
      <c r="O26" s="609"/>
      <c r="P26" s="609"/>
      <c r="Q26" s="609"/>
      <c r="R26" s="609"/>
      <c r="S26" s="609"/>
      <c r="T26" s="609"/>
      <c r="U26" s="609"/>
      <c r="V26" s="609"/>
      <c r="W26" s="610"/>
      <c r="X26" s="599"/>
      <c r="Y26" s="599"/>
      <c r="Z26" s="599"/>
      <c r="AA26" s="599"/>
      <c r="AB26" s="599"/>
      <c r="AC26" s="599"/>
      <c r="AD26" s="599"/>
      <c r="AH26" s="655"/>
      <c r="AI26" s="656"/>
      <c r="AJ26" s="657"/>
      <c r="AK26" s="661"/>
      <c r="AL26" s="662"/>
      <c r="AM26" s="662"/>
      <c r="AN26" s="662"/>
      <c r="AO26" s="662"/>
      <c r="AP26" s="662"/>
      <c r="AQ26" s="662"/>
      <c r="AR26" s="662"/>
      <c r="AS26" s="662"/>
      <c r="AT26" s="662"/>
      <c r="AU26" s="662"/>
      <c r="AV26" s="662"/>
      <c r="AW26" s="662"/>
      <c r="AX26" s="662"/>
      <c r="AY26" s="662"/>
      <c r="AZ26" s="662"/>
      <c r="BA26" s="662"/>
      <c r="BB26" s="663"/>
      <c r="BC26" s="753"/>
      <c r="BD26" s="708"/>
      <c r="BE26" s="709"/>
      <c r="BF26" s="709"/>
      <c r="BG26" s="709"/>
      <c r="BH26" s="709"/>
      <c r="BI26" s="709"/>
      <c r="BJ26" s="710"/>
      <c r="CW26" s="223" t="s">
        <v>229</v>
      </c>
      <c r="CX26" s="61"/>
    </row>
    <row r="27" spans="2:103" ht="14.1" customHeight="1">
      <c r="B27" s="611"/>
      <c r="C27" s="611"/>
      <c r="D27" s="611"/>
      <c r="E27" s="601"/>
      <c r="F27" s="601"/>
      <c r="G27" s="601"/>
      <c r="H27" s="601"/>
      <c r="I27" s="601"/>
      <c r="J27" s="601"/>
      <c r="K27" s="601"/>
      <c r="L27" s="601"/>
      <c r="M27" s="611"/>
      <c r="N27" s="611"/>
      <c r="O27" s="611"/>
      <c r="P27" s="612"/>
      <c r="Q27" s="612"/>
      <c r="R27" s="612"/>
      <c r="S27" s="612"/>
      <c r="T27" s="612"/>
      <c r="U27" s="612"/>
      <c r="V27" s="612"/>
      <c r="W27" s="610"/>
      <c r="X27" s="599"/>
      <c r="Y27" s="599"/>
      <c r="Z27" s="599"/>
      <c r="AA27" s="599"/>
      <c r="AB27" s="599"/>
      <c r="AC27" s="599"/>
      <c r="AD27" s="599"/>
      <c r="AH27" s="658" t="s">
        <v>71</v>
      </c>
      <c r="AI27" s="659"/>
      <c r="AJ27" s="660"/>
      <c r="AK27" s="664"/>
      <c r="AL27" s="665"/>
      <c r="AM27" s="665"/>
      <c r="AN27" s="665"/>
      <c r="AO27" s="665"/>
      <c r="AP27" s="665"/>
      <c r="AQ27" s="665"/>
      <c r="AR27" s="666"/>
      <c r="AS27" s="691" t="s">
        <v>71</v>
      </c>
      <c r="AT27" s="692"/>
      <c r="AU27" s="693"/>
      <c r="AV27" s="694"/>
      <c r="AW27" s="695"/>
      <c r="AX27" s="695"/>
      <c r="AY27" s="695"/>
      <c r="AZ27" s="695"/>
      <c r="BA27" s="695"/>
      <c r="BB27" s="696"/>
      <c r="BC27" s="753"/>
      <c r="BD27" s="708"/>
      <c r="BE27" s="709"/>
      <c r="BF27" s="709"/>
      <c r="BG27" s="709"/>
      <c r="BH27" s="709"/>
      <c r="BI27" s="709"/>
      <c r="BJ27" s="710"/>
    </row>
    <row r="28" spans="2:103" ht="24.95" customHeight="1">
      <c r="B28" s="608"/>
      <c r="C28" s="608"/>
      <c r="D28" s="608"/>
      <c r="E28" s="601"/>
      <c r="F28" s="601"/>
      <c r="G28" s="601"/>
      <c r="H28" s="601"/>
      <c r="I28" s="601"/>
      <c r="J28" s="601"/>
      <c r="K28" s="601"/>
      <c r="L28" s="601"/>
      <c r="M28" s="283"/>
      <c r="N28" s="283"/>
      <c r="O28" s="283"/>
      <c r="P28" s="613"/>
      <c r="Q28" s="613"/>
      <c r="R28" s="613"/>
      <c r="S28" s="613"/>
      <c r="T28" s="613"/>
      <c r="U28" s="613"/>
      <c r="V28" s="613"/>
      <c r="W28" s="610"/>
      <c r="X28" s="599"/>
      <c r="Y28" s="599"/>
      <c r="Z28" s="599"/>
      <c r="AA28" s="599"/>
      <c r="AB28" s="599"/>
      <c r="AC28" s="599"/>
      <c r="AD28" s="599"/>
      <c r="AH28" s="667" t="s">
        <v>72</v>
      </c>
      <c r="AI28" s="668"/>
      <c r="AJ28" s="669"/>
      <c r="AK28" s="718"/>
      <c r="AL28" s="719"/>
      <c r="AM28" s="719"/>
      <c r="AN28" s="719"/>
      <c r="AO28" s="719"/>
      <c r="AP28" s="719"/>
      <c r="AQ28" s="719"/>
      <c r="AR28" s="720"/>
      <c r="AS28" s="702" t="s">
        <v>227</v>
      </c>
      <c r="AT28" s="703"/>
      <c r="AU28" s="704"/>
      <c r="AV28" s="687"/>
      <c r="AW28" s="688"/>
      <c r="AX28" s="688"/>
      <c r="AY28" s="688"/>
      <c r="AZ28" s="688"/>
      <c r="BA28" s="688"/>
      <c r="BB28" s="689"/>
      <c r="BC28" s="753"/>
      <c r="BD28" s="708"/>
      <c r="BE28" s="709"/>
      <c r="BF28" s="709"/>
      <c r="BG28" s="709"/>
      <c r="BH28" s="709"/>
      <c r="BI28" s="709"/>
      <c r="BJ28" s="710"/>
    </row>
    <row r="29" spans="2:103" ht="24.95" customHeight="1">
      <c r="B29" s="608"/>
      <c r="C29" s="608"/>
      <c r="D29" s="608"/>
      <c r="E29" s="601"/>
      <c r="F29" s="601"/>
      <c r="G29" s="601"/>
      <c r="H29" s="601"/>
      <c r="I29" s="601"/>
      <c r="J29" s="601"/>
      <c r="K29" s="601"/>
      <c r="L29" s="601"/>
      <c r="M29" s="283"/>
      <c r="N29" s="283"/>
      <c r="O29" s="283"/>
      <c r="P29" s="613"/>
      <c r="Q29" s="613"/>
      <c r="R29" s="613"/>
      <c r="S29" s="613"/>
      <c r="T29" s="613"/>
      <c r="U29" s="613"/>
      <c r="V29" s="613"/>
      <c r="W29" s="610"/>
      <c r="X29" s="599"/>
      <c r="Y29" s="599"/>
      <c r="Z29" s="599"/>
      <c r="AA29" s="599"/>
      <c r="AB29" s="599"/>
      <c r="AC29" s="599"/>
      <c r="AD29" s="599"/>
      <c r="AH29" s="655"/>
      <c r="AI29" s="656"/>
      <c r="AJ29" s="657"/>
      <c r="AK29" s="721"/>
      <c r="AL29" s="722"/>
      <c r="AM29" s="722"/>
      <c r="AN29" s="722"/>
      <c r="AO29" s="722"/>
      <c r="AP29" s="722"/>
      <c r="AQ29" s="722"/>
      <c r="AR29" s="723"/>
      <c r="AS29" s="705" t="s">
        <v>242</v>
      </c>
      <c r="AT29" s="706"/>
      <c r="AU29" s="707"/>
      <c r="AV29" s="684"/>
      <c r="AW29" s="685"/>
      <c r="AX29" s="685"/>
      <c r="AY29" s="685"/>
      <c r="AZ29" s="685"/>
      <c r="BA29" s="685"/>
      <c r="BB29" s="686"/>
      <c r="BC29" s="753"/>
      <c r="BD29" s="708"/>
      <c r="BE29" s="709"/>
      <c r="BF29" s="709"/>
      <c r="BG29" s="709"/>
      <c r="BH29" s="709"/>
      <c r="BI29" s="709"/>
      <c r="BJ29" s="710"/>
    </row>
    <row r="30" spans="2:103" ht="24.95" customHeight="1">
      <c r="B30" s="608"/>
      <c r="C30" s="608"/>
      <c r="D30" s="608"/>
      <c r="E30" s="614"/>
      <c r="F30" s="602"/>
      <c r="G30" s="598"/>
      <c r="H30" s="407"/>
      <c r="I30" s="598"/>
      <c r="J30" s="407"/>
      <c r="K30" s="598"/>
      <c r="L30" s="407"/>
      <c r="M30" s="608"/>
      <c r="N30" s="608"/>
      <c r="O30" s="608"/>
      <c r="P30" s="615"/>
      <c r="Q30" s="615"/>
      <c r="R30" s="615"/>
      <c r="S30" s="615"/>
      <c r="T30" s="615"/>
      <c r="U30" s="615"/>
      <c r="V30" s="615"/>
      <c r="W30" s="610"/>
      <c r="X30" s="599"/>
      <c r="Y30" s="599"/>
      <c r="Z30" s="599"/>
      <c r="AA30" s="599"/>
      <c r="AB30" s="599"/>
      <c r="AC30" s="599"/>
      <c r="AD30" s="599"/>
      <c r="AH30" s="652" t="s">
        <v>3</v>
      </c>
      <c r="AI30" s="653"/>
      <c r="AJ30" s="654"/>
      <c r="AK30" s="724" t="s">
        <v>297</v>
      </c>
      <c r="AL30" s="751" t="s">
        <v>298</v>
      </c>
      <c r="AM30" s="676"/>
      <c r="AN30" s="726" t="s">
        <v>224</v>
      </c>
      <c r="AO30" s="676"/>
      <c r="AP30" s="726" t="s">
        <v>225</v>
      </c>
      <c r="AQ30" s="676"/>
      <c r="AR30" s="728" t="s">
        <v>226</v>
      </c>
      <c r="AS30" s="763" t="s">
        <v>74</v>
      </c>
      <c r="AT30" s="764"/>
      <c r="AU30" s="765"/>
      <c r="AV30" s="766"/>
      <c r="AW30" s="767"/>
      <c r="AX30" s="767"/>
      <c r="AY30" s="767"/>
      <c r="AZ30" s="767"/>
      <c r="BA30" s="767"/>
      <c r="BB30" s="768"/>
      <c r="BC30" s="753"/>
      <c r="BD30" s="708"/>
      <c r="BE30" s="709"/>
      <c r="BF30" s="709"/>
      <c r="BG30" s="709"/>
      <c r="BH30" s="709"/>
      <c r="BI30" s="709"/>
      <c r="BJ30" s="710"/>
    </row>
    <row r="31" spans="2:103" ht="24.95" customHeight="1">
      <c r="B31" s="608"/>
      <c r="C31" s="608"/>
      <c r="D31" s="608"/>
      <c r="E31" s="614"/>
      <c r="F31" s="602"/>
      <c r="G31" s="598"/>
      <c r="H31" s="407"/>
      <c r="I31" s="598"/>
      <c r="J31" s="407"/>
      <c r="K31" s="598"/>
      <c r="L31" s="407"/>
      <c r="M31" s="608"/>
      <c r="N31" s="608"/>
      <c r="O31" s="608"/>
      <c r="P31" s="615"/>
      <c r="Q31" s="615"/>
      <c r="R31" s="615"/>
      <c r="S31" s="615"/>
      <c r="T31" s="615"/>
      <c r="U31" s="615"/>
      <c r="V31" s="615"/>
      <c r="W31" s="610"/>
      <c r="X31" s="599"/>
      <c r="Y31" s="599"/>
      <c r="Z31" s="599"/>
      <c r="AA31" s="599"/>
      <c r="AB31" s="599"/>
      <c r="AC31" s="599"/>
      <c r="AD31" s="599"/>
      <c r="AH31" s="655"/>
      <c r="AI31" s="656"/>
      <c r="AJ31" s="657"/>
      <c r="AK31" s="725"/>
      <c r="AL31" s="752"/>
      <c r="AM31" s="677"/>
      <c r="AN31" s="727"/>
      <c r="AO31" s="677"/>
      <c r="AP31" s="727"/>
      <c r="AQ31" s="677"/>
      <c r="AR31" s="729"/>
      <c r="AS31" s="763" t="s">
        <v>73</v>
      </c>
      <c r="AT31" s="764"/>
      <c r="AU31" s="765"/>
      <c r="AV31" s="766"/>
      <c r="AW31" s="767"/>
      <c r="AX31" s="767"/>
      <c r="AY31" s="767"/>
      <c r="AZ31" s="767"/>
      <c r="BA31" s="767"/>
      <c r="BB31" s="768"/>
      <c r="BC31" s="754"/>
      <c r="BD31" s="711"/>
      <c r="BE31" s="712"/>
      <c r="BF31" s="712"/>
      <c r="BG31" s="712"/>
      <c r="BH31" s="712"/>
      <c r="BI31" s="712"/>
      <c r="BJ31" s="713"/>
      <c r="BM31" s="131" t="s">
        <v>266</v>
      </c>
      <c r="BN31" s="60"/>
      <c r="BO31" s="60"/>
      <c r="BP31" s="60"/>
      <c r="BQ31" s="60"/>
      <c r="BR31" s="60"/>
      <c r="BS31" s="60"/>
      <c r="BT31" s="60"/>
    </row>
    <row r="32" spans="2:103" s="41" customFormat="1" ht="15" customHeight="1">
      <c r="B32" s="608"/>
      <c r="C32" s="608"/>
      <c r="D32" s="608"/>
      <c r="E32" s="608"/>
      <c r="F32" s="608"/>
      <c r="G32" s="608"/>
      <c r="H32" s="608"/>
      <c r="I32" s="608"/>
      <c r="J32" s="608"/>
      <c r="K32" s="608"/>
      <c r="L32" s="608"/>
      <c r="M32" s="608"/>
      <c r="N32" s="608"/>
      <c r="O32" s="608"/>
      <c r="P32" s="608"/>
      <c r="Q32" s="608"/>
      <c r="R32" s="608"/>
      <c r="S32" s="608"/>
      <c r="T32" s="608"/>
      <c r="U32" s="608"/>
      <c r="V32" s="608"/>
      <c r="W32" s="608"/>
      <c r="X32" s="608"/>
      <c r="Y32" s="608"/>
      <c r="Z32" s="608"/>
      <c r="AA32" s="608"/>
      <c r="AB32" s="608"/>
      <c r="AC32" s="608"/>
      <c r="AD32" s="608"/>
      <c r="AH32" s="780" t="s">
        <v>81</v>
      </c>
      <c r="AI32" s="764"/>
      <c r="AJ32" s="764"/>
      <c r="AK32" s="764"/>
      <c r="AL32" s="764"/>
      <c r="AM32" s="764"/>
      <c r="AN32" s="764"/>
      <c r="AO32" s="765"/>
      <c r="AP32" s="763" t="s">
        <v>82</v>
      </c>
      <c r="AQ32" s="764"/>
      <c r="AR32" s="764"/>
      <c r="AS32" s="764"/>
      <c r="AT32" s="764"/>
      <c r="AU32" s="764"/>
      <c r="AV32" s="764"/>
      <c r="AW32" s="764"/>
      <c r="AX32" s="764"/>
      <c r="AY32" s="764"/>
      <c r="AZ32" s="764"/>
      <c r="BA32" s="764"/>
      <c r="BB32" s="765"/>
      <c r="BC32" s="763" t="s">
        <v>83</v>
      </c>
      <c r="BD32" s="764"/>
      <c r="BE32" s="764"/>
      <c r="BF32" s="764"/>
      <c r="BG32" s="764"/>
      <c r="BH32" s="764"/>
      <c r="BI32" s="764"/>
      <c r="BJ32" s="769"/>
      <c r="BM32" s="60"/>
      <c r="BN32" s="60" t="s">
        <v>539</v>
      </c>
      <c r="BO32" s="60"/>
      <c r="BP32" s="60"/>
      <c r="BQ32" s="60"/>
      <c r="BR32" s="60"/>
      <c r="BS32" s="60"/>
      <c r="BT32" s="60"/>
    </row>
    <row r="33" spans="2:72" ht="17.45" customHeight="1">
      <c r="B33" s="616"/>
      <c r="C33" s="616"/>
      <c r="D33" s="616"/>
      <c r="E33" s="616"/>
      <c r="F33" s="616"/>
      <c r="G33" s="616"/>
      <c r="H33" s="616"/>
      <c r="I33" s="616"/>
      <c r="J33" s="617"/>
      <c r="K33" s="616"/>
      <c r="L33" s="616"/>
      <c r="M33" s="616"/>
      <c r="N33" s="616"/>
      <c r="O33" s="616"/>
      <c r="P33" s="616"/>
      <c r="Q33" s="616"/>
      <c r="R33" s="616"/>
      <c r="S33" s="616"/>
      <c r="T33" s="616"/>
      <c r="U33" s="616"/>
      <c r="V33" s="616"/>
      <c r="W33" s="617"/>
      <c r="X33" s="616"/>
      <c r="Y33" s="616"/>
      <c r="Z33" s="616"/>
      <c r="AA33" s="616"/>
      <c r="AB33" s="616"/>
      <c r="AC33" s="616"/>
      <c r="AD33" s="616"/>
      <c r="AH33" s="781" t="str">
        <f>TEXT(DATE(BM2+1,3,31),"ggge年m月d日")&amp;"現在の従業者数を"&amp;CHAR(10)&amp;"記入してください。"</f>
        <v>令和7年3月31日現在の従業者数を
記入してください。</v>
      </c>
      <c r="AI33" s="782"/>
      <c r="AJ33" s="782"/>
      <c r="AK33" s="782"/>
      <c r="AL33" s="782"/>
      <c r="AM33" s="782"/>
      <c r="AN33" s="782"/>
      <c r="AO33" s="783"/>
      <c r="AP33" s="760" t="s">
        <v>238</v>
      </c>
      <c r="AQ33" s="671" t="s">
        <v>264</v>
      </c>
      <c r="AR33" s="671"/>
      <c r="AS33" s="671"/>
      <c r="AT33" s="671"/>
      <c r="AU33" s="671"/>
      <c r="AV33" s="671"/>
      <c r="AW33" s="671"/>
      <c r="AX33" s="671"/>
      <c r="AY33" s="671"/>
      <c r="AZ33" s="671"/>
      <c r="BA33" s="671"/>
      <c r="BB33" s="761"/>
      <c r="BC33" s="758" t="s">
        <v>238</v>
      </c>
      <c r="BD33" s="670" t="s">
        <v>289</v>
      </c>
      <c r="BE33" s="671"/>
      <c r="BF33" s="671"/>
      <c r="BG33" s="671"/>
      <c r="BH33" s="671"/>
      <c r="BI33" s="671"/>
      <c r="BJ33" s="672"/>
      <c r="BM33" s="60"/>
      <c r="BN33" s="217" t="s">
        <v>267</v>
      </c>
      <c r="BO33" s="211"/>
      <c r="BP33" s="211"/>
      <c r="BQ33" s="211"/>
      <c r="BR33" s="211"/>
      <c r="BS33" s="211"/>
      <c r="BT33" s="211"/>
    </row>
    <row r="34" spans="2:72" ht="20.100000000000001" customHeight="1">
      <c r="B34" s="616"/>
      <c r="C34" s="616"/>
      <c r="D34" s="616"/>
      <c r="E34" s="616"/>
      <c r="F34" s="616"/>
      <c r="G34" s="616"/>
      <c r="H34" s="616"/>
      <c r="I34" s="616"/>
      <c r="J34" s="617"/>
      <c r="K34" s="616"/>
      <c r="L34" s="616"/>
      <c r="M34" s="616"/>
      <c r="N34" s="616"/>
      <c r="O34" s="616"/>
      <c r="P34" s="616"/>
      <c r="Q34" s="616"/>
      <c r="R34" s="616"/>
      <c r="S34" s="616"/>
      <c r="T34" s="616"/>
      <c r="U34" s="616"/>
      <c r="V34" s="616"/>
      <c r="W34" s="617"/>
      <c r="X34" s="616"/>
      <c r="Y34" s="616"/>
      <c r="Z34" s="616"/>
      <c r="AA34" s="616"/>
      <c r="AB34" s="616"/>
      <c r="AC34" s="616"/>
      <c r="AD34" s="616"/>
      <c r="AH34" s="781"/>
      <c r="AI34" s="782"/>
      <c r="AJ34" s="782"/>
      <c r="AK34" s="782"/>
      <c r="AL34" s="782"/>
      <c r="AM34" s="782"/>
      <c r="AN34" s="782"/>
      <c r="AO34" s="783"/>
      <c r="AP34" s="759"/>
      <c r="AQ34" s="674"/>
      <c r="AR34" s="674"/>
      <c r="AS34" s="674"/>
      <c r="AT34" s="674"/>
      <c r="AU34" s="674"/>
      <c r="AV34" s="674"/>
      <c r="AW34" s="674"/>
      <c r="AX34" s="674"/>
      <c r="AY34" s="674"/>
      <c r="AZ34" s="674"/>
      <c r="BA34" s="674"/>
      <c r="BB34" s="762"/>
      <c r="BC34" s="759"/>
      <c r="BD34" s="673"/>
      <c r="BE34" s="674"/>
      <c r="BF34" s="674"/>
      <c r="BG34" s="674"/>
      <c r="BH34" s="674"/>
      <c r="BI34" s="674"/>
      <c r="BJ34" s="675"/>
      <c r="BN34" s="211"/>
      <c r="BO34" s="211"/>
      <c r="BP34" s="211"/>
      <c r="BQ34" s="211"/>
      <c r="BR34" s="211"/>
      <c r="BS34" s="211"/>
      <c r="BT34" s="211"/>
    </row>
    <row r="35" spans="2:72" ht="24.95" customHeight="1">
      <c r="B35" s="618"/>
      <c r="C35" s="618"/>
      <c r="D35" s="618"/>
      <c r="E35" s="618"/>
      <c r="F35" s="618"/>
      <c r="G35" s="618"/>
      <c r="H35" s="618"/>
      <c r="I35" s="618"/>
      <c r="J35" s="619"/>
      <c r="K35" s="620"/>
      <c r="L35" s="57"/>
      <c r="M35" s="44"/>
      <c r="N35" s="44"/>
      <c r="O35" s="57"/>
      <c r="P35" s="44"/>
      <c r="R35" s="44"/>
      <c r="S35" s="44"/>
      <c r="T35" s="44"/>
      <c r="U35" s="44"/>
      <c r="V35" s="44"/>
      <c r="W35" s="619"/>
      <c r="X35" s="621"/>
      <c r="Y35" s="57"/>
      <c r="Z35" s="44"/>
      <c r="AA35" s="44"/>
      <c r="AB35" s="44"/>
      <c r="AD35" s="44"/>
      <c r="AH35" s="740" t="s">
        <v>288</v>
      </c>
      <c r="AI35" s="741"/>
      <c r="AJ35" s="741"/>
      <c r="AK35" s="741"/>
      <c r="AL35" s="741"/>
      <c r="AM35" s="741"/>
      <c r="AN35" s="741"/>
      <c r="AO35" s="742"/>
      <c r="AP35" s="735"/>
      <c r="AQ35" s="130">
        <v>1</v>
      </c>
      <c r="AR35" s="73" t="s">
        <v>124</v>
      </c>
      <c r="AS35" s="224" t="s">
        <v>125</v>
      </c>
      <c r="AT35" s="224"/>
      <c r="AU35" s="73"/>
      <c r="AV35" s="224"/>
      <c r="AW35" s="247"/>
      <c r="AX35" s="224"/>
      <c r="AY35" s="224"/>
      <c r="AZ35" s="224"/>
      <c r="BA35" s="224"/>
      <c r="BB35" s="225"/>
      <c r="BC35" s="735"/>
      <c r="BD35" s="246">
        <v>1</v>
      </c>
      <c r="BE35" s="73" t="s">
        <v>124</v>
      </c>
      <c r="BF35" s="224" t="s">
        <v>128</v>
      </c>
      <c r="BG35" s="224"/>
      <c r="BH35" s="224"/>
      <c r="BI35" s="247"/>
      <c r="BJ35" s="248"/>
      <c r="BM35" s="218" t="s">
        <v>268</v>
      </c>
      <c r="BN35" s="212" t="s">
        <v>238</v>
      </c>
      <c r="BO35" s="730" t="s">
        <v>269</v>
      </c>
      <c r="BP35" s="731"/>
      <c r="BQ35" s="732"/>
    </row>
    <row r="36" spans="2:72" ht="24.95" customHeight="1">
      <c r="B36" s="275"/>
      <c r="C36" s="622"/>
      <c r="D36" s="622"/>
      <c r="E36" s="622"/>
      <c r="F36" s="622"/>
      <c r="G36" s="622"/>
      <c r="H36" s="622"/>
      <c r="I36" s="622"/>
      <c r="J36" s="619"/>
      <c r="K36" s="620"/>
      <c r="L36" s="57"/>
      <c r="M36" s="44"/>
      <c r="N36" s="44"/>
      <c r="O36" s="57"/>
      <c r="P36" s="44"/>
      <c r="R36" s="44"/>
      <c r="S36" s="44"/>
      <c r="T36" s="44"/>
      <c r="U36" s="44"/>
      <c r="V36" s="44"/>
      <c r="W36" s="619"/>
      <c r="X36" s="621"/>
      <c r="Y36" s="57"/>
      <c r="Z36" s="44"/>
      <c r="AA36" s="44"/>
      <c r="AB36" s="44"/>
      <c r="AD36" s="44"/>
      <c r="AH36" s="255"/>
      <c r="AI36" s="253"/>
      <c r="AJ36" s="220"/>
      <c r="AK36" s="220"/>
      <c r="AL36" s="220"/>
      <c r="AM36" s="220"/>
      <c r="AN36" s="220"/>
      <c r="AO36" s="221"/>
      <c r="AP36" s="736"/>
      <c r="AQ36" s="129">
        <v>2</v>
      </c>
      <c r="AR36" s="65" t="s">
        <v>123</v>
      </c>
      <c r="AS36" s="69" t="s">
        <v>244</v>
      </c>
      <c r="AT36" s="69"/>
      <c r="AU36" s="65"/>
      <c r="AV36" s="69"/>
      <c r="AW36" s="70"/>
      <c r="AX36" s="69"/>
      <c r="AY36" s="69"/>
      <c r="AZ36" s="69"/>
      <c r="BA36" s="69"/>
      <c r="BB36" s="71"/>
      <c r="BC36" s="746"/>
      <c r="BD36" s="249">
        <v>2</v>
      </c>
      <c r="BE36" s="57" t="s">
        <v>123</v>
      </c>
      <c r="BF36" s="44" t="s">
        <v>130</v>
      </c>
      <c r="BG36" s="44"/>
      <c r="BH36" s="44"/>
      <c r="BJ36" s="48"/>
      <c r="BM36" s="60"/>
      <c r="BN36" s="733">
        <v>1</v>
      </c>
      <c r="BO36" s="251">
        <v>1</v>
      </c>
      <c r="BP36" s="224" t="s">
        <v>270</v>
      </c>
      <c r="BQ36" s="225" t="s">
        <v>271</v>
      </c>
    </row>
    <row r="37" spans="2:72" ht="24.95" customHeight="1" thickBot="1">
      <c r="B37" s="275"/>
      <c r="C37" s="622"/>
      <c r="D37" s="623"/>
      <c r="E37" s="623"/>
      <c r="F37" s="623"/>
      <c r="G37" s="623"/>
      <c r="H37" s="623"/>
      <c r="I37" s="624"/>
      <c r="J37" s="616"/>
      <c r="K37" s="616"/>
      <c r="L37" s="616"/>
      <c r="M37" s="616"/>
      <c r="N37" s="616"/>
      <c r="O37" s="616"/>
      <c r="P37" s="616"/>
      <c r="Q37" s="616"/>
      <c r="R37" s="616"/>
      <c r="S37" s="616"/>
      <c r="T37" s="616"/>
      <c r="U37" s="616"/>
      <c r="V37" s="616"/>
      <c r="W37" s="619"/>
      <c r="X37" s="621"/>
      <c r="Y37" s="57"/>
      <c r="Z37" s="44"/>
      <c r="AA37" s="44"/>
      <c r="AB37" s="44"/>
      <c r="AD37" s="44"/>
      <c r="AH37" s="256"/>
      <c r="AI37" s="254"/>
      <c r="AJ37" s="737"/>
      <c r="AK37" s="738"/>
      <c r="AL37" s="738"/>
      <c r="AM37" s="738"/>
      <c r="AN37" s="739"/>
      <c r="AO37" s="232" t="s">
        <v>2</v>
      </c>
      <c r="AP37" s="743"/>
      <c r="AQ37" s="744"/>
      <c r="AR37" s="744"/>
      <c r="AS37" s="744"/>
      <c r="AT37" s="744"/>
      <c r="AU37" s="744"/>
      <c r="AV37" s="744"/>
      <c r="AW37" s="744"/>
      <c r="AX37" s="744"/>
      <c r="AY37" s="744"/>
      <c r="AZ37" s="744"/>
      <c r="BA37" s="744"/>
      <c r="BB37" s="745"/>
      <c r="BC37" s="747"/>
      <c r="BD37" s="250">
        <v>3</v>
      </c>
      <c r="BE37" s="228" t="s">
        <v>123</v>
      </c>
      <c r="BF37" s="45" t="s">
        <v>129</v>
      </c>
      <c r="BG37" s="45"/>
      <c r="BH37" s="45"/>
      <c r="BI37" s="219"/>
      <c r="BJ37" s="49"/>
      <c r="BN37" s="734"/>
      <c r="BO37" s="252">
        <v>2</v>
      </c>
      <c r="BP37" s="69" t="s">
        <v>270</v>
      </c>
      <c r="BQ37" s="71" t="s">
        <v>272</v>
      </c>
    </row>
    <row r="38" spans="2:72" ht="50.1" customHeight="1">
      <c r="B38" s="610"/>
      <c r="C38" s="625"/>
      <c r="D38" s="626"/>
      <c r="E38" s="626"/>
      <c r="F38" s="626"/>
      <c r="G38" s="626"/>
      <c r="H38" s="626"/>
      <c r="I38" s="626"/>
      <c r="J38" s="626"/>
      <c r="K38" s="626"/>
      <c r="AH38" s="775" t="s">
        <v>11</v>
      </c>
      <c r="AI38" s="235" t="s">
        <v>238</v>
      </c>
      <c r="AJ38" s="770" t="str">
        <f>BM3&amp;"の１年間に産業廃棄物は"&amp;CHAR(10)&amp;"発生しましたか。"&amp;CHAR(10)&amp;"該当する番号を記入してください。"</f>
        <v>令和6年度の１年間に産業廃棄物は
発生しましたか。
該当する番号を記入してください。</v>
      </c>
      <c r="AK38" s="771"/>
      <c r="AL38" s="771"/>
      <c r="AM38" s="771"/>
      <c r="AN38" s="771"/>
      <c r="AO38" s="771"/>
      <c r="AP38" s="771"/>
      <c r="AQ38" s="772"/>
      <c r="AR38" s="244"/>
      <c r="AS38" s="245"/>
      <c r="AT38" s="245"/>
      <c r="AU38" s="245"/>
      <c r="AV38" s="245"/>
      <c r="AW38" s="245"/>
      <c r="AX38" s="245"/>
      <c r="AY38" s="245"/>
      <c r="AZ38" s="245"/>
      <c r="BA38" s="245"/>
      <c r="BB38" s="245"/>
      <c r="BM38" s="60"/>
    </row>
    <row r="39" spans="2:72" ht="60" customHeight="1">
      <c r="B39" s="610"/>
      <c r="C39" s="627"/>
      <c r="D39" s="620"/>
      <c r="E39" s="57"/>
      <c r="F39" s="628"/>
      <c r="G39" s="628"/>
      <c r="H39" s="628"/>
      <c r="I39" s="628"/>
      <c r="J39" s="628"/>
      <c r="K39" s="628"/>
      <c r="AH39" s="776"/>
      <c r="AI39" s="778"/>
      <c r="AJ39" s="130">
        <v>1</v>
      </c>
      <c r="AK39" s="73" t="s">
        <v>124</v>
      </c>
      <c r="AL39" s="773" t="s">
        <v>243</v>
      </c>
      <c r="AM39" s="773"/>
      <c r="AN39" s="773"/>
      <c r="AO39" s="773"/>
      <c r="AP39" s="773"/>
      <c r="AQ39" s="774"/>
      <c r="BM39" s="60"/>
    </row>
    <row r="40" spans="2:72" ht="24.95" customHeight="1" thickBot="1">
      <c r="B40" s="610"/>
      <c r="C40" s="627"/>
      <c r="D40" s="400"/>
      <c r="E40" s="57"/>
      <c r="F40" s="56"/>
      <c r="G40" s="629"/>
      <c r="H40" s="629"/>
      <c r="I40" s="629"/>
      <c r="J40" s="629"/>
      <c r="K40" s="629"/>
      <c r="M40" s="46"/>
      <c r="N40" s="46"/>
      <c r="O40" s="46"/>
      <c r="P40" s="46"/>
      <c r="Q40" s="46"/>
      <c r="R40" s="46"/>
      <c r="S40" s="46"/>
      <c r="T40" s="46"/>
      <c r="U40" s="46"/>
      <c r="V40" s="46"/>
      <c r="W40" s="46"/>
      <c r="X40" s="46"/>
      <c r="AH40" s="777"/>
      <c r="AI40" s="779"/>
      <c r="AJ40" s="227">
        <v>2</v>
      </c>
      <c r="AK40" s="228" t="s">
        <v>123</v>
      </c>
      <c r="AL40" s="231" t="s">
        <v>127</v>
      </c>
      <c r="AM40" s="229"/>
      <c r="AN40" s="229"/>
      <c r="AO40" s="229"/>
      <c r="AP40" s="229"/>
      <c r="AQ40" s="230"/>
      <c r="AS40" s="46"/>
      <c r="AT40" s="46"/>
      <c r="AU40" s="46"/>
      <c r="AV40" s="46"/>
      <c r="AW40" s="46"/>
      <c r="AX40" s="46"/>
      <c r="AY40" s="46"/>
      <c r="AZ40" s="46"/>
      <c r="BA40" s="46"/>
      <c r="BB40" s="46"/>
      <c r="BC40" s="46"/>
      <c r="BD40" s="46"/>
    </row>
    <row r="41" spans="2:72" ht="9.9499999999999993" customHeight="1">
      <c r="M41" s="46"/>
      <c r="N41" s="46"/>
      <c r="O41" s="46"/>
      <c r="P41" s="46"/>
      <c r="Q41" s="46"/>
      <c r="R41" s="46"/>
      <c r="S41" s="46"/>
      <c r="T41" s="46"/>
      <c r="U41" s="46"/>
      <c r="V41" s="46"/>
      <c r="W41" s="46"/>
      <c r="X41" s="46"/>
      <c r="AS41" s="46"/>
      <c r="AT41" s="46"/>
      <c r="AU41" s="46"/>
      <c r="AV41" s="46"/>
      <c r="AW41" s="46"/>
      <c r="AX41" s="46"/>
      <c r="AY41" s="46"/>
      <c r="AZ41" s="46"/>
      <c r="BA41" s="46"/>
      <c r="BB41" s="46"/>
      <c r="BC41" s="46"/>
      <c r="BD41" s="46"/>
    </row>
    <row r="42" spans="2:72" ht="15" customHeight="1">
      <c r="M42" s="46"/>
      <c r="N42" s="46"/>
      <c r="O42" s="46"/>
      <c r="P42" s="46"/>
      <c r="Q42" s="46"/>
      <c r="R42" s="46"/>
      <c r="S42" s="46"/>
      <c r="T42" s="46"/>
      <c r="U42" s="46"/>
      <c r="V42" s="46"/>
      <c r="W42" s="46"/>
      <c r="X42" s="46"/>
      <c r="AS42" s="46"/>
      <c r="AT42" s="46"/>
      <c r="AU42" s="46"/>
      <c r="AV42" s="46"/>
      <c r="AW42" s="46"/>
      <c r="AX42" s="46"/>
      <c r="AY42" s="46"/>
      <c r="AZ42" s="46"/>
      <c r="BA42" s="46"/>
      <c r="BB42" s="46"/>
      <c r="BC42" s="46"/>
      <c r="BD42" s="46"/>
    </row>
    <row r="43" spans="2:72" ht="30" customHeight="1">
      <c r="C43" s="283"/>
      <c r="D43" s="283"/>
      <c r="E43" s="283"/>
      <c r="F43" s="283"/>
      <c r="G43" s="283"/>
      <c r="H43" s="283"/>
      <c r="I43" s="283"/>
      <c r="J43" s="283"/>
      <c r="K43" s="283"/>
      <c r="M43" s="46"/>
      <c r="N43" s="46"/>
      <c r="O43" s="46"/>
      <c r="P43" s="46"/>
      <c r="Q43" s="46"/>
      <c r="R43" s="46"/>
      <c r="S43" s="46"/>
      <c r="T43" s="46"/>
      <c r="U43" s="46"/>
      <c r="V43" s="46"/>
      <c r="W43" s="46"/>
      <c r="X43" s="46"/>
      <c r="AI43" s="748" t="s">
        <v>50</v>
      </c>
      <c r="AJ43" s="749"/>
      <c r="AK43" s="749"/>
      <c r="AL43" s="749"/>
      <c r="AM43" s="749"/>
      <c r="AN43" s="749"/>
      <c r="AO43" s="749"/>
      <c r="AP43" s="749"/>
      <c r="AQ43" s="750"/>
      <c r="AS43" s="46"/>
      <c r="AT43" s="46"/>
      <c r="AU43" s="46"/>
      <c r="AV43" s="46"/>
      <c r="AW43" s="46"/>
      <c r="AX43" s="46"/>
      <c r="AY43" s="46"/>
      <c r="AZ43" s="46"/>
      <c r="BA43" s="46"/>
      <c r="BB43" s="46"/>
      <c r="BC43" s="46"/>
      <c r="BD43" s="46"/>
    </row>
    <row r="44" spans="2:72" ht="15" customHeight="1">
      <c r="D44" s="57"/>
      <c r="E44" s="57"/>
      <c r="F44" s="57"/>
      <c r="G44" s="57"/>
      <c r="H44" s="57"/>
      <c r="I44" s="57"/>
      <c r="J44" s="57"/>
      <c r="K44" s="57"/>
      <c r="AJ44" s="57"/>
      <c r="AK44" s="57"/>
      <c r="AL44" s="57"/>
      <c r="AM44" s="57"/>
      <c r="AN44" s="57"/>
      <c r="AO44" s="57"/>
      <c r="AP44" s="57"/>
      <c r="AQ44" s="57"/>
    </row>
    <row r="45" spans="2:72" ht="15.75" customHeight="1">
      <c r="C45" s="57"/>
      <c r="D45" s="57"/>
      <c r="E45" s="57"/>
      <c r="F45" s="57"/>
      <c r="G45" s="57"/>
      <c r="H45" s="57"/>
      <c r="I45" s="57"/>
      <c r="J45" s="57"/>
      <c r="K45" s="57"/>
      <c r="AI45" s="57"/>
      <c r="AJ45" s="57"/>
      <c r="AK45" s="57"/>
      <c r="AL45" s="57"/>
      <c r="AM45" s="57"/>
      <c r="AN45" s="57"/>
      <c r="AO45" s="57"/>
      <c r="AP45" s="57"/>
      <c r="AQ45" s="57"/>
    </row>
    <row r="46" spans="2:72" ht="15.95" customHeight="1"/>
    <row r="47" spans="2:72">
      <c r="L47" s="233"/>
      <c r="AR47" s="233"/>
    </row>
    <row r="48" spans="2:72">
      <c r="L48" s="233"/>
      <c r="AR48" s="233"/>
    </row>
  </sheetData>
  <sheetProtection selectLockedCells="1"/>
  <mergeCells count="57">
    <mergeCell ref="AJ38:AQ38"/>
    <mergeCell ref="AL39:AQ39"/>
    <mergeCell ref="AH38:AH40"/>
    <mergeCell ref="AI39:AI40"/>
    <mergeCell ref="AP32:BB32"/>
    <mergeCell ref="AH32:AO32"/>
    <mergeCell ref="AH33:AO34"/>
    <mergeCell ref="AI43:AQ43"/>
    <mergeCell ref="AL30:AL31"/>
    <mergeCell ref="AN30:AN31"/>
    <mergeCell ref="BC24:BC31"/>
    <mergeCell ref="AH23:AV23"/>
    <mergeCell ref="BC33:BC34"/>
    <mergeCell ref="AP33:AP34"/>
    <mergeCell ref="AQ33:BB34"/>
    <mergeCell ref="AH30:AJ31"/>
    <mergeCell ref="AO30:AO31"/>
    <mergeCell ref="AQ30:AQ31"/>
    <mergeCell ref="AS30:AU30"/>
    <mergeCell ref="AS31:AU31"/>
    <mergeCell ref="AV30:BB30"/>
    <mergeCell ref="AV31:BB31"/>
    <mergeCell ref="BC32:BJ32"/>
    <mergeCell ref="BN36:BN37"/>
    <mergeCell ref="AP35:AP36"/>
    <mergeCell ref="AJ37:AN37"/>
    <mergeCell ref="AH35:AO35"/>
    <mergeCell ref="AP37:BB37"/>
    <mergeCell ref="BC35:BC37"/>
    <mergeCell ref="AK28:AR29"/>
    <mergeCell ref="AK30:AK31"/>
    <mergeCell ref="AP30:AP31"/>
    <mergeCell ref="AR30:AR31"/>
    <mergeCell ref="BO35:BQ35"/>
    <mergeCell ref="AH28:AJ29"/>
    <mergeCell ref="BD33:BJ34"/>
    <mergeCell ref="AM30:AM31"/>
    <mergeCell ref="BD1:BI2"/>
    <mergeCell ref="AV29:BB29"/>
    <mergeCell ref="AV28:BB28"/>
    <mergeCell ref="AW5:BJ6"/>
    <mergeCell ref="AS27:AU27"/>
    <mergeCell ref="AV27:BB27"/>
    <mergeCell ref="AS25:BB25"/>
    <mergeCell ref="AZ7:BF7"/>
    <mergeCell ref="AS28:AU28"/>
    <mergeCell ref="AS29:AU29"/>
    <mergeCell ref="BD24:BJ31"/>
    <mergeCell ref="AK24:BB24"/>
    <mergeCell ref="AL25:AR25"/>
    <mergeCell ref="BG23:BJ23"/>
    <mergeCell ref="AH2:AJ4"/>
    <mergeCell ref="AH24:AJ24"/>
    <mergeCell ref="AH25:AJ26"/>
    <mergeCell ref="AH27:AJ27"/>
    <mergeCell ref="AK26:BB26"/>
    <mergeCell ref="AK27:AR27"/>
  </mergeCells>
  <phoneticPr fontId="1"/>
  <conditionalFormatting sqref="CG24:CY24">
    <cfRule type="containsText" dxfId="11" priority="1" operator="containsText" text="ERROR">
      <formula>NOT(ISERROR(SEARCH("ERROR",CG24)))</formula>
    </cfRule>
  </conditionalFormatting>
  <dataValidations count="11">
    <dataValidation imeMode="fullKatakana" allowBlank="1" showInputMessage="1" showErrorMessage="1" sqref="AK27:AR27 AV27:BB27 E27:L27 P27:V27" xr:uid="{00000000-0002-0000-0000-000004000000}"/>
    <dataValidation type="textLength" imeMode="disabled" allowBlank="1" showInputMessage="1" showErrorMessage="1" sqref="AL25:AR25 F25:L25" xr:uid="{00000000-0002-0000-0000-000006000000}">
      <formula1>0</formula1>
      <formula2>9999999</formula2>
    </dataValidation>
    <dataValidation imeMode="off" allowBlank="1" showInputMessage="1" showErrorMessage="1" sqref="AV30:BB31 P30:V31" xr:uid="{708C91A9-D491-4EB7-A29E-D4D83C304C5C}"/>
    <dataValidation type="list" allowBlank="1" showInputMessage="1" showErrorMessage="1" sqref="BN36" xr:uid="{A483B679-A603-425B-BB24-B936063DC572}">
      <formula1>"1,2"</formula1>
    </dataValidation>
    <dataValidation type="whole" imeMode="disabled" allowBlank="1" showInputMessage="1" showErrorMessage="1" sqref="BG23:BJ23 AA23" xr:uid="{C8E9E16D-2421-4A01-A213-4A7BA38B76DE}">
      <formula1>0</formula1>
      <formula2>9999</formula2>
    </dataValidation>
    <dataValidation imeMode="hiragana" allowBlank="1" showInputMessage="1" showErrorMessage="1" sqref="BD24:BJ31 AK24:BB24 AK26:BB26 AK28:AR29 AV28:BB29 X24:AD31 E24:V24 E26:V26 E28:L29 P28:V29" xr:uid="{93B59664-7AB4-47D3-9E3F-DCE08411251F}"/>
    <dataValidation type="whole" imeMode="disabled" allowBlank="1" showInputMessage="1" showErrorMessage="1" sqref="AM30:AM31 G30:G31" xr:uid="{3B17B685-49B6-481D-BDD5-933C01F1C2B5}">
      <formula1>1</formula1>
      <formula2>99</formula2>
    </dataValidation>
    <dataValidation type="whole" imeMode="disabled" allowBlank="1" showInputMessage="1" showErrorMessage="1" sqref="AO30:AO31 I30:I31" xr:uid="{56057116-78EF-4021-AFCC-0C0069BBA4E1}">
      <formula1>1</formula1>
      <formula2>12</formula2>
    </dataValidation>
    <dataValidation type="whole" imeMode="disabled" allowBlank="1" showInputMessage="1" showErrorMessage="1" sqref="AQ30:AQ31 K30:K31" xr:uid="{E21E8EDC-DAE6-49A7-B22A-15AA13CD2733}">
      <formula1>1</formula1>
      <formula2>31</formula2>
    </dataValidation>
    <dataValidation type="whole" imeMode="disabled" operator="greaterThan" allowBlank="1" showInputMessage="1" showErrorMessage="1" sqref="AJ37:AN37 D37:H37" xr:uid="{B8A1EBB3-37A7-4473-ABCF-791F92211B9B}">
      <formula1>0</formula1>
    </dataValidation>
    <dataValidation type="list" imeMode="disabled" allowBlank="1" showInputMessage="1" showErrorMessage="1" sqref="AP35:AP36 AI39:AI40 J35:J36 C39:C40" xr:uid="{CC480AF7-0AF9-4EFF-B2F8-826B703795D0}">
      <formula1>"1,2"</formula1>
    </dataValidation>
  </dataValidations>
  <pageMargins left="0.47244094488188981" right="0.31496062992125984" top="0.39370078740157483" bottom="0.39370078740157483" header="0" footer="0.11811023622047245"/>
  <pageSetup paperSize="8" scale="86"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7C82AB-6D01-443B-B559-432484D53069}">
  <sheetPr codeName="Sheet3">
    <tabColor rgb="FFFFFF00"/>
    <pageSetUpPr fitToPage="1"/>
  </sheetPr>
  <dimension ref="A1:BV68"/>
  <sheetViews>
    <sheetView view="pageBreakPreview" zoomScaleNormal="175" zoomScaleSheetLayoutView="100" workbookViewId="0">
      <selection activeCell="C28" sqref="C28"/>
    </sheetView>
  </sheetViews>
  <sheetFormatPr defaultColWidth="9" defaultRowHeight="13.5"/>
  <cols>
    <col min="1" max="1" width="2.625" style="17" customWidth="1"/>
    <col min="2" max="2" width="3.75" style="17" customWidth="1"/>
    <col min="3" max="3" width="33" style="1" customWidth="1"/>
    <col min="4" max="4" width="10.625" style="1" customWidth="1"/>
    <col min="5" max="5" width="18.625" style="1" customWidth="1"/>
    <col min="6" max="6" width="8.625" style="1" customWidth="1"/>
    <col min="7" max="7" width="2.625" style="1" customWidth="1"/>
    <col min="8" max="10" width="4.625" style="1" customWidth="1"/>
    <col min="11" max="11" width="18.625" style="1" customWidth="1"/>
    <col min="12" max="12" width="8.625" style="1" customWidth="1"/>
    <col min="13" max="13" width="2.625" style="1" customWidth="1"/>
    <col min="14" max="14" width="8.625" style="1" customWidth="1"/>
    <col min="15" max="15" width="30.625" style="1" customWidth="1"/>
    <col min="16" max="16" width="20.625" style="1" customWidth="1"/>
    <col min="17" max="18" width="12.625" style="1" customWidth="1"/>
    <col min="19" max="21" width="4.625" style="1" customWidth="1"/>
    <col min="22" max="22" width="10.625" style="1" customWidth="1"/>
    <col min="23" max="23" width="12.625" style="1" customWidth="1"/>
    <col min="24" max="24" width="30.625" style="1" customWidth="1"/>
    <col min="25" max="26" width="12.625" style="1" customWidth="1"/>
    <col min="27" max="28" width="1.125" style="1" customWidth="1"/>
    <col min="29" max="35" width="9" style="1"/>
    <col min="36" max="36" width="9.5" style="1" bestFit="1" customWidth="1"/>
    <col min="37" max="37" width="9.5" style="1" customWidth="1"/>
    <col min="38" max="41" width="9" style="1"/>
    <col min="42" max="42" width="9.5" style="1" customWidth="1"/>
    <col min="43" max="16384" width="9" style="1"/>
  </cols>
  <sheetData>
    <row r="1" spans="1:51" ht="24">
      <c r="A1" s="18" t="str">
        <f>"【"&amp;調査票１!BM3&amp;"実績】産業廃棄物実態調査票（その２）"</f>
        <v>【令和6年度実績】産業廃棄物実態調査票（その２）</v>
      </c>
      <c r="Z1" s="573" t="str">
        <f>"★ この調査票の対象期間は、"&amp;調査票１!BM3&amp;"（"&amp;TEXT(DATE(調査票１!BM2,4,1),"ggge年m月d日")&amp;"～"&amp;TEXT(DATE(調査票１!BM2+1,3,31),"ggge年m月d日")&amp;"）の１年間です。この期間中の廃棄物の発生と処理・処分状況を質問事項の①～⑪までの流れに従って記入してください。"</f>
        <v>★ この調査票の対象期間は、令和6年度（令和6年4月1日～令和7年3月31日）の１年間です。この期間中の廃棄物の発生と処理・処分状況を質問事項の①～⑪までの流れに従って記入してください。</v>
      </c>
    </row>
    <row r="2" spans="1:51" ht="7.5" customHeight="1">
      <c r="A2" s="18"/>
    </row>
    <row r="3" spans="1:51">
      <c r="B3" s="154"/>
      <c r="C3" s="155"/>
      <c r="D3" s="155"/>
      <c r="E3" s="155"/>
    </row>
    <row r="4" spans="1:51">
      <c r="B4" s="154"/>
      <c r="C4" s="155"/>
      <c r="D4" s="155"/>
      <c r="E4" s="155"/>
    </row>
    <row r="5" spans="1:51">
      <c r="B5" s="154"/>
      <c r="C5" s="155"/>
      <c r="D5" s="155"/>
      <c r="E5" s="155"/>
    </row>
    <row r="6" spans="1:51">
      <c r="B6" s="154"/>
      <c r="C6" s="155"/>
      <c r="D6" s="155"/>
      <c r="E6" s="155"/>
    </row>
    <row r="7" spans="1:51">
      <c r="B7" s="154"/>
      <c r="C7" s="155"/>
      <c r="D7" s="155"/>
      <c r="E7" s="155"/>
      <c r="AD7" s="66"/>
    </row>
    <row r="8" spans="1:51">
      <c r="B8" s="154"/>
      <c r="C8" s="155"/>
      <c r="D8" s="155"/>
      <c r="E8" s="155"/>
    </row>
    <row r="9" spans="1:51">
      <c r="B9" s="154"/>
      <c r="C9" s="155"/>
      <c r="D9" s="155"/>
      <c r="E9" s="155"/>
    </row>
    <row r="10" spans="1:51">
      <c r="B10" s="154"/>
      <c r="C10" s="155"/>
      <c r="D10" s="155"/>
      <c r="E10" s="155"/>
    </row>
    <row r="11" spans="1:51">
      <c r="B11" s="154"/>
      <c r="C11" s="155"/>
      <c r="D11" s="155"/>
      <c r="E11" s="155"/>
      <c r="AX11" s="84" t="s">
        <v>263</v>
      </c>
    </row>
    <row r="12" spans="1:51">
      <c r="B12" s="154"/>
      <c r="C12" s="155"/>
      <c r="D12" s="155"/>
      <c r="E12" s="155"/>
      <c r="AX12" s="1">
        <v>1</v>
      </c>
      <c r="AY12" s="1" t="s">
        <v>259</v>
      </c>
    </row>
    <row r="13" spans="1:51">
      <c r="B13" s="154"/>
      <c r="C13" s="155"/>
      <c r="D13" s="155"/>
      <c r="E13" s="155"/>
      <c r="H13" s="798"/>
      <c r="I13" s="798"/>
      <c r="J13" s="798"/>
      <c r="K13" s="798"/>
      <c r="AX13" s="1">
        <v>2</v>
      </c>
      <c r="AY13" s="1" t="s">
        <v>260</v>
      </c>
    </row>
    <row r="14" spans="1:51">
      <c r="B14" s="154"/>
      <c r="C14" s="156"/>
      <c r="D14" s="155"/>
      <c r="E14" s="155"/>
      <c r="AX14" s="1">
        <v>3</v>
      </c>
      <c r="AY14" s="1" t="s">
        <v>261</v>
      </c>
    </row>
    <row r="15" spans="1:51">
      <c r="B15" s="154"/>
      <c r="C15" s="155"/>
      <c r="D15" s="155"/>
      <c r="E15" s="155"/>
      <c r="AX15" s="1">
        <v>4</v>
      </c>
      <c r="AY15" s="1" t="s">
        <v>262</v>
      </c>
    </row>
    <row r="16" spans="1:51">
      <c r="B16" s="154"/>
      <c r="C16" s="155"/>
      <c r="D16" s="155"/>
      <c r="E16" s="155"/>
    </row>
    <row r="17" spans="1:74">
      <c r="B17" s="154"/>
      <c r="C17" s="155"/>
      <c r="D17" s="155"/>
      <c r="E17" s="155"/>
    </row>
    <row r="18" spans="1:74">
      <c r="B18" s="154"/>
      <c r="C18" s="155"/>
      <c r="D18" s="155"/>
      <c r="E18" s="155"/>
    </row>
    <row r="19" spans="1:74">
      <c r="B19" s="154"/>
      <c r="C19" s="155"/>
      <c r="D19" s="155"/>
      <c r="E19" s="155"/>
      <c r="AF19" s="66"/>
    </row>
    <row r="20" spans="1:74">
      <c r="B20" s="154"/>
      <c r="C20" s="155"/>
      <c r="D20" s="155"/>
      <c r="E20" s="155"/>
    </row>
    <row r="21" spans="1:74">
      <c r="B21" s="154"/>
      <c r="C21" s="155"/>
      <c r="D21" s="155"/>
      <c r="E21" s="155"/>
      <c r="W21" s="66"/>
    </row>
    <row r="23" spans="1:74">
      <c r="C23" s="799" t="s">
        <v>320</v>
      </c>
      <c r="D23" s="800"/>
      <c r="E23" s="800"/>
      <c r="F23" s="801"/>
      <c r="H23" s="799" t="s">
        <v>275</v>
      </c>
      <c r="I23" s="800"/>
      <c r="J23" s="800"/>
      <c r="K23" s="800"/>
      <c r="L23" s="801"/>
      <c r="M23" s="157"/>
      <c r="N23" s="799" t="s">
        <v>240</v>
      </c>
      <c r="O23" s="800"/>
      <c r="P23" s="800"/>
      <c r="Q23" s="800"/>
      <c r="R23" s="801"/>
      <c r="S23" s="802" t="s">
        <v>241</v>
      </c>
      <c r="T23" s="803"/>
      <c r="U23" s="803"/>
      <c r="V23" s="804"/>
      <c r="X23" s="802" t="s">
        <v>276</v>
      </c>
      <c r="Y23" s="803"/>
      <c r="Z23" s="804"/>
    </row>
    <row r="24" spans="1:74" ht="14.25" thickBot="1"/>
    <row r="25" spans="1:74" s="15" customFormat="1" ht="16.5" customHeight="1">
      <c r="A25" s="158"/>
      <c r="B25" s="787" t="s">
        <v>7</v>
      </c>
      <c r="C25" s="29" t="s">
        <v>464</v>
      </c>
      <c r="D25" s="507" t="s">
        <v>473</v>
      </c>
      <c r="E25" s="790" t="s">
        <v>53</v>
      </c>
      <c r="F25" s="791"/>
      <c r="G25" s="159"/>
      <c r="H25" s="812" t="s">
        <v>277</v>
      </c>
      <c r="I25" s="810"/>
      <c r="J25" s="811"/>
      <c r="K25" s="790" t="s">
        <v>239</v>
      </c>
      <c r="L25" s="813"/>
      <c r="M25" s="159"/>
      <c r="N25" s="814" t="s">
        <v>234</v>
      </c>
      <c r="O25" s="790" t="s">
        <v>290</v>
      </c>
      <c r="P25" s="807"/>
      <c r="Q25" s="807"/>
      <c r="R25" s="808"/>
      <c r="S25" s="809" t="s">
        <v>278</v>
      </c>
      <c r="T25" s="810"/>
      <c r="U25" s="811"/>
      <c r="V25" s="512" t="s">
        <v>466</v>
      </c>
      <c r="W25" s="29" t="s">
        <v>279</v>
      </c>
      <c r="X25" s="824" t="s">
        <v>235</v>
      </c>
      <c r="Y25" s="825"/>
      <c r="Z25" s="826"/>
      <c r="AZ25" s="1"/>
      <c r="BA25" s="67"/>
      <c r="BB25" s="67"/>
      <c r="BC25" s="67"/>
      <c r="BD25" s="67"/>
      <c r="BE25" s="67"/>
      <c r="BG25" s="67"/>
    </row>
    <row r="26" spans="1:74" s="15" customFormat="1" ht="16.5" customHeight="1">
      <c r="A26" s="784"/>
      <c r="B26" s="788"/>
      <c r="C26" s="62"/>
      <c r="D26" s="506" t="s">
        <v>474</v>
      </c>
      <c r="E26" s="785"/>
      <c r="F26" s="792" t="s">
        <v>9</v>
      </c>
      <c r="G26" s="159"/>
      <c r="H26" s="794" t="s">
        <v>4</v>
      </c>
      <c r="I26" s="796" t="s">
        <v>5</v>
      </c>
      <c r="J26" s="805" t="s">
        <v>6</v>
      </c>
      <c r="K26" s="785"/>
      <c r="L26" s="792" t="s">
        <v>9</v>
      </c>
      <c r="M26" s="159"/>
      <c r="N26" s="815"/>
      <c r="O26" s="819" t="s">
        <v>237</v>
      </c>
      <c r="P26" s="820"/>
      <c r="Q26" s="820"/>
      <c r="R26" s="821"/>
      <c r="S26" s="817" t="s">
        <v>4</v>
      </c>
      <c r="T26" s="796" t="s">
        <v>5</v>
      </c>
      <c r="U26" s="805" t="s">
        <v>6</v>
      </c>
      <c r="V26" s="822" t="s">
        <v>467</v>
      </c>
      <c r="W26" s="153" t="s">
        <v>54</v>
      </c>
      <c r="X26" s="827" t="s">
        <v>468</v>
      </c>
      <c r="Y26" s="828"/>
      <c r="Z26" s="829"/>
      <c r="BA26" s="67"/>
      <c r="BB26" s="67"/>
      <c r="BC26" s="67"/>
      <c r="BD26" s="67"/>
      <c r="BE26" s="67"/>
      <c r="BF26" s="16"/>
      <c r="BG26" s="67"/>
      <c r="BN26" s="1"/>
      <c r="BO26" s="67"/>
      <c r="BP26" s="1"/>
      <c r="BQ26" s="1"/>
      <c r="BS26" s="68"/>
      <c r="BT26" s="68"/>
    </row>
    <row r="27" spans="1:74" s="16" customFormat="1" ht="16.5" customHeight="1" thickBot="1">
      <c r="A27" s="784"/>
      <c r="B27" s="789"/>
      <c r="C27" s="152"/>
      <c r="D27" s="505"/>
      <c r="E27" s="786"/>
      <c r="F27" s="793"/>
      <c r="G27" s="160"/>
      <c r="H27" s="795"/>
      <c r="I27" s="797"/>
      <c r="J27" s="806"/>
      <c r="K27" s="786"/>
      <c r="L27" s="793"/>
      <c r="M27" s="160"/>
      <c r="N27" s="816"/>
      <c r="O27" s="64" t="s">
        <v>236</v>
      </c>
      <c r="P27" s="195" t="s">
        <v>231</v>
      </c>
      <c r="Q27" s="161" t="s">
        <v>232</v>
      </c>
      <c r="R27" s="28" t="s">
        <v>233</v>
      </c>
      <c r="S27" s="818"/>
      <c r="T27" s="797"/>
      <c r="U27" s="806"/>
      <c r="V27" s="823"/>
      <c r="W27" s="30"/>
      <c r="X27" s="161" t="s">
        <v>236</v>
      </c>
      <c r="Y27" s="161" t="s">
        <v>232</v>
      </c>
      <c r="Z27" s="535" t="s">
        <v>233</v>
      </c>
      <c r="AX27" s="1" t="s">
        <v>51</v>
      </c>
      <c r="AY27" s="1" t="s">
        <v>52</v>
      </c>
      <c r="AZ27" s="1" t="s">
        <v>53</v>
      </c>
      <c r="BA27" s="1" t="s">
        <v>9</v>
      </c>
      <c r="BB27" s="1" t="s">
        <v>4</v>
      </c>
      <c r="BC27" s="1" t="s">
        <v>5</v>
      </c>
      <c r="BD27" s="1" t="s">
        <v>6</v>
      </c>
      <c r="BE27" s="1" t="s">
        <v>55</v>
      </c>
      <c r="BF27" s="1" t="s">
        <v>239</v>
      </c>
      <c r="BG27" s="1" t="s">
        <v>9</v>
      </c>
      <c r="BH27" s="162" t="s">
        <v>280</v>
      </c>
      <c r="BI27" s="163" t="s">
        <v>55</v>
      </c>
      <c r="BJ27" s="162" t="s">
        <v>236</v>
      </c>
      <c r="BK27" s="164" t="s">
        <v>281</v>
      </c>
      <c r="BL27" s="162" t="s">
        <v>232</v>
      </c>
      <c r="BM27" s="162" t="s">
        <v>233</v>
      </c>
      <c r="BN27" s="1" t="s">
        <v>4</v>
      </c>
      <c r="BO27" s="1" t="s">
        <v>5</v>
      </c>
      <c r="BP27" s="1" t="s">
        <v>6</v>
      </c>
      <c r="BQ27" s="1" t="s">
        <v>55</v>
      </c>
      <c r="BR27" s="162" t="s">
        <v>282</v>
      </c>
      <c r="BS27" s="162" t="s">
        <v>283</v>
      </c>
      <c r="BT27" s="163" t="s">
        <v>55</v>
      </c>
      <c r="BU27" s="162" t="s">
        <v>236</v>
      </c>
      <c r="BV27" s="162" t="s">
        <v>0</v>
      </c>
    </row>
    <row r="28" spans="1:74" s="2" customFormat="1" ht="43.5" customHeight="1" thickTop="1">
      <c r="A28" s="165"/>
      <c r="B28" s="166">
        <v>1</v>
      </c>
      <c r="C28" s="85"/>
      <c r="D28" s="590"/>
      <c r="E28" s="541"/>
      <c r="F28" s="519" t="s">
        <v>265</v>
      </c>
      <c r="G28" s="542" t="s">
        <v>8</v>
      </c>
      <c r="H28" s="113"/>
      <c r="I28" s="114"/>
      <c r="J28" s="115"/>
      <c r="K28" s="541"/>
      <c r="L28" s="521" t="s">
        <v>265</v>
      </c>
      <c r="M28" s="542" t="s">
        <v>8</v>
      </c>
      <c r="N28" s="574"/>
      <c r="O28" s="575"/>
      <c r="P28" s="576"/>
      <c r="Q28" s="577"/>
      <c r="R28" s="115"/>
      <c r="S28" s="124"/>
      <c r="T28" s="114"/>
      <c r="U28" s="115"/>
      <c r="V28" s="124"/>
      <c r="W28" s="125"/>
      <c r="X28" s="439"/>
      <c r="Y28" s="124"/>
      <c r="Z28" s="578"/>
      <c r="AX28" s="137" t="str">
        <f t="shared" ref="AX28" si="0">IF(C28&lt;&gt;"",C28,"")</f>
        <v/>
      </c>
      <c r="AY28" s="138" t="str">
        <f t="shared" ref="AY28" si="1">IF(D28&lt;&gt;"",D28,"")</f>
        <v/>
      </c>
      <c r="AZ28" s="139" t="str">
        <f t="shared" ref="AZ28" si="2">IF(E28&lt;&gt;"",E28,"")</f>
        <v/>
      </c>
      <c r="BA28" s="140" t="str">
        <f t="shared" ref="BA28" si="3">IF(AZ28&lt;&gt;"",INDEX($AX$12:$AX$15,MATCH(F28,$AY$12:$AY$15,0),1),"")</f>
        <v/>
      </c>
      <c r="BB28" s="137" t="str">
        <f t="shared" ref="BB28" si="4">IF(H28&lt;&gt;"",H28,"")</f>
        <v/>
      </c>
      <c r="BC28" s="141" t="str">
        <f t="shared" ref="BC28" si="5">IF(I28&lt;&gt;"",I28,"")</f>
        <v/>
      </c>
      <c r="BD28" s="168" t="str">
        <f t="shared" ref="BD28" si="6">IF(J28&lt;&gt;"",J28,"")</f>
        <v/>
      </c>
      <c r="BE28" s="168" t="str">
        <f>IF(COUNTIF(BB28:BD28,"Z")&gt;0,$E$57,"")</f>
        <v/>
      </c>
      <c r="BF28" s="168" t="str">
        <f t="shared" ref="BF28" si="7">IF(K28&lt;&gt;"",K28,"")</f>
        <v/>
      </c>
      <c r="BG28" s="140" t="str">
        <f t="shared" ref="BG28" si="8">IF(BF28&lt;&gt;"",INDEX($AX$12:$AX$15,MATCH(L28,$AY$12:$AY$15,0),1),"")</f>
        <v/>
      </c>
      <c r="BH28" s="137" t="str">
        <f t="shared" ref="BH28" si="9">IF(N28&lt;&gt;"",N28,"")</f>
        <v/>
      </c>
      <c r="BI28" s="141" t="str">
        <f>IF(COUNTIF(BH28,"Z9")&gt;0,$O$59,"")</f>
        <v/>
      </c>
      <c r="BJ28" s="141" t="str">
        <f t="shared" ref="BJ28" si="10">IF(O28&lt;&gt;"",O28,"")</f>
        <v/>
      </c>
      <c r="BK28" s="141" t="str">
        <f t="shared" ref="BK28" si="11">IF(P28&lt;&gt;"",P28,"")</f>
        <v/>
      </c>
      <c r="BL28" s="141" t="str">
        <f t="shared" ref="BL28" si="12">IF(Q28&lt;&gt;"",Q28,"")</f>
        <v/>
      </c>
      <c r="BM28" s="140" t="str">
        <f t="shared" ref="BM28" si="13">IF(R28&lt;&gt;"",R28,"")</f>
        <v/>
      </c>
      <c r="BN28" s="137" t="str">
        <f t="shared" ref="BN28" si="14">IF(S28&lt;&gt;"",S28,"")</f>
        <v/>
      </c>
      <c r="BO28" s="141" t="str">
        <f t="shared" ref="BO28" si="15">IF(T28&lt;&gt;"",T28,"")</f>
        <v/>
      </c>
      <c r="BP28" s="141" t="str">
        <f t="shared" ref="BP28" si="16">IF(U28&lt;&gt;"",U28,"")</f>
        <v/>
      </c>
      <c r="BQ28" s="169" t="str">
        <f>IF(COUNTIF(BN28:BP28,"Z")&gt;0,$Q$57,"")</f>
        <v/>
      </c>
      <c r="BR28" s="140" t="str">
        <f t="shared" ref="BR28" si="17">IF(V28&lt;&gt;"",V28,"")</f>
        <v/>
      </c>
      <c r="BS28" s="137" t="str">
        <f t="shared" ref="BS28" si="18">IF(W28&lt;&gt;"",W28,"")</f>
        <v/>
      </c>
      <c r="BT28" s="141" t="str">
        <f>IF(COUNTIF(BS28,"98")&gt;0,$X$57,"")</f>
        <v/>
      </c>
      <c r="BU28" s="141" t="str">
        <f t="shared" ref="BU28" si="19">IF(X28&lt;&gt;"",X28,"")</f>
        <v/>
      </c>
      <c r="BV28" s="140" t="str">
        <f>IF(OR(Y28&lt;&gt;"",Z28&lt;&gt;""),Y28&amp;Z28,"")</f>
        <v/>
      </c>
    </row>
    <row r="29" spans="1:74" s="2" customFormat="1" ht="43.5" customHeight="1">
      <c r="A29" s="170"/>
      <c r="B29" s="166">
        <f>B28+1</f>
        <v>2</v>
      </c>
      <c r="C29" s="85"/>
      <c r="D29" s="591"/>
      <c r="E29" s="543"/>
      <c r="F29" s="519" t="s">
        <v>265</v>
      </c>
      <c r="G29" s="542" t="s">
        <v>8</v>
      </c>
      <c r="H29" s="92"/>
      <c r="I29" s="93"/>
      <c r="J29" s="94"/>
      <c r="K29" s="540"/>
      <c r="L29" s="519" t="s">
        <v>265</v>
      </c>
      <c r="M29" s="542" t="s">
        <v>8</v>
      </c>
      <c r="N29" s="574"/>
      <c r="O29" s="575"/>
      <c r="P29" s="576"/>
      <c r="Q29" s="577"/>
      <c r="R29" s="115"/>
      <c r="S29" s="124"/>
      <c r="T29" s="114"/>
      <c r="U29" s="115"/>
      <c r="V29" s="124"/>
      <c r="W29" s="125"/>
      <c r="X29" s="439"/>
      <c r="Y29" s="124"/>
      <c r="Z29" s="578"/>
      <c r="AX29" s="142" t="str">
        <f t="shared" ref="AX29:AX40" si="20">IF(C29&lt;&gt;"",C29,"")</f>
        <v/>
      </c>
      <c r="AY29" s="143" t="str">
        <f t="shared" ref="AY29:AY40" si="21">IF(D29&lt;&gt;"",D29,"")</f>
        <v/>
      </c>
      <c r="AZ29" s="144" t="str">
        <f t="shared" ref="AZ29:AZ40" si="22">IF(E29&lt;&gt;"",E29,"")</f>
        <v/>
      </c>
      <c r="BA29" s="145" t="str">
        <f t="shared" ref="BA29:BA40" si="23">IF(AZ29&lt;&gt;"",INDEX($AX$12:$AX$15,MATCH(F29,$AY$12:$AY$15,0),1),"")</f>
        <v/>
      </c>
      <c r="BB29" s="142" t="str">
        <f t="shared" ref="BB29:BB40" si="24">IF(H29&lt;&gt;"",H29,"")</f>
        <v/>
      </c>
      <c r="BC29" s="146" t="str">
        <f t="shared" ref="BC29:BC40" si="25">IF(I29&lt;&gt;"",I29,"")</f>
        <v/>
      </c>
      <c r="BD29" s="171" t="str">
        <f t="shared" ref="BD29:BD40" si="26">IF(J29&lt;&gt;"",J29,"")</f>
        <v/>
      </c>
      <c r="BE29" s="171" t="str">
        <f t="shared" ref="BE29:BE40" si="27">IF(COUNTIF(BB29:BD29,"Z")&gt;0,$E$57,"")</f>
        <v/>
      </c>
      <c r="BF29" s="171" t="str">
        <f t="shared" ref="BF29:BF40" si="28">IF(K29&lt;&gt;"",K29,"")</f>
        <v/>
      </c>
      <c r="BG29" s="145" t="str">
        <f t="shared" ref="BG29:BG40" si="29">IF(BF29&lt;&gt;"",INDEX($AX$12:$AX$15,MATCH(L29,$AY$12:$AY$15,0),1),"")</f>
        <v/>
      </c>
      <c r="BH29" s="142" t="str">
        <f t="shared" ref="BH29:BH40" si="30">IF(N29&lt;&gt;"",N29,"")</f>
        <v/>
      </c>
      <c r="BI29" s="146" t="str">
        <f t="shared" ref="BI29:BI40" si="31">IF(COUNTIF(BH29,"Z9")&gt;0,$O$59,"")</f>
        <v/>
      </c>
      <c r="BJ29" s="146" t="str">
        <f t="shared" ref="BJ29:BJ40" si="32">IF(O29&lt;&gt;"",O29,"")</f>
        <v/>
      </c>
      <c r="BK29" s="146" t="str">
        <f t="shared" ref="BK29:BK40" si="33">IF(P29&lt;&gt;"",P29,"")</f>
        <v/>
      </c>
      <c r="BL29" s="146" t="str">
        <f t="shared" ref="BL29:BL40" si="34">IF(Q29&lt;&gt;"",Q29,"")</f>
        <v/>
      </c>
      <c r="BM29" s="145" t="str">
        <f t="shared" ref="BM29:BM40" si="35">IF(R29&lt;&gt;"",R29,"")</f>
        <v/>
      </c>
      <c r="BN29" s="142" t="str">
        <f t="shared" ref="BN29:BN40" si="36">IF(S29&lt;&gt;"",S29,"")</f>
        <v/>
      </c>
      <c r="BO29" s="146" t="str">
        <f t="shared" ref="BO29:BO40" si="37">IF(T29&lt;&gt;"",T29,"")</f>
        <v/>
      </c>
      <c r="BP29" s="146" t="str">
        <f t="shared" ref="BP29:BP40" si="38">IF(U29&lt;&gt;"",U29,"")</f>
        <v/>
      </c>
      <c r="BQ29" s="172" t="str">
        <f t="shared" ref="BQ29:BQ40" si="39">IF(COUNTIF(BN29:BP29,"Z")&gt;0,$Q$57,"")</f>
        <v/>
      </c>
      <c r="BR29" s="145" t="str">
        <f t="shared" ref="BR29:BR40" si="40">IF(V29&lt;&gt;"",V29,"")</f>
        <v/>
      </c>
      <c r="BS29" s="142" t="str">
        <f t="shared" ref="BS29:BS40" si="41">IF(W29&lt;&gt;"",W29,"")</f>
        <v/>
      </c>
      <c r="BT29" s="146" t="str">
        <f t="shared" ref="BT29:BT40" si="42">IF(COUNTIF(BS29,"98")&gt;0,$X$57,"")</f>
        <v/>
      </c>
      <c r="BU29" s="146" t="str">
        <f t="shared" ref="BU29:BU40" si="43">IF(X29&lt;&gt;"",X29,"")</f>
        <v/>
      </c>
      <c r="BV29" s="145" t="str">
        <f t="shared" ref="BV29:BV40" si="44">IF(OR(Y29&lt;&gt;"",Z29&lt;&gt;""),Y29&amp;Z29,"")</f>
        <v/>
      </c>
    </row>
    <row r="30" spans="1:74" s="2" customFormat="1" ht="43.5" customHeight="1">
      <c r="A30" s="170"/>
      <c r="B30" s="166">
        <f t="shared" ref="B30:B40" si="45">B29+1</f>
        <v>3</v>
      </c>
      <c r="C30" s="85"/>
      <c r="D30" s="591"/>
      <c r="E30" s="544"/>
      <c r="F30" s="519" t="s">
        <v>265</v>
      </c>
      <c r="G30" s="542" t="s">
        <v>8</v>
      </c>
      <c r="H30" s="92"/>
      <c r="I30" s="93"/>
      <c r="J30" s="94"/>
      <c r="K30" s="513"/>
      <c r="L30" s="519" t="s">
        <v>265</v>
      </c>
      <c r="M30" s="542" t="s">
        <v>8</v>
      </c>
      <c r="N30" s="574"/>
      <c r="O30" s="575"/>
      <c r="P30" s="576"/>
      <c r="Q30" s="577"/>
      <c r="R30" s="115"/>
      <c r="S30" s="124"/>
      <c r="T30" s="114"/>
      <c r="U30" s="115"/>
      <c r="V30" s="124"/>
      <c r="W30" s="125"/>
      <c r="X30" s="439"/>
      <c r="Y30" s="124"/>
      <c r="Z30" s="578"/>
      <c r="AX30" s="142" t="str">
        <f t="shared" si="20"/>
        <v/>
      </c>
      <c r="AY30" s="143" t="str">
        <f t="shared" si="21"/>
        <v/>
      </c>
      <c r="AZ30" s="144" t="str">
        <f t="shared" si="22"/>
        <v/>
      </c>
      <c r="BA30" s="145" t="str">
        <f t="shared" si="23"/>
        <v/>
      </c>
      <c r="BB30" s="142" t="str">
        <f t="shared" si="24"/>
        <v/>
      </c>
      <c r="BC30" s="146" t="str">
        <f t="shared" si="25"/>
        <v/>
      </c>
      <c r="BD30" s="171" t="str">
        <f t="shared" si="26"/>
        <v/>
      </c>
      <c r="BE30" s="171" t="str">
        <f t="shared" si="27"/>
        <v/>
      </c>
      <c r="BF30" s="171" t="str">
        <f t="shared" si="28"/>
        <v/>
      </c>
      <c r="BG30" s="145" t="str">
        <f t="shared" si="29"/>
        <v/>
      </c>
      <c r="BH30" s="142" t="str">
        <f t="shared" si="30"/>
        <v/>
      </c>
      <c r="BI30" s="146" t="str">
        <f t="shared" si="31"/>
        <v/>
      </c>
      <c r="BJ30" s="146" t="str">
        <f t="shared" si="32"/>
        <v/>
      </c>
      <c r="BK30" s="146" t="str">
        <f t="shared" si="33"/>
        <v/>
      </c>
      <c r="BL30" s="146" t="str">
        <f t="shared" si="34"/>
        <v/>
      </c>
      <c r="BM30" s="145" t="str">
        <f t="shared" si="35"/>
        <v/>
      </c>
      <c r="BN30" s="142" t="str">
        <f t="shared" si="36"/>
        <v/>
      </c>
      <c r="BO30" s="146" t="str">
        <f t="shared" si="37"/>
        <v/>
      </c>
      <c r="BP30" s="146" t="str">
        <f t="shared" si="38"/>
        <v/>
      </c>
      <c r="BQ30" s="172" t="str">
        <f t="shared" si="39"/>
        <v/>
      </c>
      <c r="BR30" s="145" t="str">
        <f t="shared" si="40"/>
        <v/>
      </c>
      <c r="BS30" s="142" t="str">
        <f t="shared" si="41"/>
        <v/>
      </c>
      <c r="BT30" s="146" t="str">
        <f t="shared" si="42"/>
        <v/>
      </c>
      <c r="BU30" s="146" t="str">
        <f t="shared" si="43"/>
        <v/>
      </c>
      <c r="BV30" s="145" t="str">
        <f t="shared" si="44"/>
        <v/>
      </c>
    </row>
    <row r="31" spans="1:74" s="2" customFormat="1" ht="43.5" customHeight="1">
      <c r="A31" s="170"/>
      <c r="B31" s="166">
        <f t="shared" si="45"/>
        <v>4</v>
      </c>
      <c r="C31" s="86"/>
      <c r="D31" s="591"/>
      <c r="E31" s="544"/>
      <c r="F31" s="519" t="s">
        <v>265</v>
      </c>
      <c r="G31" s="542" t="s">
        <v>8</v>
      </c>
      <c r="H31" s="92"/>
      <c r="I31" s="93"/>
      <c r="J31" s="94"/>
      <c r="K31" s="513"/>
      <c r="L31" s="519" t="s">
        <v>265</v>
      </c>
      <c r="M31" s="542" t="s">
        <v>8</v>
      </c>
      <c r="N31" s="500"/>
      <c r="O31" s="104"/>
      <c r="P31" s="501"/>
      <c r="Q31" s="510"/>
      <c r="R31" s="94"/>
      <c r="S31" s="502"/>
      <c r="T31" s="93"/>
      <c r="U31" s="94"/>
      <c r="V31" s="502"/>
      <c r="W31" s="103"/>
      <c r="X31" s="503"/>
      <c r="Y31" s="502"/>
      <c r="Z31" s="536"/>
      <c r="AX31" s="142" t="str">
        <f t="shared" si="20"/>
        <v/>
      </c>
      <c r="AY31" s="143" t="str">
        <f t="shared" si="21"/>
        <v/>
      </c>
      <c r="AZ31" s="144" t="str">
        <f t="shared" si="22"/>
        <v/>
      </c>
      <c r="BA31" s="145" t="str">
        <f t="shared" si="23"/>
        <v/>
      </c>
      <c r="BB31" s="142" t="str">
        <f t="shared" si="24"/>
        <v/>
      </c>
      <c r="BC31" s="146" t="str">
        <f t="shared" si="25"/>
        <v/>
      </c>
      <c r="BD31" s="171" t="str">
        <f t="shared" si="26"/>
        <v/>
      </c>
      <c r="BE31" s="171" t="str">
        <f t="shared" si="27"/>
        <v/>
      </c>
      <c r="BF31" s="171" t="str">
        <f t="shared" si="28"/>
        <v/>
      </c>
      <c r="BG31" s="145" t="str">
        <f t="shared" si="29"/>
        <v/>
      </c>
      <c r="BH31" s="142" t="str">
        <f t="shared" si="30"/>
        <v/>
      </c>
      <c r="BI31" s="146" t="str">
        <f t="shared" si="31"/>
        <v/>
      </c>
      <c r="BJ31" s="146" t="str">
        <f t="shared" si="32"/>
        <v/>
      </c>
      <c r="BK31" s="146" t="str">
        <f t="shared" si="33"/>
        <v/>
      </c>
      <c r="BL31" s="146" t="str">
        <f t="shared" si="34"/>
        <v/>
      </c>
      <c r="BM31" s="145" t="str">
        <f t="shared" si="35"/>
        <v/>
      </c>
      <c r="BN31" s="142" t="str">
        <f t="shared" si="36"/>
        <v/>
      </c>
      <c r="BO31" s="146" t="str">
        <f t="shared" si="37"/>
        <v/>
      </c>
      <c r="BP31" s="146" t="str">
        <f t="shared" si="38"/>
        <v/>
      </c>
      <c r="BQ31" s="172" t="str">
        <f t="shared" si="39"/>
        <v/>
      </c>
      <c r="BR31" s="145" t="str">
        <f t="shared" si="40"/>
        <v/>
      </c>
      <c r="BS31" s="142" t="str">
        <f t="shared" si="41"/>
        <v/>
      </c>
      <c r="BT31" s="146" t="str">
        <f t="shared" si="42"/>
        <v/>
      </c>
      <c r="BU31" s="146" t="str">
        <f t="shared" si="43"/>
        <v/>
      </c>
      <c r="BV31" s="145" t="str">
        <f t="shared" si="44"/>
        <v/>
      </c>
    </row>
    <row r="32" spans="1:74" s="2" customFormat="1" ht="43.5" customHeight="1">
      <c r="A32" s="165"/>
      <c r="B32" s="166">
        <f t="shared" si="45"/>
        <v>5</v>
      </c>
      <c r="C32" s="86"/>
      <c r="D32" s="591"/>
      <c r="E32" s="544"/>
      <c r="F32" s="519" t="s">
        <v>265</v>
      </c>
      <c r="G32" s="542" t="s">
        <v>8</v>
      </c>
      <c r="H32" s="92"/>
      <c r="I32" s="93"/>
      <c r="J32" s="94"/>
      <c r="K32" s="513"/>
      <c r="L32" s="519" t="s">
        <v>265</v>
      </c>
      <c r="M32" s="542" t="s">
        <v>8</v>
      </c>
      <c r="N32" s="500"/>
      <c r="O32" s="104"/>
      <c r="P32" s="501"/>
      <c r="Q32" s="510"/>
      <c r="R32" s="94"/>
      <c r="S32" s="502"/>
      <c r="T32" s="93"/>
      <c r="U32" s="94"/>
      <c r="V32" s="502"/>
      <c r="W32" s="103"/>
      <c r="X32" s="503"/>
      <c r="Y32" s="502"/>
      <c r="Z32" s="536"/>
      <c r="AX32" s="142" t="str">
        <f t="shared" si="20"/>
        <v/>
      </c>
      <c r="AY32" s="143" t="str">
        <f t="shared" si="21"/>
        <v/>
      </c>
      <c r="AZ32" s="144" t="str">
        <f t="shared" si="22"/>
        <v/>
      </c>
      <c r="BA32" s="145" t="str">
        <f t="shared" si="23"/>
        <v/>
      </c>
      <c r="BB32" s="142" t="str">
        <f t="shared" si="24"/>
        <v/>
      </c>
      <c r="BC32" s="146" t="str">
        <f t="shared" si="25"/>
        <v/>
      </c>
      <c r="BD32" s="171" t="str">
        <f t="shared" si="26"/>
        <v/>
      </c>
      <c r="BE32" s="171" t="str">
        <f t="shared" si="27"/>
        <v/>
      </c>
      <c r="BF32" s="171" t="str">
        <f t="shared" si="28"/>
        <v/>
      </c>
      <c r="BG32" s="145" t="str">
        <f t="shared" si="29"/>
        <v/>
      </c>
      <c r="BH32" s="142" t="str">
        <f t="shared" si="30"/>
        <v/>
      </c>
      <c r="BI32" s="146" t="str">
        <f t="shared" si="31"/>
        <v/>
      </c>
      <c r="BJ32" s="146" t="str">
        <f t="shared" si="32"/>
        <v/>
      </c>
      <c r="BK32" s="146" t="str">
        <f t="shared" si="33"/>
        <v/>
      </c>
      <c r="BL32" s="146" t="str">
        <f t="shared" si="34"/>
        <v/>
      </c>
      <c r="BM32" s="145" t="str">
        <f t="shared" si="35"/>
        <v/>
      </c>
      <c r="BN32" s="142" t="str">
        <f t="shared" si="36"/>
        <v/>
      </c>
      <c r="BO32" s="146" t="str">
        <f t="shared" si="37"/>
        <v/>
      </c>
      <c r="BP32" s="146" t="str">
        <f t="shared" si="38"/>
        <v/>
      </c>
      <c r="BQ32" s="172" t="str">
        <f t="shared" si="39"/>
        <v/>
      </c>
      <c r="BR32" s="145" t="str">
        <f t="shared" si="40"/>
        <v/>
      </c>
      <c r="BS32" s="142" t="str">
        <f t="shared" si="41"/>
        <v/>
      </c>
      <c r="BT32" s="146" t="str">
        <f t="shared" si="42"/>
        <v/>
      </c>
      <c r="BU32" s="146" t="str">
        <f t="shared" si="43"/>
        <v/>
      </c>
      <c r="BV32" s="145" t="str">
        <f t="shared" si="44"/>
        <v/>
      </c>
    </row>
    <row r="33" spans="1:74" s="2" customFormat="1" ht="43.5" customHeight="1">
      <c r="A33" s="170"/>
      <c r="B33" s="166">
        <f t="shared" si="45"/>
        <v>6</v>
      </c>
      <c r="C33" s="86"/>
      <c r="D33" s="591"/>
      <c r="E33" s="544"/>
      <c r="F33" s="519" t="s">
        <v>265</v>
      </c>
      <c r="G33" s="542" t="s">
        <v>8</v>
      </c>
      <c r="H33" s="92"/>
      <c r="I33" s="93"/>
      <c r="J33" s="94"/>
      <c r="K33" s="513"/>
      <c r="L33" s="519" t="s">
        <v>265</v>
      </c>
      <c r="M33" s="542" t="s">
        <v>8</v>
      </c>
      <c r="N33" s="500"/>
      <c r="O33" s="104"/>
      <c r="P33" s="501"/>
      <c r="Q33" s="510"/>
      <c r="R33" s="94"/>
      <c r="S33" s="502"/>
      <c r="T33" s="93"/>
      <c r="U33" s="94"/>
      <c r="V33" s="502"/>
      <c r="W33" s="103"/>
      <c r="X33" s="503"/>
      <c r="Y33" s="502"/>
      <c r="Z33" s="536"/>
      <c r="AX33" s="142" t="str">
        <f t="shared" si="20"/>
        <v/>
      </c>
      <c r="AY33" s="143" t="str">
        <f t="shared" si="21"/>
        <v/>
      </c>
      <c r="AZ33" s="144" t="str">
        <f t="shared" si="22"/>
        <v/>
      </c>
      <c r="BA33" s="145" t="str">
        <f t="shared" si="23"/>
        <v/>
      </c>
      <c r="BB33" s="142" t="str">
        <f t="shared" si="24"/>
        <v/>
      </c>
      <c r="BC33" s="146" t="str">
        <f t="shared" si="25"/>
        <v/>
      </c>
      <c r="BD33" s="171" t="str">
        <f t="shared" si="26"/>
        <v/>
      </c>
      <c r="BE33" s="171" t="str">
        <f t="shared" si="27"/>
        <v/>
      </c>
      <c r="BF33" s="171" t="str">
        <f t="shared" si="28"/>
        <v/>
      </c>
      <c r="BG33" s="145" t="str">
        <f t="shared" si="29"/>
        <v/>
      </c>
      <c r="BH33" s="142" t="str">
        <f t="shared" si="30"/>
        <v/>
      </c>
      <c r="BI33" s="146" t="str">
        <f t="shared" si="31"/>
        <v/>
      </c>
      <c r="BJ33" s="146" t="str">
        <f t="shared" si="32"/>
        <v/>
      </c>
      <c r="BK33" s="146" t="str">
        <f t="shared" si="33"/>
        <v/>
      </c>
      <c r="BL33" s="146" t="str">
        <f t="shared" si="34"/>
        <v/>
      </c>
      <c r="BM33" s="145" t="str">
        <f t="shared" si="35"/>
        <v/>
      </c>
      <c r="BN33" s="142" t="str">
        <f t="shared" si="36"/>
        <v/>
      </c>
      <c r="BO33" s="146" t="str">
        <f t="shared" si="37"/>
        <v/>
      </c>
      <c r="BP33" s="146" t="str">
        <f t="shared" si="38"/>
        <v/>
      </c>
      <c r="BQ33" s="172" t="str">
        <f t="shared" si="39"/>
        <v/>
      </c>
      <c r="BR33" s="145" t="str">
        <f t="shared" si="40"/>
        <v/>
      </c>
      <c r="BS33" s="142" t="str">
        <f t="shared" si="41"/>
        <v/>
      </c>
      <c r="BT33" s="146" t="str">
        <f t="shared" si="42"/>
        <v/>
      </c>
      <c r="BU33" s="146" t="str">
        <f t="shared" si="43"/>
        <v/>
      </c>
      <c r="BV33" s="145" t="str">
        <f t="shared" si="44"/>
        <v/>
      </c>
    </row>
    <row r="34" spans="1:74" s="2" customFormat="1" ht="43.5" customHeight="1">
      <c r="A34" s="170"/>
      <c r="B34" s="166">
        <f t="shared" si="45"/>
        <v>7</v>
      </c>
      <c r="C34" s="86"/>
      <c r="D34" s="591"/>
      <c r="E34" s="544"/>
      <c r="F34" s="519" t="s">
        <v>265</v>
      </c>
      <c r="G34" s="542" t="s">
        <v>8</v>
      </c>
      <c r="H34" s="92"/>
      <c r="I34" s="93"/>
      <c r="J34" s="94"/>
      <c r="K34" s="513"/>
      <c r="L34" s="519" t="s">
        <v>265</v>
      </c>
      <c r="M34" s="542" t="s">
        <v>8</v>
      </c>
      <c r="N34" s="500"/>
      <c r="O34" s="104"/>
      <c r="P34" s="501"/>
      <c r="Q34" s="510"/>
      <c r="R34" s="94"/>
      <c r="S34" s="502"/>
      <c r="T34" s="93"/>
      <c r="U34" s="94"/>
      <c r="V34" s="502"/>
      <c r="W34" s="103"/>
      <c r="X34" s="503"/>
      <c r="Y34" s="502"/>
      <c r="Z34" s="536"/>
      <c r="AX34" s="142" t="str">
        <f t="shared" si="20"/>
        <v/>
      </c>
      <c r="AY34" s="143" t="str">
        <f t="shared" si="21"/>
        <v/>
      </c>
      <c r="AZ34" s="144" t="str">
        <f t="shared" si="22"/>
        <v/>
      </c>
      <c r="BA34" s="145" t="str">
        <f t="shared" si="23"/>
        <v/>
      </c>
      <c r="BB34" s="142" t="str">
        <f t="shared" si="24"/>
        <v/>
      </c>
      <c r="BC34" s="146" t="str">
        <f t="shared" si="25"/>
        <v/>
      </c>
      <c r="BD34" s="171" t="str">
        <f t="shared" si="26"/>
        <v/>
      </c>
      <c r="BE34" s="171" t="str">
        <f t="shared" si="27"/>
        <v/>
      </c>
      <c r="BF34" s="171" t="str">
        <f t="shared" si="28"/>
        <v/>
      </c>
      <c r="BG34" s="145" t="str">
        <f t="shared" si="29"/>
        <v/>
      </c>
      <c r="BH34" s="142" t="str">
        <f t="shared" si="30"/>
        <v/>
      </c>
      <c r="BI34" s="146" t="str">
        <f t="shared" si="31"/>
        <v/>
      </c>
      <c r="BJ34" s="146" t="str">
        <f t="shared" si="32"/>
        <v/>
      </c>
      <c r="BK34" s="146" t="str">
        <f t="shared" si="33"/>
        <v/>
      </c>
      <c r="BL34" s="146" t="str">
        <f t="shared" si="34"/>
        <v/>
      </c>
      <c r="BM34" s="145" t="str">
        <f t="shared" si="35"/>
        <v/>
      </c>
      <c r="BN34" s="142" t="str">
        <f t="shared" si="36"/>
        <v/>
      </c>
      <c r="BO34" s="146" t="str">
        <f t="shared" si="37"/>
        <v/>
      </c>
      <c r="BP34" s="146" t="str">
        <f t="shared" si="38"/>
        <v/>
      </c>
      <c r="BQ34" s="172" t="str">
        <f t="shared" si="39"/>
        <v/>
      </c>
      <c r="BR34" s="145" t="str">
        <f t="shared" si="40"/>
        <v/>
      </c>
      <c r="BS34" s="142" t="str">
        <f t="shared" si="41"/>
        <v/>
      </c>
      <c r="BT34" s="146" t="str">
        <f t="shared" si="42"/>
        <v/>
      </c>
      <c r="BU34" s="146" t="str">
        <f t="shared" si="43"/>
        <v/>
      </c>
      <c r="BV34" s="145" t="str">
        <f t="shared" si="44"/>
        <v/>
      </c>
    </row>
    <row r="35" spans="1:74" s="2" customFormat="1" ht="43.5" customHeight="1">
      <c r="A35" s="165"/>
      <c r="B35" s="166">
        <f t="shared" si="45"/>
        <v>8</v>
      </c>
      <c r="C35" s="85"/>
      <c r="D35" s="591"/>
      <c r="E35" s="544"/>
      <c r="F35" s="519" t="s">
        <v>265</v>
      </c>
      <c r="G35" s="542" t="s">
        <v>8</v>
      </c>
      <c r="H35" s="92"/>
      <c r="I35" s="93"/>
      <c r="J35" s="94"/>
      <c r="K35" s="513"/>
      <c r="L35" s="519" t="s">
        <v>265</v>
      </c>
      <c r="M35" s="542" t="s">
        <v>8</v>
      </c>
      <c r="N35" s="500"/>
      <c r="O35" s="104"/>
      <c r="P35" s="501"/>
      <c r="Q35" s="510"/>
      <c r="R35" s="94"/>
      <c r="S35" s="502"/>
      <c r="T35" s="93"/>
      <c r="U35" s="94"/>
      <c r="V35" s="502"/>
      <c r="W35" s="103"/>
      <c r="X35" s="503"/>
      <c r="Y35" s="502"/>
      <c r="Z35" s="536"/>
      <c r="AX35" s="142" t="str">
        <f t="shared" si="20"/>
        <v/>
      </c>
      <c r="AY35" s="143" t="str">
        <f t="shared" si="21"/>
        <v/>
      </c>
      <c r="AZ35" s="144" t="str">
        <f t="shared" si="22"/>
        <v/>
      </c>
      <c r="BA35" s="145" t="str">
        <f t="shared" si="23"/>
        <v/>
      </c>
      <c r="BB35" s="142" t="str">
        <f t="shared" si="24"/>
        <v/>
      </c>
      <c r="BC35" s="146" t="str">
        <f t="shared" si="25"/>
        <v/>
      </c>
      <c r="BD35" s="171" t="str">
        <f t="shared" si="26"/>
        <v/>
      </c>
      <c r="BE35" s="171" t="str">
        <f t="shared" si="27"/>
        <v/>
      </c>
      <c r="BF35" s="171" t="str">
        <f t="shared" si="28"/>
        <v/>
      </c>
      <c r="BG35" s="145" t="str">
        <f t="shared" si="29"/>
        <v/>
      </c>
      <c r="BH35" s="142" t="str">
        <f t="shared" si="30"/>
        <v/>
      </c>
      <c r="BI35" s="146" t="str">
        <f t="shared" si="31"/>
        <v/>
      </c>
      <c r="BJ35" s="146" t="str">
        <f t="shared" si="32"/>
        <v/>
      </c>
      <c r="BK35" s="146" t="str">
        <f t="shared" si="33"/>
        <v/>
      </c>
      <c r="BL35" s="146" t="str">
        <f t="shared" si="34"/>
        <v/>
      </c>
      <c r="BM35" s="145" t="str">
        <f t="shared" si="35"/>
        <v/>
      </c>
      <c r="BN35" s="142" t="str">
        <f t="shared" si="36"/>
        <v/>
      </c>
      <c r="BO35" s="146" t="str">
        <f t="shared" si="37"/>
        <v/>
      </c>
      <c r="BP35" s="146" t="str">
        <f t="shared" si="38"/>
        <v/>
      </c>
      <c r="BQ35" s="172" t="str">
        <f t="shared" si="39"/>
        <v/>
      </c>
      <c r="BR35" s="145" t="str">
        <f t="shared" si="40"/>
        <v/>
      </c>
      <c r="BS35" s="142" t="str">
        <f t="shared" si="41"/>
        <v/>
      </c>
      <c r="BT35" s="146" t="str">
        <f t="shared" si="42"/>
        <v/>
      </c>
      <c r="BU35" s="146" t="str">
        <f t="shared" si="43"/>
        <v/>
      </c>
      <c r="BV35" s="145" t="str">
        <f t="shared" si="44"/>
        <v/>
      </c>
    </row>
    <row r="36" spans="1:74" s="2" customFormat="1" ht="43.5" customHeight="1">
      <c r="A36" s="165"/>
      <c r="B36" s="166">
        <f t="shared" si="45"/>
        <v>9</v>
      </c>
      <c r="C36" s="508"/>
      <c r="D36" s="591"/>
      <c r="E36" s="544"/>
      <c r="F36" s="519" t="s">
        <v>265</v>
      </c>
      <c r="G36" s="542" t="s">
        <v>8</v>
      </c>
      <c r="H36" s="92"/>
      <c r="I36" s="93"/>
      <c r="J36" s="94"/>
      <c r="K36" s="513"/>
      <c r="L36" s="519" t="s">
        <v>265</v>
      </c>
      <c r="M36" s="542" t="s">
        <v>8</v>
      </c>
      <c r="N36" s="500"/>
      <c r="O36" s="104"/>
      <c r="P36" s="501"/>
      <c r="Q36" s="510"/>
      <c r="R36" s="94"/>
      <c r="S36" s="502"/>
      <c r="T36" s="93"/>
      <c r="U36" s="94"/>
      <c r="V36" s="502"/>
      <c r="W36" s="103"/>
      <c r="X36" s="503"/>
      <c r="Y36" s="502"/>
      <c r="Z36" s="536"/>
      <c r="AX36" s="142" t="str">
        <f t="shared" si="20"/>
        <v/>
      </c>
      <c r="AY36" s="143" t="str">
        <f t="shared" si="21"/>
        <v/>
      </c>
      <c r="AZ36" s="144" t="str">
        <f t="shared" si="22"/>
        <v/>
      </c>
      <c r="BA36" s="145" t="str">
        <f t="shared" si="23"/>
        <v/>
      </c>
      <c r="BB36" s="142" t="str">
        <f t="shared" si="24"/>
        <v/>
      </c>
      <c r="BC36" s="146" t="str">
        <f t="shared" si="25"/>
        <v/>
      </c>
      <c r="BD36" s="171" t="str">
        <f t="shared" si="26"/>
        <v/>
      </c>
      <c r="BE36" s="171" t="str">
        <f t="shared" si="27"/>
        <v/>
      </c>
      <c r="BF36" s="171" t="str">
        <f t="shared" si="28"/>
        <v/>
      </c>
      <c r="BG36" s="145" t="str">
        <f t="shared" si="29"/>
        <v/>
      </c>
      <c r="BH36" s="142" t="str">
        <f t="shared" si="30"/>
        <v/>
      </c>
      <c r="BI36" s="146" t="str">
        <f t="shared" si="31"/>
        <v/>
      </c>
      <c r="BJ36" s="146" t="str">
        <f t="shared" si="32"/>
        <v/>
      </c>
      <c r="BK36" s="146" t="str">
        <f t="shared" si="33"/>
        <v/>
      </c>
      <c r="BL36" s="146" t="str">
        <f t="shared" si="34"/>
        <v/>
      </c>
      <c r="BM36" s="145" t="str">
        <f t="shared" si="35"/>
        <v/>
      </c>
      <c r="BN36" s="142" t="str">
        <f t="shared" si="36"/>
        <v/>
      </c>
      <c r="BO36" s="146" t="str">
        <f t="shared" si="37"/>
        <v/>
      </c>
      <c r="BP36" s="146" t="str">
        <f t="shared" si="38"/>
        <v/>
      </c>
      <c r="BQ36" s="172" t="str">
        <f t="shared" si="39"/>
        <v/>
      </c>
      <c r="BR36" s="145" t="str">
        <f t="shared" si="40"/>
        <v/>
      </c>
      <c r="BS36" s="142" t="str">
        <f t="shared" si="41"/>
        <v/>
      </c>
      <c r="BT36" s="146" t="str">
        <f t="shared" si="42"/>
        <v/>
      </c>
      <c r="BU36" s="146" t="str">
        <f t="shared" si="43"/>
        <v/>
      </c>
      <c r="BV36" s="145" t="str">
        <f t="shared" si="44"/>
        <v/>
      </c>
    </row>
    <row r="37" spans="1:74" s="2" customFormat="1" ht="43.5" customHeight="1">
      <c r="A37" s="165"/>
      <c r="B37" s="166">
        <f t="shared" si="45"/>
        <v>10</v>
      </c>
      <c r="C37" s="508"/>
      <c r="D37" s="591"/>
      <c r="E37" s="544"/>
      <c r="F37" s="519" t="s">
        <v>265</v>
      </c>
      <c r="G37" s="542" t="s">
        <v>8</v>
      </c>
      <c r="H37" s="92"/>
      <c r="I37" s="93"/>
      <c r="J37" s="94"/>
      <c r="K37" s="513"/>
      <c r="L37" s="519" t="s">
        <v>265</v>
      </c>
      <c r="M37" s="542" t="s">
        <v>8</v>
      </c>
      <c r="N37" s="500"/>
      <c r="O37" s="104"/>
      <c r="P37" s="501"/>
      <c r="Q37" s="510"/>
      <c r="R37" s="94"/>
      <c r="S37" s="502"/>
      <c r="T37" s="93"/>
      <c r="U37" s="94"/>
      <c r="V37" s="502"/>
      <c r="W37" s="103"/>
      <c r="X37" s="503"/>
      <c r="Y37" s="502"/>
      <c r="Z37" s="536"/>
      <c r="AX37" s="142" t="str">
        <f t="shared" si="20"/>
        <v/>
      </c>
      <c r="AY37" s="143" t="str">
        <f t="shared" si="21"/>
        <v/>
      </c>
      <c r="AZ37" s="144" t="str">
        <f t="shared" si="22"/>
        <v/>
      </c>
      <c r="BA37" s="145" t="str">
        <f t="shared" si="23"/>
        <v/>
      </c>
      <c r="BB37" s="142" t="str">
        <f t="shared" si="24"/>
        <v/>
      </c>
      <c r="BC37" s="146" t="str">
        <f t="shared" si="25"/>
        <v/>
      </c>
      <c r="BD37" s="171" t="str">
        <f t="shared" si="26"/>
        <v/>
      </c>
      <c r="BE37" s="171" t="str">
        <f t="shared" si="27"/>
        <v/>
      </c>
      <c r="BF37" s="171" t="str">
        <f t="shared" si="28"/>
        <v/>
      </c>
      <c r="BG37" s="145" t="str">
        <f t="shared" si="29"/>
        <v/>
      </c>
      <c r="BH37" s="142" t="str">
        <f t="shared" si="30"/>
        <v/>
      </c>
      <c r="BI37" s="146" t="str">
        <f t="shared" si="31"/>
        <v/>
      </c>
      <c r="BJ37" s="146" t="str">
        <f t="shared" si="32"/>
        <v/>
      </c>
      <c r="BK37" s="146" t="str">
        <f t="shared" si="33"/>
        <v/>
      </c>
      <c r="BL37" s="146" t="str">
        <f t="shared" si="34"/>
        <v/>
      </c>
      <c r="BM37" s="145" t="str">
        <f t="shared" si="35"/>
        <v/>
      </c>
      <c r="BN37" s="142" t="str">
        <f t="shared" si="36"/>
        <v/>
      </c>
      <c r="BO37" s="146" t="str">
        <f t="shared" si="37"/>
        <v/>
      </c>
      <c r="BP37" s="146" t="str">
        <f t="shared" si="38"/>
        <v/>
      </c>
      <c r="BQ37" s="172" t="str">
        <f t="shared" si="39"/>
        <v/>
      </c>
      <c r="BR37" s="145" t="str">
        <f t="shared" si="40"/>
        <v/>
      </c>
      <c r="BS37" s="142" t="str">
        <f t="shared" si="41"/>
        <v/>
      </c>
      <c r="BT37" s="146" t="str">
        <f t="shared" si="42"/>
        <v/>
      </c>
      <c r="BU37" s="146" t="str">
        <f t="shared" si="43"/>
        <v/>
      </c>
      <c r="BV37" s="145" t="str">
        <f t="shared" si="44"/>
        <v/>
      </c>
    </row>
    <row r="38" spans="1:74" s="2" customFormat="1" ht="43.5" customHeight="1">
      <c r="A38" s="170"/>
      <c r="B38" s="166">
        <f t="shared" si="45"/>
        <v>11</v>
      </c>
      <c r="C38" s="508"/>
      <c r="D38" s="591"/>
      <c r="E38" s="544"/>
      <c r="F38" s="519" t="s">
        <v>265</v>
      </c>
      <c r="G38" s="542" t="s">
        <v>8</v>
      </c>
      <c r="H38" s="92"/>
      <c r="I38" s="93"/>
      <c r="J38" s="94"/>
      <c r="K38" s="513"/>
      <c r="L38" s="519" t="s">
        <v>265</v>
      </c>
      <c r="M38" s="542" t="s">
        <v>8</v>
      </c>
      <c r="N38" s="500"/>
      <c r="O38" s="104"/>
      <c r="P38" s="501"/>
      <c r="Q38" s="510"/>
      <c r="R38" s="94"/>
      <c r="S38" s="502"/>
      <c r="T38" s="93"/>
      <c r="U38" s="94"/>
      <c r="V38" s="502"/>
      <c r="W38" s="103"/>
      <c r="X38" s="503"/>
      <c r="Y38" s="502"/>
      <c r="Z38" s="536"/>
      <c r="AX38" s="142" t="str">
        <f t="shared" si="20"/>
        <v/>
      </c>
      <c r="AY38" s="143" t="str">
        <f t="shared" si="21"/>
        <v/>
      </c>
      <c r="AZ38" s="144" t="str">
        <f t="shared" si="22"/>
        <v/>
      </c>
      <c r="BA38" s="145" t="str">
        <f t="shared" si="23"/>
        <v/>
      </c>
      <c r="BB38" s="142" t="str">
        <f t="shared" si="24"/>
        <v/>
      </c>
      <c r="BC38" s="146" t="str">
        <f t="shared" si="25"/>
        <v/>
      </c>
      <c r="BD38" s="171" t="str">
        <f t="shared" si="26"/>
        <v/>
      </c>
      <c r="BE38" s="171" t="str">
        <f t="shared" si="27"/>
        <v/>
      </c>
      <c r="BF38" s="171" t="str">
        <f t="shared" si="28"/>
        <v/>
      </c>
      <c r="BG38" s="145" t="str">
        <f t="shared" si="29"/>
        <v/>
      </c>
      <c r="BH38" s="142" t="str">
        <f t="shared" si="30"/>
        <v/>
      </c>
      <c r="BI38" s="146" t="str">
        <f t="shared" si="31"/>
        <v/>
      </c>
      <c r="BJ38" s="146" t="str">
        <f t="shared" si="32"/>
        <v/>
      </c>
      <c r="BK38" s="146" t="str">
        <f t="shared" si="33"/>
        <v/>
      </c>
      <c r="BL38" s="146" t="str">
        <f t="shared" si="34"/>
        <v/>
      </c>
      <c r="BM38" s="145" t="str">
        <f t="shared" si="35"/>
        <v/>
      </c>
      <c r="BN38" s="142" t="str">
        <f t="shared" si="36"/>
        <v/>
      </c>
      <c r="BO38" s="146" t="str">
        <f t="shared" si="37"/>
        <v/>
      </c>
      <c r="BP38" s="146" t="str">
        <f t="shared" si="38"/>
        <v/>
      </c>
      <c r="BQ38" s="172" t="str">
        <f t="shared" si="39"/>
        <v/>
      </c>
      <c r="BR38" s="145" t="str">
        <f t="shared" si="40"/>
        <v/>
      </c>
      <c r="BS38" s="142" t="str">
        <f t="shared" si="41"/>
        <v/>
      </c>
      <c r="BT38" s="146" t="str">
        <f t="shared" si="42"/>
        <v/>
      </c>
      <c r="BU38" s="146" t="str">
        <f t="shared" si="43"/>
        <v/>
      </c>
      <c r="BV38" s="145" t="str">
        <f t="shared" si="44"/>
        <v/>
      </c>
    </row>
    <row r="39" spans="1:74" s="2" customFormat="1" ht="43.5" customHeight="1">
      <c r="A39" s="165"/>
      <c r="B39" s="166">
        <f t="shared" si="45"/>
        <v>12</v>
      </c>
      <c r="C39" s="508"/>
      <c r="D39" s="591"/>
      <c r="E39" s="544"/>
      <c r="F39" s="519" t="s">
        <v>265</v>
      </c>
      <c r="G39" s="542" t="s">
        <v>8</v>
      </c>
      <c r="H39" s="92"/>
      <c r="I39" s="93"/>
      <c r="J39" s="94"/>
      <c r="K39" s="513"/>
      <c r="L39" s="519" t="s">
        <v>265</v>
      </c>
      <c r="M39" s="542" t="s">
        <v>8</v>
      </c>
      <c r="N39" s="500"/>
      <c r="O39" s="104"/>
      <c r="P39" s="501"/>
      <c r="Q39" s="510"/>
      <c r="R39" s="94"/>
      <c r="S39" s="502"/>
      <c r="T39" s="93"/>
      <c r="U39" s="94"/>
      <c r="V39" s="502"/>
      <c r="W39" s="103"/>
      <c r="X39" s="503"/>
      <c r="Y39" s="502"/>
      <c r="Z39" s="536"/>
      <c r="AX39" s="142" t="str">
        <f t="shared" si="20"/>
        <v/>
      </c>
      <c r="AY39" s="143" t="str">
        <f t="shared" si="21"/>
        <v/>
      </c>
      <c r="AZ39" s="144" t="str">
        <f t="shared" si="22"/>
        <v/>
      </c>
      <c r="BA39" s="145" t="str">
        <f t="shared" si="23"/>
        <v/>
      </c>
      <c r="BB39" s="142" t="str">
        <f t="shared" si="24"/>
        <v/>
      </c>
      <c r="BC39" s="146" t="str">
        <f t="shared" si="25"/>
        <v/>
      </c>
      <c r="BD39" s="171" t="str">
        <f t="shared" si="26"/>
        <v/>
      </c>
      <c r="BE39" s="171" t="str">
        <f t="shared" si="27"/>
        <v/>
      </c>
      <c r="BF39" s="171" t="str">
        <f t="shared" si="28"/>
        <v/>
      </c>
      <c r="BG39" s="145" t="str">
        <f t="shared" si="29"/>
        <v/>
      </c>
      <c r="BH39" s="142" t="str">
        <f t="shared" si="30"/>
        <v/>
      </c>
      <c r="BI39" s="146" t="str">
        <f t="shared" si="31"/>
        <v/>
      </c>
      <c r="BJ39" s="146" t="str">
        <f t="shared" si="32"/>
        <v/>
      </c>
      <c r="BK39" s="146" t="str">
        <f t="shared" si="33"/>
        <v/>
      </c>
      <c r="BL39" s="146" t="str">
        <f t="shared" si="34"/>
        <v/>
      </c>
      <c r="BM39" s="145" t="str">
        <f t="shared" si="35"/>
        <v/>
      </c>
      <c r="BN39" s="142" t="str">
        <f t="shared" si="36"/>
        <v/>
      </c>
      <c r="BO39" s="146" t="str">
        <f t="shared" si="37"/>
        <v/>
      </c>
      <c r="BP39" s="146" t="str">
        <f t="shared" si="38"/>
        <v/>
      </c>
      <c r="BQ39" s="172" t="str">
        <f t="shared" si="39"/>
        <v/>
      </c>
      <c r="BR39" s="145" t="str">
        <f t="shared" si="40"/>
        <v/>
      </c>
      <c r="BS39" s="142" t="str">
        <f t="shared" si="41"/>
        <v/>
      </c>
      <c r="BT39" s="146" t="str">
        <f t="shared" si="42"/>
        <v/>
      </c>
      <c r="BU39" s="146" t="str">
        <f t="shared" si="43"/>
        <v/>
      </c>
      <c r="BV39" s="145" t="str">
        <f t="shared" si="44"/>
        <v/>
      </c>
    </row>
    <row r="40" spans="1:74" s="2" customFormat="1" ht="43.5" customHeight="1" thickBot="1">
      <c r="A40" s="165"/>
      <c r="B40" s="173">
        <f t="shared" si="45"/>
        <v>13</v>
      </c>
      <c r="C40" s="509"/>
      <c r="D40" s="592"/>
      <c r="E40" s="547"/>
      <c r="F40" s="520" t="s">
        <v>265</v>
      </c>
      <c r="G40" s="542" t="s">
        <v>8</v>
      </c>
      <c r="H40" s="95"/>
      <c r="I40" s="96"/>
      <c r="J40" s="97"/>
      <c r="K40" s="515"/>
      <c r="L40" s="520" t="s">
        <v>265</v>
      </c>
      <c r="M40" s="542" t="s">
        <v>8</v>
      </c>
      <c r="N40" s="499"/>
      <c r="O40" s="106"/>
      <c r="P40" s="496"/>
      <c r="Q40" s="511"/>
      <c r="R40" s="97"/>
      <c r="S40" s="497"/>
      <c r="T40" s="96"/>
      <c r="U40" s="97"/>
      <c r="V40" s="497"/>
      <c r="W40" s="107"/>
      <c r="X40" s="498"/>
      <c r="Y40" s="497"/>
      <c r="Z40" s="537"/>
      <c r="AX40" s="147" t="str">
        <f t="shared" si="20"/>
        <v/>
      </c>
      <c r="AY40" s="148" t="str">
        <f t="shared" si="21"/>
        <v/>
      </c>
      <c r="AZ40" s="149" t="str">
        <f t="shared" si="22"/>
        <v/>
      </c>
      <c r="BA40" s="150" t="str">
        <f t="shared" si="23"/>
        <v/>
      </c>
      <c r="BB40" s="147" t="str">
        <f t="shared" si="24"/>
        <v/>
      </c>
      <c r="BC40" s="151" t="str">
        <f t="shared" si="25"/>
        <v/>
      </c>
      <c r="BD40" s="174" t="str">
        <f t="shared" si="26"/>
        <v/>
      </c>
      <c r="BE40" s="174" t="str">
        <f t="shared" si="27"/>
        <v/>
      </c>
      <c r="BF40" s="174" t="str">
        <f t="shared" si="28"/>
        <v/>
      </c>
      <c r="BG40" s="150" t="str">
        <f t="shared" si="29"/>
        <v/>
      </c>
      <c r="BH40" s="147" t="str">
        <f t="shared" si="30"/>
        <v/>
      </c>
      <c r="BI40" s="151" t="str">
        <f t="shared" si="31"/>
        <v/>
      </c>
      <c r="BJ40" s="151" t="str">
        <f t="shared" si="32"/>
        <v/>
      </c>
      <c r="BK40" s="151" t="str">
        <f t="shared" si="33"/>
        <v/>
      </c>
      <c r="BL40" s="151" t="str">
        <f t="shared" si="34"/>
        <v/>
      </c>
      <c r="BM40" s="150" t="str">
        <f t="shared" si="35"/>
        <v/>
      </c>
      <c r="BN40" s="147" t="str">
        <f t="shared" si="36"/>
        <v/>
      </c>
      <c r="BO40" s="151" t="str">
        <f t="shared" si="37"/>
        <v/>
      </c>
      <c r="BP40" s="151" t="str">
        <f t="shared" si="38"/>
        <v/>
      </c>
      <c r="BQ40" s="175" t="str">
        <f t="shared" si="39"/>
        <v/>
      </c>
      <c r="BR40" s="150" t="str">
        <f t="shared" si="40"/>
        <v/>
      </c>
      <c r="BS40" s="147" t="str">
        <f t="shared" si="41"/>
        <v/>
      </c>
      <c r="BT40" s="151" t="str">
        <f t="shared" si="42"/>
        <v/>
      </c>
      <c r="BU40" s="151" t="str">
        <f t="shared" si="43"/>
        <v/>
      </c>
      <c r="BV40" s="150" t="str">
        <f t="shared" si="44"/>
        <v/>
      </c>
    </row>
    <row r="41" spans="1:74" s="2" customFormat="1" ht="5.0999999999999996" customHeight="1">
      <c r="A41" s="15"/>
      <c r="B41" s="67"/>
      <c r="F41" s="163"/>
      <c r="L41" s="163"/>
      <c r="P41" s="176"/>
      <c r="Q41" s="176"/>
      <c r="R41" s="177"/>
    </row>
    <row r="42" spans="1:74" s="2" customFormat="1" ht="5.0999999999999996" customHeight="1">
      <c r="A42" s="15"/>
      <c r="B42" s="67"/>
      <c r="F42" s="163"/>
      <c r="H42" s="178"/>
      <c r="I42" s="179"/>
      <c r="J42" s="180"/>
      <c r="L42" s="163"/>
      <c r="N42" s="525"/>
      <c r="P42" s="176"/>
      <c r="Q42" s="176"/>
      <c r="R42" s="177"/>
      <c r="S42" s="178"/>
      <c r="T42" s="179"/>
      <c r="U42" s="180"/>
      <c r="V42" s="178"/>
      <c r="W42" s="525"/>
    </row>
    <row r="43" spans="1:74" s="2" customFormat="1" ht="11.1" customHeight="1">
      <c r="A43" s="15"/>
      <c r="B43" s="67"/>
      <c r="F43" s="163"/>
      <c r="L43" s="163"/>
      <c r="P43" s="176"/>
      <c r="Q43" s="176"/>
      <c r="R43" s="177"/>
    </row>
    <row r="44" spans="1:74" ht="11.1" customHeight="1"/>
    <row r="45" spans="1:74" s="2" customFormat="1" ht="13.5" customHeight="1">
      <c r="A45" s="15"/>
      <c r="B45" s="15"/>
      <c r="E45" s="526" t="s">
        <v>496</v>
      </c>
      <c r="F45" s="527"/>
      <c r="G45" s="534"/>
      <c r="H45" s="529"/>
      <c r="I45" s="529"/>
      <c r="J45" s="534"/>
      <c r="K45" s="526" t="s">
        <v>495</v>
      </c>
      <c r="L45" s="527"/>
      <c r="M45" s="527"/>
      <c r="N45" s="527"/>
      <c r="O45" s="527"/>
      <c r="P45" s="529"/>
      <c r="Q45" s="526" t="s">
        <v>494</v>
      </c>
      <c r="R45" s="529"/>
      <c r="S45" s="529"/>
      <c r="T45" s="527"/>
      <c r="U45" s="526" t="s">
        <v>535</v>
      </c>
      <c r="V45" s="527"/>
      <c r="W45" s="534"/>
      <c r="X45" s="526" t="s">
        <v>536</v>
      </c>
      <c r="Y45" s="527"/>
      <c r="Z45" s="528"/>
      <c r="AA45" s="157"/>
      <c r="AB45" s="157"/>
    </row>
    <row r="46" spans="1:74" ht="13.5" customHeight="1">
      <c r="E46" s="531" t="s">
        <v>527</v>
      </c>
      <c r="F46" s="186"/>
      <c r="G46" s="186"/>
      <c r="H46" s="186"/>
      <c r="I46" s="186"/>
      <c r="J46" s="187"/>
      <c r="K46" s="850" t="s">
        <v>284</v>
      </c>
      <c r="L46" s="188"/>
      <c r="M46" s="188"/>
      <c r="N46" s="188"/>
      <c r="O46" s="846" t="s">
        <v>497</v>
      </c>
      <c r="P46" s="847"/>
      <c r="Q46" s="531" t="s">
        <v>481</v>
      </c>
      <c r="R46" s="186"/>
      <c r="S46" s="186"/>
      <c r="T46" s="530"/>
      <c r="U46" s="531" t="s">
        <v>479</v>
      </c>
      <c r="V46" s="186"/>
      <c r="W46" s="187"/>
      <c r="X46" s="523" t="s">
        <v>499</v>
      </c>
      <c r="Y46" s="188"/>
      <c r="Z46" s="530"/>
    </row>
    <row r="47" spans="1:74" ht="13.5" customHeight="1">
      <c r="E47" s="184" t="s">
        <v>528</v>
      </c>
      <c r="F47" s="182"/>
      <c r="G47" s="182"/>
      <c r="H47" s="182"/>
      <c r="I47" s="182"/>
      <c r="J47" s="183"/>
      <c r="K47" s="851"/>
      <c r="L47" s="522"/>
      <c r="M47" s="522"/>
      <c r="N47" s="522"/>
      <c r="O47" s="848"/>
      <c r="P47" s="849"/>
      <c r="Q47" s="184" t="s">
        <v>482</v>
      </c>
      <c r="R47" s="182"/>
      <c r="S47" s="182"/>
      <c r="T47" s="185"/>
      <c r="U47" s="184" t="s">
        <v>477</v>
      </c>
      <c r="V47" s="182"/>
      <c r="W47" s="183"/>
      <c r="X47" s="524" t="s">
        <v>500</v>
      </c>
      <c r="Y47" s="522"/>
      <c r="Z47" s="185"/>
    </row>
    <row r="48" spans="1:74" ht="13.5" customHeight="1">
      <c r="E48" s="184" t="s">
        <v>529</v>
      </c>
      <c r="F48" s="182"/>
      <c r="G48" s="182"/>
      <c r="H48" s="182"/>
      <c r="I48" s="182"/>
      <c r="J48" s="183"/>
      <c r="K48" s="184" t="s">
        <v>513</v>
      </c>
      <c r="L48" s="522"/>
      <c r="M48" s="522"/>
      <c r="N48" s="522"/>
      <c r="O48" s="522" t="s">
        <v>507</v>
      </c>
      <c r="P48" s="183"/>
      <c r="Q48" s="184" t="s">
        <v>483</v>
      </c>
      <c r="R48" s="182"/>
      <c r="S48" s="182"/>
      <c r="T48" s="185"/>
      <c r="U48" s="184" t="s">
        <v>478</v>
      </c>
      <c r="V48" s="182"/>
      <c r="W48" s="183"/>
      <c r="X48" s="524" t="s">
        <v>501</v>
      </c>
      <c r="Y48" s="522"/>
      <c r="Z48" s="185"/>
    </row>
    <row r="49" spans="5:26" ht="13.5" customHeight="1">
      <c r="E49" s="184" t="s">
        <v>530</v>
      </c>
      <c r="F49" s="182"/>
      <c r="G49" s="182"/>
      <c r="H49" s="182"/>
      <c r="I49" s="182"/>
      <c r="J49" s="183"/>
      <c r="K49" s="184" t="s">
        <v>514</v>
      </c>
      <c r="L49" s="522"/>
      <c r="M49" s="522"/>
      <c r="N49" s="522"/>
      <c r="O49" s="522" t="s">
        <v>508</v>
      </c>
      <c r="P49" s="183"/>
      <c r="Q49" s="184" t="s">
        <v>484</v>
      </c>
      <c r="R49" s="182"/>
      <c r="S49" s="182"/>
      <c r="T49" s="185"/>
      <c r="U49" s="184"/>
      <c r="V49" s="182"/>
      <c r="W49" s="183"/>
      <c r="X49" s="524" t="s">
        <v>502</v>
      </c>
      <c r="Y49" s="522"/>
      <c r="Z49" s="185"/>
    </row>
    <row r="50" spans="5:26" ht="13.5" customHeight="1">
      <c r="E50" s="184" t="s">
        <v>531</v>
      </c>
      <c r="F50" s="182"/>
      <c r="G50" s="182"/>
      <c r="H50" s="182"/>
      <c r="I50" s="182"/>
      <c r="J50" s="183"/>
      <c r="K50" s="184" t="s">
        <v>515</v>
      </c>
      <c r="L50" s="522"/>
      <c r="M50" s="522"/>
      <c r="N50" s="522"/>
      <c r="O50" s="522" t="s">
        <v>509</v>
      </c>
      <c r="P50" s="183"/>
      <c r="Q50" s="184" t="s">
        <v>485</v>
      </c>
      <c r="R50" s="182"/>
      <c r="S50" s="182"/>
      <c r="T50" s="185"/>
      <c r="U50" s="189" t="s">
        <v>480</v>
      </c>
      <c r="V50" s="182"/>
      <c r="W50" s="183"/>
      <c r="X50" s="524" t="s">
        <v>503</v>
      </c>
      <c r="Y50" s="522"/>
      <c r="Z50" s="185"/>
    </row>
    <row r="51" spans="5:26" ht="13.5" customHeight="1">
      <c r="E51" s="184" t="s">
        <v>532</v>
      </c>
      <c r="F51" s="182"/>
      <c r="G51" s="182"/>
      <c r="H51" s="182"/>
      <c r="I51" s="182"/>
      <c r="J51" s="183"/>
      <c r="K51" s="184" t="s">
        <v>516</v>
      </c>
      <c r="L51" s="522"/>
      <c r="M51" s="522"/>
      <c r="N51" s="522"/>
      <c r="O51" s="539" t="s">
        <v>510</v>
      </c>
      <c r="P51" s="183"/>
      <c r="Q51" s="184" t="s">
        <v>486</v>
      </c>
      <c r="R51" s="182"/>
      <c r="S51" s="182"/>
      <c r="T51" s="185"/>
      <c r="U51" s="189" t="s">
        <v>491</v>
      </c>
      <c r="V51" s="182"/>
      <c r="W51" s="183"/>
      <c r="X51" s="524" t="s">
        <v>504</v>
      </c>
      <c r="Y51" s="522"/>
      <c r="Z51" s="185"/>
    </row>
    <row r="52" spans="5:26" ht="13.5" customHeight="1">
      <c r="E52" s="184" t="s">
        <v>533</v>
      </c>
      <c r="F52" s="182"/>
      <c r="G52" s="182"/>
      <c r="H52" s="182"/>
      <c r="I52" s="182"/>
      <c r="J52" s="183"/>
      <c r="K52" s="184" t="s">
        <v>517</v>
      </c>
      <c r="L52" s="522"/>
      <c r="M52" s="522"/>
      <c r="N52" s="522"/>
      <c r="O52" s="522" t="s">
        <v>511</v>
      </c>
      <c r="P52" s="183"/>
      <c r="Q52" s="184" t="s">
        <v>487</v>
      </c>
      <c r="R52" s="182"/>
      <c r="S52" s="182"/>
      <c r="T52" s="185"/>
      <c r="U52" s="189" t="s">
        <v>492</v>
      </c>
      <c r="V52" s="182"/>
      <c r="W52" s="183"/>
      <c r="X52" s="524" t="s">
        <v>505</v>
      </c>
      <c r="Y52" s="522"/>
      <c r="Z52" s="185"/>
    </row>
    <row r="53" spans="5:26" ht="13.5" customHeight="1">
      <c r="E53" s="184" t="s">
        <v>534</v>
      </c>
      <c r="F53" s="182"/>
      <c r="G53" s="182"/>
      <c r="H53" s="182"/>
      <c r="I53" s="182"/>
      <c r="J53" s="183"/>
      <c r="K53" s="184" t="s">
        <v>518</v>
      </c>
      <c r="L53" s="522"/>
      <c r="M53" s="522"/>
      <c r="N53" s="522"/>
      <c r="O53" s="532" t="s">
        <v>512</v>
      </c>
      <c r="P53" s="183"/>
      <c r="Q53" s="184" t="s">
        <v>488</v>
      </c>
      <c r="R53" s="182"/>
      <c r="S53" s="182"/>
      <c r="T53" s="185"/>
      <c r="U53" s="189" t="s">
        <v>493</v>
      </c>
      <c r="V53" s="182"/>
      <c r="W53" s="183"/>
      <c r="X53" s="184" t="s">
        <v>475</v>
      </c>
      <c r="Y53" s="522"/>
      <c r="Z53" s="185"/>
    </row>
    <row r="54" spans="5:26" ht="13.5" customHeight="1">
      <c r="E54" s="184" t="s">
        <v>489</v>
      </c>
      <c r="F54" s="182"/>
      <c r="G54" s="182"/>
      <c r="H54" s="182"/>
      <c r="I54" s="182"/>
      <c r="J54" s="183"/>
      <c r="K54" s="181"/>
      <c r="L54" s="182"/>
      <c r="M54" s="182"/>
      <c r="N54" s="182"/>
      <c r="O54" s="182"/>
      <c r="P54" s="183"/>
      <c r="Q54" s="184" t="s">
        <v>489</v>
      </c>
      <c r="R54" s="182"/>
      <c r="S54" s="182"/>
      <c r="T54" s="185"/>
      <c r="U54" s="181"/>
      <c r="V54" s="182"/>
      <c r="W54" s="183"/>
      <c r="X54" s="184"/>
      <c r="Y54" s="522"/>
      <c r="Z54" s="185"/>
    </row>
    <row r="55" spans="5:26" ht="13.5" customHeight="1">
      <c r="E55" s="184" t="s">
        <v>490</v>
      </c>
      <c r="F55" s="182"/>
      <c r="G55" s="182"/>
      <c r="H55" s="182"/>
      <c r="I55" s="182"/>
      <c r="J55" s="183"/>
      <c r="K55" s="851" t="s">
        <v>285</v>
      </c>
      <c r="L55" s="848"/>
      <c r="M55" s="522"/>
      <c r="N55" s="522"/>
      <c r="O55" s="848" t="s">
        <v>498</v>
      </c>
      <c r="P55" s="183"/>
      <c r="Q55" s="184" t="s">
        <v>490</v>
      </c>
      <c r="R55" s="182"/>
      <c r="S55" s="182"/>
      <c r="T55" s="185"/>
      <c r="U55" s="181"/>
      <c r="V55" s="182"/>
      <c r="W55" s="183"/>
      <c r="X55" s="184" t="s">
        <v>476</v>
      </c>
      <c r="Y55" s="522"/>
      <c r="Z55" s="185"/>
    </row>
    <row r="56" spans="5:26" ht="13.5" customHeight="1">
      <c r="E56" s="184" t="s">
        <v>286</v>
      </c>
      <c r="F56" s="182"/>
      <c r="G56" s="182"/>
      <c r="H56" s="182"/>
      <c r="I56" s="182"/>
      <c r="J56" s="183"/>
      <c r="K56" s="851"/>
      <c r="L56" s="848"/>
      <c r="M56" s="522"/>
      <c r="N56" s="522"/>
      <c r="O56" s="848"/>
      <c r="P56" s="183"/>
      <c r="Q56" s="184" t="s">
        <v>286</v>
      </c>
      <c r="R56" s="182"/>
      <c r="S56" s="182"/>
      <c r="T56" s="185"/>
      <c r="U56" s="181"/>
      <c r="V56" s="522"/>
      <c r="W56" s="183"/>
      <c r="X56" s="538" t="s">
        <v>506</v>
      </c>
      <c r="Y56" s="522"/>
      <c r="Z56" s="185"/>
    </row>
    <row r="57" spans="5:26" ht="13.5" customHeight="1">
      <c r="E57" s="836"/>
      <c r="F57" s="837"/>
      <c r="G57" s="837"/>
      <c r="H57" s="837"/>
      <c r="I57" s="837"/>
      <c r="J57" s="838"/>
      <c r="K57" s="184" t="s">
        <v>521</v>
      </c>
      <c r="L57" s="522"/>
      <c r="M57" s="522"/>
      <c r="N57" s="522"/>
      <c r="O57" s="522" t="s">
        <v>519</v>
      </c>
      <c r="P57" s="183"/>
      <c r="Q57" s="830"/>
      <c r="R57" s="831"/>
      <c r="S57" s="831"/>
      <c r="T57" s="832"/>
      <c r="U57" s="181"/>
      <c r="V57" s="522"/>
      <c r="W57" s="183"/>
      <c r="X57" s="836"/>
      <c r="Y57" s="837"/>
      <c r="Z57" s="838"/>
    </row>
    <row r="58" spans="5:26" ht="13.5" customHeight="1">
      <c r="E58" s="836"/>
      <c r="F58" s="837"/>
      <c r="G58" s="837"/>
      <c r="H58" s="837"/>
      <c r="I58" s="837"/>
      <c r="J58" s="838"/>
      <c r="K58" s="184" t="s">
        <v>522</v>
      </c>
      <c r="L58" s="522"/>
      <c r="M58" s="522"/>
      <c r="N58" s="522"/>
      <c r="O58" s="522" t="s">
        <v>520</v>
      </c>
      <c r="P58" s="183"/>
      <c r="Q58" s="830"/>
      <c r="R58" s="831"/>
      <c r="S58" s="831"/>
      <c r="T58" s="832"/>
      <c r="U58" s="181"/>
      <c r="V58" s="522"/>
      <c r="W58" s="183"/>
      <c r="X58" s="836"/>
      <c r="Y58" s="837"/>
      <c r="Z58" s="838"/>
    </row>
    <row r="59" spans="5:26" ht="13.5" customHeight="1">
      <c r="E59" s="836"/>
      <c r="F59" s="837"/>
      <c r="G59" s="837"/>
      <c r="H59" s="837"/>
      <c r="I59" s="837"/>
      <c r="J59" s="838"/>
      <c r="K59" s="184" t="s">
        <v>523</v>
      </c>
      <c r="L59" s="522"/>
      <c r="M59" s="522"/>
      <c r="N59" s="522"/>
      <c r="O59" s="842"/>
      <c r="P59" s="843"/>
      <c r="Q59" s="830"/>
      <c r="R59" s="831"/>
      <c r="S59" s="831"/>
      <c r="T59" s="832"/>
      <c r="U59" s="181"/>
      <c r="V59" s="522"/>
      <c r="W59" s="183"/>
      <c r="X59" s="836"/>
      <c r="Y59" s="837"/>
      <c r="Z59" s="838"/>
    </row>
    <row r="60" spans="5:26" ht="13.5" customHeight="1">
      <c r="E60" s="836"/>
      <c r="F60" s="837"/>
      <c r="G60" s="837"/>
      <c r="H60" s="837"/>
      <c r="I60" s="837"/>
      <c r="J60" s="838"/>
      <c r="K60" s="184" t="s">
        <v>524</v>
      </c>
      <c r="L60" s="522"/>
      <c r="M60" s="522"/>
      <c r="N60" s="522"/>
      <c r="O60" s="842"/>
      <c r="P60" s="843"/>
      <c r="Q60" s="830"/>
      <c r="R60" s="831"/>
      <c r="S60" s="831"/>
      <c r="T60" s="832"/>
      <c r="U60" s="181"/>
      <c r="V60" s="522"/>
      <c r="W60" s="183"/>
      <c r="X60" s="836"/>
      <c r="Y60" s="837"/>
      <c r="Z60" s="838"/>
    </row>
    <row r="61" spans="5:26" ht="13.5" customHeight="1">
      <c r="E61" s="836"/>
      <c r="F61" s="837"/>
      <c r="G61" s="837"/>
      <c r="H61" s="837"/>
      <c r="I61" s="837"/>
      <c r="J61" s="838"/>
      <c r="K61" s="184" t="s">
        <v>525</v>
      </c>
      <c r="L61" s="522"/>
      <c r="M61" s="522"/>
      <c r="N61" s="522"/>
      <c r="O61" s="842"/>
      <c r="P61" s="843"/>
      <c r="Q61" s="830"/>
      <c r="R61" s="831"/>
      <c r="S61" s="831"/>
      <c r="T61" s="832"/>
      <c r="U61" s="181"/>
      <c r="V61" s="522"/>
      <c r="W61" s="183"/>
      <c r="X61" s="836"/>
      <c r="Y61" s="837"/>
      <c r="Z61" s="838"/>
    </row>
    <row r="62" spans="5:26" ht="13.5" customHeight="1">
      <c r="E62" s="836"/>
      <c r="F62" s="837"/>
      <c r="G62" s="837"/>
      <c r="H62" s="837"/>
      <c r="I62" s="837"/>
      <c r="J62" s="838"/>
      <c r="K62" s="184" t="s">
        <v>526</v>
      </c>
      <c r="L62" s="522"/>
      <c r="M62" s="522"/>
      <c r="N62" s="522"/>
      <c r="O62" s="842"/>
      <c r="P62" s="843"/>
      <c r="Q62" s="830"/>
      <c r="R62" s="831"/>
      <c r="S62" s="831"/>
      <c r="T62" s="832"/>
      <c r="U62" s="181"/>
      <c r="V62" s="522"/>
      <c r="W62" s="183"/>
      <c r="X62" s="836"/>
      <c r="Y62" s="837"/>
      <c r="Z62" s="838"/>
    </row>
    <row r="63" spans="5:26" ht="13.5" customHeight="1">
      <c r="E63" s="836"/>
      <c r="F63" s="837"/>
      <c r="G63" s="837"/>
      <c r="H63" s="837"/>
      <c r="I63" s="837"/>
      <c r="J63" s="838"/>
      <c r="K63" s="181"/>
      <c r="L63" s="182"/>
      <c r="M63" s="182"/>
      <c r="N63" s="182"/>
      <c r="O63" s="842"/>
      <c r="P63" s="843"/>
      <c r="Q63" s="830"/>
      <c r="R63" s="831"/>
      <c r="S63" s="831"/>
      <c r="T63" s="832"/>
      <c r="U63" s="181"/>
      <c r="V63" s="522"/>
      <c r="W63" s="183"/>
      <c r="X63" s="836"/>
      <c r="Y63" s="837"/>
      <c r="Z63" s="838"/>
    </row>
    <row r="64" spans="5:26" ht="13.5" customHeight="1">
      <c r="E64" s="836"/>
      <c r="F64" s="837"/>
      <c r="G64" s="837"/>
      <c r="H64" s="837"/>
      <c r="I64" s="837"/>
      <c r="J64" s="838"/>
      <c r="K64" s="181"/>
      <c r="L64" s="182"/>
      <c r="M64" s="182"/>
      <c r="N64" s="182"/>
      <c r="O64" s="842"/>
      <c r="P64" s="843"/>
      <c r="Q64" s="830"/>
      <c r="R64" s="831"/>
      <c r="S64" s="831"/>
      <c r="T64" s="832"/>
      <c r="U64" s="181"/>
      <c r="V64" s="522"/>
      <c r="W64" s="183"/>
      <c r="X64" s="836"/>
      <c r="Y64" s="837"/>
      <c r="Z64" s="838"/>
    </row>
    <row r="65" spans="2:26" ht="13.5" customHeight="1">
      <c r="E65" s="839"/>
      <c r="F65" s="840"/>
      <c r="G65" s="840"/>
      <c r="H65" s="840"/>
      <c r="I65" s="840"/>
      <c r="J65" s="841"/>
      <c r="K65" s="191"/>
      <c r="L65" s="192"/>
      <c r="M65" s="192"/>
      <c r="N65" s="192"/>
      <c r="O65" s="844"/>
      <c r="P65" s="845"/>
      <c r="Q65" s="833"/>
      <c r="R65" s="834"/>
      <c r="S65" s="834"/>
      <c r="T65" s="835"/>
      <c r="U65" s="191"/>
      <c r="V65" s="190"/>
      <c r="W65" s="193"/>
      <c r="X65" s="839"/>
      <c r="Y65" s="840"/>
      <c r="Z65" s="841"/>
    </row>
    <row r="66" spans="2:26" ht="14.25">
      <c r="B66" s="25" t="s">
        <v>459</v>
      </c>
    </row>
    <row r="67" spans="2:26" ht="17.25" customHeight="1">
      <c r="B67" s="1"/>
    </row>
    <row r="68" spans="2:26" ht="17.25" customHeight="1"/>
  </sheetData>
  <mergeCells count="36">
    <mergeCell ref="Q57:T65"/>
    <mergeCell ref="X57:Z65"/>
    <mergeCell ref="O59:P65"/>
    <mergeCell ref="E57:J65"/>
    <mergeCell ref="O46:P47"/>
    <mergeCell ref="O55:O56"/>
    <mergeCell ref="K46:K47"/>
    <mergeCell ref="K55:L56"/>
    <mergeCell ref="X23:Z23"/>
    <mergeCell ref="J26:J27"/>
    <mergeCell ref="O25:R25"/>
    <mergeCell ref="S25:U25"/>
    <mergeCell ref="H25:J25"/>
    <mergeCell ref="K25:L25"/>
    <mergeCell ref="N25:N27"/>
    <mergeCell ref="T26:T27"/>
    <mergeCell ref="U26:U27"/>
    <mergeCell ref="S26:S27"/>
    <mergeCell ref="L26:L27"/>
    <mergeCell ref="O26:R26"/>
    <mergeCell ref="V26:V27"/>
    <mergeCell ref="X25:Z25"/>
    <mergeCell ref="X26:Z26"/>
    <mergeCell ref="H13:K13"/>
    <mergeCell ref="C23:F23"/>
    <mergeCell ref="H23:L23"/>
    <mergeCell ref="N23:R23"/>
    <mergeCell ref="S23:V23"/>
    <mergeCell ref="A26:A27"/>
    <mergeCell ref="E26:E27"/>
    <mergeCell ref="B25:B27"/>
    <mergeCell ref="E25:F25"/>
    <mergeCell ref="K26:K27"/>
    <mergeCell ref="F26:F27"/>
    <mergeCell ref="H26:H27"/>
    <mergeCell ref="I26:I27"/>
  </mergeCells>
  <phoneticPr fontId="1"/>
  <conditionalFormatting sqref="BB28:BE40">
    <cfRule type="containsText" dxfId="10" priority="5" operator="containsText" text="Z">
      <formula>NOT(ISERROR(SEARCH("Z",BB28)))</formula>
    </cfRule>
  </conditionalFormatting>
  <conditionalFormatting sqref="BG28:BG40">
    <cfRule type="cellIs" dxfId="9" priority="4" operator="between">
      <formula>3</formula>
      <formula>4</formula>
    </cfRule>
  </conditionalFormatting>
  <conditionalFormatting sqref="BH28:BI40">
    <cfRule type="containsText" dxfId="8" priority="3" operator="containsText" text="Z9">
      <formula>NOT(ISERROR(SEARCH("Z9",BH28)))</formula>
    </cfRule>
  </conditionalFormatting>
  <conditionalFormatting sqref="BN28:BN40">
    <cfRule type="containsText" dxfId="7" priority="2" operator="containsText" text="Z">
      <formula>NOT(ISERROR(SEARCH("Z",BN28)))</formula>
    </cfRule>
  </conditionalFormatting>
  <conditionalFormatting sqref="BS28:BT40">
    <cfRule type="containsText" dxfId="6" priority="1" operator="containsText" text="98">
      <formula>NOT(ISERROR(SEARCH("98",BS28)))</formula>
    </cfRule>
  </conditionalFormatting>
  <dataValidations count="7">
    <dataValidation type="list" allowBlank="1" showInputMessage="1" showErrorMessage="1" sqref="F28:F40 L28:L40" xr:uid="{921F6B1C-F429-4FA7-95F6-34B26B7045AD}">
      <formula1>"kg、t、m³、ℓ,kg,t,m³,ℓ"</formula1>
    </dataValidation>
    <dataValidation type="list" imeMode="off" allowBlank="1" showInputMessage="1" showErrorMessage="1" sqref="H28:J40 S28:U40" xr:uid="{BFEADEBC-453F-4E2F-B411-4C6B555DA886}">
      <formula1>"A,B,C,D,E,F,G,H,I,J,K,L,M,N,O,T,U,V,W,Z"</formula1>
    </dataValidation>
    <dataValidation type="list" imeMode="off" allowBlank="1" showInputMessage="1" showErrorMessage="1" sqref="W28:W40" xr:uid="{53657F34-55FF-4A3E-8EC7-6D4DD879BEE6}">
      <formula1>"10,20,30,41,42,43,50,52,60,70,80,81,90,91,92,98"</formula1>
    </dataValidation>
    <dataValidation type="list" imeMode="off" allowBlank="1" showInputMessage="1" showErrorMessage="1" sqref="N28:N40" xr:uid="{2A2C2E12-77BE-42C0-B4DB-BC712212E802}">
      <formula1>"Q1,V1,V2,W1,Z1,S1,T1,U1,X1,R1,R5,R6,Z9"</formula1>
    </dataValidation>
    <dataValidation imeMode="off" allowBlank="1" showInputMessage="1" showErrorMessage="1" sqref="G28:G40 D28:E40 M28:M40 K28:K40 P28:P40" xr:uid="{BD3BFCEF-2C0F-4AC9-BEA6-8992C2F210B1}"/>
    <dataValidation imeMode="hiragana" allowBlank="1" showInputMessage="1" showErrorMessage="1" sqref="R28:R40 X28:Z40 O28:O40 C28:C40 Q28:Q40 E57:J65 O59:P65 Q57:T65 X57:Z65" xr:uid="{D80CB661-EB9B-4F48-BE4C-1567AD3A7530}"/>
    <dataValidation type="list" imeMode="off" allowBlank="1" showInputMessage="1" showErrorMessage="1" sqref="V28:V40" xr:uid="{4D396AAA-5E4F-42A2-B4EF-AD47F4112B83}">
      <formula1>"1,2,3"</formula1>
    </dataValidation>
  </dataValidations>
  <pageMargins left="0.19685039370078741" right="0.19685039370078741" top="0.31496062992125984" bottom="0.19685039370078741" header="0.19685039370078741" footer="0.11811023622047245"/>
  <pageSetup paperSize="8" scale="70" orientation="landscape" r:id="rId1"/>
  <headerFooter alignWithMargins="0">
    <oddFooter xml:space="preserve">&amp;C&amp;14
</oddFooter>
  </headerFooter>
  <colBreaks count="1" manualBreakCount="1">
    <brk id="5" max="64"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6523F6-431F-419F-B61A-8BDAF32897E8}">
  <sheetPr codeName="Sheet6">
    <tabColor rgb="FFFFFF00"/>
    <pageSetUpPr fitToPage="1"/>
  </sheetPr>
  <dimension ref="A1:CG35"/>
  <sheetViews>
    <sheetView view="pageBreakPreview" zoomScaleNormal="55" zoomScaleSheetLayoutView="100" workbookViewId="0">
      <pane xSplit="2" ySplit="5" topLeftCell="C6" activePane="bottomRight" state="frozen"/>
      <selection activeCell="AM10" sqref="AM10"/>
      <selection pane="topRight" activeCell="AM10" sqref="AM10"/>
      <selection pane="bottomLeft" activeCell="AM10" sqref="AM10"/>
      <selection pane="bottomRight" activeCell="B6" sqref="B6"/>
    </sheetView>
  </sheetViews>
  <sheetFormatPr defaultColWidth="9" defaultRowHeight="13.5"/>
  <cols>
    <col min="1" max="1" width="3.75" style="17" customWidth="1"/>
    <col min="2" max="2" width="33" style="1" customWidth="1"/>
    <col min="3" max="3" width="10.625" style="1" customWidth="1"/>
    <col min="4" max="4" width="18.625" style="1" customWidth="1"/>
    <col min="5" max="5" width="8.625" style="1" customWidth="1"/>
    <col min="6" max="6" width="2.625" style="1" customWidth="1"/>
    <col min="7" max="9" width="4.625" style="1" customWidth="1"/>
    <col min="10" max="10" width="18.625" style="1" customWidth="1"/>
    <col min="11" max="11" width="8.625" style="1" customWidth="1"/>
    <col min="12" max="12" width="2.625" style="1" customWidth="1"/>
    <col min="13" max="13" width="9.375" style="1" customWidth="1"/>
    <col min="14" max="14" width="30.125" style="1" customWidth="1"/>
    <col min="15" max="15" width="16.375" style="1" customWidth="1"/>
    <col min="16" max="17" width="10.625" style="1" customWidth="1"/>
    <col min="18" max="20" width="4.625" style="1" customWidth="1"/>
    <col min="21" max="21" width="9.625" style="1" customWidth="1"/>
    <col min="22" max="22" width="12.625" style="1" customWidth="1"/>
    <col min="23" max="23" width="30.125" style="1" customWidth="1"/>
    <col min="24" max="25" width="10.625" style="1" customWidth="1"/>
    <col min="26" max="26" width="2.125" style="1" customWidth="1"/>
    <col min="27" max="28" width="1.125" style="1" customWidth="1"/>
    <col min="29" max="35" width="9" style="1"/>
    <col min="36" max="36" width="9.5" style="1" bestFit="1" customWidth="1"/>
    <col min="37" max="37" width="9.5" style="1" customWidth="1"/>
    <col min="38" max="41" width="9" style="1"/>
    <col min="42" max="42" width="9.5" style="1" customWidth="1"/>
    <col min="43" max="16384" width="9" style="1"/>
  </cols>
  <sheetData>
    <row r="1" spans="1:85" ht="24">
      <c r="A1" s="18" t="str">
        <f>"【"&amp;調査票１!BM3&amp;"実績】産業廃棄物実態調査票（その２-１）"</f>
        <v>【令和6年度実績】産業廃棄物実態調査票（その２-１）</v>
      </c>
      <c r="Y1" s="573" t="str">
        <f>"★ この調査票の対象期間は、"&amp;調査票１!BM3&amp;"（"&amp;TEXT(DATE(調査票１!BM2,4,1),"ggge年m月d日")&amp;"～"&amp;TEXT(DATE(調査票１!BM2+1,3,31),"ggge年m月d日")&amp;"）の１年間です。この期間中の廃棄物の発生と処理・処分状況を質問事項の①～⑪までの流れに従って記入してください。"</f>
        <v>★ この調査票の対象期間は、令和6年度（令和6年4月1日～令和7年3月31日）の１年間です。この期間中の廃棄物の発生と処理・処分状況を質問事項の①～⑪までの流れに従って記入してください。</v>
      </c>
    </row>
    <row r="2" spans="1:85" ht="7.5" customHeight="1" thickBot="1"/>
    <row r="3" spans="1:85" s="15" customFormat="1" ht="16.5" customHeight="1">
      <c r="A3" s="787" t="s">
        <v>7</v>
      </c>
      <c r="B3" s="29" t="s">
        <v>464</v>
      </c>
      <c r="C3" s="507" t="s">
        <v>473</v>
      </c>
      <c r="D3" s="790" t="s">
        <v>53</v>
      </c>
      <c r="E3" s="791"/>
      <c r="F3" s="159"/>
      <c r="G3" s="812" t="s">
        <v>277</v>
      </c>
      <c r="H3" s="810"/>
      <c r="I3" s="811"/>
      <c r="J3" s="790" t="s">
        <v>239</v>
      </c>
      <c r="K3" s="813"/>
      <c r="L3" s="159"/>
      <c r="M3" s="814" t="s">
        <v>234</v>
      </c>
      <c r="N3" s="790" t="s">
        <v>291</v>
      </c>
      <c r="O3" s="807"/>
      <c r="P3" s="807"/>
      <c r="Q3" s="808"/>
      <c r="R3" s="809" t="s">
        <v>278</v>
      </c>
      <c r="S3" s="810"/>
      <c r="T3" s="811"/>
      <c r="U3" s="455" t="s">
        <v>466</v>
      </c>
      <c r="V3" s="29" t="s">
        <v>279</v>
      </c>
      <c r="W3" s="824" t="s">
        <v>235</v>
      </c>
      <c r="X3" s="825"/>
      <c r="Y3" s="826"/>
      <c r="Z3" s="194"/>
      <c r="BK3" s="1"/>
      <c r="BL3" s="67"/>
      <c r="BM3" s="67"/>
      <c r="BN3" s="67"/>
      <c r="BO3" s="67"/>
      <c r="BP3" s="67"/>
      <c r="BR3" s="67"/>
    </row>
    <row r="4" spans="1:85" s="15" customFormat="1" ht="16.5" customHeight="1">
      <c r="A4" s="788"/>
      <c r="B4" s="62"/>
      <c r="C4" s="506" t="s">
        <v>474</v>
      </c>
      <c r="D4" s="785"/>
      <c r="E4" s="792" t="s">
        <v>9</v>
      </c>
      <c r="F4" s="159"/>
      <c r="G4" s="794" t="s">
        <v>4</v>
      </c>
      <c r="H4" s="796" t="s">
        <v>5</v>
      </c>
      <c r="I4" s="805" t="s">
        <v>6</v>
      </c>
      <c r="J4" s="785"/>
      <c r="K4" s="792" t="s">
        <v>9</v>
      </c>
      <c r="L4" s="159"/>
      <c r="M4" s="815"/>
      <c r="N4" s="819" t="s">
        <v>237</v>
      </c>
      <c r="O4" s="820"/>
      <c r="P4" s="820"/>
      <c r="Q4" s="821"/>
      <c r="R4" s="817" t="s">
        <v>4</v>
      </c>
      <c r="S4" s="796" t="s">
        <v>5</v>
      </c>
      <c r="T4" s="805" t="s">
        <v>6</v>
      </c>
      <c r="U4" s="854" t="s">
        <v>467</v>
      </c>
      <c r="V4" s="456" t="s">
        <v>54</v>
      </c>
      <c r="W4" s="822" t="s">
        <v>292</v>
      </c>
      <c r="X4" s="852"/>
      <c r="Y4" s="853"/>
      <c r="Z4" s="194"/>
      <c r="BL4" s="67"/>
      <c r="BM4" s="67"/>
      <c r="BN4" s="67"/>
      <c r="BO4" s="67"/>
      <c r="BP4" s="67"/>
      <c r="BQ4" s="16"/>
      <c r="BR4" s="67"/>
      <c r="BY4" s="1"/>
      <c r="BZ4" s="67"/>
      <c r="CA4" s="1"/>
      <c r="CB4" s="1"/>
      <c r="CD4" s="68"/>
      <c r="CE4" s="68"/>
    </row>
    <row r="5" spans="1:85" s="16" customFormat="1" ht="16.5" customHeight="1" thickBot="1">
      <c r="A5" s="789"/>
      <c r="B5" s="152"/>
      <c r="C5" s="505"/>
      <c r="D5" s="786"/>
      <c r="E5" s="793"/>
      <c r="F5" s="160"/>
      <c r="G5" s="795"/>
      <c r="H5" s="797"/>
      <c r="I5" s="806"/>
      <c r="J5" s="786"/>
      <c r="K5" s="793"/>
      <c r="L5" s="160"/>
      <c r="M5" s="816"/>
      <c r="N5" s="64" t="s">
        <v>236</v>
      </c>
      <c r="O5" s="63" t="s">
        <v>231</v>
      </c>
      <c r="P5" s="152" t="s">
        <v>232</v>
      </c>
      <c r="Q5" s="28" t="s">
        <v>233</v>
      </c>
      <c r="R5" s="818"/>
      <c r="S5" s="797"/>
      <c r="T5" s="806"/>
      <c r="U5" s="855"/>
      <c r="V5" s="30"/>
      <c r="W5" s="195" t="s">
        <v>236</v>
      </c>
      <c r="X5" s="161" t="s">
        <v>232</v>
      </c>
      <c r="Y5" s="196" t="s">
        <v>233</v>
      </c>
      <c r="Z5" s="197"/>
      <c r="BI5" s="1" t="s">
        <v>51</v>
      </c>
      <c r="BJ5" s="1" t="s">
        <v>52</v>
      </c>
      <c r="BK5" s="1" t="s">
        <v>53</v>
      </c>
      <c r="BL5" s="1" t="s">
        <v>9</v>
      </c>
      <c r="BM5" s="1" t="s">
        <v>4</v>
      </c>
      <c r="BN5" s="1" t="s">
        <v>5</v>
      </c>
      <c r="BO5" s="1" t="s">
        <v>6</v>
      </c>
      <c r="BP5" s="1" t="s">
        <v>55</v>
      </c>
      <c r="BQ5" s="1" t="s">
        <v>239</v>
      </c>
      <c r="BR5" s="1" t="s">
        <v>9</v>
      </c>
      <c r="BS5" s="162" t="s">
        <v>280</v>
      </c>
      <c r="BT5" s="163" t="s">
        <v>55</v>
      </c>
      <c r="BU5" s="162" t="s">
        <v>236</v>
      </c>
      <c r="BV5" s="164" t="s">
        <v>281</v>
      </c>
      <c r="BW5" s="162" t="s">
        <v>232</v>
      </c>
      <c r="BX5" s="162" t="s">
        <v>233</v>
      </c>
      <c r="BY5" s="1" t="s">
        <v>4</v>
      </c>
      <c r="BZ5" s="1" t="s">
        <v>5</v>
      </c>
      <c r="CA5" s="1" t="s">
        <v>6</v>
      </c>
      <c r="CB5" s="1" t="s">
        <v>55</v>
      </c>
      <c r="CC5" s="162" t="s">
        <v>282</v>
      </c>
      <c r="CD5" s="162" t="s">
        <v>283</v>
      </c>
      <c r="CE5" s="163" t="s">
        <v>55</v>
      </c>
      <c r="CF5" s="162" t="s">
        <v>236</v>
      </c>
      <c r="CG5" s="162" t="s">
        <v>232</v>
      </c>
    </row>
    <row r="6" spans="1:85" s="2" customFormat="1" ht="43.5" customHeight="1" thickTop="1">
      <c r="A6" s="166">
        <v>14</v>
      </c>
      <c r="B6" s="85"/>
      <c r="C6" s="590"/>
      <c r="D6" s="541"/>
      <c r="E6" s="521" t="s">
        <v>265</v>
      </c>
      <c r="F6" s="548" t="s">
        <v>8</v>
      </c>
      <c r="G6" s="89"/>
      <c r="H6" s="90"/>
      <c r="I6" s="91"/>
      <c r="J6" s="541"/>
      <c r="K6" s="521" t="s">
        <v>265</v>
      </c>
      <c r="L6" s="548" t="s">
        <v>8</v>
      </c>
      <c r="M6" s="98"/>
      <c r="N6" s="167"/>
      <c r="O6" s="433"/>
      <c r="P6" s="99"/>
      <c r="Q6" s="100"/>
      <c r="R6" s="101"/>
      <c r="S6" s="90"/>
      <c r="T6" s="91"/>
      <c r="U6" s="102"/>
      <c r="V6" s="102"/>
      <c r="W6" s="439"/>
      <c r="X6" s="423"/>
      <c r="Y6" s="443"/>
      <c r="BF6" s="84" t="s">
        <v>263</v>
      </c>
      <c r="BG6" s="1"/>
      <c r="BI6" s="137" t="str">
        <f>IF(B6&lt;&gt;"",B6,"")</f>
        <v/>
      </c>
      <c r="BJ6" s="138" t="str">
        <f>IF(C6&lt;&gt;"",C6,"")</f>
        <v/>
      </c>
      <c r="BK6" s="139" t="str">
        <f>IF(D6&lt;&gt;"",D6,"")</f>
        <v/>
      </c>
      <c r="BL6" s="140" t="str">
        <f>IF(BK6&lt;&gt;"",INDEX($BF$7:$BF$10,MATCH(E6,$BG$7:$BG$10,0),1),"")</f>
        <v/>
      </c>
      <c r="BM6" s="137" t="str">
        <f>IF(G6&lt;&gt;"",G6,"")</f>
        <v/>
      </c>
      <c r="BN6" s="141" t="str">
        <f>IF(H6&lt;&gt;"",H6,"")</f>
        <v/>
      </c>
      <c r="BO6" s="168" t="str">
        <f>IF(I6&lt;&gt;"",I6,"")</f>
        <v/>
      </c>
      <c r="BP6" s="168" t="str">
        <f>IF(COUNTIF(BM6:BO6,"Z")&gt;0,調査票２!$E$57,"")</f>
        <v/>
      </c>
      <c r="BQ6" s="168" t="str">
        <f>IF(J6&lt;&gt;"",J6,"")</f>
        <v/>
      </c>
      <c r="BR6" s="140" t="str">
        <f>IF(BQ6&lt;&gt;"",INDEX($BF$7:$BF$10,MATCH(K6,$BG$7:$BG$10,0),1),"")</f>
        <v/>
      </c>
      <c r="BS6" s="137" t="str">
        <f>IF(M6&lt;&gt;"",M6,"")</f>
        <v/>
      </c>
      <c r="BT6" s="141" t="str">
        <f>IF(COUNTIF(BS6,"Z9")&gt;0,調査票２!$O$59,"")</f>
        <v/>
      </c>
      <c r="BU6" s="141" t="str">
        <f>IF(N6&lt;&gt;"",N6,"")</f>
        <v/>
      </c>
      <c r="BV6" s="141" t="str">
        <f t="shared" ref="BV6:CA6" si="0">IF(O6&lt;&gt;"",O6,"")</f>
        <v/>
      </c>
      <c r="BW6" s="141" t="str">
        <f t="shared" si="0"/>
        <v/>
      </c>
      <c r="BX6" s="140" t="str">
        <f t="shared" si="0"/>
        <v/>
      </c>
      <c r="BY6" s="137" t="str">
        <f t="shared" si="0"/>
        <v/>
      </c>
      <c r="BZ6" s="141" t="str">
        <f t="shared" si="0"/>
        <v/>
      </c>
      <c r="CA6" s="141" t="str">
        <f t="shared" si="0"/>
        <v/>
      </c>
      <c r="CB6" s="141" t="str">
        <f>IF(COUNTIF(BY6:CA6,"Z")&gt;0,調査票２!$Q$57,"")</f>
        <v/>
      </c>
      <c r="CC6" s="140" t="str">
        <f>IF(U6&lt;&gt;"",U6,"")</f>
        <v/>
      </c>
      <c r="CD6" s="137" t="str">
        <f>IF(V6&lt;&gt;"",V6,"")</f>
        <v/>
      </c>
      <c r="CE6" s="141" t="str">
        <f>IF(COUNTIF(CD6,"98")&gt;0,調査票２!$X$57,"")</f>
        <v/>
      </c>
      <c r="CF6" s="141" t="str">
        <f>IF(W6&lt;&gt;"",W6,"")</f>
        <v/>
      </c>
      <c r="CG6" s="140" t="str">
        <f>IF(OR(X6&lt;&gt;"",Y6&lt;&gt;""),X6&amp;Y6,"")</f>
        <v/>
      </c>
    </row>
    <row r="7" spans="1:85" s="2" customFormat="1" ht="43.5" customHeight="1">
      <c r="A7" s="166">
        <f>A6+1</f>
        <v>15</v>
      </c>
      <c r="B7" s="85"/>
      <c r="C7" s="591"/>
      <c r="D7" s="543"/>
      <c r="E7" s="519" t="s">
        <v>265</v>
      </c>
      <c r="F7" s="548" t="s">
        <v>8</v>
      </c>
      <c r="G7" s="92"/>
      <c r="H7" s="93"/>
      <c r="I7" s="94"/>
      <c r="J7" s="543"/>
      <c r="K7" s="519" t="s">
        <v>265</v>
      </c>
      <c r="L7" s="548" t="s">
        <v>8</v>
      </c>
      <c r="M7" s="504"/>
      <c r="N7" s="104"/>
      <c r="O7" s="434"/>
      <c r="P7" s="580"/>
      <c r="Q7" s="581"/>
      <c r="R7" s="502"/>
      <c r="S7" s="93"/>
      <c r="T7" s="94"/>
      <c r="U7" s="103"/>
      <c r="V7" s="103"/>
      <c r="W7" s="503"/>
      <c r="X7" s="502"/>
      <c r="Y7" s="444"/>
      <c r="BF7" s="1">
        <v>1</v>
      </c>
      <c r="BG7" s="1" t="s">
        <v>259</v>
      </c>
      <c r="BI7" s="142" t="str">
        <f t="shared" ref="BI7:BI32" si="1">IF(B7&lt;&gt;"",B7,"")</f>
        <v/>
      </c>
      <c r="BJ7" s="143" t="str">
        <f t="shared" ref="BJ7:BJ32" si="2">IF(C7&lt;&gt;"",C7,"")</f>
        <v/>
      </c>
      <c r="BK7" s="144" t="str">
        <f t="shared" ref="BK7:BK32" si="3">IF(D7&lt;&gt;"",D7,"")</f>
        <v/>
      </c>
      <c r="BL7" s="145" t="str">
        <f t="shared" ref="BL7:BL32" si="4">IF(BK7&lt;&gt;"",INDEX($BF$7:$BF$10,MATCH(E7,$BG$7:$BG$10,0),1),"")</f>
        <v/>
      </c>
      <c r="BM7" s="142" t="str">
        <f t="shared" ref="BM7:BM32" si="5">IF(G7&lt;&gt;"",G7,"")</f>
        <v/>
      </c>
      <c r="BN7" s="146" t="str">
        <f t="shared" ref="BN7:BN32" si="6">IF(H7&lt;&gt;"",H7,"")</f>
        <v/>
      </c>
      <c r="BO7" s="171" t="str">
        <f t="shared" ref="BO7:BO32" si="7">IF(I7&lt;&gt;"",I7,"")</f>
        <v/>
      </c>
      <c r="BP7" s="171" t="str">
        <f>IF(COUNTIF(BM7:BO7,"Z")&gt;0,調査票２!$E$57,"")</f>
        <v/>
      </c>
      <c r="BQ7" s="171" t="str">
        <f t="shared" ref="BQ7:BQ32" si="8">IF(J7&lt;&gt;"",J7,"")</f>
        <v/>
      </c>
      <c r="BR7" s="145" t="str">
        <f t="shared" ref="BR7:BR32" si="9">IF(BQ7&lt;&gt;"",INDEX($BF$7:$BF$10,MATCH(K7,$BG$7:$BG$10,0),1),"")</f>
        <v/>
      </c>
      <c r="BS7" s="142" t="str">
        <f t="shared" ref="BS7:BS32" si="10">IF(M7&lt;&gt;"",M7,"")</f>
        <v/>
      </c>
      <c r="BT7" s="146" t="str">
        <f>IF(COUNTIF(BS7,"Z9")&gt;0,調査票２!$O$59,"")</f>
        <v/>
      </c>
      <c r="BU7" s="146" t="str">
        <f t="shared" ref="BU7:BU32" si="11">IF(N7&lt;&gt;"",N7,"")</f>
        <v/>
      </c>
      <c r="BV7" s="146" t="str">
        <f t="shared" ref="BV7:BV32" si="12">IF(O7&lt;&gt;"",O7,"")</f>
        <v/>
      </c>
      <c r="BW7" s="146" t="str">
        <f t="shared" ref="BW7:BW32" si="13">IF(P7&lt;&gt;"",P7,"")</f>
        <v/>
      </c>
      <c r="BX7" s="145" t="str">
        <f t="shared" ref="BX7:BX32" si="14">IF(Q7&lt;&gt;"",Q7,"")</f>
        <v/>
      </c>
      <c r="BY7" s="142" t="str">
        <f t="shared" ref="BY7:BY32" si="15">IF(R7&lt;&gt;"",R7,"")</f>
        <v/>
      </c>
      <c r="BZ7" s="146" t="str">
        <f t="shared" ref="BZ7:BZ32" si="16">IF(S7&lt;&gt;"",S7,"")</f>
        <v/>
      </c>
      <c r="CA7" s="146" t="str">
        <f t="shared" ref="CA7:CA32" si="17">IF(T7&lt;&gt;"",T7,"")</f>
        <v/>
      </c>
      <c r="CB7" s="146" t="str">
        <f>IF(COUNTIF(BY7:CA7,"Z")&gt;0,調査票２!$Q$57,"")</f>
        <v/>
      </c>
      <c r="CC7" s="145" t="str">
        <f t="shared" ref="CC7:CC32" si="18">IF(U7&lt;&gt;"",U7,"")</f>
        <v/>
      </c>
      <c r="CD7" s="142" t="str">
        <f t="shared" ref="CD7:CD32" si="19">IF(V7&lt;&gt;"",V7,"")</f>
        <v/>
      </c>
      <c r="CE7" s="146" t="str">
        <f>IF(COUNTIF(CD7,"98")&gt;0,調査票２!$X$57,"")</f>
        <v/>
      </c>
      <c r="CF7" s="146" t="str">
        <f t="shared" ref="CF7:CF32" si="20">IF(W7&lt;&gt;"",W7,"")</f>
        <v/>
      </c>
      <c r="CG7" s="145" t="str">
        <f t="shared" ref="CG7:CG32" si="21">IF(OR(X7&lt;&gt;"",Y7&lt;&gt;""),X7&amp;Y7,"")</f>
        <v/>
      </c>
    </row>
    <row r="8" spans="1:85" s="2" customFormat="1" ht="43.5" customHeight="1">
      <c r="A8" s="166">
        <f t="shared" ref="A8:A32" si="22">A7+1</f>
        <v>16</v>
      </c>
      <c r="B8" s="85"/>
      <c r="C8" s="591"/>
      <c r="D8" s="544"/>
      <c r="E8" s="519" t="s">
        <v>265</v>
      </c>
      <c r="F8" s="548" t="s">
        <v>8</v>
      </c>
      <c r="G8" s="92"/>
      <c r="H8" s="93"/>
      <c r="I8" s="94"/>
      <c r="J8" s="544"/>
      <c r="K8" s="519" t="s">
        <v>265</v>
      </c>
      <c r="L8" s="548" t="s">
        <v>8</v>
      </c>
      <c r="M8" s="504"/>
      <c r="N8" s="104"/>
      <c r="O8" s="434"/>
      <c r="P8" s="580"/>
      <c r="Q8" s="581"/>
      <c r="R8" s="502"/>
      <c r="S8" s="93"/>
      <c r="T8" s="94"/>
      <c r="U8" s="103"/>
      <c r="V8" s="103"/>
      <c r="W8" s="503"/>
      <c r="X8" s="502"/>
      <c r="Y8" s="445"/>
      <c r="BF8" s="1">
        <v>2</v>
      </c>
      <c r="BG8" s="1" t="s">
        <v>260</v>
      </c>
      <c r="BI8" s="142" t="str">
        <f t="shared" si="1"/>
        <v/>
      </c>
      <c r="BJ8" s="143" t="str">
        <f t="shared" si="2"/>
        <v/>
      </c>
      <c r="BK8" s="144" t="str">
        <f t="shared" si="3"/>
        <v/>
      </c>
      <c r="BL8" s="145" t="str">
        <f t="shared" si="4"/>
        <v/>
      </c>
      <c r="BM8" s="142" t="str">
        <f t="shared" si="5"/>
        <v/>
      </c>
      <c r="BN8" s="146" t="str">
        <f t="shared" si="6"/>
        <v/>
      </c>
      <c r="BO8" s="171" t="str">
        <f t="shared" si="7"/>
        <v/>
      </c>
      <c r="BP8" s="171" t="str">
        <f>IF(COUNTIF(BM8:BO8,"Z")&gt;0,調査票２!$E$57,"")</f>
        <v/>
      </c>
      <c r="BQ8" s="171" t="str">
        <f t="shared" si="8"/>
        <v/>
      </c>
      <c r="BR8" s="145" t="str">
        <f t="shared" si="9"/>
        <v/>
      </c>
      <c r="BS8" s="142" t="str">
        <f t="shared" si="10"/>
        <v/>
      </c>
      <c r="BT8" s="146" t="str">
        <f>IF(COUNTIF(BS8,"Z9")&gt;0,調査票２!$O$59,"")</f>
        <v/>
      </c>
      <c r="BU8" s="146" t="str">
        <f t="shared" si="11"/>
        <v/>
      </c>
      <c r="BV8" s="146" t="str">
        <f t="shared" si="12"/>
        <v/>
      </c>
      <c r="BW8" s="146" t="str">
        <f t="shared" si="13"/>
        <v/>
      </c>
      <c r="BX8" s="145" t="str">
        <f t="shared" si="14"/>
        <v/>
      </c>
      <c r="BY8" s="142" t="str">
        <f t="shared" si="15"/>
        <v/>
      </c>
      <c r="BZ8" s="146" t="str">
        <f t="shared" si="16"/>
        <v/>
      </c>
      <c r="CA8" s="146" t="str">
        <f t="shared" si="17"/>
        <v/>
      </c>
      <c r="CB8" s="146" t="str">
        <f>IF(COUNTIF(BY8:CA8,"Z")&gt;0,調査票２!$Q$57,"")</f>
        <v/>
      </c>
      <c r="CC8" s="145" t="str">
        <f t="shared" si="18"/>
        <v/>
      </c>
      <c r="CD8" s="142" t="str">
        <f t="shared" si="19"/>
        <v/>
      </c>
      <c r="CE8" s="146" t="str">
        <f>IF(COUNTIF(CD8,"98")&gt;0,調査票２!$X$57,"")</f>
        <v/>
      </c>
      <c r="CF8" s="146" t="str">
        <f t="shared" si="20"/>
        <v/>
      </c>
      <c r="CG8" s="145" t="str">
        <f t="shared" si="21"/>
        <v/>
      </c>
    </row>
    <row r="9" spans="1:85" s="2" customFormat="1" ht="43.5" customHeight="1">
      <c r="A9" s="166">
        <f t="shared" si="22"/>
        <v>17</v>
      </c>
      <c r="B9" s="86"/>
      <c r="C9" s="591"/>
      <c r="D9" s="544"/>
      <c r="E9" s="519" t="s">
        <v>265</v>
      </c>
      <c r="F9" s="548" t="s">
        <v>8</v>
      </c>
      <c r="G9" s="92"/>
      <c r="H9" s="93"/>
      <c r="I9" s="94"/>
      <c r="J9" s="544"/>
      <c r="K9" s="519" t="s">
        <v>265</v>
      </c>
      <c r="L9" s="548" t="s">
        <v>8</v>
      </c>
      <c r="M9" s="504"/>
      <c r="N9" s="104"/>
      <c r="O9" s="434"/>
      <c r="P9" s="580"/>
      <c r="Q9" s="581"/>
      <c r="R9" s="502"/>
      <c r="S9" s="93"/>
      <c r="T9" s="94"/>
      <c r="U9" s="103"/>
      <c r="V9" s="103"/>
      <c r="W9" s="503"/>
      <c r="X9" s="502"/>
      <c r="Y9" s="445"/>
      <c r="BF9" s="1">
        <v>3</v>
      </c>
      <c r="BG9" s="1" t="s">
        <v>261</v>
      </c>
      <c r="BI9" s="142" t="str">
        <f t="shared" si="1"/>
        <v/>
      </c>
      <c r="BJ9" s="143" t="str">
        <f t="shared" si="2"/>
        <v/>
      </c>
      <c r="BK9" s="144" t="str">
        <f t="shared" si="3"/>
        <v/>
      </c>
      <c r="BL9" s="145" t="str">
        <f t="shared" si="4"/>
        <v/>
      </c>
      <c r="BM9" s="142" t="str">
        <f t="shared" si="5"/>
        <v/>
      </c>
      <c r="BN9" s="146" t="str">
        <f t="shared" si="6"/>
        <v/>
      </c>
      <c r="BO9" s="171" t="str">
        <f t="shared" si="7"/>
        <v/>
      </c>
      <c r="BP9" s="171" t="str">
        <f>IF(COUNTIF(BM9:BO9,"Z")&gt;0,調査票２!$E$57,"")</f>
        <v/>
      </c>
      <c r="BQ9" s="171" t="str">
        <f t="shared" si="8"/>
        <v/>
      </c>
      <c r="BR9" s="145" t="str">
        <f t="shared" si="9"/>
        <v/>
      </c>
      <c r="BS9" s="142" t="str">
        <f t="shared" si="10"/>
        <v/>
      </c>
      <c r="BT9" s="146" t="str">
        <f>IF(COUNTIF(BS9,"Z9")&gt;0,調査票２!$O$59,"")</f>
        <v/>
      </c>
      <c r="BU9" s="146" t="str">
        <f t="shared" si="11"/>
        <v/>
      </c>
      <c r="BV9" s="146" t="str">
        <f t="shared" si="12"/>
        <v/>
      </c>
      <c r="BW9" s="146" t="str">
        <f t="shared" si="13"/>
        <v/>
      </c>
      <c r="BX9" s="145" t="str">
        <f t="shared" si="14"/>
        <v/>
      </c>
      <c r="BY9" s="142" t="str">
        <f t="shared" si="15"/>
        <v/>
      </c>
      <c r="BZ9" s="146" t="str">
        <f t="shared" si="16"/>
        <v/>
      </c>
      <c r="CA9" s="146" t="str">
        <f t="shared" si="17"/>
        <v/>
      </c>
      <c r="CB9" s="146" t="str">
        <f>IF(COUNTIF(BY9:CA9,"Z")&gt;0,調査票２!$Q$57,"")</f>
        <v/>
      </c>
      <c r="CC9" s="145" t="str">
        <f t="shared" si="18"/>
        <v/>
      </c>
      <c r="CD9" s="142" t="str">
        <f t="shared" si="19"/>
        <v/>
      </c>
      <c r="CE9" s="146" t="str">
        <f>IF(COUNTIF(CD9,"98")&gt;0,調査票２!$X$57,"")</f>
        <v/>
      </c>
      <c r="CF9" s="146" t="str">
        <f t="shared" si="20"/>
        <v/>
      </c>
      <c r="CG9" s="145" t="str">
        <f t="shared" si="21"/>
        <v/>
      </c>
    </row>
    <row r="10" spans="1:85" s="2" customFormat="1" ht="43.5" customHeight="1">
      <c r="A10" s="166">
        <f t="shared" si="22"/>
        <v>18</v>
      </c>
      <c r="B10" s="86"/>
      <c r="C10" s="591"/>
      <c r="D10" s="544"/>
      <c r="E10" s="519" t="s">
        <v>265</v>
      </c>
      <c r="F10" s="548" t="s">
        <v>8</v>
      </c>
      <c r="G10" s="92"/>
      <c r="H10" s="93"/>
      <c r="I10" s="94"/>
      <c r="J10" s="544"/>
      <c r="K10" s="519" t="s">
        <v>265</v>
      </c>
      <c r="L10" s="548" t="s">
        <v>8</v>
      </c>
      <c r="M10" s="504"/>
      <c r="N10" s="104"/>
      <c r="O10" s="434"/>
      <c r="P10" s="580"/>
      <c r="Q10" s="581"/>
      <c r="R10" s="502"/>
      <c r="S10" s="93"/>
      <c r="T10" s="94"/>
      <c r="U10" s="103"/>
      <c r="V10" s="103"/>
      <c r="W10" s="503"/>
      <c r="X10" s="502"/>
      <c r="Y10" s="445"/>
      <c r="BF10" s="1">
        <v>4</v>
      </c>
      <c r="BG10" s="1" t="s">
        <v>262</v>
      </c>
      <c r="BI10" s="142" t="str">
        <f t="shared" si="1"/>
        <v/>
      </c>
      <c r="BJ10" s="143" t="str">
        <f t="shared" si="2"/>
        <v/>
      </c>
      <c r="BK10" s="144" t="str">
        <f t="shared" si="3"/>
        <v/>
      </c>
      <c r="BL10" s="145" t="str">
        <f t="shared" si="4"/>
        <v/>
      </c>
      <c r="BM10" s="142" t="str">
        <f t="shared" si="5"/>
        <v/>
      </c>
      <c r="BN10" s="146" t="str">
        <f t="shared" si="6"/>
        <v/>
      </c>
      <c r="BO10" s="171" t="str">
        <f t="shared" si="7"/>
        <v/>
      </c>
      <c r="BP10" s="171" t="str">
        <f>IF(COUNTIF(BM10:BO10,"Z")&gt;0,調査票２!$E$57,"")</f>
        <v/>
      </c>
      <c r="BQ10" s="171" t="str">
        <f t="shared" si="8"/>
        <v/>
      </c>
      <c r="BR10" s="145" t="str">
        <f t="shared" si="9"/>
        <v/>
      </c>
      <c r="BS10" s="142" t="str">
        <f t="shared" si="10"/>
        <v/>
      </c>
      <c r="BT10" s="146" t="str">
        <f>IF(COUNTIF(BS10,"Z9")&gt;0,調査票２!$O$59,"")</f>
        <v/>
      </c>
      <c r="BU10" s="146" t="str">
        <f t="shared" si="11"/>
        <v/>
      </c>
      <c r="BV10" s="146" t="str">
        <f t="shared" si="12"/>
        <v/>
      </c>
      <c r="BW10" s="146" t="str">
        <f t="shared" si="13"/>
        <v/>
      </c>
      <c r="BX10" s="145" t="str">
        <f t="shared" si="14"/>
        <v/>
      </c>
      <c r="BY10" s="142" t="str">
        <f t="shared" si="15"/>
        <v/>
      </c>
      <c r="BZ10" s="146" t="str">
        <f t="shared" si="16"/>
        <v/>
      </c>
      <c r="CA10" s="146" t="str">
        <f t="shared" si="17"/>
        <v/>
      </c>
      <c r="CB10" s="146" t="str">
        <f>IF(COUNTIF(BY10:CA10,"Z")&gt;0,調査票２!$Q$57,"")</f>
        <v/>
      </c>
      <c r="CC10" s="145" t="str">
        <f t="shared" si="18"/>
        <v/>
      </c>
      <c r="CD10" s="142" t="str">
        <f t="shared" si="19"/>
        <v/>
      </c>
      <c r="CE10" s="146" t="str">
        <f>IF(COUNTIF(CD10,"98")&gt;0,調査票２!$X$57,"")</f>
        <v/>
      </c>
      <c r="CF10" s="146" t="str">
        <f t="shared" si="20"/>
        <v/>
      </c>
      <c r="CG10" s="145" t="str">
        <f t="shared" si="21"/>
        <v/>
      </c>
    </row>
    <row r="11" spans="1:85" s="2" customFormat="1" ht="43.5" customHeight="1">
      <c r="A11" s="198">
        <f t="shared" si="22"/>
        <v>19</v>
      </c>
      <c r="B11" s="108"/>
      <c r="C11" s="591"/>
      <c r="D11" s="544"/>
      <c r="E11" s="519" t="s">
        <v>265</v>
      </c>
      <c r="F11" s="548" t="s">
        <v>8</v>
      </c>
      <c r="G11" s="110"/>
      <c r="H11" s="111"/>
      <c r="I11" s="112"/>
      <c r="J11" s="544"/>
      <c r="K11" s="519" t="s">
        <v>265</v>
      </c>
      <c r="L11" s="548" t="s">
        <v>8</v>
      </c>
      <c r="M11" s="119"/>
      <c r="N11" s="120"/>
      <c r="O11" s="435"/>
      <c r="P11" s="582"/>
      <c r="Q11" s="583"/>
      <c r="R11" s="121"/>
      <c r="S11" s="111"/>
      <c r="T11" s="112"/>
      <c r="U11" s="122"/>
      <c r="V11" s="122"/>
      <c r="W11" s="440"/>
      <c r="X11" s="121"/>
      <c r="Y11" s="446"/>
      <c r="BI11" s="142" t="str">
        <f t="shared" si="1"/>
        <v/>
      </c>
      <c r="BJ11" s="143" t="str">
        <f t="shared" si="2"/>
        <v/>
      </c>
      <c r="BK11" s="144" t="str">
        <f t="shared" si="3"/>
        <v/>
      </c>
      <c r="BL11" s="145" t="str">
        <f t="shared" si="4"/>
        <v/>
      </c>
      <c r="BM11" s="142" t="str">
        <f t="shared" si="5"/>
        <v/>
      </c>
      <c r="BN11" s="146" t="str">
        <f t="shared" si="6"/>
        <v/>
      </c>
      <c r="BO11" s="171" t="str">
        <f t="shared" si="7"/>
        <v/>
      </c>
      <c r="BP11" s="171" t="str">
        <f>IF(COUNTIF(BM11:BO11,"Z")&gt;0,調査票２!$E$57,"")</f>
        <v/>
      </c>
      <c r="BQ11" s="171" t="str">
        <f t="shared" si="8"/>
        <v/>
      </c>
      <c r="BR11" s="145" t="str">
        <f t="shared" si="9"/>
        <v/>
      </c>
      <c r="BS11" s="142" t="str">
        <f t="shared" si="10"/>
        <v/>
      </c>
      <c r="BT11" s="146" t="str">
        <f>IF(COUNTIF(BS11,"Z9")&gt;0,調査票２!$O$59,"")</f>
        <v/>
      </c>
      <c r="BU11" s="146" t="str">
        <f t="shared" si="11"/>
        <v/>
      </c>
      <c r="BV11" s="146" t="str">
        <f t="shared" si="12"/>
        <v/>
      </c>
      <c r="BW11" s="146" t="str">
        <f t="shared" si="13"/>
        <v/>
      </c>
      <c r="BX11" s="145" t="str">
        <f t="shared" si="14"/>
        <v/>
      </c>
      <c r="BY11" s="142" t="str">
        <f t="shared" si="15"/>
        <v/>
      </c>
      <c r="BZ11" s="146" t="str">
        <f t="shared" si="16"/>
        <v/>
      </c>
      <c r="CA11" s="146" t="str">
        <f t="shared" si="17"/>
        <v/>
      </c>
      <c r="CB11" s="146" t="str">
        <f>IF(COUNTIF(BY11:CA11,"Z")&gt;0,調査票２!$Q$57,"")</f>
        <v/>
      </c>
      <c r="CC11" s="145" t="str">
        <f t="shared" si="18"/>
        <v/>
      </c>
      <c r="CD11" s="142" t="str">
        <f t="shared" si="19"/>
        <v/>
      </c>
      <c r="CE11" s="146" t="str">
        <f>IF(COUNTIF(CD11,"98")&gt;0,調査票２!$X$57,"")</f>
        <v/>
      </c>
      <c r="CF11" s="146" t="str">
        <f t="shared" si="20"/>
        <v/>
      </c>
      <c r="CG11" s="145" t="str">
        <f t="shared" si="21"/>
        <v/>
      </c>
    </row>
    <row r="12" spans="1:85" s="2" customFormat="1" ht="43.5" customHeight="1" thickBot="1">
      <c r="A12" s="199">
        <f t="shared" si="22"/>
        <v>20</v>
      </c>
      <c r="B12" s="109"/>
      <c r="C12" s="592"/>
      <c r="D12" s="545"/>
      <c r="E12" s="520" t="s">
        <v>265</v>
      </c>
      <c r="F12" s="548" t="s">
        <v>8</v>
      </c>
      <c r="G12" s="95"/>
      <c r="H12" s="96"/>
      <c r="I12" s="97"/>
      <c r="J12" s="545"/>
      <c r="K12" s="520" t="s">
        <v>265</v>
      </c>
      <c r="L12" s="548" t="s">
        <v>8</v>
      </c>
      <c r="M12" s="105"/>
      <c r="N12" s="106"/>
      <c r="O12" s="436"/>
      <c r="P12" s="584"/>
      <c r="Q12" s="585"/>
      <c r="R12" s="497"/>
      <c r="S12" s="96"/>
      <c r="T12" s="97"/>
      <c r="U12" s="107"/>
      <c r="V12" s="107"/>
      <c r="W12" s="498"/>
      <c r="X12" s="497"/>
      <c r="Y12" s="447"/>
      <c r="BI12" s="142" t="str">
        <f t="shared" si="1"/>
        <v/>
      </c>
      <c r="BJ12" s="143" t="str">
        <f t="shared" si="2"/>
        <v/>
      </c>
      <c r="BK12" s="144" t="str">
        <f t="shared" si="3"/>
        <v/>
      </c>
      <c r="BL12" s="145" t="str">
        <f t="shared" si="4"/>
        <v/>
      </c>
      <c r="BM12" s="142" t="str">
        <f t="shared" si="5"/>
        <v/>
      </c>
      <c r="BN12" s="146" t="str">
        <f t="shared" si="6"/>
        <v/>
      </c>
      <c r="BO12" s="171" t="str">
        <f t="shared" si="7"/>
        <v/>
      </c>
      <c r="BP12" s="171" t="str">
        <f>IF(COUNTIF(BM12:BO12,"Z")&gt;0,調査票２!$E$57,"")</f>
        <v/>
      </c>
      <c r="BQ12" s="171" t="str">
        <f t="shared" si="8"/>
        <v/>
      </c>
      <c r="BR12" s="145" t="str">
        <f t="shared" si="9"/>
        <v/>
      </c>
      <c r="BS12" s="142" t="str">
        <f t="shared" si="10"/>
        <v/>
      </c>
      <c r="BT12" s="146" t="str">
        <f>IF(COUNTIF(BS12,"Z9")&gt;0,調査票２!$O$59,"")</f>
        <v/>
      </c>
      <c r="BU12" s="146" t="str">
        <f t="shared" si="11"/>
        <v/>
      </c>
      <c r="BV12" s="146" t="str">
        <f t="shared" si="12"/>
        <v/>
      </c>
      <c r="BW12" s="146" t="str">
        <f t="shared" si="13"/>
        <v/>
      </c>
      <c r="BX12" s="145" t="str">
        <f t="shared" si="14"/>
        <v/>
      </c>
      <c r="BY12" s="142" t="str">
        <f t="shared" si="15"/>
        <v/>
      </c>
      <c r="BZ12" s="146" t="str">
        <f t="shared" si="16"/>
        <v/>
      </c>
      <c r="CA12" s="146" t="str">
        <f t="shared" si="17"/>
        <v/>
      </c>
      <c r="CB12" s="146" t="str">
        <f>IF(COUNTIF(BY12:CA12,"Z")&gt;0,調査票２!$Q$57,"")</f>
        <v/>
      </c>
      <c r="CC12" s="145" t="str">
        <f t="shared" si="18"/>
        <v/>
      </c>
      <c r="CD12" s="142" t="str">
        <f t="shared" si="19"/>
        <v/>
      </c>
      <c r="CE12" s="146" t="str">
        <f>IF(COUNTIF(CD12,"98")&gt;0,調査票２!$X$57,"")</f>
        <v/>
      </c>
      <c r="CF12" s="146" t="str">
        <f t="shared" si="20"/>
        <v/>
      </c>
      <c r="CG12" s="145" t="str">
        <f t="shared" si="21"/>
        <v/>
      </c>
    </row>
    <row r="13" spans="1:85" s="2" customFormat="1" ht="43.5" customHeight="1">
      <c r="A13" s="166">
        <f t="shared" si="22"/>
        <v>21</v>
      </c>
      <c r="B13" s="85"/>
      <c r="C13" s="590"/>
      <c r="D13" s="544"/>
      <c r="E13" s="521" t="s">
        <v>265</v>
      </c>
      <c r="F13" s="548" t="s">
        <v>8</v>
      </c>
      <c r="G13" s="113"/>
      <c r="H13" s="114"/>
      <c r="I13" s="115"/>
      <c r="J13" s="544"/>
      <c r="K13" s="521" t="s">
        <v>265</v>
      </c>
      <c r="L13" s="548" t="s">
        <v>8</v>
      </c>
      <c r="M13" s="123"/>
      <c r="N13" s="87"/>
      <c r="O13" s="437"/>
      <c r="P13" s="586"/>
      <c r="Q13" s="587"/>
      <c r="R13" s="124"/>
      <c r="S13" s="114"/>
      <c r="T13" s="115"/>
      <c r="U13" s="125"/>
      <c r="V13" s="125"/>
      <c r="W13" s="441"/>
      <c r="X13" s="124"/>
      <c r="Y13" s="448"/>
      <c r="BI13" s="142" t="str">
        <f t="shared" si="1"/>
        <v/>
      </c>
      <c r="BJ13" s="143" t="str">
        <f t="shared" si="2"/>
        <v/>
      </c>
      <c r="BK13" s="144" t="str">
        <f t="shared" si="3"/>
        <v/>
      </c>
      <c r="BL13" s="145" t="str">
        <f t="shared" si="4"/>
        <v/>
      </c>
      <c r="BM13" s="142" t="str">
        <f t="shared" si="5"/>
        <v/>
      </c>
      <c r="BN13" s="146" t="str">
        <f t="shared" si="6"/>
        <v/>
      </c>
      <c r="BO13" s="171" t="str">
        <f t="shared" si="7"/>
        <v/>
      </c>
      <c r="BP13" s="171" t="str">
        <f>IF(COUNTIF(BM13:BO13,"Z")&gt;0,調査票２!$E$57,"")</f>
        <v/>
      </c>
      <c r="BQ13" s="171" t="str">
        <f t="shared" si="8"/>
        <v/>
      </c>
      <c r="BR13" s="145" t="str">
        <f t="shared" si="9"/>
        <v/>
      </c>
      <c r="BS13" s="142" t="str">
        <f t="shared" si="10"/>
        <v/>
      </c>
      <c r="BT13" s="146" t="str">
        <f>IF(COUNTIF(BS13,"Z9")&gt;0,調査票２!$O$59,"")</f>
        <v/>
      </c>
      <c r="BU13" s="146" t="str">
        <f t="shared" si="11"/>
        <v/>
      </c>
      <c r="BV13" s="146" t="str">
        <f t="shared" si="12"/>
        <v/>
      </c>
      <c r="BW13" s="146" t="str">
        <f t="shared" si="13"/>
        <v/>
      </c>
      <c r="BX13" s="145" t="str">
        <f t="shared" si="14"/>
        <v/>
      </c>
      <c r="BY13" s="142" t="str">
        <f t="shared" si="15"/>
        <v/>
      </c>
      <c r="BZ13" s="146" t="str">
        <f t="shared" si="16"/>
        <v/>
      </c>
      <c r="CA13" s="146" t="str">
        <f t="shared" si="17"/>
        <v/>
      </c>
      <c r="CB13" s="146" t="str">
        <f>IF(COUNTIF(BY13:CA13,"Z")&gt;0,調査票２!$Q$57,"")</f>
        <v/>
      </c>
      <c r="CC13" s="145" t="str">
        <f t="shared" si="18"/>
        <v/>
      </c>
      <c r="CD13" s="142" t="str">
        <f t="shared" si="19"/>
        <v/>
      </c>
      <c r="CE13" s="146" t="str">
        <f>IF(COUNTIF(CD13,"98")&gt;0,調査票２!$X$57,"")</f>
        <v/>
      </c>
      <c r="CF13" s="146" t="str">
        <f t="shared" si="20"/>
        <v/>
      </c>
      <c r="CG13" s="145" t="str">
        <f t="shared" si="21"/>
        <v/>
      </c>
    </row>
    <row r="14" spans="1:85" s="2" customFormat="1" ht="43.5" customHeight="1">
      <c r="A14" s="166">
        <f t="shared" si="22"/>
        <v>22</v>
      </c>
      <c r="B14" s="87"/>
      <c r="C14" s="591"/>
      <c r="D14" s="544"/>
      <c r="E14" s="519" t="s">
        <v>265</v>
      </c>
      <c r="F14" s="548" t="s">
        <v>8</v>
      </c>
      <c r="G14" s="92"/>
      <c r="H14" s="93"/>
      <c r="I14" s="94"/>
      <c r="J14" s="544"/>
      <c r="K14" s="519" t="s">
        <v>265</v>
      </c>
      <c r="L14" s="548" t="s">
        <v>8</v>
      </c>
      <c r="M14" s="504"/>
      <c r="N14" s="104"/>
      <c r="O14" s="434"/>
      <c r="P14" s="580"/>
      <c r="Q14" s="581"/>
      <c r="R14" s="502"/>
      <c r="S14" s="93"/>
      <c r="T14" s="94"/>
      <c r="U14" s="103"/>
      <c r="V14" s="103"/>
      <c r="W14" s="503"/>
      <c r="X14" s="502"/>
      <c r="Y14" s="445"/>
      <c r="BI14" s="142" t="str">
        <f t="shared" si="1"/>
        <v/>
      </c>
      <c r="BJ14" s="143" t="str">
        <f t="shared" si="2"/>
        <v/>
      </c>
      <c r="BK14" s="144" t="str">
        <f t="shared" si="3"/>
        <v/>
      </c>
      <c r="BL14" s="145" t="str">
        <f t="shared" si="4"/>
        <v/>
      </c>
      <c r="BM14" s="142" t="str">
        <f t="shared" si="5"/>
        <v/>
      </c>
      <c r="BN14" s="146" t="str">
        <f t="shared" si="6"/>
        <v/>
      </c>
      <c r="BO14" s="171" t="str">
        <f t="shared" si="7"/>
        <v/>
      </c>
      <c r="BP14" s="171" t="str">
        <f>IF(COUNTIF(BM14:BO14,"Z")&gt;0,調査票２!$E$57,"")</f>
        <v/>
      </c>
      <c r="BQ14" s="171" t="str">
        <f t="shared" si="8"/>
        <v/>
      </c>
      <c r="BR14" s="145" t="str">
        <f t="shared" si="9"/>
        <v/>
      </c>
      <c r="BS14" s="142" t="str">
        <f t="shared" si="10"/>
        <v/>
      </c>
      <c r="BT14" s="146" t="str">
        <f>IF(COUNTIF(BS14,"Z9")&gt;0,調査票２!$O$59,"")</f>
        <v/>
      </c>
      <c r="BU14" s="146" t="str">
        <f t="shared" si="11"/>
        <v/>
      </c>
      <c r="BV14" s="146" t="str">
        <f t="shared" si="12"/>
        <v/>
      </c>
      <c r="BW14" s="146" t="str">
        <f t="shared" si="13"/>
        <v/>
      </c>
      <c r="BX14" s="145" t="str">
        <f t="shared" si="14"/>
        <v/>
      </c>
      <c r="BY14" s="142" t="str">
        <f t="shared" si="15"/>
        <v/>
      </c>
      <c r="BZ14" s="146" t="str">
        <f t="shared" si="16"/>
        <v/>
      </c>
      <c r="CA14" s="146" t="str">
        <f t="shared" si="17"/>
        <v/>
      </c>
      <c r="CB14" s="146" t="str">
        <f>IF(COUNTIF(BY14:CA14,"Z")&gt;0,調査票２!$Q$57,"")</f>
        <v/>
      </c>
      <c r="CC14" s="145" t="str">
        <f t="shared" si="18"/>
        <v/>
      </c>
      <c r="CD14" s="142" t="str">
        <f t="shared" si="19"/>
        <v/>
      </c>
      <c r="CE14" s="146" t="str">
        <f>IF(COUNTIF(CD14,"98")&gt;0,調査票２!$X$57,"")</f>
        <v/>
      </c>
      <c r="CF14" s="146" t="str">
        <f t="shared" si="20"/>
        <v/>
      </c>
      <c r="CG14" s="145" t="str">
        <f t="shared" si="21"/>
        <v/>
      </c>
    </row>
    <row r="15" spans="1:85" s="2" customFormat="1" ht="43.5" customHeight="1">
      <c r="A15" s="166">
        <f t="shared" si="22"/>
        <v>23</v>
      </c>
      <c r="B15" s="87"/>
      <c r="C15" s="591"/>
      <c r="D15" s="544"/>
      <c r="E15" s="519" t="s">
        <v>265</v>
      </c>
      <c r="F15" s="548" t="s">
        <v>8</v>
      </c>
      <c r="G15" s="92"/>
      <c r="H15" s="93"/>
      <c r="I15" s="94"/>
      <c r="J15" s="544"/>
      <c r="K15" s="519" t="s">
        <v>265</v>
      </c>
      <c r="L15" s="548" t="s">
        <v>8</v>
      </c>
      <c r="M15" s="504"/>
      <c r="N15" s="104"/>
      <c r="O15" s="434"/>
      <c r="P15" s="580"/>
      <c r="Q15" s="581"/>
      <c r="R15" s="502"/>
      <c r="S15" s="93"/>
      <c r="T15" s="94"/>
      <c r="U15" s="103"/>
      <c r="V15" s="103"/>
      <c r="W15" s="503"/>
      <c r="X15" s="502"/>
      <c r="Y15" s="445"/>
      <c r="BI15" s="142" t="str">
        <f t="shared" si="1"/>
        <v/>
      </c>
      <c r="BJ15" s="143" t="str">
        <f t="shared" si="2"/>
        <v/>
      </c>
      <c r="BK15" s="144" t="str">
        <f t="shared" si="3"/>
        <v/>
      </c>
      <c r="BL15" s="145" t="str">
        <f t="shared" si="4"/>
        <v/>
      </c>
      <c r="BM15" s="142" t="str">
        <f t="shared" si="5"/>
        <v/>
      </c>
      <c r="BN15" s="146" t="str">
        <f t="shared" si="6"/>
        <v/>
      </c>
      <c r="BO15" s="171" t="str">
        <f t="shared" si="7"/>
        <v/>
      </c>
      <c r="BP15" s="171" t="str">
        <f>IF(COUNTIF(BM15:BO15,"Z")&gt;0,調査票２!$E$57,"")</f>
        <v/>
      </c>
      <c r="BQ15" s="171" t="str">
        <f t="shared" si="8"/>
        <v/>
      </c>
      <c r="BR15" s="145" t="str">
        <f t="shared" si="9"/>
        <v/>
      </c>
      <c r="BS15" s="142" t="str">
        <f t="shared" si="10"/>
        <v/>
      </c>
      <c r="BT15" s="146" t="str">
        <f>IF(COUNTIF(BS15,"Z9")&gt;0,調査票２!$O$59,"")</f>
        <v/>
      </c>
      <c r="BU15" s="146" t="str">
        <f t="shared" si="11"/>
        <v/>
      </c>
      <c r="BV15" s="146" t="str">
        <f t="shared" si="12"/>
        <v/>
      </c>
      <c r="BW15" s="146" t="str">
        <f t="shared" si="13"/>
        <v/>
      </c>
      <c r="BX15" s="145" t="str">
        <f t="shared" si="14"/>
        <v/>
      </c>
      <c r="BY15" s="142" t="str">
        <f t="shared" si="15"/>
        <v/>
      </c>
      <c r="BZ15" s="146" t="str">
        <f t="shared" si="16"/>
        <v/>
      </c>
      <c r="CA15" s="146" t="str">
        <f t="shared" si="17"/>
        <v/>
      </c>
      <c r="CB15" s="146" t="str">
        <f>IF(COUNTIF(BY15:CA15,"Z")&gt;0,調査票２!$Q$57,"")</f>
        <v/>
      </c>
      <c r="CC15" s="145" t="str">
        <f t="shared" si="18"/>
        <v/>
      </c>
      <c r="CD15" s="142" t="str">
        <f t="shared" si="19"/>
        <v/>
      </c>
      <c r="CE15" s="146" t="str">
        <f>IF(COUNTIF(CD15,"98")&gt;0,調査票２!$X$57,"")</f>
        <v/>
      </c>
      <c r="CF15" s="146" t="str">
        <f t="shared" si="20"/>
        <v/>
      </c>
      <c r="CG15" s="145" t="str">
        <f t="shared" si="21"/>
        <v/>
      </c>
    </row>
    <row r="16" spans="1:85" s="2" customFormat="1" ht="43.5" customHeight="1">
      <c r="A16" s="166">
        <f t="shared" si="22"/>
        <v>24</v>
      </c>
      <c r="B16" s="87"/>
      <c r="C16" s="591"/>
      <c r="D16" s="544"/>
      <c r="E16" s="519" t="s">
        <v>265</v>
      </c>
      <c r="F16" s="548" t="s">
        <v>8</v>
      </c>
      <c r="G16" s="92"/>
      <c r="H16" s="93"/>
      <c r="I16" s="94"/>
      <c r="J16" s="544"/>
      <c r="K16" s="519" t="s">
        <v>265</v>
      </c>
      <c r="L16" s="548" t="s">
        <v>8</v>
      </c>
      <c r="M16" s="504"/>
      <c r="N16" s="104"/>
      <c r="O16" s="434"/>
      <c r="P16" s="580"/>
      <c r="Q16" s="581"/>
      <c r="R16" s="502"/>
      <c r="S16" s="93"/>
      <c r="T16" s="94"/>
      <c r="U16" s="103"/>
      <c r="V16" s="103"/>
      <c r="W16" s="503"/>
      <c r="X16" s="502"/>
      <c r="Y16" s="445"/>
      <c r="BI16" s="142" t="str">
        <f t="shared" si="1"/>
        <v/>
      </c>
      <c r="BJ16" s="143" t="str">
        <f t="shared" si="2"/>
        <v/>
      </c>
      <c r="BK16" s="144" t="str">
        <f t="shared" si="3"/>
        <v/>
      </c>
      <c r="BL16" s="145" t="str">
        <f t="shared" si="4"/>
        <v/>
      </c>
      <c r="BM16" s="142" t="str">
        <f t="shared" si="5"/>
        <v/>
      </c>
      <c r="BN16" s="146" t="str">
        <f t="shared" si="6"/>
        <v/>
      </c>
      <c r="BO16" s="171" t="str">
        <f t="shared" si="7"/>
        <v/>
      </c>
      <c r="BP16" s="171" t="str">
        <f>IF(COUNTIF(BM16:BO16,"Z")&gt;0,調査票２!$E$57,"")</f>
        <v/>
      </c>
      <c r="BQ16" s="171" t="str">
        <f t="shared" si="8"/>
        <v/>
      </c>
      <c r="BR16" s="145" t="str">
        <f t="shared" si="9"/>
        <v/>
      </c>
      <c r="BS16" s="142" t="str">
        <f t="shared" si="10"/>
        <v/>
      </c>
      <c r="BT16" s="146" t="str">
        <f>IF(COUNTIF(BS16,"Z9")&gt;0,調査票２!$O$59,"")</f>
        <v/>
      </c>
      <c r="BU16" s="146" t="str">
        <f t="shared" si="11"/>
        <v/>
      </c>
      <c r="BV16" s="146" t="str">
        <f t="shared" si="12"/>
        <v/>
      </c>
      <c r="BW16" s="146" t="str">
        <f t="shared" si="13"/>
        <v/>
      </c>
      <c r="BX16" s="145" t="str">
        <f t="shared" si="14"/>
        <v/>
      </c>
      <c r="BY16" s="142" t="str">
        <f t="shared" si="15"/>
        <v/>
      </c>
      <c r="BZ16" s="146" t="str">
        <f t="shared" si="16"/>
        <v/>
      </c>
      <c r="CA16" s="146" t="str">
        <f t="shared" si="17"/>
        <v/>
      </c>
      <c r="CB16" s="146" t="str">
        <f>IF(COUNTIF(BY16:CA16,"Z")&gt;0,調査票２!$Q$57,"")</f>
        <v/>
      </c>
      <c r="CC16" s="145" t="str">
        <f t="shared" si="18"/>
        <v/>
      </c>
      <c r="CD16" s="142" t="str">
        <f t="shared" si="19"/>
        <v/>
      </c>
      <c r="CE16" s="146" t="str">
        <f>IF(COUNTIF(CD16,"98")&gt;0,調査票２!$X$57,"")</f>
        <v/>
      </c>
      <c r="CF16" s="146" t="str">
        <f t="shared" si="20"/>
        <v/>
      </c>
      <c r="CG16" s="145" t="str">
        <f t="shared" si="21"/>
        <v/>
      </c>
    </row>
    <row r="17" spans="1:85" s="2" customFormat="1" ht="43.5" customHeight="1">
      <c r="A17" s="166">
        <f t="shared" si="22"/>
        <v>25</v>
      </c>
      <c r="B17" s="87"/>
      <c r="C17" s="591"/>
      <c r="D17" s="544"/>
      <c r="E17" s="519" t="s">
        <v>265</v>
      </c>
      <c r="F17" s="548" t="s">
        <v>8</v>
      </c>
      <c r="G17" s="92"/>
      <c r="H17" s="93"/>
      <c r="I17" s="94"/>
      <c r="J17" s="544"/>
      <c r="K17" s="519" t="s">
        <v>265</v>
      </c>
      <c r="L17" s="548" t="s">
        <v>8</v>
      </c>
      <c r="M17" s="504"/>
      <c r="N17" s="104"/>
      <c r="O17" s="434"/>
      <c r="P17" s="580"/>
      <c r="Q17" s="581"/>
      <c r="R17" s="502"/>
      <c r="S17" s="93"/>
      <c r="T17" s="94"/>
      <c r="U17" s="103"/>
      <c r="V17" s="103"/>
      <c r="W17" s="503"/>
      <c r="X17" s="502"/>
      <c r="Y17" s="445"/>
      <c r="BI17" s="142" t="str">
        <f t="shared" si="1"/>
        <v/>
      </c>
      <c r="BJ17" s="143" t="str">
        <f t="shared" si="2"/>
        <v/>
      </c>
      <c r="BK17" s="144" t="str">
        <f t="shared" si="3"/>
        <v/>
      </c>
      <c r="BL17" s="145" t="str">
        <f t="shared" si="4"/>
        <v/>
      </c>
      <c r="BM17" s="142" t="str">
        <f t="shared" si="5"/>
        <v/>
      </c>
      <c r="BN17" s="146" t="str">
        <f t="shared" si="6"/>
        <v/>
      </c>
      <c r="BO17" s="171" t="str">
        <f t="shared" si="7"/>
        <v/>
      </c>
      <c r="BP17" s="171" t="str">
        <f>IF(COUNTIF(BM17:BO17,"Z")&gt;0,調査票２!$E$57,"")</f>
        <v/>
      </c>
      <c r="BQ17" s="171" t="str">
        <f t="shared" si="8"/>
        <v/>
      </c>
      <c r="BR17" s="145" t="str">
        <f t="shared" si="9"/>
        <v/>
      </c>
      <c r="BS17" s="142" t="str">
        <f t="shared" si="10"/>
        <v/>
      </c>
      <c r="BT17" s="146" t="str">
        <f>IF(COUNTIF(BS17,"Z9")&gt;0,調査票２!$O$59,"")</f>
        <v/>
      </c>
      <c r="BU17" s="146" t="str">
        <f t="shared" si="11"/>
        <v/>
      </c>
      <c r="BV17" s="146" t="str">
        <f t="shared" si="12"/>
        <v/>
      </c>
      <c r="BW17" s="146" t="str">
        <f t="shared" si="13"/>
        <v/>
      </c>
      <c r="BX17" s="145" t="str">
        <f t="shared" si="14"/>
        <v/>
      </c>
      <c r="BY17" s="142" t="str">
        <f t="shared" si="15"/>
        <v/>
      </c>
      <c r="BZ17" s="146" t="str">
        <f t="shared" si="16"/>
        <v/>
      </c>
      <c r="CA17" s="146" t="str">
        <f t="shared" si="17"/>
        <v/>
      </c>
      <c r="CB17" s="146" t="str">
        <f>IF(COUNTIF(BY17:CA17,"Z")&gt;0,調査票２!$Q$57,"")</f>
        <v/>
      </c>
      <c r="CC17" s="145" t="str">
        <f t="shared" si="18"/>
        <v/>
      </c>
      <c r="CD17" s="142" t="str">
        <f t="shared" si="19"/>
        <v/>
      </c>
      <c r="CE17" s="146" t="str">
        <f>IF(COUNTIF(CD17,"98")&gt;0,調査票２!$X$57,"")</f>
        <v/>
      </c>
      <c r="CF17" s="146" t="str">
        <f t="shared" si="20"/>
        <v/>
      </c>
      <c r="CG17" s="145" t="str">
        <f t="shared" si="21"/>
        <v/>
      </c>
    </row>
    <row r="18" spans="1:85" s="2" customFormat="1" ht="43.5" customHeight="1">
      <c r="A18" s="166">
        <f t="shared" si="22"/>
        <v>26</v>
      </c>
      <c r="B18" s="87"/>
      <c r="C18" s="591"/>
      <c r="D18" s="546"/>
      <c r="E18" s="519" t="s">
        <v>265</v>
      </c>
      <c r="F18" s="548" t="s">
        <v>8</v>
      </c>
      <c r="G18" s="92"/>
      <c r="H18" s="93"/>
      <c r="I18" s="94"/>
      <c r="J18" s="546"/>
      <c r="K18" s="519" t="s">
        <v>265</v>
      </c>
      <c r="L18" s="548" t="s">
        <v>8</v>
      </c>
      <c r="M18" s="504"/>
      <c r="N18" s="104"/>
      <c r="O18" s="434"/>
      <c r="P18" s="580"/>
      <c r="Q18" s="581"/>
      <c r="R18" s="502"/>
      <c r="S18" s="93"/>
      <c r="T18" s="94"/>
      <c r="U18" s="103"/>
      <c r="V18" s="103"/>
      <c r="W18" s="503"/>
      <c r="X18" s="502"/>
      <c r="Y18" s="445"/>
      <c r="BI18" s="142" t="str">
        <f t="shared" si="1"/>
        <v/>
      </c>
      <c r="BJ18" s="143" t="str">
        <f t="shared" si="2"/>
        <v/>
      </c>
      <c r="BK18" s="144" t="str">
        <f t="shared" si="3"/>
        <v/>
      </c>
      <c r="BL18" s="145" t="str">
        <f t="shared" si="4"/>
        <v/>
      </c>
      <c r="BM18" s="142" t="str">
        <f t="shared" si="5"/>
        <v/>
      </c>
      <c r="BN18" s="146" t="str">
        <f t="shared" si="6"/>
        <v/>
      </c>
      <c r="BO18" s="171" t="str">
        <f t="shared" si="7"/>
        <v/>
      </c>
      <c r="BP18" s="171" t="str">
        <f>IF(COUNTIF(BM18:BO18,"Z")&gt;0,調査票２!$E$57,"")</f>
        <v/>
      </c>
      <c r="BQ18" s="171" t="str">
        <f t="shared" si="8"/>
        <v/>
      </c>
      <c r="BR18" s="145" t="str">
        <f t="shared" si="9"/>
        <v/>
      </c>
      <c r="BS18" s="142" t="str">
        <f t="shared" si="10"/>
        <v/>
      </c>
      <c r="BT18" s="146" t="str">
        <f>IF(COUNTIF(BS18,"Z9")&gt;0,調査票２!$O$59,"")</f>
        <v/>
      </c>
      <c r="BU18" s="146" t="str">
        <f t="shared" si="11"/>
        <v/>
      </c>
      <c r="BV18" s="146" t="str">
        <f t="shared" si="12"/>
        <v/>
      </c>
      <c r="BW18" s="146" t="str">
        <f t="shared" si="13"/>
        <v/>
      </c>
      <c r="BX18" s="145" t="str">
        <f t="shared" si="14"/>
        <v/>
      </c>
      <c r="BY18" s="142" t="str">
        <f t="shared" si="15"/>
        <v/>
      </c>
      <c r="BZ18" s="146" t="str">
        <f t="shared" si="16"/>
        <v/>
      </c>
      <c r="CA18" s="146" t="str">
        <f t="shared" si="17"/>
        <v/>
      </c>
      <c r="CB18" s="146" t="str">
        <f>IF(COUNTIF(BY18:CA18,"Z")&gt;0,調査票２!$Q$57,"")</f>
        <v/>
      </c>
      <c r="CC18" s="145" t="str">
        <f t="shared" si="18"/>
        <v/>
      </c>
      <c r="CD18" s="142" t="str">
        <f t="shared" si="19"/>
        <v/>
      </c>
      <c r="CE18" s="146" t="str">
        <f>IF(COUNTIF(CD18,"98")&gt;0,調査票２!$X$57,"")</f>
        <v/>
      </c>
      <c r="CF18" s="146" t="str">
        <f t="shared" si="20"/>
        <v/>
      </c>
      <c r="CG18" s="145" t="str">
        <f t="shared" si="21"/>
        <v/>
      </c>
    </row>
    <row r="19" spans="1:85" s="2" customFormat="1" ht="43.5" customHeight="1">
      <c r="A19" s="166">
        <f t="shared" si="22"/>
        <v>27</v>
      </c>
      <c r="B19" s="87"/>
      <c r="C19" s="590"/>
      <c r="D19" s="544"/>
      <c r="E19" s="517" t="s">
        <v>265</v>
      </c>
      <c r="F19" s="548" t="s">
        <v>8</v>
      </c>
      <c r="G19" s="113"/>
      <c r="H19" s="114"/>
      <c r="I19" s="115"/>
      <c r="J19" s="544"/>
      <c r="K19" s="517" t="s">
        <v>265</v>
      </c>
      <c r="L19" s="548" t="s">
        <v>8</v>
      </c>
      <c r="M19" s="123"/>
      <c r="N19" s="87"/>
      <c r="O19" s="437"/>
      <c r="P19" s="586"/>
      <c r="Q19" s="587"/>
      <c r="R19" s="124"/>
      <c r="S19" s="114"/>
      <c r="T19" s="115"/>
      <c r="U19" s="125"/>
      <c r="V19" s="125"/>
      <c r="W19" s="441"/>
      <c r="X19" s="124"/>
      <c r="Y19" s="448"/>
      <c r="BI19" s="142" t="str">
        <f t="shared" si="1"/>
        <v/>
      </c>
      <c r="BJ19" s="143" t="str">
        <f t="shared" si="2"/>
        <v/>
      </c>
      <c r="BK19" s="144" t="str">
        <f t="shared" si="3"/>
        <v/>
      </c>
      <c r="BL19" s="145" t="str">
        <f t="shared" si="4"/>
        <v/>
      </c>
      <c r="BM19" s="142" t="str">
        <f t="shared" si="5"/>
        <v/>
      </c>
      <c r="BN19" s="146" t="str">
        <f t="shared" si="6"/>
        <v/>
      </c>
      <c r="BO19" s="171" t="str">
        <f t="shared" si="7"/>
        <v/>
      </c>
      <c r="BP19" s="171" t="str">
        <f>IF(COUNTIF(BM19:BO19,"Z")&gt;0,調査票２!$E$57,"")</f>
        <v/>
      </c>
      <c r="BQ19" s="171" t="str">
        <f t="shared" si="8"/>
        <v/>
      </c>
      <c r="BR19" s="145" t="str">
        <f t="shared" si="9"/>
        <v/>
      </c>
      <c r="BS19" s="142" t="str">
        <f t="shared" si="10"/>
        <v/>
      </c>
      <c r="BT19" s="146" t="str">
        <f>IF(COUNTIF(BS19,"Z9")&gt;0,調査票２!$O$59,"")</f>
        <v/>
      </c>
      <c r="BU19" s="146" t="str">
        <f t="shared" si="11"/>
        <v/>
      </c>
      <c r="BV19" s="146" t="str">
        <f t="shared" si="12"/>
        <v/>
      </c>
      <c r="BW19" s="146" t="str">
        <f t="shared" si="13"/>
        <v/>
      </c>
      <c r="BX19" s="145" t="str">
        <f t="shared" si="14"/>
        <v/>
      </c>
      <c r="BY19" s="142" t="str">
        <f t="shared" si="15"/>
        <v/>
      </c>
      <c r="BZ19" s="146" t="str">
        <f t="shared" si="16"/>
        <v/>
      </c>
      <c r="CA19" s="146" t="str">
        <f t="shared" si="17"/>
        <v/>
      </c>
      <c r="CB19" s="146" t="str">
        <f>IF(COUNTIF(BY19:CA19,"Z")&gt;0,調査票２!$Q$57,"")</f>
        <v/>
      </c>
      <c r="CC19" s="145" t="str">
        <f t="shared" si="18"/>
        <v/>
      </c>
      <c r="CD19" s="142" t="str">
        <f t="shared" si="19"/>
        <v/>
      </c>
      <c r="CE19" s="146" t="str">
        <f>IF(COUNTIF(CD19,"98")&gt;0,調査票２!$X$57,"")</f>
        <v/>
      </c>
      <c r="CF19" s="146" t="str">
        <f t="shared" si="20"/>
        <v/>
      </c>
      <c r="CG19" s="145" t="str">
        <f t="shared" si="21"/>
        <v/>
      </c>
    </row>
    <row r="20" spans="1:85" s="2" customFormat="1" ht="43.5" customHeight="1">
      <c r="A20" s="200">
        <f t="shared" si="22"/>
        <v>28</v>
      </c>
      <c r="B20" s="104"/>
      <c r="C20" s="591"/>
      <c r="D20" s="546"/>
      <c r="E20" s="514" t="s">
        <v>265</v>
      </c>
      <c r="F20" s="548" t="s">
        <v>8</v>
      </c>
      <c r="G20" s="92"/>
      <c r="H20" s="93"/>
      <c r="I20" s="94"/>
      <c r="J20" s="546"/>
      <c r="K20" s="514" t="s">
        <v>265</v>
      </c>
      <c r="L20" s="548" t="s">
        <v>8</v>
      </c>
      <c r="M20" s="504"/>
      <c r="N20" s="104"/>
      <c r="O20" s="434"/>
      <c r="P20" s="580"/>
      <c r="Q20" s="581"/>
      <c r="R20" s="502"/>
      <c r="S20" s="93"/>
      <c r="T20" s="94"/>
      <c r="U20" s="103"/>
      <c r="V20" s="103"/>
      <c r="W20" s="503"/>
      <c r="X20" s="502"/>
      <c r="Y20" s="445"/>
      <c r="BI20" s="142" t="str">
        <f t="shared" si="1"/>
        <v/>
      </c>
      <c r="BJ20" s="143" t="str">
        <f t="shared" si="2"/>
        <v/>
      </c>
      <c r="BK20" s="144" t="str">
        <f t="shared" si="3"/>
        <v/>
      </c>
      <c r="BL20" s="145" t="str">
        <f t="shared" si="4"/>
        <v/>
      </c>
      <c r="BM20" s="142" t="str">
        <f t="shared" si="5"/>
        <v/>
      </c>
      <c r="BN20" s="146" t="str">
        <f t="shared" si="6"/>
        <v/>
      </c>
      <c r="BO20" s="171" t="str">
        <f t="shared" si="7"/>
        <v/>
      </c>
      <c r="BP20" s="171" t="str">
        <f>IF(COUNTIF(BM20:BO20,"Z")&gt;0,調査票２!$E$57,"")</f>
        <v/>
      </c>
      <c r="BQ20" s="171" t="str">
        <f t="shared" si="8"/>
        <v/>
      </c>
      <c r="BR20" s="145" t="str">
        <f t="shared" si="9"/>
        <v/>
      </c>
      <c r="BS20" s="142" t="str">
        <f t="shared" si="10"/>
        <v/>
      </c>
      <c r="BT20" s="146" t="str">
        <f>IF(COUNTIF(BS20,"Z9")&gt;0,調査票２!$O$59,"")</f>
        <v/>
      </c>
      <c r="BU20" s="146" t="str">
        <f t="shared" si="11"/>
        <v/>
      </c>
      <c r="BV20" s="146" t="str">
        <f t="shared" si="12"/>
        <v/>
      </c>
      <c r="BW20" s="146" t="str">
        <f t="shared" si="13"/>
        <v/>
      </c>
      <c r="BX20" s="145" t="str">
        <f t="shared" si="14"/>
        <v/>
      </c>
      <c r="BY20" s="142" t="str">
        <f t="shared" si="15"/>
        <v/>
      </c>
      <c r="BZ20" s="146" t="str">
        <f t="shared" si="16"/>
        <v/>
      </c>
      <c r="CA20" s="146" t="str">
        <f t="shared" si="17"/>
        <v/>
      </c>
      <c r="CB20" s="146" t="str">
        <f>IF(COUNTIF(BY20:CA20,"Z")&gt;0,調査票２!$Q$57,"")</f>
        <v/>
      </c>
      <c r="CC20" s="145" t="str">
        <f t="shared" si="18"/>
        <v/>
      </c>
      <c r="CD20" s="142" t="str">
        <f t="shared" si="19"/>
        <v/>
      </c>
      <c r="CE20" s="146" t="str">
        <f>IF(COUNTIF(CD20,"98")&gt;0,調査票２!$X$57,"")</f>
        <v/>
      </c>
      <c r="CF20" s="146" t="str">
        <f t="shared" si="20"/>
        <v/>
      </c>
      <c r="CG20" s="145" t="str">
        <f t="shared" si="21"/>
        <v/>
      </c>
    </row>
    <row r="21" spans="1:85" s="2" customFormat="1" ht="43.5" customHeight="1">
      <c r="A21" s="200">
        <f t="shared" si="22"/>
        <v>29</v>
      </c>
      <c r="B21" s="104"/>
      <c r="C21" s="591"/>
      <c r="D21" s="546"/>
      <c r="E21" s="514" t="s">
        <v>265</v>
      </c>
      <c r="F21" s="548" t="s">
        <v>8</v>
      </c>
      <c r="G21" s="92"/>
      <c r="H21" s="93"/>
      <c r="I21" s="94"/>
      <c r="J21" s="546"/>
      <c r="K21" s="514" t="s">
        <v>265</v>
      </c>
      <c r="L21" s="548" t="s">
        <v>8</v>
      </c>
      <c r="M21" s="504"/>
      <c r="N21" s="104"/>
      <c r="O21" s="434"/>
      <c r="P21" s="580"/>
      <c r="Q21" s="581"/>
      <c r="R21" s="502"/>
      <c r="S21" s="93"/>
      <c r="T21" s="94"/>
      <c r="U21" s="103"/>
      <c r="V21" s="103"/>
      <c r="W21" s="503"/>
      <c r="X21" s="502"/>
      <c r="Y21" s="445"/>
      <c r="BI21" s="142" t="str">
        <f t="shared" si="1"/>
        <v/>
      </c>
      <c r="BJ21" s="143" t="str">
        <f t="shared" si="2"/>
        <v/>
      </c>
      <c r="BK21" s="144" t="str">
        <f t="shared" si="3"/>
        <v/>
      </c>
      <c r="BL21" s="145" t="str">
        <f t="shared" si="4"/>
        <v/>
      </c>
      <c r="BM21" s="142" t="str">
        <f t="shared" si="5"/>
        <v/>
      </c>
      <c r="BN21" s="146" t="str">
        <f t="shared" si="6"/>
        <v/>
      </c>
      <c r="BO21" s="171" t="str">
        <f t="shared" si="7"/>
        <v/>
      </c>
      <c r="BP21" s="171" t="str">
        <f>IF(COUNTIF(BM21:BO21,"Z")&gt;0,調査票２!$E$57,"")</f>
        <v/>
      </c>
      <c r="BQ21" s="171" t="str">
        <f t="shared" si="8"/>
        <v/>
      </c>
      <c r="BR21" s="145" t="str">
        <f t="shared" si="9"/>
        <v/>
      </c>
      <c r="BS21" s="142" t="str">
        <f t="shared" si="10"/>
        <v/>
      </c>
      <c r="BT21" s="146" t="str">
        <f>IF(COUNTIF(BS21,"Z9")&gt;0,調査票２!$O$59,"")</f>
        <v/>
      </c>
      <c r="BU21" s="146" t="str">
        <f t="shared" si="11"/>
        <v/>
      </c>
      <c r="BV21" s="146" t="str">
        <f t="shared" si="12"/>
        <v/>
      </c>
      <c r="BW21" s="146" t="str">
        <f t="shared" si="13"/>
        <v/>
      </c>
      <c r="BX21" s="145" t="str">
        <f t="shared" si="14"/>
        <v/>
      </c>
      <c r="BY21" s="142" t="str">
        <f t="shared" si="15"/>
        <v/>
      </c>
      <c r="BZ21" s="146" t="str">
        <f t="shared" si="16"/>
        <v/>
      </c>
      <c r="CA21" s="146" t="str">
        <f t="shared" si="17"/>
        <v/>
      </c>
      <c r="CB21" s="146" t="str">
        <f>IF(COUNTIF(BY21:CA21,"Z")&gt;0,調査票２!$Q$57,"")</f>
        <v/>
      </c>
      <c r="CC21" s="145" t="str">
        <f t="shared" si="18"/>
        <v/>
      </c>
      <c r="CD21" s="142" t="str">
        <f t="shared" si="19"/>
        <v/>
      </c>
      <c r="CE21" s="146" t="str">
        <f>IF(COUNTIF(CD21,"98")&gt;0,調査票２!$X$57,"")</f>
        <v/>
      </c>
      <c r="CF21" s="146" t="str">
        <f t="shared" si="20"/>
        <v/>
      </c>
      <c r="CG21" s="145" t="str">
        <f t="shared" si="21"/>
        <v/>
      </c>
    </row>
    <row r="22" spans="1:85" s="2" customFormat="1" ht="43.5" customHeight="1" thickBot="1">
      <c r="A22" s="199">
        <f t="shared" si="22"/>
        <v>30</v>
      </c>
      <c r="B22" s="106"/>
      <c r="C22" s="592"/>
      <c r="D22" s="545"/>
      <c r="E22" s="516" t="s">
        <v>265</v>
      </c>
      <c r="F22" s="548" t="s">
        <v>8</v>
      </c>
      <c r="G22" s="95"/>
      <c r="H22" s="96"/>
      <c r="I22" s="97"/>
      <c r="J22" s="545"/>
      <c r="K22" s="516" t="s">
        <v>265</v>
      </c>
      <c r="L22" s="548" t="s">
        <v>8</v>
      </c>
      <c r="M22" s="105"/>
      <c r="N22" s="106"/>
      <c r="O22" s="436"/>
      <c r="P22" s="584"/>
      <c r="Q22" s="585"/>
      <c r="R22" s="497"/>
      <c r="S22" s="96"/>
      <c r="T22" s="97"/>
      <c r="U22" s="107"/>
      <c r="V22" s="107"/>
      <c r="W22" s="498"/>
      <c r="X22" s="497"/>
      <c r="Y22" s="447"/>
      <c r="BI22" s="142" t="str">
        <f t="shared" si="1"/>
        <v/>
      </c>
      <c r="BJ22" s="143" t="str">
        <f t="shared" si="2"/>
        <v/>
      </c>
      <c r="BK22" s="144" t="str">
        <f t="shared" si="3"/>
        <v/>
      </c>
      <c r="BL22" s="145" t="str">
        <f t="shared" si="4"/>
        <v/>
      </c>
      <c r="BM22" s="142" t="str">
        <f t="shared" si="5"/>
        <v/>
      </c>
      <c r="BN22" s="146" t="str">
        <f t="shared" si="6"/>
        <v/>
      </c>
      <c r="BO22" s="171" t="str">
        <f t="shared" si="7"/>
        <v/>
      </c>
      <c r="BP22" s="171" t="str">
        <f>IF(COUNTIF(BM22:BO22,"Z")&gt;0,調査票２!$E$57,"")</f>
        <v/>
      </c>
      <c r="BQ22" s="171" t="str">
        <f t="shared" si="8"/>
        <v/>
      </c>
      <c r="BR22" s="145" t="str">
        <f t="shared" si="9"/>
        <v/>
      </c>
      <c r="BS22" s="142" t="str">
        <f t="shared" si="10"/>
        <v/>
      </c>
      <c r="BT22" s="146" t="str">
        <f>IF(COUNTIF(BS22,"Z9")&gt;0,調査票２!$O$59,"")</f>
        <v/>
      </c>
      <c r="BU22" s="146" t="str">
        <f t="shared" si="11"/>
        <v/>
      </c>
      <c r="BV22" s="146" t="str">
        <f t="shared" si="12"/>
        <v/>
      </c>
      <c r="BW22" s="146" t="str">
        <f t="shared" si="13"/>
        <v/>
      </c>
      <c r="BX22" s="145" t="str">
        <f t="shared" si="14"/>
        <v/>
      </c>
      <c r="BY22" s="142" t="str">
        <f t="shared" si="15"/>
        <v/>
      </c>
      <c r="BZ22" s="146" t="str">
        <f t="shared" si="16"/>
        <v/>
      </c>
      <c r="CA22" s="146" t="str">
        <f t="shared" si="17"/>
        <v/>
      </c>
      <c r="CB22" s="146" t="str">
        <f>IF(COUNTIF(BY22:CA22,"Z")&gt;0,調査票２!$Q$57,"")</f>
        <v/>
      </c>
      <c r="CC22" s="145" t="str">
        <f t="shared" si="18"/>
        <v/>
      </c>
      <c r="CD22" s="142" t="str">
        <f t="shared" si="19"/>
        <v/>
      </c>
      <c r="CE22" s="146" t="str">
        <f>IF(COUNTIF(CD22,"98")&gt;0,調査票２!$X$57,"")</f>
        <v/>
      </c>
      <c r="CF22" s="146" t="str">
        <f t="shared" si="20"/>
        <v/>
      </c>
      <c r="CG22" s="145" t="str">
        <f t="shared" si="21"/>
        <v/>
      </c>
    </row>
    <row r="23" spans="1:85" s="2" customFormat="1" ht="43.5" customHeight="1">
      <c r="A23" s="166">
        <f t="shared" si="22"/>
        <v>31</v>
      </c>
      <c r="B23" s="87"/>
      <c r="C23" s="590"/>
      <c r="D23" s="544"/>
      <c r="E23" s="517" t="s">
        <v>265</v>
      </c>
      <c r="F23" s="548" t="s">
        <v>8</v>
      </c>
      <c r="G23" s="113"/>
      <c r="H23" s="114"/>
      <c r="I23" s="115"/>
      <c r="J23" s="544"/>
      <c r="K23" s="517" t="s">
        <v>265</v>
      </c>
      <c r="L23" s="548" t="s">
        <v>8</v>
      </c>
      <c r="M23" s="123"/>
      <c r="N23" s="87"/>
      <c r="O23" s="437"/>
      <c r="P23" s="586"/>
      <c r="Q23" s="587"/>
      <c r="R23" s="124"/>
      <c r="S23" s="114"/>
      <c r="T23" s="115"/>
      <c r="U23" s="125"/>
      <c r="V23" s="125"/>
      <c r="W23" s="441"/>
      <c r="X23" s="124"/>
      <c r="Y23" s="448"/>
      <c r="BI23" s="142" t="str">
        <f t="shared" si="1"/>
        <v/>
      </c>
      <c r="BJ23" s="143" t="str">
        <f t="shared" si="2"/>
        <v/>
      </c>
      <c r="BK23" s="144" t="str">
        <f t="shared" si="3"/>
        <v/>
      </c>
      <c r="BL23" s="145" t="str">
        <f t="shared" si="4"/>
        <v/>
      </c>
      <c r="BM23" s="142" t="str">
        <f t="shared" si="5"/>
        <v/>
      </c>
      <c r="BN23" s="146" t="str">
        <f t="shared" si="6"/>
        <v/>
      </c>
      <c r="BO23" s="171" t="str">
        <f t="shared" si="7"/>
        <v/>
      </c>
      <c r="BP23" s="171" t="str">
        <f>IF(COUNTIF(BM23:BO23,"Z")&gt;0,調査票２!$E$57,"")</f>
        <v/>
      </c>
      <c r="BQ23" s="171" t="str">
        <f t="shared" si="8"/>
        <v/>
      </c>
      <c r="BR23" s="145" t="str">
        <f t="shared" si="9"/>
        <v/>
      </c>
      <c r="BS23" s="142" t="str">
        <f t="shared" si="10"/>
        <v/>
      </c>
      <c r="BT23" s="146" t="str">
        <f>IF(COUNTIF(BS23,"Z9")&gt;0,調査票２!$O$59,"")</f>
        <v/>
      </c>
      <c r="BU23" s="146" t="str">
        <f t="shared" si="11"/>
        <v/>
      </c>
      <c r="BV23" s="146" t="str">
        <f t="shared" si="12"/>
        <v/>
      </c>
      <c r="BW23" s="146" t="str">
        <f t="shared" si="13"/>
        <v/>
      </c>
      <c r="BX23" s="145" t="str">
        <f t="shared" si="14"/>
        <v/>
      </c>
      <c r="BY23" s="142" t="str">
        <f t="shared" si="15"/>
        <v/>
      </c>
      <c r="BZ23" s="146" t="str">
        <f t="shared" si="16"/>
        <v/>
      </c>
      <c r="CA23" s="146" t="str">
        <f t="shared" si="17"/>
        <v/>
      </c>
      <c r="CB23" s="146" t="str">
        <f>IF(COUNTIF(BY23:CA23,"Z")&gt;0,調査票２!$Q$57,"")</f>
        <v/>
      </c>
      <c r="CC23" s="145" t="str">
        <f t="shared" si="18"/>
        <v/>
      </c>
      <c r="CD23" s="142" t="str">
        <f t="shared" si="19"/>
        <v/>
      </c>
      <c r="CE23" s="146" t="str">
        <f>IF(COUNTIF(CD23,"98")&gt;0,調査票２!$X$57,"")</f>
        <v/>
      </c>
      <c r="CF23" s="146" t="str">
        <f t="shared" si="20"/>
        <v/>
      </c>
      <c r="CG23" s="145" t="str">
        <f t="shared" si="21"/>
        <v/>
      </c>
    </row>
    <row r="24" spans="1:85" s="2" customFormat="1" ht="43.5" customHeight="1">
      <c r="A24" s="200">
        <f t="shared" si="22"/>
        <v>32</v>
      </c>
      <c r="B24" s="104"/>
      <c r="C24" s="591"/>
      <c r="D24" s="546"/>
      <c r="E24" s="514" t="s">
        <v>265</v>
      </c>
      <c r="F24" s="548" t="s">
        <v>8</v>
      </c>
      <c r="G24" s="92"/>
      <c r="H24" s="93"/>
      <c r="I24" s="94"/>
      <c r="J24" s="546"/>
      <c r="K24" s="514" t="s">
        <v>265</v>
      </c>
      <c r="L24" s="548" t="s">
        <v>8</v>
      </c>
      <c r="M24" s="504"/>
      <c r="N24" s="104"/>
      <c r="O24" s="434"/>
      <c r="P24" s="580"/>
      <c r="Q24" s="581"/>
      <c r="R24" s="502"/>
      <c r="S24" s="93"/>
      <c r="T24" s="94"/>
      <c r="U24" s="103"/>
      <c r="V24" s="103"/>
      <c r="W24" s="503"/>
      <c r="X24" s="502"/>
      <c r="Y24" s="445"/>
      <c r="BI24" s="142" t="str">
        <f t="shared" si="1"/>
        <v/>
      </c>
      <c r="BJ24" s="143" t="str">
        <f t="shared" si="2"/>
        <v/>
      </c>
      <c r="BK24" s="144" t="str">
        <f t="shared" si="3"/>
        <v/>
      </c>
      <c r="BL24" s="145" t="str">
        <f t="shared" si="4"/>
        <v/>
      </c>
      <c r="BM24" s="142" t="str">
        <f t="shared" si="5"/>
        <v/>
      </c>
      <c r="BN24" s="146" t="str">
        <f t="shared" si="6"/>
        <v/>
      </c>
      <c r="BO24" s="171" t="str">
        <f t="shared" si="7"/>
        <v/>
      </c>
      <c r="BP24" s="171" t="str">
        <f>IF(COUNTIF(BM24:BO24,"Z")&gt;0,調査票２!$E$57,"")</f>
        <v/>
      </c>
      <c r="BQ24" s="171" t="str">
        <f t="shared" si="8"/>
        <v/>
      </c>
      <c r="BR24" s="145" t="str">
        <f t="shared" si="9"/>
        <v/>
      </c>
      <c r="BS24" s="142" t="str">
        <f t="shared" si="10"/>
        <v/>
      </c>
      <c r="BT24" s="146" t="str">
        <f>IF(COUNTIF(BS24,"Z9")&gt;0,調査票２!$O$59,"")</f>
        <v/>
      </c>
      <c r="BU24" s="146" t="str">
        <f t="shared" si="11"/>
        <v/>
      </c>
      <c r="BV24" s="146" t="str">
        <f t="shared" si="12"/>
        <v/>
      </c>
      <c r="BW24" s="146" t="str">
        <f t="shared" si="13"/>
        <v/>
      </c>
      <c r="BX24" s="145" t="str">
        <f t="shared" si="14"/>
        <v/>
      </c>
      <c r="BY24" s="142" t="str">
        <f t="shared" si="15"/>
        <v/>
      </c>
      <c r="BZ24" s="146" t="str">
        <f t="shared" si="16"/>
        <v/>
      </c>
      <c r="CA24" s="146" t="str">
        <f t="shared" si="17"/>
        <v/>
      </c>
      <c r="CB24" s="146" t="str">
        <f>IF(COUNTIF(BY24:CA24,"Z")&gt;0,調査票２!$Q$57,"")</f>
        <v/>
      </c>
      <c r="CC24" s="145" t="str">
        <f t="shared" si="18"/>
        <v/>
      </c>
      <c r="CD24" s="142" t="str">
        <f t="shared" si="19"/>
        <v/>
      </c>
      <c r="CE24" s="146" t="str">
        <f>IF(COUNTIF(CD24,"98")&gt;0,調査票２!$X$57,"")</f>
        <v/>
      </c>
      <c r="CF24" s="146" t="str">
        <f t="shared" si="20"/>
        <v/>
      </c>
      <c r="CG24" s="145" t="str">
        <f t="shared" si="21"/>
        <v/>
      </c>
    </row>
    <row r="25" spans="1:85" s="2" customFormat="1" ht="43.5" customHeight="1">
      <c r="A25" s="200">
        <f t="shared" si="22"/>
        <v>33</v>
      </c>
      <c r="B25" s="104"/>
      <c r="C25" s="591"/>
      <c r="D25" s="546"/>
      <c r="E25" s="514" t="s">
        <v>265</v>
      </c>
      <c r="F25" s="548" t="s">
        <v>8</v>
      </c>
      <c r="G25" s="92"/>
      <c r="H25" s="93"/>
      <c r="I25" s="94"/>
      <c r="J25" s="546"/>
      <c r="K25" s="514" t="s">
        <v>265</v>
      </c>
      <c r="L25" s="548" t="s">
        <v>8</v>
      </c>
      <c r="M25" s="504"/>
      <c r="N25" s="104"/>
      <c r="O25" s="434"/>
      <c r="P25" s="580"/>
      <c r="Q25" s="581"/>
      <c r="R25" s="502"/>
      <c r="S25" s="93"/>
      <c r="T25" s="94"/>
      <c r="U25" s="103"/>
      <c r="V25" s="103"/>
      <c r="W25" s="503"/>
      <c r="X25" s="502"/>
      <c r="Y25" s="445"/>
      <c r="BI25" s="142" t="str">
        <f t="shared" si="1"/>
        <v/>
      </c>
      <c r="BJ25" s="143" t="str">
        <f t="shared" si="2"/>
        <v/>
      </c>
      <c r="BK25" s="144" t="str">
        <f t="shared" si="3"/>
        <v/>
      </c>
      <c r="BL25" s="145" t="str">
        <f t="shared" si="4"/>
        <v/>
      </c>
      <c r="BM25" s="142" t="str">
        <f t="shared" si="5"/>
        <v/>
      </c>
      <c r="BN25" s="146" t="str">
        <f t="shared" si="6"/>
        <v/>
      </c>
      <c r="BO25" s="171" t="str">
        <f t="shared" si="7"/>
        <v/>
      </c>
      <c r="BP25" s="171" t="str">
        <f>IF(COUNTIF(BM25:BO25,"Z")&gt;0,調査票２!$E$57,"")</f>
        <v/>
      </c>
      <c r="BQ25" s="171" t="str">
        <f t="shared" si="8"/>
        <v/>
      </c>
      <c r="BR25" s="145" t="str">
        <f t="shared" si="9"/>
        <v/>
      </c>
      <c r="BS25" s="142" t="str">
        <f t="shared" si="10"/>
        <v/>
      </c>
      <c r="BT25" s="146" t="str">
        <f>IF(COUNTIF(BS25,"Z9")&gt;0,調査票２!$O$59,"")</f>
        <v/>
      </c>
      <c r="BU25" s="146" t="str">
        <f t="shared" si="11"/>
        <v/>
      </c>
      <c r="BV25" s="146" t="str">
        <f t="shared" si="12"/>
        <v/>
      </c>
      <c r="BW25" s="146" t="str">
        <f t="shared" si="13"/>
        <v/>
      </c>
      <c r="BX25" s="145" t="str">
        <f t="shared" si="14"/>
        <v/>
      </c>
      <c r="BY25" s="142" t="str">
        <f t="shared" si="15"/>
        <v/>
      </c>
      <c r="BZ25" s="146" t="str">
        <f t="shared" si="16"/>
        <v/>
      </c>
      <c r="CA25" s="146" t="str">
        <f t="shared" si="17"/>
        <v/>
      </c>
      <c r="CB25" s="146" t="str">
        <f>IF(COUNTIF(BY25:CA25,"Z")&gt;0,調査票２!$Q$57,"")</f>
        <v/>
      </c>
      <c r="CC25" s="145" t="str">
        <f t="shared" si="18"/>
        <v/>
      </c>
      <c r="CD25" s="142" t="str">
        <f t="shared" si="19"/>
        <v/>
      </c>
      <c r="CE25" s="146" t="str">
        <f>IF(COUNTIF(CD25,"98")&gt;0,調査票２!$X$57,"")</f>
        <v/>
      </c>
      <c r="CF25" s="146" t="str">
        <f t="shared" si="20"/>
        <v/>
      </c>
      <c r="CG25" s="145" t="str">
        <f t="shared" si="21"/>
        <v/>
      </c>
    </row>
    <row r="26" spans="1:85" s="2" customFormat="1" ht="43.5" customHeight="1">
      <c r="A26" s="200">
        <f t="shared" si="22"/>
        <v>34</v>
      </c>
      <c r="B26" s="104"/>
      <c r="C26" s="591"/>
      <c r="D26" s="546"/>
      <c r="E26" s="514" t="s">
        <v>265</v>
      </c>
      <c r="F26" s="548" t="s">
        <v>8</v>
      </c>
      <c r="G26" s="92"/>
      <c r="H26" s="93"/>
      <c r="I26" s="94"/>
      <c r="J26" s="546"/>
      <c r="K26" s="514" t="s">
        <v>265</v>
      </c>
      <c r="L26" s="548" t="s">
        <v>8</v>
      </c>
      <c r="M26" s="504"/>
      <c r="N26" s="104"/>
      <c r="O26" s="434"/>
      <c r="P26" s="580"/>
      <c r="Q26" s="581"/>
      <c r="R26" s="502"/>
      <c r="S26" s="93"/>
      <c r="T26" s="94"/>
      <c r="U26" s="103"/>
      <c r="V26" s="103"/>
      <c r="W26" s="503"/>
      <c r="X26" s="502"/>
      <c r="Y26" s="445"/>
      <c r="BI26" s="142" t="str">
        <f t="shared" si="1"/>
        <v/>
      </c>
      <c r="BJ26" s="143" t="str">
        <f t="shared" si="2"/>
        <v/>
      </c>
      <c r="BK26" s="144" t="str">
        <f t="shared" si="3"/>
        <v/>
      </c>
      <c r="BL26" s="145" t="str">
        <f t="shared" si="4"/>
        <v/>
      </c>
      <c r="BM26" s="142" t="str">
        <f t="shared" si="5"/>
        <v/>
      </c>
      <c r="BN26" s="146" t="str">
        <f t="shared" si="6"/>
        <v/>
      </c>
      <c r="BO26" s="171" t="str">
        <f t="shared" si="7"/>
        <v/>
      </c>
      <c r="BP26" s="171" t="str">
        <f>IF(COUNTIF(BM26:BO26,"Z")&gt;0,調査票２!$E$57,"")</f>
        <v/>
      </c>
      <c r="BQ26" s="171" t="str">
        <f t="shared" si="8"/>
        <v/>
      </c>
      <c r="BR26" s="145" t="str">
        <f t="shared" si="9"/>
        <v/>
      </c>
      <c r="BS26" s="142" t="str">
        <f t="shared" si="10"/>
        <v/>
      </c>
      <c r="BT26" s="146" t="str">
        <f>IF(COUNTIF(BS26,"Z9")&gt;0,調査票２!$O$59,"")</f>
        <v/>
      </c>
      <c r="BU26" s="146" t="str">
        <f t="shared" si="11"/>
        <v/>
      </c>
      <c r="BV26" s="146" t="str">
        <f t="shared" si="12"/>
        <v/>
      </c>
      <c r="BW26" s="146" t="str">
        <f t="shared" si="13"/>
        <v/>
      </c>
      <c r="BX26" s="145" t="str">
        <f t="shared" si="14"/>
        <v/>
      </c>
      <c r="BY26" s="142" t="str">
        <f t="shared" si="15"/>
        <v/>
      </c>
      <c r="BZ26" s="146" t="str">
        <f t="shared" si="16"/>
        <v/>
      </c>
      <c r="CA26" s="146" t="str">
        <f t="shared" si="17"/>
        <v/>
      </c>
      <c r="CB26" s="146" t="str">
        <f>IF(COUNTIF(BY26:CA26,"Z")&gt;0,調査票２!$Q$57,"")</f>
        <v/>
      </c>
      <c r="CC26" s="145" t="str">
        <f t="shared" si="18"/>
        <v/>
      </c>
      <c r="CD26" s="142" t="str">
        <f t="shared" si="19"/>
        <v/>
      </c>
      <c r="CE26" s="146" t="str">
        <f>IF(COUNTIF(CD26,"98")&gt;0,調査票２!$X$57,"")</f>
        <v/>
      </c>
      <c r="CF26" s="146" t="str">
        <f t="shared" si="20"/>
        <v/>
      </c>
      <c r="CG26" s="145" t="str">
        <f t="shared" si="21"/>
        <v/>
      </c>
    </row>
    <row r="27" spans="1:85" s="2" customFormat="1" ht="43.5" customHeight="1">
      <c r="A27" s="200">
        <f t="shared" si="22"/>
        <v>35</v>
      </c>
      <c r="B27" s="104"/>
      <c r="C27" s="591"/>
      <c r="D27" s="546"/>
      <c r="E27" s="514" t="s">
        <v>265</v>
      </c>
      <c r="F27" s="548" t="s">
        <v>8</v>
      </c>
      <c r="G27" s="92"/>
      <c r="H27" s="93"/>
      <c r="I27" s="94"/>
      <c r="J27" s="546"/>
      <c r="K27" s="514" t="s">
        <v>265</v>
      </c>
      <c r="L27" s="548" t="s">
        <v>8</v>
      </c>
      <c r="M27" s="504"/>
      <c r="N27" s="104"/>
      <c r="O27" s="434"/>
      <c r="P27" s="580"/>
      <c r="Q27" s="581"/>
      <c r="R27" s="502"/>
      <c r="S27" s="93"/>
      <c r="T27" s="94"/>
      <c r="U27" s="103"/>
      <c r="V27" s="103"/>
      <c r="W27" s="503"/>
      <c r="X27" s="502"/>
      <c r="Y27" s="445"/>
      <c r="BI27" s="142" t="str">
        <f t="shared" si="1"/>
        <v/>
      </c>
      <c r="BJ27" s="143" t="str">
        <f t="shared" si="2"/>
        <v/>
      </c>
      <c r="BK27" s="144" t="str">
        <f t="shared" si="3"/>
        <v/>
      </c>
      <c r="BL27" s="145" t="str">
        <f t="shared" si="4"/>
        <v/>
      </c>
      <c r="BM27" s="142" t="str">
        <f t="shared" si="5"/>
        <v/>
      </c>
      <c r="BN27" s="146" t="str">
        <f t="shared" si="6"/>
        <v/>
      </c>
      <c r="BO27" s="171" t="str">
        <f t="shared" si="7"/>
        <v/>
      </c>
      <c r="BP27" s="171" t="str">
        <f>IF(COUNTIF(BM27:BO27,"Z")&gt;0,調査票２!$E$57,"")</f>
        <v/>
      </c>
      <c r="BQ27" s="171" t="str">
        <f t="shared" si="8"/>
        <v/>
      </c>
      <c r="BR27" s="145" t="str">
        <f t="shared" si="9"/>
        <v/>
      </c>
      <c r="BS27" s="142" t="str">
        <f t="shared" si="10"/>
        <v/>
      </c>
      <c r="BT27" s="146" t="str">
        <f>IF(COUNTIF(BS27,"Z9")&gt;0,調査票２!$O$59,"")</f>
        <v/>
      </c>
      <c r="BU27" s="146" t="str">
        <f t="shared" si="11"/>
        <v/>
      </c>
      <c r="BV27" s="146" t="str">
        <f t="shared" si="12"/>
        <v/>
      </c>
      <c r="BW27" s="146" t="str">
        <f t="shared" si="13"/>
        <v/>
      </c>
      <c r="BX27" s="145" t="str">
        <f t="shared" si="14"/>
        <v/>
      </c>
      <c r="BY27" s="142" t="str">
        <f t="shared" si="15"/>
        <v/>
      </c>
      <c r="BZ27" s="146" t="str">
        <f t="shared" si="16"/>
        <v/>
      </c>
      <c r="CA27" s="146" t="str">
        <f t="shared" si="17"/>
        <v/>
      </c>
      <c r="CB27" s="146" t="str">
        <f>IF(COUNTIF(BY27:CA27,"Z")&gt;0,調査票２!$Q$57,"")</f>
        <v/>
      </c>
      <c r="CC27" s="145" t="str">
        <f t="shared" si="18"/>
        <v/>
      </c>
      <c r="CD27" s="142" t="str">
        <f t="shared" si="19"/>
        <v/>
      </c>
      <c r="CE27" s="146" t="str">
        <f>IF(COUNTIF(CD27,"98")&gt;0,調査票２!$X$57,"")</f>
        <v/>
      </c>
      <c r="CF27" s="146" t="str">
        <f t="shared" si="20"/>
        <v/>
      </c>
      <c r="CG27" s="145" t="str">
        <f t="shared" si="21"/>
        <v/>
      </c>
    </row>
    <row r="28" spans="1:85" s="2" customFormat="1" ht="43.5" customHeight="1">
      <c r="A28" s="200">
        <f t="shared" si="22"/>
        <v>36</v>
      </c>
      <c r="B28" s="104"/>
      <c r="C28" s="591"/>
      <c r="D28" s="546"/>
      <c r="E28" s="514" t="s">
        <v>265</v>
      </c>
      <c r="F28" s="548" t="s">
        <v>8</v>
      </c>
      <c r="G28" s="92"/>
      <c r="H28" s="93"/>
      <c r="I28" s="94"/>
      <c r="J28" s="546"/>
      <c r="K28" s="514" t="s">
        <v>265</v>
      </c>
      <c r="L28" s="548" t="s">
        <v>8</v>
      </c>
      <c r="M28" s="504"/>
      <c r="N28" s="104"/>
      <c r="O28" s="434"/>
      <c r="P28" s="580"/>
      <c r="Q28" s="581"/>
      <c r="R28" s="502"/>
      <c r="S28" s="93"/>
      <c r="T28" s="94"/>
      <c r="U28" s="103"/>
      <c r="V28" s="103"/>
      <c r="W28" s="503"/>
      <c r="X28" s="502"/>
      <c r="Y28" s="445"/>
      <c r="BI28" s="142" t="str">
        <f t="shared" si="1"/>
        <v/>
      </c>
      <c r="BJ28" s="143" t="str">
        <f t="shared" si="2"/>
        <v/>
      </c>
      <c r="BK28" s="144" t="str">
        <f t="shared" si="3"/>
        <v/>
      </c>
      <c r="BL28" s="145" t="str">
        <f t="shared" si="4"/>
        <v/>
      </c>
      <c r="BM28" s="142" t="str">
        <f t="shared" si="5"/>
        <v/>
      </c>
      <c r="BN28" s="146" t="str">
        <f t="shared" si="6"/>
        <v/>
      </c>
      <c r="BO28" s="171" t="str">
        <f t="shared" si="7"/>
        <v/>
      </c>
      <c r="BP28" s="171" t="str">
        <f>IF(COUNTIF(BM28:BO28,"Z")&gt;0,調査票２!$E$57,"")</f>
        <v/>
      </c>
      <c r="BQ28" s="171" t="str">
        <f t="shared" si="8"/>
        <v/>
      </c>
      <c r="BR28" s="145" t="str">
        <f t="shared" si="9"/>
        <v/>
      </c>
      <c r="BS28" s="142" t="str">
        <f t="shared" si="10"/>
        <v/>
      </c>
      <c r="BT28" s="146" t="str">
        <f>IF(COUNTIF(BS28,"Z9")&gt;0,調査票２!$O$59,"")</f>
        <v/>
      </c>
      <c r="BU28" s="146" t="str">
        <f t="shared" si="11"/>
        <v/>
      </c>
      <c r="BV28" s="146" t="str">
        <f t="shared" si="12"/>
        <v/>
      </c>
      <c r="BW28" s="146" t="str">
        <f t="shared" si="13"/>
        <v/>
      </c>
      <c r="BX28" s="145" t="str">
        <f t="shared" si="14"/>
        <v/>
      </c>
      <c r="BY28" s="142" t="str">
        <f t="shared" si="15"/>
        <v/>
      </c>
      <c r="BZ28" s="146" t="str">
        <f t="shared" si="16"/>
        <v/>
      </c>
      <c r="CA28" s="146" t="str">
        <f t="shared" si="17"/>
        <v/>
      </c>
      <c r="CB28" s="146" t="str">
        <f>IF(COUNTIF(BY28:CA28,"Z")&gt;0,調査票２!$Q$57,"")</f>
        <v/>
      </c>
      <c r="CC28" s="145" t="str">
        <f t="shared" si="18"/>
        <v/>
      </c>
      <c r="CD28" s="142" t="str">
        <f t="shared" si="19"/>
        <v/>
      </c>
      <c r="CE28" s="146" t="str">
        <f>IF(COUNTIF(CD28,"98")&gt;0,調査票２!$X$57,"")</f>
        <v/>
      </c>
      <c r="CF28" s="146" t="str">
        <f t="shared" si="20"/>
        <v/>
      </c>
      <c r="CG28" s="145" t="str">
        <f t="shared" si="21"/>
        <v/>
      </c>
    </row>
    <row r="29" spans="1:85" s="2" customFormat="1" ht="43.5" customHeight="1">
      <c r="A29" s="200">
        <f t="shared" si="22"/>
        <v>37</v>
      </c>
      <c r="B29" s="104"/>
      <c r="C29" s="591"/>
      <c r="D29" s="546"/>
      <c r="E29" s="514" t="s">
        <v>265</v>
      </c>
      <c r="F29" s="548" t="s">
        <v>8</v>
      </c>
      <c r="G29" s="92"/>
      <c r="H29" s="93"/>
      <c r="I29" s="94"/>
      <c r="J29" s="546"/>
      <c r="K29" s="514" t="s">
        <v>265</v>
      </c>
      <c r="L29" s="548" t="s">
        <v>8</v>
      </c>
      <c r="M29" s="504"/>
      <c r="N29" s="104"/>
      <c r="O29" s="434"/>
      <c r="P29" s="580"/>
      <c r="Q29" s="581"/>
      <c r="R29" s="502"/>
      <c r="S29" s="93"/>
      <c r="T29" s="94"/>
      <c r="U29" s="103"/>
      <c r="V29" s="103"/>
      <c r="W29" s="503"/>
      <c r="X29" s="502"/>
      <c r="Y29" s="445"/>
      <c r="BI29" s="142" t="str">
        <f t="shared" si="1"/>
        <v/>
      </c>
      <c r="BJ29" s="143" t="str">
        <f t="shared" si="2"/>
        <v/>
      </c>
      <c r="BK29" s="144" t="str">
        <f t="shared" si="3"/>
        <v/>
      </c>
      <c r="BL29" s="145" t="str">
        <f t="shared" si="4"/>
        <v/>
      </c>
      <c r="BM29" s="142" t="str">
        <f t="shared" si="5"/>
        <v/>
      </c>
      <c r="BN29" s="146" t="str">
        <f t="shared" si="6"/>
        <v/>
      </c>
      <c r="BO29" s="171" t="str">
        <f t="shared" si="7"/>
        <v/>
      </c>
      <c r="BP29" s="171" t="str">
        <f>IF(COUNTIF(BM29:BO29,"Z")&gt;0,調査票２!$E$57,"")</f>
        <v/>
      </c>
      <c r="BQ29" s="171" t="str">
        <f t="shared" si="8"/>
        <v/>
      </c>
      <c r="BR29" s="145" t="str">
        <f t="shared" si="9"/>
        <v/>
      </c>
      <c r="BS29" s="142" t="str">
        <f t="shared" si="10"/>
        <v/>
      </c>
      <c r="BT29" s="146" t="str">
        <f>IF(COUNTIF(BS29,"Z9")&gt;0,調査票２!$O$59,"")</f>
        <v/>
      </c>
      <c r="BU29" s="146" t="str">
        <f t="shared" si="11"/>
        <v/>
      </c>
      <c r="BV29" s="146" t="str">
        <f t="shared" si="12"/>
        <v/>
      </c>
      <c r="BW29" s="146" t="str">
        <f t="shared" si="13"/>
        <v/>
      </c>
      <c r="BX29" s="145" t="str">
        <f t="shared" si="14"/>
        <v/>
      </c>
      <c r="BY29" s="142" t="str">
        <f t="shared" si="15"/>
        <v/>
      </c>
      <c r="BZ29" s="146" t="str">
        <f t="shared" si="16"/>
        <v/>
      </c>
      <c r="CA29" s="146" t="str">
        <f t="shared" si="17"/>
        <v/>
      </c>
      <c r="CB29" s="146" t="str">
        <f>IF(COUNTIF(BY29:CA29,"Z")&gt;0,調査票２!$Q$57,"")</f>
        <v/>
      </c>
      <c r="CC29" s="145" t="str">
        <f t="shared" si="18"/>
        <v/>
      </c>
      <c r="CD29" s="142" t="str">
        <f t="shared" si="19"/>
        <v/>
      </c>
      <c r="CE29" s="146" t="str">
        <f>IF(COUNTIF(CD29,"98")&gt;0,調査票２!$X$57,"")</f>
        <v/>
      </c>
      <c r="CF29" s="146" t="str">
        <f t="shared" si="20"/>
        <v/>
      </c>
      <c r="CG29" s="145" t="str">
        <f t="shared" si="21"/>
        <v/>
      </c>
    </row>
    <row r="30" spans="1:85" s="2" customFormat="1" ht="43.5" customHeight="1">
      <c r="A30" s="200">
        <f t="shared" si="22"/>
        <v>38</v>
      </c>
      <c r="B30" s="104"/>
      <c r="C30" s="591"/>
      <c r="D30" s="546"/>
      <c r="E30" s="514" t="s">
        <v>265</v>
      </c>
      <c r="F30" s="548" t="s">
        <v>8</v>
      </c>
      <c r="G30" s="92"/>
      <c r="H30" s="93"/>
      <c r="I30" s="94"/>
      <c r="J30" s="546"/>
      <c r="K30" s="514" t="s">
        <v>265</v>
      </c>
      <c r="L30" s="548" t="s">
        <v>8</v>
      </c>
      <c r="M30" s="504"/>
      <c r="N30" s="104"/>
      <c r="O30" s="434"/>
      <c r="P30" s="580"/>
      <c r="Q30" s="581"/>
      <c r="R30" s="502"/>
      <c r="S30" s="93"/>
      <c r="T30" s="94"/>
      <c r="U30" s="103"/>
      <c r="V30" s="103"/>
      <c r="W30" s="503"/>
      <c r="X30" s="502"/>
      <c r="Y30" s="445"/>
      <c r="BI30" s="142" t="str">
        <f t="shared" si="1"/>
        <v/>
      </c>
      <c r="BJ30" s="143" t="str">
        <f t="shared" si="2"/>
        <v/>
      </c>
      <c r="BK30" s="144" t="str">
        <f t="shared" si="3"/>
        <v/>
      </c>
      <c r="BL30" s="145" t="str">
        <f t="shared" si="4"/>
        <v/>
      </c>
      <c r="BM30" s="142" t="str">
        <f t="shared" si="5"/>
        <v/>
      </c>
      <c r="BN30" s="146" t="str">
        <f t="shared" si="6"/>
        <v/>
      </c>
      <c r="BO30" s="171" t="str">
        <f t="shared" si="7"/>
        <v/>
      </c>
      <c r="BP30" s="171" t="str">
        <f>IF(COUNTIF(BM30:BO30,"Z")&gt;0,調査票２!$E$57,"")</f>
        <v/>
      </c>
      <c r="BQ30" s="171" t="str">
        <f t="shared" si="8"/>
        <v/>
      </c>
      <c r="BR30" s="145" t="str">
        <f t="shared" si="9"/>
        <v/>
      </c>
      <c r="BS30" s="142" t="str">
        <f t="shared" si="10"/>
        <v/>
      </c>
      <c r="BT30" s="146" t="str">
        <f>IF(COUNTIF(BS30,"Z9")&gt;0,調査票２!$O$59,"")</f>
        <v/>
      </c>
      <c r="BU30" s="146" t="str">
        <f t="shared" si="11"/>
        <v/>
      </c>
      <c r="BV30" s="146" t="str">
        <f t="shared" si="12"/>
        <v/>
      </c>
      <c r="BW30" s="146" t="str">
        <f t="shared" si="13"/>
        <v/>
      </c>
      <c r="BX30" s="145" t="str">
        <f t="shared" si="14"/>
        <v/>
      </c>
      <c r="BY30" s="142" t="str">
        <f t="shared" si="15"/>
        <v/>
      </c>
      <c r="BZ30" s="146" t="str">
        <f t="shared" si="16"/>
        <v/>
      </c>
      <c r="CA30" s="146" t="str">
        <f t="shared" si="17"/>
        <v/>
      </c>
      <c r="CB30" s="146" t="str">
        <f>IF(COUNTIF(BY30:CA30,"Z")&gt;0,調査票２!$Q$57,"")</f>
        <v/>
      </c>
      <c r="CC30" s="145" t="str">
        <f t="shared" si="18"/>
        <v/>
      </c>
      <c r="CD30" s="142" t="str">
        <f t="shared" si="19"/>
        <v/>
      </c>
      <c r="CE30" s="146" t="str">
        <f>IF(COUNTIF(CD30,"98")&gt;0,調査票２!$X$57,"")</f>
        <v/>
      </c>
      <c r="CF30" s="146" t="str">
        <f t="shared" si="20"/>
        <v/>
      </c>
      <c r="CG30" s="145" t="str">
        <f t="shared" si="21"/>
        <v/>
      </c>
    </row>
    <row r="31" spans="1:85" s="2" customFormat="1" ht="43.5" customHeight="1">
      <c r="A31" s="200">
        <f t="shared" si="22"/>
        <v>39</v>
      </c>
      <c r="B31" s="104"/>
      <c r="C31" s="591"/>
      <c r="D31" s="546"/>
      <c r="E31" s="514" t="s">
        <v>265</v>
      </c>
      <c r="F31" s="548" t="s">
        <v>8</v>
      </c>
      <c r="G31" s="92"/>
      <c r="H31" s="93"/>
      <c r="I31" s="94"/>
      <c r="J31" s="546"/>
      <c r="K31" s="514" t="s">
        <v>265</v>
      </c>
      <c r="L31" s="548" t="s">
        <v>8</v>
      </c>
      <c r="M31" s="504"/>
      <c r="N31" s="104"/>
      <c r="O31" s="434"/>
      <c r="P31" s="580"/>
      <c r="Q31" s="581"/>
      <c r="R31" s="502"/>
      <c r="S31" s="93"/>
      <c r="T31" s="94"/>
      <c r="U31" s="103"/>
      <c r="V31" s="103"/>
      <c r="W31" s="503"/>
      <c r="X31" s="502"/>
      <c r="Y31" s="445"/>
      <c r="BI31" s="142" t="str">
        <f t="shared" si="1"/>
        <v/>
      </c>
      <c r="BJ31" s="143" t="str">
        <f t="shared" si="2"/>
        <v/>
      </c>
      <c r="BK31" s="144" t="str">
        <f t="shared" si="3"/>
        <v/>
      </c>
      <c r="BL31" s="145" t="str">
        <f t="shared" si="4"/>
        <v/>
      </c>
      <c r="BM31" s="142" t="str">
        <f t="shared" si="5"/>
        <v/>
      </c>
      <c r="BN31" s="146" t="str">
        <f t="shared" si="6"/>
        <v/>
      </c>
      <c r="BO31" s="171" t="str">
        <f t="shared" si="7"/>
        <v/>
      </c>
      <c r="BP31" s="171" t="str">
        <f>IF(COUNTIF(BM31:BO31,"Z")&gt;0,調査票２!$E$57,"")</f>
        <v/>
      </c>
      <c r="BQ31" s="171" t="str">
        <f t="shared" si="8"/>
        <v/>
      </c>
      <c r="BR31" s="145" t="str">
        <f t="shared" si="9"/>
        <v/>
      </c>
      <c r="BS31" s="142" t="str">
        <f t="shared" si="10"/>
        <v/>
      </c>
      <c r="BT31" s="146" t="str">
        <f>IF(COUNTIF(BS31,"Z9")&gt;0,調査票２!$O$59,"")</f>
        <v/>
      </c>
      <c r="BU31" s="146" t="str">
        <f t="shared" si="11"/>
        <v/>
      </c>
      <c r="BV31" s="146" t="str">
        <f t="shared" si="12"/>
        <v/>
      </c>
      <c r="BW31" s="146" t="str">
        <f t="shared" si="13"/>
        <v/>
      </c>
      <c r="BX31" s="145" t="str">
        <f t="shared" si="14"/>
        <v/>
      </c>
      <c r="BY31" s="142" t="str">
        <f t="shared" si="15"/>
        <v/>
      </c>
      <c r="BZ31" s="146" t="str">
        <f t="shared" si="16"/>
        <v/>
      </c>
      <c r="CA31" s="146" t="str">
        <f t="shared" si="17"/>
        <v/>
      </c>
      <c r="CB31" s="146" t="str">
        <f>IF(COUNTIF(BY31:CA31,"Z")&gt;0,調査票２!$Q$57,"")</f>
        <v/>
      </c>
      <c r="CC31" s="145" t="str">
        <f t="shared" si="18"/>
        <v/>
      </c>
      <c r="CD31" s="142" t="str">
        <f t="shared" si="19"/>
        <v/>
      </c>
      <c r="CE31" s="146" t="str">
        <f>IF(COUNTIF(CD31,"98")&gt;0,調査票２!$X$57,"")</f>
        <v/>
      </c>
      <c r="CF31" s="146" t="str">
        <f t="shared" si="20"/>
        <v/>
      </c>
      <c r="CG31" s="145" t="str">
        <f t="shared" si="21"/>
        <v/>
      </c>
    </row>
    <row r="32" spans="1:85" s="2" customFormat="1" ht="43.5" customHeight="1" thickBot="1">
      <c r="A32" s="173">
        <f t="shared" si="22"/>
        <v>40</v>
      </c>
      <c r="B32" s="88"/>
      <c r="C32" s="593"/>
      <c r="D32" s="547"/>
      <c r="E32" s="518" t="s">
        <v>265</v>
      </c>
      <c r="F32" s="548" t="s">
        <v>8</v>
      </c>
      <c r="G32" s="116"/>
      <c r="H32" s="117"/>
      <c r="I32" s="118"/>
      <c r="J32" s="547"/>
      <c r="K32" s="518" t="s">
        <v>265</v>
      </c>
      <c r="L32" s="548" t="s">
        <v>8</v>
      </c>
      <c r="M32" s="126"/>
      <c r="N32" s="88"/>
      <c r="O32" s="438"/>
      <c r="P32" s="588"/>
      <c r="Q32" s="589"/>
      <c r="R32" s="127"/>
      <c r="S32" s="117"/>
      <c r="T32" s="118"/>
      <c r="U32" s="128"/>
      <c r="V32" s="128"/>
      <c r="W32" s="442"/>
      <c r="X32" s="127"/>
      <c r="Y32" s="449"/>
      <c r="BI32" s="147" t="str">
        <f t="shared" si="1"/>
        <v/>
      </c>
      <c r="BJ32" s="148" t="str">
        <f t="shared" si="2"/>
        <v/>
      </c>
      <c r="BK32" s="149" t="str">
        <f t="shared" si="3"/>
        <v/>
      </c>
      <c r="BL32" s="150" t="str">
        <f t="shared" si="4"/>
        <v/>
      </c>
      <c r="BM32" s="147" t="str">
        <f t="shared" si="5"/>
        <v/>
      </c>
      <c r="BN32" s="151" t="str">
        <f t="shared" si="6"/>
        <v/>
      </c>
      <c r="BO32" s="174" t="str">
        <f t="shared" si="7"/>
        <v/>
      </c>
      <c r="BP32" s="174" t="str">
        <f>IF(COUNTIF(BM32:BO32,"Z")&gt;0,調査票２!$E$57,"")</f>
        <v/>
      </c>
      <c r="BQ32" s="174" t="str">
        <f t="shared" si="8"/>
        <v/>
      </c>
      <c r="BR32" s="150" t="str">
        <f t="shared" si="9"/>
        <v/>
      </c>
      <c r="BS32" s="147" t="str">
        <f t="shared" si="10"/>
        <v/>
      </c>
      <c r="BT32" s="151" t="str">
        <f>IF(COUNTIF(BS32,"Z9")&gt;0,調査票２!$O$59,"")</f>
        <v/>
      </c>
      <c r="BU32" s="151" t="str">
        <f t="shared" si="11"/>
        <v/>
      </c>
      <c r="BV32" s="151" t="str">
        <f t="shared" si="12"/>
        <v/>
      </c>
      <c r="BW32" s="151" t="str">
        <f t="shared" si="13"/>
        <v/>
      </c>
      <c r="BX32" s="150" t="str">
        <f t="shared" si="14"/>
        <v/>
      </c>
      <c r="BY32" s="147" t="str">
        <f t="shared" si="15"/>
        <v/>
      </c>
      <c r="BZ32" s="151" t="str">
        <f t="shared" si="16"/>
        <v/>
      </c>
      <c r="CA32" s="151" t="str">
        <f t="shared" si="17"/>
        <v/>
      </c>
      <c r="CB32" s="151" t="str">
        <f>IF(COUNTIF(BY32:CA32,"Z")&gt;0,調査票２!$Q$57,"")</f>
        <v/>
      </c>
      <c r="CC32" s="150" t="str">
        <f t="shared" si="18"/>
        <v/>
      </c>
      <c r="CD32" s="147" t="str">
        <f t="shared" si="19"/>
        <v/>
      </c>
      <c r="CE32" s="151" t="str">
        <f>IF(COUNTIF(CD32,"98")&gt;0,調査票２!$X$57,"")</f>
        <v/>
      </c>
      <c r="CF32" s="151" t="str">
        <f t="shared" si="20"/>
        <v/>
      </c>
      <c r="CG32" s="150" t="str">
        <f t="shared" si="21"/>
        <v/>
      </c>
    </row>
    <row r="33" spans="1:1" ht="14.25">
      <c r="A33" s="25" t="s">
        <v>246</v>
      </c>
    </row>
    <row r="34" spans="1:1" ht="17.25" customHeight="1">
      <c r="A34" s="1"/>
    </row>
    <row r="35" spans="1:1" ht="17.25" customHeight="1"/>
  </sheetData>
  <mergeCells count="21">
    <mergeCell ref="A3:A5"/>
    <mergeCell ref="D3:E3"/>
    <mergeCell ref="G3:I3"/>
    <mergeCell ref="J3:K3"/>
    <mergeCell ref="M3:M5"/>
    <mergeCell ref="E4:E5"/>
    <mergeCell ref="G4:G5"/>
    <mergeCell ref="N3:Q3"/>
    <mergeCell ref="R3:T3"/>
    <mergeCell ref="W3:Y3"/>
    <mergeCell ref="D4:D5"/>
    <mergeCell ref="J4:J5"/>
    <mergeCell ref="K4:K5"/>
    <mergeCell ref="S4:S5"/>
    <mergeCell ref="T4:T5"/>
    <mergeCell ref="W4:Y4"/>
    <mergeCell ref="N4:Q4"/>
    <mergeCell ref="R4:R5"/>
    <mergeCell ref="U4:U5"/>
    <mergeCell ref="H4:H5"/>
    <mergeCell ref="I4:I5"/>
  </mergeCells>
  <phoneticPr fontId="1"/>
  <conditionalFormatting sqref="BL18:BL32">
    <cfRule type="cellIs" dxfId="5" priority="7" operator="between">
      <formula>3</formula>
      <formula>4</formula>
    </cfRule>
  </conditionalFormatting>
  <conditionalFormatting sqref="BM6:BP32">
    <cfRule type="containsText" dxfId="4" priority="6" operator="containsText" text="Z">
      <formula>NOT(ISERROR(SEARCH("Z",BM6)))</formula>
    </cfRule>
  </conditionalFormatting>
  <conditionalFormatting sqref="BR6:BR32">
    <cfRule type="cellIs" dxfId="3" priority="1" operator="between">
      <formula>3</formula>
      <formula>4</formula>
    </cfRule>
  </conditionalFormatting>
  <conditionalFormatting sqref="BS6:BT32">
    <cfRule type="containsText" dxfId="2" priority="4" operator="containsText" text="Z9">
      <formula>NOT(ISERROR(SEARCH("Z9",BS6)))</formula>
    </cfRule>
  </conditionalFormatting>
  <conditionalFormatting sqref="BY6:BY32">
    <cfRule type="containsText" dxfId="1" priority="3" operator="containsText" text="Z">
      <formula>NOT(ISERROR(SEARCH("Z",BY6)))</formula>
    </cfRule>
  </conditionalFormatting>
  <conditionalFormatting sqref="CD6:CE32">
    <cfRule type="containsText" dxfId="0" priority="2" operator="containsText" text="98">
      <formula>NOT(ISERROR(SEARCH("98",CD6)))</formula>
    </cfRule>
  </conditionalFormatting>
  <dataValidations count="7">
    <dataValidation type="list" allowBlank="1" showInputMessage="1" showErrorMessage="1" sqref="K6:K32 E6:E32" xr:uid="{7D8BF264-A201-40CF-90B6-EC045F73FDA2}">
      <formula1>"kg、t、m³、ℓ,kg,t,m³,ℓ"</formula1>
    </dataValidation>
    <dataValidation imeMode="hiragana" allowBlank="1" showInputMessage="1" showErrorMessage="1" sqref="B6:B32 W6:Y32 N6:N32 P6:Q32" xr:uid="{41F46040-BB3C-4D4F-88BA-1A423EC20D9E}"/>
    <dataValidation imeMode="off" allowBlank="1" showInputMessage="1" showErrorMessage="1" sqref="O6:O32 C6:D32 F6:F32 L6:L32 J6:J32" xr:uid="{F7AF4021-DB9B-41BF-B273-6420F05538D7}"/>
    <dataValidation type="list" imeMode="off" allowBlank="1" showInputMessage="1" showErrorMessage="1" sqref="M6:M32" xr:uid="{B4C316BA-4CED-4BA2-9997-D2959DE2BC39}">
      <formula1>"Q1,V1,V2,W1,Z1,S1,T1,U1,X1,R1,R5,R6,Z9"</formula1>
    </dataValidation>
    <dataValidation type="list" imeMode="off" allowBlank="1" showInputMessage="1" showErrorMessage="1" sqref="V6:V32" xr:uid="{66260800-1386-45C0-83E4-503CF99DF13B}">
      <formula1>"10,20,30,41,42,43,50,52,60,70,80,81,90,91,92,98"</formula1>
    </dataValidation>
    <dataValidation type="list" imeMode="off" allowBlank="1" showInputMessage="1" showErrorMessage="1" sqref="U6:U32" xr:uid="{1E793E63-10D6-4670-B92A-D67B07067B8F}">
      <formula1>"1,2,3"</formula1>
    </dataValidation>
    <dataValidation type="list" imeMode="off" allowBlank="1" showInputMessage="1" showErrorMessage="1" sqref="R6:T32 G6:I32" xr:uid="{CC4593E4-7F98-4E42-9171-E00A4B1B7CFA}">
      <formula1>"A,B,C,D,E,F,G,H,I,J,K,L,M,N,O,T,U,V,W,Z"</formula1>
    </dataValidation>
  </dataValidations>
  <pageMargins left="0.59055118110236227" right="0" top="0.31496062992125984" bottom="0.19685039370078741" header="0.19685039370078741" footer="0.11811023622047245"/>
  <pageSetup paperSize="8" scale="70" orientation="landscape" r:id="rId1"/>
  <headerFooter alignWithMargins="0">
    <oddFooter xml:space="preserve">&amp;C&amp;14
</oddFooter>
  </headerFooter>
  <colBreaks count="1" manualBreakCount="1">
    <brk id="4" max="63" man="1"/>
  </col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F9EA9-75AA-4D3A-BDA7-AA5C8B37A5E0}">
  <sheetPr codeName="Sheet5">
    <pageSetUpPr fitToPage="1"/>
  </sheetPr>
  <dimension ref="B1:BV64"/>
  <sheetViews>
    <sheetView showGridLines="0" zoomScaleNormal="100" zoomScaleSheetLayoutView="100" workbookViewId="0">
      <selection activeCell="P6" sqref="P6"/>
    </sheetView>
  </sheetViews>
  <sheetFormatPr defaultColWidth="9" defaultRowHeight="13.5"/>
  <cols>
    <col min="1" max="1" width="0.375" style="44" customWidth="1"/>
    <col min="2" max="2" width="9" style="20"/>
    <col min="3" max="3" width="2.625" style="20" customWidth="1"/>
    <col min="4" max="4" width="25.625" style="20" customWidth="1"/>
    <col min="5" max="5" width="2.625" style="20" customWidth="1"/>
    <col min="6" max="6" width="12.75" style="20" customWidth="1"/>
    <col min="7" max="7" width="4.375" style="20" customWidth="1"/>
    <col min="8" max="8" width="2.625" style="20" customWidth="1"/>
    <col min="9" max="9" width="25.625" style="20" customWidth="1"/>
    <col min="10" max="10" width="2.625" style="20" customWidth="1"/>
    <col min="11" max="11" width="14.25" style="20" customWidth="1"/>
    <col min="12" max="12" width="9" style="20"/>
    <col min="13" max="13" width="5.375" style="20" customWidth="1"/>
    <col min="14" max="16" width="5.375" style="44" customWidth="1"/>
    <col min="17" max="17" width="2.375" style="44" customWidth="1"/>
    <col min="18" max="18" width="3" style="44" customWidth="1"/>
    <col min="19" max="20" width="3.625" style="44" customWidth="1"/>
    <col min="21" max="21" width="4.625" style="44" customWidth="1"/>
    <col min="22" max="22" width="14.625" style="44" customWidth="1"/>
    <col min="23" max="23" width="82.625" style="44" customWidth="1"/>
    <col min="24" max="24" width="3.625" style="44" customWidth="1"/>
    <col min="25" max="25" width="7.875" style="44" customWidth="1"/>
    <col min="26" max="37" width="7.875" style="20" customWidth="1"/>
    <col min="38" max="42" width="7.875" style="44" customWidth="1"/>
    <col min="43" max="16384" width="9" style="44"/>
  </cols>
  <sheetData>
    <row r="1" spans="2:40" ht="21">
      <c r="B1" s="399" t="s">
        <v>347</v>
      </c>
      <c r="R1" s="261"/>
      <c r="Z1" s="399"/>
    </row>
    <row r="2" spans="2:40" ht="15" customHeight="1"/>
    <row r="3" spans="2:40" ht="15" customHeight="1">
      <c r="R3" s="630" t="s">
        <v>540</v>
      </c>
      <c r="S3" s="262"/>
    </row>
    <row r="4" spans="2:40" ht="15" customHeight="1">
      <c r="B4" s="889" t="s">
        <v>541</v>
      </c>
      <c r="C4" s="890"/>
      <c r="D4" s="890"/>
      <c r="E4" s="890"/>
      <c r="F4" s="890"/>
      <c r="G4" s="890"/>
      <c r="H4" s="890"/>
      <c r="I4" s="890"/>
      <c r="J4" s="890"/>
      <c r="K4" s="890"/>
      <c r="L4" s="890"/>
      <c r="M4" s="890"/>
      <c r="N4" s="890"/>
      <c r="O4" s="632"/>
      <c r="P4" s="632"/>
      <c r="S4" s="44" t="s">
        <v>135</v>
      </c>
      <c r="Z4" s="401"/>
      <c r="AA4" s="401"/>
      <c r="AB4" s="401"/>
      <c r="AC4" s="401"/>
      <c r="AD4" s="401"/>
      <c r="AE4" s="401"/>
      <c r="AF4" s="401"/>
      <c r="AG4" s="401"/>
      <c r="AH4" s="401"/>
      <c r="AI4" s="401"/>
      <c r="AJ4" s="401"/>
      <c r="AK4" s="401"/>
      <c r="AL4" s="20"/>
      <c r="AM4" s="20"/>
      <c r="AN4" s="20"/>
    </row>
    <row r="5" spans="2:40" ht="15" customHeight="1">
      <c r="B5" s="890"/>
      <c r="C5" s="890"/>
      <c r="D5" s="890"/>
      <c r="E5" s="890"/>
      <c r="F5" s="890"/>
      <c r="G5" s="890"/>
      <c r="H5" s="890"/>
      <c r="I5" s="890"/>
      <c r="J5" s="890"/>
      <c r="K5" s="890"/>
      <c r="L5" s="890"/>
      <c r="M5" s="890"/>
      <c r="N5" s="890"/>
      <c r="O5" s="632"/>
      <c r="P5" s="632"/>
      <c r="S5" s="44" t="s">
        <v>136</v>
      </c>
      <c r="AL5" s="20"/>
      <c r="AM5" s="20"/>
      <c r="AN5" s="20"/>
    </row>
    <row r="6" spans="2:40" ht="15" customHeight="1">
      <c r="B6" s="890"/>
      <c r="C6" s="890"/>
      <c r="D6" s="890"/>
      <c r="E6" s="890"/>
      <c r="F6" s="890"/>
      <c r="G6" s="890"/>
      <c r="H6" s="890"/>
      <c r="I6" s="890"/>
      <c r="J6" s="890"/>
      <c r="K6" s="890"/>
      <c r="L6" s="890"/>
      <c r="M6" s="890"/>
      <c r="N6" s="890"/>
      <c r="O6" s="632"/>
      <c r="P6" s="632"/>
      <c r="S6" s="263" t="s">
        <v>200</v>
      </c>
      <c r="AL6" s="20"/>
      <c r="AM6" s="20"/>
      <c r="AN6" s="20"/>
    </row>
    <row r="7" spans="2:40" ht="15" customHeight="1">
      <c r="B7" s="890"/>
      <c r="C7" s="890"/>
      <c r="D7" s="890"/>
      <c r="E7" s="890"/>
      <c r="F7" s="890"/>
      <c r="G7" s="890"/>
      <c r="H7" s="890"/>
      <c r="I7" s="890"/>
      <c r="J7" s="890"/>
      <c r="K7" s="890"/>
      <c r="L7" s="890"/>
      <c r="M7" s="890"/>
      <c r="N7" s="890"/>
      <c r="O7" s="632"/>
      <c r="P7" s="632"/>
      <c r="U7" s="53"/>
      <c r="V7" s="53"/>
      <c r="AL7" s="20"/>
      <c r="AM7" s="20"/>
      <c r="AN7" s="20"/>
    </row>
    <row r="8" spans="2:40" ht="15" customHeight="1">
      <c r="B8" s="632"/>
      <c r="C8" s="632"/>
      <c r="D8" s="632"/>
      <c r="E8" s="632"/>
      <c r="F8" s="632"/>
      <c r="G8" s="632"/>
      <c r="H8" s="632"/>
      <c r="I8" s="632"/>
      <c r="J8" s="632"/>
      <c r="K8" s="632"/>
      <c r="L8" s="632"/>
      <c r="M8" s="632"/>
      <c r="N8" s="632"/>
      <c r="O8" s="632"/>
      <c r="P8" s="632"/>
      <c r="T8" s="44" t="s">
        <v>214</v>
      </c>
      <c r="U8" s="264" t="s">
        <v>217</v>
      </c>
      <c r="V8" s="264"/>
      <c r="AL8" s="20"/>
      <c r="AM8" s="20"/>
      <c r="AN8" s="20"/>
    </row>
    <row r="9" spans="2:40" ht="15" customHeight="1">
      <c r="B9" s="401"/>
      <c r="C9" s="401"/>
      <c r="D9" s="401"/>
      <c r="E9" s="401"/>
      <c r="F9" s="401"/>
      <c r="G9" s="401"/>
      <c r="H9" s="401"/>
      <c r="I9" s="401"/>
      <c r="J9" s="401"/>
      <c r="K9" s="401"/>
      <c r="L9" s="401"/>
      <c r="M9" s="401"/>
      <c r="N9" s="633"/>
      <c r="O9" s="633"/>
      <c r="P9"/>
      <c r="T9" s="44" t="s">
        <v>215</v>
      </c>
      <c r="U9" s="44" t="s">
        <v>208</v>
      </c>
      <c r="W9" s="265" t="s">
        <v>167</v>
      </c>
      <c r="Z9" s="401"/>
      <c r="AA9" s="401"/>
      <c r="AB9" s="401"/>
      <c r="AC9" s="401"/>
      <c r="AD9" s="401"/>
      <c r="AE9" s="401"/>
      <c r="AF9" s="401"/>
      <c r="AG9" s="401"/>
      <c r="AH9" s="401"/>
      <c r="AI9" s="401"/>
      <c r="AJ9" s="401"/>
      <c r="AK9" s="401"/>
      <c r="AL9" s="633"/>
      <c r="AM9" s="633"/>
      <c r="AN9"/>
    </row>
    <row r="10" spans="2:40" ht="15" customHeight="1">
      <c r="B10" s="891" t="s">
        <v>542</v>
      </c>
      <c r="C10" s="892"/>
      <c r="D10" s="892"/>
      <c r="E10" s="892"/>
      <c r="F10" s="892"/>
      <c r="G10" s="892"/>
      <c r="H10" s="892"/>
      <c r="I10" s="892"/>
      <c r="J10" s="892"/>
      <c r="K10" s="892"/>
      <c r="L10" s="892"/>
      <c r="M10" s="892"/>
      <c r="N10" s="892"/>
      <c r="O10" s="633"/>
      <c r="P10"/>
      <c r="S10" s="59" t="s">
        <v>201</v>
      </c>
      <c r="T10" s="44" t="s">
        <v>213</v>
      </c>
      <c r="U10" s="44" t="s">
        <v>212</v>
      </c>
      <c r="W10" s="264" t="s">
        <v>218</v>
      </c>
      <c r="Z10" s="633"/>
      <c r="AA10" s="633"/>
      <c r="AB10" s="633"/>
      <c r="AC10" s="633"/>
      <c r="AD10" s="633"/>
      <c r="AE10" s="633"/>
      <c r="AF10" s="633"/>
      <c r="AG10" s="633"/>
      <c r="AH10" s="633"/>
      <c r="AI10" s="633"/>
      <c r="AJ10" s="633"/>
      <c r="AK10" s="633"/>
      <c r="AL10" s="633"/>
      <c r="AM10" s="633"/>
      <c r="AN10"/>
    </row>
    <row r="11" spans="2:40" ht="15" customHeight="1">
      <c r="B11" s="892"/>
      <c r="C11" s="892"/>
      <c r="D11" s="892"/>
      <c r="E11" s="892"/>
      <c r="F11" s="892"/>
      <c r="G11" s="892"/>
      <c r="H11" s="892"/>
      <c r="I11" s="892"/>
      <c r="J11" s="892"/>
      <c r="K11" s="892"/>
      <c r="L11" s="892"/>
      <c r="M11" s="892"/>
      <c r="N11" s="892"/>
      <c r="O11" s="631"/>
      <c r="P11" s="631"/>
      <c r="T11" s="44" t="s">
        <v>215</v>
      </c>
      <c r="Z11" s="642"/>
      <c r="AA11" s="631"/>
      <c r="AB11" s="631"/>
      <c r="AC11" s="631"/>
      <c r="AD11" s="631"/>
      <c r="AE11" s="631"/>
      <c r="AF11" s="631"/>
      <c r="AG11" s="631"/>
      <c r="AH11" s="631"/>
      <c r="AI11" s="631"/>
      <c r="AJ11" s="631"/>
      <c r="AK11" s="631"/>
      <c r="AL11" s="631"/>
      <c r="AM11" s="631"/>
      <c r="AN11" s="631"/>
    </row>
    <row r="12" spans="2:40" ht="15" customHeight="1">
      <c r="B12" s="892"/>
      <c r="C12" s="892"/>
      <c r="D12" s="892"/>
      <c r="E12" s="892"/>
      <c r="F12" s="892"/>
      <c r="G12" s="892"/>
      <c r="H12" s="892"/>
      <c r="I12" s="892"/>
      <c r="J12" s="892"/>
      <c r="K12" s="892"/>
      <c r="L12" s="892"/>
      <c r="M12" s="892"/>
      <c r="N12" s="892"/>
      <c r="O12" s="631"/>
      <c r="P12" s="631"/>
      <c r="T12" s="44" t="s">
        <v>216</v>
      </c>
      <c r="U12" s="266" t="s">
        <v>209</v>
      </c>
      <c r="V12" s="266"/>
      <c r="W12" s="266" t="s">
        <v>202</v>
      </c>
      <c r="Z12" s="631"/>
      <c r="AA12" s="631"/>
      <c r="AB12" s="631"/>
      <c r="AC12" s="631"/>
      <c r="AD12" s="631"/>
      <c r="AE12" s="631"/>
      <c r="AF12" s="631"/>
      <c r="AG12" s="631"/>
      <c r="AH12" s="631"/>
      <c r="AI12" s="631"/>
      <c r="AJ12" s="631"/>
      <c r="AK12" s="631"/>
      <c r="AL12" s="631"/>
      <c r="AM12" s="631"/>
      <c r="AN12" s="631"/>
    </row>
    <row r="13" spans="2:40" ht="15" customHeight="1">
      <c r="B13" s="892"/>
      <c r="C13" s="892"/>
      <c r="D13" s="892"/>
      <c r="E13" s="892"/>
      <c r="F13" s="892"/>
      <c r="G13" s="892"/>
      <c r="H13" s="892"/>
      <c r="I13" s="892"/>
      <c r="J13" s="892"/>
      <c r="K13" s="892"/>
      <c r="L13" s="892"/>
      <c r="M13" s="892"/>
      <c r="N13" s="892"/>
      <c r="O13" s="631"/>
      <c r="P13" s="631"/>
      <c r="R13" s="267"/>
      <c r="U13" s="266" t="s">
        <v>211</v>
      </c>
      <c r="V13" s="266"/>
      <c r="W13" s="268" t="s">
        <v>203</v>
      </c>
      <c r="Z13" s="631"/>
      <c r="AA13" s="631"/>
      <c r="AB13" s="631"/>
      <c r="AC13" s="631"/>
      <c r="AD13" s="631"/>
      <c r="AE13" s="631"/>
      <c r="AF13" s="631"/>
      <c r="AG13" s="631"/>
      <c r="AH13" s="631"/>
      <c r="AI13" s="631"/>
      <c r="AJ13" s="631"/>
      <c r="AK13" s="631"/>
      <c r="AL13" s="631"/>
      <c r="AM13" s="631"/>
      <c r="AN13" s="631"/>
    </row>
    <row r="14" spans="2:40" ht="15" customHeight="1">
      <c r="B14" s="892"/>
      <c r="C14" s="892"/>
      <c r="D14" s="892"/>
      <c r="E14" s="892"/>
      <c r="F14" s="892"/>
      <c r="G14" s="892"/>
      <c r="H14" s="892"/>
      <c r="I14" s="892"/>
      <c r="J14" s="892"/>
      <c r="K14" s="892"/>
      <c r="L14" s="892"/>
      <c r="M14" s="892"/>
      <c r="N14" s="892"/>
      <c r="O14" s="631"/>
      <c r="P14" s="631"/>
      <c r="R14" s="267"/>
      <c r="U14" s="266" t="s">
        <v>211</v>
      </c>
      <c r="V14" s="266"/>
      <c r="W14" s="266"/>
      <c r="Z14" s="631"/>
      <c r="AA14" s="631"/>
      <c r="AB14" s="631"/>
      <c r="AC14" s="631"/>
      <c r="AD14" s="631"/>
      <c r="AE14" s="631"/>
      <c r="AF14" s="631"/>
      <c r="AG14" s="631"/>
      <c r="AH14" s="631"/>
      <c r="AI14" s="631"/>
      <c r="AJ14" s="631"/>
      <c r="AK14" s="631"/>
      <c r="AL14" s="631"/>
      <c r="AM14" s="631"/>
      <c r="AN14" s="631"/>
    </row>
    <row r="15" spans="2:40" ht="15" customHeight="1">
      <c r="B15" s="892"/>
      <c r="C15" s="892"/>
      <c r="D15" s="892"/>
      <c r="E15" s="892"/>
      <c r="F15" s="892"/>
      <c r="G15" s="892"/>
      <c r="H15" s="892"/>
      <c r="I15" s="892"/>
      <c r="J15" s="892"/>
      <c r="K15" s="892"/>
      <c r="L15" s="892"/>
      <c r="M15" s="892"/>
      <c r="N15" s="892"/>
      <c r="O15" s="631"/>
      <c r="P15" s="631"/>
      <c r="U15" s="266" t="s">
        <v>210</v>
      </c>
      <c r="V15" s="266"/>
      <c r="W15" s="266" t="s">
        <v>204</v>
      </c>
      <c r="Z15" s="631"/>
      <c r="AA15" s="631"/>
      <c r="AB15" s="631"/>
      <c r="AC15" s="631"/>
      <c r="AD15" s="631"/>
      <c r="AE15" s="631"/>
      <c r="AF15" s="631"/>
      <c r="AG15" s="631"/>
      <c r="AH15" s="631"/>
      <c r="AI15" s="631"/>
      <c r="AJ15" s="631"/>
      <c r="AK15" s="631"/>
      <c r="AL15" s="631"/>
      <c r="AM15" s="631"/>
      <c r="AN15" s="631"/>
    </row>
    <row r="16" spans="2:40" ht="15" customHeight="1">
      <c r="B16" s="892"/>
      <c r="C16" s="892"/>
      <c r="D16" s="892"/>
      <c r="E16" s="892"/>
      <c r="F16" s="892"/>
      <c r="G16" s="892"/>
      <c r="H16" s="892"/>
      <c r="I16" s="892"/>
      <c r="J16" s="892"/>
      <c r="K16" s="892"/>
      <c r="L16" s="892"/>
      <c r="M16" s="892"/>
      <c r="N16" s="892"/>
      <c r="O16" s="631"/>
      <c r="P16" s="631"/>
      <c r="U16" s="266" t="s">
        <v>208</v>
      </c>
      <c r="V16" s="266"/>
      <c r="W16" s="268" t="s">
        <v>205</v>
      </c>
      <c r="Z16" s="631"/>
      <c r="AA16" s="631"/>
      <c r="AB16" s="631"/>
      <c r="AC16" s="631"/>
      <c r="AD16" s="631"/>
      <c r="AE16" s="631"/>
      <c r="AF16" s="631"/>
      <c r="AG16" s="631"/>
      <c r="AH16" s="631"/>
      <c r="AI16" s="631"/>
      <c r="AJ16" s="631"/>
      <c r="AK16" s="631"/>
      <c r="AL16" s="631"/>
      <c r="AM16" s="631"/>
      <c r="AN16" s="631"/>
    </row>
    <row r="17" spans="2:74" ht="15" customHeight="1">
      <c r="B17" s="892"/>
      <c r="C17" s="892"/>
      <c r="D17" s="892"/>
      <c r="E17" s="892"/>
      <c r="F17" s="892"/>
      <c r="G17" s="892"/>
      <c r="H17" s="892"/>
      <c r="I17" s="892"/>
      <c r="J17" s="892"/>
      <c r="K17" s="892"/>
      <c r="L17" s="892"/>
      <c r="M17" s="892"/>
      <c r="N17" s="892"/>
      <c r="O17" s="631"/>
      <c r="P17" s="631"/>
      <c r="U17" s="266" t="s">
        <v>208</v>
      </c>
      <c r="V17" s="266"/>
      <c r="W17" s="266"/>
      <c r="Z17" s="631"/>
      <c r="AA17" s="631"/>
      <c r="AB17" s="631"/>
      <c r="AC17" s="631"/>
      <c r="AD17" s="631"/>
      <c r="AE17" s="631"/>
      <c r="AF17" s="631"/>
      <c r="AG17" s="631"/>
      <c r="AH17" s="631"/>
      <c r="AI17" s="631"/>
      <c r="AJ17" s="631"/>
      <c r="AK17" s="631"/>
      <c r="AL17" s="631"/>
      <c r="AM17" s="631"/>
      <c r="AN17" s="631"/>
    </row>
    <row r="18" spans="2:74" ht="15" customHeight="1">
      <c r="B18" s="892"/>
      <c r="C18" s="892"/>
      <c r="D18" s="892"/>
      <c r="E18" s="892"/>
      <c r="F18" s="892"/>
      <c r="G18" s="892"/>
      <c r="H18" s="892"/>
      <c r="I18" s="892"/>
      <c r="J18" s="892"/>
      <c r="K18" s="892"/>
      <c r="L18" s="892"/>
      <c r="M18" s="892"/>
      <c r="N18" s="892"/>
      <c r="O18" s="631"/>
      <c r="P18" s="631"/>
      <c r="U18" s="266" t="s">
        <v>212</v>
      </c>
      <c r="V18" s="266"/>
      <c r="W18" s="266" t="s">
        <v>206</v>
      </c>
      <c r="Z18" s="631"/>
      <c r="AA18" s="631"/>
      <c r="AB18" s="631"/>
      <c r="AC18" s="631"/>
      <c r="AD18" s="631"/>
      <c r="AE18" s="631"/>
      <c r="AF18" s="631"/>
      <c r="AG18" s="631"/>
      <c r="AH18" s="631"/>
      <c r="AI18" s="631"/>
      <c r="AJ18" s="631"/>
      <c r="AK18" s="631"/>
      <c r="AL18" s="631"/>
      <c r="AM18" s="631"/>
      <c r="AN18" s="631"/>
    </row>
    <row r="19" spans="2:74" ht="15" customHeight="1">
      <c r="B19" s="892"/>
      <c r="C19" s="892"/>
      <c r="D19" s="892"/>
      <c r="E19" s="892"/>
      <c r="F19" s="892"/>
      <c r="G19" s="892"/>
      <c r="H19" s="892"/>
      <c r="I19" s="892"/>
      <c r="J19" s="892"/>
      <c r="K19" s="892"/>
      <c r="L19" s="892"/>
      <c r="M19" s="892"/>
      <c r="N19" s="892"/>
      <c r="O19" s="631"/>
      <c r="P19" s="631"/>
      <c r="U19" s="266"/>
      <c r="V19" s="266"/>
      <c r="W19" s="268" t="s">
        <v>207</v>
      </c>
      <c r="Z19" s="631"/>
      <c r="AA19" s="631"/>
      <c r="AB19" s="631"/>
      <c r="AC19" s="631"/>
      <c r="AD19" s="631"/>
      <c r="AE19" s="631"/>
      <c r="AF19" s="631"/>
      <c r="AG19" s="631"/>
      <c r="AH19" s="631"/>
      <c r="AI19" s="631"/>
      <c r="AJ19" s="631"/>
      <c r="AK19" s="631"/>
      <c r="AL19" s="631"/>
      <c r="AM19" s="631"/>
      <c r="AN19" s="631"/>
    </row>
    <row r="20" spans="2:74" ht="15" customHeight="1">
      <c r="B20" s="892"/>
      <c r="C20" s="892"/>
      <c r="D20" s="892"/>
      <c r="E20" s="892"/>
      <c r="F20" s="892"/>
      <c r="G20" s="892"/>
      <c r="H20" s="892"/>
      <c r="I20" s="892"/>
      <c r="J20" s="892"/>
      <c r="K20" s="892"/>
      <c r="L20" s="892"/>
      <c r="M20" s="892"/>
      <c r="N20" s="892"/>
      <c r="O20" s="631"/>
      <c r="P20" s="631"/>
      <c r="Z20" s="631"/>
      <c r="AA20" s="631"/>
      <c r="AB20" s="631"/>
      <c r="AC20" s="631"/>
      <c r="AD20" s="631"/>
      <c r="AE20" s="631"/>
      <c r="AF20" s="631"/>
      <c r="AG20" s="631"/>
      <c r="AH20" s="631"/>
      <c r="AI20" s="631"/>
      <c r="AJ20" s="631"/>
      <c r="AK20" s="631"/>
      <c r="AL20" s="631"/>
      <c r="AM20" s="631"/>
      <c r="AN20" s="631"/>
    </row>
    <row r="21" spans="2:74" ht="15" customHeight="1" thickBot="1">
      <c r="B21" s="892"/>
      <c r="C21" s="892"/>
      <c r="D21" s="892"/>
      <c r="E21" s="892"/>
      <c r="F21" s="892"/>
      <c r="G21" s="892"/>
      <c r="H21" s="892"/>
      <c r="I21" s="892"/>
      <c r="J21" s="892"/>
      <c r="K21" s="892"/>
      <c r="L21" s="892"/>
      <c r="M21" s="892"/>
      <c r="N21" s="892"/>
      <c r="O21" s="631"/>
      <c r="P21" s="631"/>
      <c r="R21" s="59" t="s">
        <v>168</v>
      </c>
      <c r="S21" s="44" t="s">
        <v>169</v>
      </c>
      <c r="Z21" s="631"/>
      <c r="AA21" s="631"/>
      <c r="AB21" s="631"/>
      <c r="AC21" s="631"/>
      <c r="AD21" s="631"/>
      <c r="AE21" s="631"/>
      <c r="AF21" s="631"/>
      <c r="AG21" s="631"/>
      <c r="AH21" s="631"/>
      <c r="AI21" s="631"/>
      <c r="AJ21" s="631"/>
      <c r="AK21" s="631"/>
      <c r="AL21" s="631"/>
      <c r="AM21" s="631"/>
      <c r="AN21" s="631"/>
    </row>
    <row r="22" spans="2:74" ht="15" customHeight="1" thickBot="1">
      <c r="B22" s="892"/>
      <c r="C22" s="892"/>
      <c r="D22" s="892"/>
      <c r="E22" s="892"/>
      <c r="F22" s="892"/>
      <c r="G22" s="892"/>
      <c r="H22" s="892"/>
      <c r="I22" s="892"/>
      <c r="J22" s="892"/>
      <c r="K22" s="892"/>
      <c r="L22" s="892"/>
      <c r="M22" s="892"/>
      <c r="N22" s="892"/>
      <c r="O22" s="631"/>
      <c r="P22" s="631"/>
      <c r="R22" s="267"/>
      <c r="S22" s="868" t="s">
        <v>137</v>
      </c>
      <c r="T22" s="869"/>
      <c r="U22" s="869"/>
      <c r="V22" s="870"/>
      <c r="W22" s="54" t="s">
        <v>149</v>
      </c>
      <c r="Z22" s="631"/>
      <c r="AA22" s="631"/>
      <c r="AB22" s="631"/>
      <c r="AC22" s="631"/>
      <c r="AD22" s="631"/>
      <c r="AE22" s="631"/>
      <c r="AF22" s="631"/>
      <c r="AG22" s="631"/>
      <c r="AH22" s="631"/>
      <c r="AI22" s="631"/>
      <c r="AJ22" s="631"/>
      <c r="AK22" s="631"/>
      <c r="AL22" s="631"/>
      <c r="AM22" s="631"/>
      <c r="AN22" s="631"/>
    </row>
    <row r="23" spans="2:74" ht="15" customHeight="1" thickTop="1">
      <c r="B23" s="892"/>
      <c r="C23" s="892"/>
      <c r="D23" s="892"/>
      <c r="E23" s="892"/>
      <c r="F23" s="892"/>
      <c r="G23" s="892"/>
      <c r="H23" s="892"/>
      <c r="I23" s="892"/>
      <c r="J23" s="892"/>
      <c r="K23" s="892"/>
      <c r="L23" s="892"/>
      <c r="M23" s="892"/>
      <c r="N23" s="892"/>
      <c r="O23" s="631"/>
      <c r="P23" s="631"/>
      <c r="R23" s="267"/>
      <c r="S23" s="893" t="s">
        <v>138</v>
      </c>
      <c r="T23" s="269">
        <v>1</v>
      </c>
      <c r="U23" s="424" t="s">
        <v>99</v>
      </c>
      <c r="V23" s="428"/>
      <c r="W23" s="271" t="s">
        <v>139</v>
      </c>
      <c r="Z23" s="631"/>
      <c r="AA23" s="631"/>
      <c r="AB23" s="631"/>
      <c r="AC23" s="631"/>
      <c r="AD23" s="631"/>
      <c r="AE23" s="631"/>
      <c r="AF23" s="631"/>
      <c r="AG23" s="631"/>
      <c r="AH23" s="631"/>
      <c r="AI23" s="631"/>
      <c r="AJ23" s="631"/>
      <c r="AK23" s="631"/>
      <c r="AL23" s="631"/>
      <c r="AM23" s="631"/>
      <c r="AN23" s="631"/>
      <c r="BV23" s="44">
        <v>159</v>
      </c>
    </row>
    <row r="24" spans="2:74" ht="15" customHeight="1">
      <c r="B24" s="892"/>
      <c r="C24" s="892"/>
      <c r="D24" s="892"/>
      <c r="E24" s="892"/>
      <c r="F24" s="892"/>
      <c r="G24" s="892"/>
      <c r="H24" s="892"/>
      <c r="I24" s="892"/>
      <c r="J24" s="892"/>
      <c r="K24" s="892"/>
      <c r="L24" s="892"/>
      <c r="M24" s="892"/>
      <c r="N24" s="892"/>
      <c r="O24" s="631"/>
      <c r="P24" s="631"/>
      <c r="S24" s="876"/>
      <c r="T24" s="894">
        <v>2</v>
      </c>
      <c r="U24" s="879" t="s">
        <v>150</v>
      </c>
      <c r="V24" s="431" t="s">
        <v>12</v>
      </c>
      <c r="W24" s="432" t="s">
        <v>359</v>
      </c>
      <c r="Z24" s="631"/>
      <c r="AA24" s="631"/>
      <c r="AB24" s="631"/>
      <c r="AC24" s="631"/>
      <c r="AD24" s="631"/>
      <c r="AE24" s="631"/>
      <c r="AF24" s="631"/>
      <c r="AG24" s="631"/>
      <c r="AH24" s="631"/>
      <c r="AI24" s="631"/>
      <c r="AJ24" s="631"/>
      <c r="AK24" s="631"/>
      <c r="AL24" s="631"/>
      <c r="AM24" s="631"/>
      <c r="AN24" s="631"/>
    </row>
    <row r="25" spans="2:74" ht="15" customHeight="1">
      <c r="B25" s="892"/>
      <c r="C25" s="892"/>
      <c r="D25" s="892"/>
      <c r="E25" s="892"/>
      <c r="F25" s="892"/>
      <c r="G25" s="892"/>
      <c r="H25" s="892"/>
      <c r="I25" s="892"/>
      <c r="J25" s="892"/>
      <c r="K25" s="892"/>
      <c r="L25" s="892"/>
      <c r="M25" s="892"/>
      <c r="N25" s="892"/>
      <c r="O25" s="631"/>
      <c r="P25" s="631"/>
      <c r="S25" s="876"/>
      <c r="T25" s="895"/>
      <c r="U25" s="896"/>
      <c r="V25" s="270" t="s">
        <v>17</v>
      </c>
      <c r="W25" s="271" t="s">
        <v>360</v>
      </c>
      <c r="Z25" s="631"/>
      <c r="AA25" s="631"/>
      <c r="AB25" s="631"/>
      <c r="AC25" s="631"/>
      <c r="AD25" s="631"/>
      <c r="AE25" s="631"/>
      <c r="AF25" s="631"/>
      <c r="AG25" s="631"/>
      <c r="AH25" s="631"/>
      <c r="AI25" s="631"/>
      <c r="AJ25" s="631"/>
      <c r="AK25" s="631"/>
      <c r="AL25" s="631"/>
      <c r="AM25" s="631"/>
      <c r="AN25" s="631"/>
    </row>
    <row r="26" spans="2:74" ht="15" customHeight="1">
      <c r="B26" s="892"/>
      <c r="C26" s="892"/>
      <c r="D26" s="892"/>
      <c r="E26" s="892"/>
      <c r="F26" s="892"/>
      <c r="G26" s="892"/>
      <c r="H26" s="892"/>
      <c r="I26" s="892"/>
      <c r="J26" s="892"/>
      <c r="K26" s="892"/>
      <c r="L26" s="892"/>
      <c r="M26" s="892"/>
      <c r="N26" s="892"/>
      <c r="O26" s="631"/>
      <c r="P26" s="631"/>
      <c r="R26" s="274"/>
      <c r="S26" s="876"/>
      <c r="T26" s="272">
        <v>3</v>
      </c>
      <c r="U26" s="287" t="s">
        <v>151</v>
      </c>
      <c r="V26" s="286"/>
      <c r="W26" s="273" t="s">
        <v>185</v>
      </c>
      <c r="Z26" s="631"/>
      <c r="AA26" s="631"/>
      <c r="AB26" s="631"/>
      <c r="AC26" s="631"/>
      <c r="AD26" s="631"/>
      <c r="AE26" s="631"/>
      <c r="AF26" s="631"/>
      <c r="AG26" s="631"/>
      <c r="AH26" s="631"/>
      <c r="AI26" s="631"/>
      <c r="AJ26" s="631"/>
      <c r="AK26" s="631"/>
      <c r="AL26" s="631"/>
      <c r="AM26" s="631"/>
      <c r="AN26" s="631"/>
    </row>
    <row r="27" spans="2:74" ht="15" customHeight="1">
      <c r="B27" s="892"/>
      <c r="C27" s="892"/>
      <c r="D27" s="892"/>
      <c r="E27" s="892"/>
      <c r="F27" s="892"/>
      <c r="G27" s="892"/>
      <c r="H27" s="892"/>
      <c r="I27" s="892"/>
      <c r="J27" s="892"/>
      <c r="K27" s="892"/>
      <c r="L27" s="892"/>
      <c r="M27" s="892"/>
      <c r="N27" s="892"/>
      <c r="O27" s="631"/>
      <c r="P27" s="631"/>
      <c r="R27" s="274"/>
      <c r="S27" s="876"/>
      <c r="T27" s="272">
        <v>4</v>
      </c>
      <c r="U27" s="287" t="s">
        <v>152</v>
      </c>
      <c r="V27" s="286"/>
      <c r="W27" s="273" t="s">
        <v>140</v>
      </c>
      <c r="Z27" s="631"/>
      <c r="AA27" s="631"/>
      <c r="AB27" s="631"/>
      <c r="AC27" s="631"/>
      <c r="AD27" s="631"/>
      <c r="AE27" s="631"/>
      <c r="AF27" s="631"/>
      <c r="AG27" s="631"/>
      <c r="AH27" s="631"/>
      <c r="AI27" s="631"/>
      <c r="AJ27" s="631"/>
      <c r="AK27" s="631"/>
      <c r="AL27" s="631"/>
      <c r="AM27" s="631"/>
      <c r="AN27" s="631"/>
    </row>
    <row r="28" spans="2:74" ht="15" customHeight="1">
      <c r="B28" s="892"/>
      <c r="C28" s="892"/>
      <c r="D28" s="892"/>
      <c r="E28" s="892"/>
      <c r="F28" s="892"/>
      <c r="G28" s="892"/>
      <c r="H28" s="892"/>
      <c r="I28" s="892"/>
      <c r="J28" s="892"/>
      <c r="K28" s="892"/>
      <c r="L28" s="892"/>
      <c r="M28" s="892"/>
      <c r="N28" s="892"/>
      <c r="O28" s="631"/>
      <c r="P28" s="631"/>
      <c r="R28" s="274"/>
      <c r="S28" s="876"/>
      <c r="T28" s="272">
        <v>5</v>
      </c>
      <c r="U28" s="287" t="s">
        <v>100</v>
      </c>
      <c r="V28" s="286"/>
      <c r="W28" s="273" t="s">
        <v>141</v>
      </c>
      <c r="Z28" s="631"/>
      <c r="AA28" s="631"/>
      <c r="AB28" s="631"/>
      <c r="AC28" s="631"/>
      <c r="AD28" s="631"/>
      <c r="AE28" s="631"/>
      <c r="AF28" s="631"/>
      <c r="AG28" s="631"/>
      <c r="AH28" s="631"/>
      <c r="AI28" s="631"/>
      <c r="AJ28" s="631"/>
      <c r="AK28" s="631"/>
      <c r="AL28" s="631"/>
      <c r="AM28" s="631"/>
      <c r="AN28" s="631"/>
    </row>
    <row r="29" spans="2:74" ht="24">
      <c r="B29" s="892"/>
      <c r="C29" s="892"/>
      <c r="D29" s="892"/>
      <c r="E29" s="892"/>
      <c r="F29" s="892"/>
      <c r="G29" s="892"/>
      <c r="H29" s="892"/>
      <c r="I29" s="892"/>
      <c r="J29" s="892"/>
      <c r="K29" s="892"/>
      <c r="L29" s="892"/>
      <c r="M29" s="892"/>
      <c r="N29" s="892"/>
      <c r="O29" s="631"/>
      <c r="P29" s="631"/>
      <c r="R29" s="274"/>
      <c r="S29" s="876"/>
      <c r="T29" s="272">
        <v>6</v>
      </c>
      <c r="U29" s="287" t="s">
        <v>153</v>
      </c>
      <c r="V29" s="286"/>
      <c r="W29" s="273" t="s">
        <v>186</v>
      </c>
      <c r="Z29" s="631"/>
      <c r="AA29" s="631"/>
      <c r="AB29" s="631"/>
      <c r="AC29" s="631"/>
      <c r="AD29" s="631"/>
      <c r="AE29" s="631"/>
      <c r="AF29" s="631"/>
      <c r="AG29" s="631"/>
      <c r="AH29" s="631"/>
      <c r="AI29" s="631"/>
      <c r="AJ29" s="631"/>
      <c r="AK29" s="631"/>
      <c r="AL29" s="631"/>
      <c r="AM29" s="631"/>
      <c r="AN29" s="631"/>
    </row>
    <row r="30" spans="2:74" ht="15" customHeight="1">
      <c r="B30" s="892"/>
      <c r="C30" s="892"/>
      <c r="D30" s="892"/>
      <c r="E30" s="892"/>
      <c r="F30" s="892"/>
      <c r="G30" s="892"/>
      <c r="H30" s="892"/>
      <c r="I30" s="892"/>
      <c r="J30" s="892"/>
      <c r="K30" s="892"/>
      <c r="L30" s="892"/>
      <c r="M30" s="892"/>
      <c r="N30" s="892"/>
      <c r="O30" s="631"/>
      <c r="P30" s="631"/>
      <c r="R30" s="274"/>
      <c r="S30" s="876"/>
      <c r="T30" s="272">
        <v>7</v>
      </c>
      <c r="U30" s="287" t="s">
        <v>154</v>
      </c>
      <c r="V30" s="286"/>
      <c r="W30" s="273" t="s">
        <v>142</v>
      </c>
      <c r="Z30" s="631"/>
      <c r="AA30" s="631"/>
      <c r="AB30" s="631"/>
      <c r="AC30" s="631"/>
      <c r="AD30" s="631"/>
      <c r="AE30" s="631"/>
      <c r="AF30" s="631"/>
      <c r="AG30" s="631"/>
      <c r="AH30" s="631"/>
      <c r="AI30" s="631"/>
      <c r="AJ30" s="631"/>
      <c r="AK30" s="631"/>
      <c r="AL30" s="631"/>
      <c r="AM30" s="631"/>
      <c r="AN30" s="631"/>
    </row>
    <row r="31" spans="2:74" ht="15" customHeight="1">
      <c r="B31" s="892"/>
      <c r="C31" s="892"/>
      <c r="D31" s="892"/>
      <c r="E31" s="892"/>
      <c r="F31" s="892"/>
      <c r="G31" s="892"/>
      <c r="H31" s="892"/>
      <c r="I31" s="892"/>
      <c r="J31" s="892"/>
      <c r="K31" s="892"/>
      <c r="L31" s="892"/>
      <c r="M31" s="892"/>
      <c r="N31" s="892"/>
      <c r="O31" s="631"/>
      <c r="P31" s="631"/>
      <c r="R31" s="274"/>
      <c r="S31" s="876"/>
      <c r="T31" s="272">
        <v>8</v>
      </c>
      <c r="U31" s="287" t="s">
        <v>155</v>
      </c>
      <c r="V31" s="286"/>
      <c r="W31" s="273" t="s">
        <v>143</v>
      </c>
      <c r="Z31" s="631"/>
      <c r="AA31" s="631"/>
      <c r="AB31" s="631"/>
      <c r="AC31" s="631"/>
      <c r="AD31" s="631"/>
      <c r="AE31" s="631"/>
      <c r="AF31" s="631"/>
      <c r="AG31" s="631"/>
      <c r="AH31" s="631"/>
      <c r="AI31" s="631"/>
      <c r="AJ31" s="631"/>
      <c r="AK31" s="631"/>
      <c r="AL31" s="631"/>
      <c r="AM31" s="631"/>
      <c r="AN31" s="631"/>
    </row>
    <row r="32" spans="2:74" ht="38.1" customHeight="1">
      <c r="B32" s="892"/>
      <c r="C32" s="892"/>
      <c r="D32" s="892"/>
      <c r="E32" s="892"/>
      <c r="F32" s="892"/>
      <c r="G32" s="892"/>
      <c r="H32" s="892"/>
      <c r="I32" s="892"/>
      <c r="J32" s="892"/>
      <c r="K32" s="892"/>
      <c r="L32" s="892"/>
      <c r="M32" s="892"/>
      <c r="N32" s="892"/>
      <c r="O32" s="631"/>
      <c r="P32" s="631"/>
      <c r="R32" s="274"/>
      <c r="S32" s="876"/>
      <c r="T32" s="272">
        <v>9</v>
      </c>
      <c r="U32" s="897" t="s">
        <v>184</v>
      </c>
      <c r="V32" s="898"/>
      <c r="W32" s="273" t="s">
        <v>192</v>
      </c>
      <c r="Z32" s="631"/>
      <c r="AA32" s="631"/>
      <c r="AB32" s="631"/>
      <c r="AC32" s="631"/>
      <c r="AD32" s="631"/>
      <c r="AE32" s="631"/>
      <c r="AF32" s="631"/>
      <c r="AG32" s="631"/>
      <c r="AH32" s="631"/>
      <c r="AI32" s="631"/>
      <c r="AJ32" s="631"/>
      <c r="AK32" s="631"/>
      <c r="AL32" s="631"/>
      <c r="AM32" s="631"/>
      <c r="AN32" s="631"/>
    </row>
    <row r="33" spans="2:40" ht="15" customHeight="1">
      <c r="B33" s="892"/>
      <c r="C33" s="892"/>
      <c r="D33" s="892"/>
      <c r="E33" s="892"/>
      <c r="F33" s="892"/>
      <c r="G33" s="892"/>
      <c r="H33" s="892"/>
      <c r="I33" s="892"/>
      <c r="J33" s="892"/>
      <c r="K33" s="892"/>
      <c r="L33" s="892"/>
      <c r="M33" s="892"/>
      <c r="N33" s="892"/>
      <c r="O33" s="631"/>
      <c r="P33" s="631"/>
      <c r="S33" s="876"/>
      <c r="T33" s="272">
        <v>10</v>
      </c>
      <c r="U33" s="287" t="s">
        <v>101</v>
      </c>
      <c r="V33" s="286"/>
      <c r="W33" s="273" t="s">
        <v>144</v>
      </c>
      <c r="Z33" s="631"/>
      <c r="AA33" s="631"/>
      <c r="AB33" s="631"/>
      <c r="AC33" s="631"/>
      <c r="AD33" s="631"/>
      <c r="AE33" s="631"/>
      <c r="AF33" s="631"/>
      <c r="AG33" s="631"/>
      <c r="AH33" s="631"/>
      <c r="AI33" s="631"/>
      <c r="AJ33" s="631"/>
      <c r="AK33" s="631"/>
      <c r="AL33" s="631"/>
      <c r="AM33" s="631"/>
      <c r="AN33" s="631"/>
    </row>
    <row r="34" spans="2:40" ht="24">
      <c r="B34" s="892"/>
      <c r="C34" s="892"/>
      <c r="D34" s="892"/>
      <c r="E34" s="892"/>
      <c r="F34" s="892"/>
      <c r="G34" s="892"/>
      <c r="H34" s="892"/>
      <c r="I34" s="892"/>
      <c r="J34" s="892"/>
      <c r="K34" s="892"/>
      <c r="L34" s="892"/>
      <c r="M34" s="892"/>
      <c r="N34" s="892"/>
      <c r="O34" s="631"/>
      <c r="P34" s="631"/>
      <c r="R34" s="275"/>
      <c r="S34" s="876"/>
      <c r="T34" s="272">
        <v>11</v>
      </c>
      <c r="U34" s="287" t="s">
        <v>156</v>
      </c>
      <c r="V34" s="286"/>
      <c r="W34" s="273" t="s">
        <v>166</v>
      </c>
      <c r="Z34" s="631"/>
      <c r="AA34" s="631"/>
      <c r="AB34" s="631"/>
      <c r="AC34" s="631"/>
      <c r="AD34" s="631"/>
      <c r="AE34" s="631"/>
      <c r="AF34" s="631"/>
      <c r="AG34" s="631"/>
      <c r="AH34" s="631"/>
      <c r="AI34" s="631"/>
      <c r="AJ34" s="631"/>
      <c r="AK34" s="631"/>
      <c r="AL34" s="631"/>
      <c r="AM34" s="631"/>
      <c r="AN34" s="631"/>
    </row>
    <row r="35" spans="2:40" ht="26.1" customHeight="1" thickBot="1">
      <c r="B35" s="892"/>
      <c r="C35" s="892"/>
      <c r="D35" s="892"/>
      <c r="E35" s="892"/>
      <c r="F35" s="892"/>
      <c r="G35" s="892"/>
      <c r="H35" s="892"/>
      <c r="I35" s="892"/>
      <c r="J35" s="892"/>
      <c r="K35" s="892"/>
      <c r="L35" s="892"/>
      <c r="M35" s="892"/>
      <c r="N35" s="892"/>
      <c r="O35" s="631"/>
      <c r="P35" s="631"/>
      <c r="R35" s="274"/>
      <c r="S35" s="878"/>
      <c r="T35" s="276">
        <v>12</v>
      </c>
      <c r="U35" s="292" t="s">
        <v>157</v>
      </c>
      <c r="V35" s="427"/>
      <c r="W35" s="277" t="s">
        <v>193</v>
      </c>
      <c r="X35" s="57"/>
      <c r="Z35" s="631"/>
      <c r="AA35" s="631"/>
      <c r="AB35" s="631"/>
      <c r="AC35" s="631"/>
      <c r="AD35" s="631"/>
      <c r="AE35" s="631"/>
      <c r="AF35" s="631"/>
      <c r="AG35" s="631"/>
      <c r="AH35" s="631"/>
      <c r="AI35" s="631"/>
      <c r="AJ35" s="631"/>
      <c r="AK35" s="631"/>
      <c r="AL35" s="631"/>
      <c r="AM35" s="631"/>
      <c r="AN35" s="631"/>
    </row>
    <row r="36" spans="2:40" ht="26.1" customHeight="1">
      <c r="B36" s="892"/>
      <c r="C36" s="892"/>
      <c r="D36" s="892"/>
      <c r="E36" s="892"/>
      <c r="F36" s="892"/>
      <c r="G36" s="892"/>
      <c r="H36" s="892"/>
      <c r="I36" s="892"/>
      <c r="J36" s="892"/>
      <c r="K36" s="892"/>
      <c r="L36" s="892"/>
      <c r="M36" s="892"/>
      <c r="N36" s="892"/>
      <c r="O36" s="631"/>
      <c r="P36" s="631"/>
      <c r="R36" s="274"/>
      <c r="S36" s="899" t="s">
        <v>145</v>
      </c>
      <c r="T36" s="278">
        <v>13</v>
      </c>
      <c r="U36" s="425" t="s">
        <v>158</v>
      </c>
      <c r="V36" s="429"/>
      <c r="W36" s="279" t="s">
        <v>187</v>
      </c>
      <c r="X36" s="57"/>
      <c r="Z36" s="631"/>
      <c r="AA36" s="631"/>
      <c r="AB36" s="631"/>
      <c r="AC36" s="631"/>
      <c r="AD36" s="631"/>
      <c r="AE36" s="631"/>
      <c r="AF36" s="631"/>
      <c r="AG36" s="631"/>
      <c r="AH36" s="631"/>
      <c r="AI36" s="631"/>
      <c r="AJ36" s="631"/>
      <c r="AK36" s="631"/>
      <c r="AL36" s="631"/>
      <c r="AM36" s="631"/>
      <c r="AN36" s="631"/>
    </row>
    <row r="37" spans="2:40" ht="26.1" customHeight="1">
      <c r="B37" s="892"/>
      <c r="C37" s="892"/>
      <c r="D37" s="892"/>
      <c r="E37" s="892"/>
      <c r="F37" s="892"/>
      <c r="G37" s="892"/>
      <c r="H37" s="892"/>
      <c r="I37" s="892"/>
      <c r="J37" s="892"/>
      <c r="K37" s="892"/>
      <c r="L37" s="892"/>
      <c r="M37" s="892"/>
      <c r="N37" s="892"/>
      <c r="O37" s="631"/>
      <c r="P37" s="631"/>
      <c r="R37" s="274"/>
      <c r="S37" s="900"/>
      <c r="T37" s="280">
        <v>14</v>
      </c>
      <c r="U37" s="426" t="s">
        <v>159</v>
      </c>
      <c r="V37" s="430"/>
      <c r="W37" s="273" t="s">
        <v>188</v>
      </c>
      <c r="X37" s="57"/>
      <c r="Z37" s="631"/>
      <c r="AA37" s="631"/>
      <c r="AB37" s="631"/>
      <c r="AC37" s="631"/>
      <c r="AD37" s="631"/>
      <c r="AE37" s="631"/>
      <c r="AF37" s="631"/>
      <c r="AG37" s="631"/>
      <c r="AH37" s="631"/>
      <c r="AI37" s="631"/>
      <c r="AJ37" s="631"/>
      <c r="AK37" s="631"/>
      <c r="AL37" s="631"/>
      <c r="AM37" s="631"/>
      <c r="AN37" s="631"/>
    </row>
    <row r="38" spans="2:40" ht="15" customHeight="1">
      <c r="R38" s="274"/>
      <c r="S38" s="900"/>
      <c r="T38" s="281"/>
      <c r="U38" s="424"/>
      <c r="V38" s="69"/>
      <c r="W38" s="273" t="s">
        <v>146</v>
      </c>
      <c r="X38" s="57"/>
    </row>
    <row r="39" spans="2:40" ht="26.1" customHeight="1">
      <c r="C39" s="402" t="s">
        <v>348</v>
      </c>
      <c r="S39" s="900"/>
      <c r="T39" s="272">
        <v>15</v>
      </c>
      <c r="U39" s="287" t="s">
        <v>160</v>
      </c>
      <c r="V39" s="286"/>
      <c r="W39" s="273" t="s">
        <v>189</v>
      </c>
      <c r="AA39" s="402"/>
    </row>
    <row r="40" spans="2:40" ht="26.1" customHeight="1" thickBot="1">
      <c r="C40" s="403"/>
      <c r="D40" s="404" t="s">
        <v>119</v>
      </c>
      <c r="E40" s="405"/>
      <c r="F40" s="406" t="s">
        <v>105</v>
      </c>
      <c r="G40" s="407"/>
      <c r="H40" s="408"/>
      <c r="I40" s="404" t="s">
        <v>119</v>
      </c>
      <c r="J40" s="405"/>
      <c r="K40" s="406" t="s">
        <v>105</v>
      </c>
      <c r="R40" s="274"/>
      <c r="S40" s="900"/>
      <c r="T40" s="272">
        <v>16</v>
      </c>
      <c r="U40" s="287" t="s">
        <v>161</v>
      </c>
      <c r="V40" s="286"/>
      <c r="W40" s="273" t="s">
        <v>190</v>
      </c>
      <c r="X40" s="57"/>
      <c r="AA40" s="23"/>
      <c r="AB40" s="407"/>
      <c r="AC40" s="407"/>
      <c r="AD40" s="643"/>
      <c r="AE40" s="407"/>
      <c r="AF40" s="407"/>
      <c r="AG40" s="407"/>
      <c r="AH40" s="407"/>
      <c r="AI40" s="643"/>
    </row>
    <row r="41" spans="2:40" ht="15" customHeight="1" thickTop="1">
      <c r="C41" s="409"/>
      <c r="D41" s="410" t="s">
        <v>106</v>
      </c>
      <c r="E41" s="411"/>
      <c r="F41" s="634">
        <v>1.1399999999999999</v>
      </c>
      <c r="G41" s="23"/>
      <c r="H41" s="412"/>
      <c r="I41" s="413" t="s">
        <v>113</v>
      </c>
      <c r="J41" s="414"/>
      <c r="K41" s="635">
        <v>1.48</v>
      </c>
      <c r="R41" s="274"/>
      <c r="S41" s="900"/>
      <c r="T41" s="272">
        <v>17</v>
      </c>
      <c r="U41" s="287" t="s">
        <v>162</v>
      </c>
      <c r="V41" s="286"/>
      <c r="W41" s="273" t="s">
        <v>191</v>
      </c>
      <c r="AA41" s="23"/>
      <c r="AB41" s="639"/>
      <c r="AC41" s="639"/>
      <c r="AD41" s="640"/>
      <c r="AE41" s="23"/>
      <c r="AF41" s="23"/>
      <c r="AG41" s="639"/>
      <c r="AH41" s="639"/>
      <c r="AI41" s="640"/>
    </row>
    <row r="42" spans="2:40" ht="15" customHeight="1">
      <c r="C42" s="412"/>
      <c r="D42" s="413" t="s">
        <v>98</v>
      </c>
      <c r="E42" s="414"/>
      <c r="F42" s="635">
        <v>1.1000000000000001</v>
      </c>
      <c r="G42" s="23"/>
      <c r="H42" s="412"/>
      <c r="I42" s="413" t="s">
        <v>114</v>
      </c>
      <c r="J42" s="414"/>
      <c r="K42" s="635">
        <v>1</v>
      </c>
      <c r="R42" s="274"/>
      <c r="S42" s="900"/>
      <c r="T42" s="272">
        <v>18</v>
      </c>
      <c r="U42" s="287" t="s">
        <v>163</v>
      </c>
      <c r="V42" s="286"/>
      <c r="W42" s="273" t="s">
        <v>147</v>
      </c>
      <c r="AA42" s="23"/>
      <c r="AB42" s="639"/>
      <c r="AC42" s="639"/>
      <c r="AD42" s="640"/>
      <c r="AE42" s="23"/>
      <c r="AF42" s="23"/>
      <c r="AG42" s="639"/>
      <c r="AH42" s="639"/>
      <c r="AI42" s="640"/>
    </row>
    <row r="43" spans="2:40" ht="15" customHeight="1" thickBot="1">
      <c r="C43" s="412"/>
      <c r="D43" s="413" t="s">
        <v>20</v>
      </c>
      <c r="E43" s="414"/>
      <c r="F43" s="635">
        <v>0.9</v>
      </c>
      <c r="G43" s="23"/>
      <c r="H43" s="412"/>
      <c r="I43" s="413" t="s">
        <v>115</v>
      </c>
      <c r="J43" s="414"/>
      <c r="K43" s="635">
        <v>1</v>
      </c>
      <c r="S43" s="901"/>
      <c r="T43" s="276">
        <v>19</v>
      </c>
      <c r="U43" s="292" t="s">
        <v>164</v>
      </c>
      <c r="V43" s="427"/>
      <c r="W43" s="277" t="s">
        <v>148</v>
      </c>
      <c r="AA43" s="23"/>
      <c r="AB43" s="639"/>
      <c r="AC43" s="639"/>
      <c r="AD43" s="640"/>
      <c r="AE43" s="23"/>
      <c r="AF43" s="23"/>
      <c r="AG43" s="639"/>
      <c r="AH43" s="639"/>
      <c r="AI43" s="640"/>
    </row>
    <row r="44" spans="2:40" ht="15" customHeight="1" thickBot="1">
      <c r="C44" s="412"/>
      <c r="D44" s="413" t="s">
        <v>27</v>
      </c>
      <c r="E44" s="414"/>
      <c r="F44" s="635">
        <v>1.25</v>
      </c>
      <c r="G44" s="23"/>
      <c r="H44" s="412"/>
      <c r="I44" s="413" t="s">
        <v>42</v>
      </c>
      <c r="J44" s="414"/>
      <c r="K44" s="635">
        <v>1.26</v>
      </c>
      <c r="S44" s="282">
        <v>20</v>
      </c>
      <c r="T44" s="45" t="s">
        <v>165</v>
      </c>
      <c r="U44" s="45"/>
      <c r="V44" s="45"/>
      <c r="W44" s="49"/>
      <c r="AA44" s="23"/>
      <c r="AB44" s="639"/>
      <c r="AC44" s="639"/>
      <c r="AD44" s="640"/>
      <c r="AE44" s="23"/>
      <c r="AF44" s="23"/>
      <c r="AG44" s="639"/>
      <c r="AH44" s="639"/>
      <c r="AI44" s="640"/>
    </row>
    <row r="45" spans="2:40" ht="15" customHeight="1">
      <c r="C45" s="412"/>
      <c r="D45" s="413" t="s">
        <v>107</v>
      </c>
      <c r="E45" s="414"/>
      <c r="F45" s="635">
        <v>1.1299999999999999</v>
      </c>
      <c r="G45" s="23"/>
      <c r="H45" s="412"/>
      <c r="I45" s="413" t="s">
        <v>122</v>
      </c>
      <c r="J45" s="414"/>
      <c r="K45" s="635">
        <v>0.26</v>
      </c>
      <c r="S45" s="283"/>
      <c r="AA45" s="23"/>
      <c r="AB45" s="639"/>
      <c r="AC45" s="639"/>
      <c r="AD45" s="640"/>
      <c r="AE45" s="23"/>
      <c r="AF45" s="23"/>
      <c r="AG45" s="639"/>
      <c r="AH45" s="639"/>
      <c r="AI45" s="640"/>
    </row>
    <row r="46" spans="2:40" ht="15" customHeight="1" thickBot="1">
      <c r="C46" s="412"/>
      <c r="D46" s="413" t="s">
        <v>65</v>
      </c>
      <c r="E46" s="414"/>
      <c r="F46" s="635">
        <v>0.35</v>
      </c>
      <c r="G46" s="23"/>
      <c r="H46" s="412"/>
      <c r="I46" s="413" t="s">
        <v>349</v>
      </c>
      <c r="J46" s="414"/>
      <c r="K46" s="635">
        <v>0.26</v>
      </c>
      <c r="R46" s="59" t="s">
        <v>168</v>
      </c>
      <c r="S46" s="44" t="s">
        <v>198</v>
      </c>
      <c r="AA46" s="23"/>
      <c r="AB46" s="639"/>
      <c r="AC46" s="639"/>
      <c r="AD46" s="640"/>
      <c r="AE46" s="23"/>
      <c r="AF46" s="23"/>
      <c r="AG46" s="639"/>
      <c r="AH46" s="639"/>
      <c r="AI46" s="640"/>
    </row>
    <row r="47" spans="2:40" ht="14.25" customHeight="1" thickBot="1">
      <c r="C47" s="412"/>
      <c r="D47" s="413" t="s">
        <v>108</v>
      </c>
      <c r="E47" s="414"/>
      <c r="F47" s="635">
        <v>0.3</v>
      </c>
      <c r="G47" s="23"/>
      <c r="H47" s="412"/>
      <c r="I47" s="413" t="s">
        <v>68</v>
      </c>
      <c r="J47" s="414"/>
      <c r="K47" s="635">
        <v>0.26</v>
      </c>
      <c r="R47" s="57"/>
      <c r="S47" s="868" t="s">
        <v>137</v>
      </c>
      <c r="T47" s="869"/>
      <c r="U47" s="869"/>
      <c r="V47" s="870"/>
      <c r="W47" s="54" t="s">
        <v>149</v>
      </c>
      <c r="X47" s="57"/>
      <c r="AA47" s="23"/>
      <c r="AB47" s="639"/>
      <c r="AC47" s="639"/>
      <c r="AD47" s="640"/>
      <c r="AE47" s="23"/>
      <c r="AF47" s="23"/>
      <c r="AG47" s="639"/>
      <c r="AH47" s="639"/>
      <c r="AI47" s="640"/>
    </row>
    <row r="48" spans="2:40" ht="15" customHeight="1" thickTop="1">
      <c r="C48" s="412"/>
      <c r="D48" s="413" t="s">
        <v>109</v>
      </c>
      <c r="E48" s="414"/>
      <c r="F48" s="635">
        <v>0.55000000000000004</v>
      </c>
      <c r="G48" s="23"/>
      <c r="H48" s="412"/>
      <c r="I48" s="413" t="s">
        <v>43</v>
      </c>
      <c r="J48" s="414"/>
      <c r="K48" s="635">
        <v>0.26</v>
      </c>
      <c r="R48" s="57"/>
      <c r="S48" s="284" t="s">
        <v>151</v>
      </c>
      <c r="T48" s="69"/>
      <c r="U48" s="69"/>
      <c r="V48" s="69"/>
      <c r="W48" s="271" t="s">
        <v>170</v>
      </c>
      <c r="X48" s="57"/>
      <c r="AA48" s="23"/>
      <c r="AB48" s="639"/>
      <c r="AC48" s="639"/>
      <c r="AD48" s="640"/>
      <c r="AE48" s="23"/>
      <c r="AF48" s="23"/>
      <c r="AG48" s="639"/>
      <c r="AH48" s="639"/>
      <c r="AI48" s="640"/>
    </row>
    <row r="49" spans="3:35" ht="15" customHeight="1">
      <c r="C49" s="412"/>
      <c r="D49" s="413" t="s">
        <v>110</v>
      </c>
      <c r="E49" s="414"/>
      <c r="F49" s="635">
        <v>0.12</v>
      </c>
      <c r="G49" s="23"/>
      <c r="H49" s="412"/>
      <c r="I49" s="413" t="s">
        <v>350</v>
      </c>
      <c r="J49" s="414"/>
      <c r="K49" s="635">
        <v>1</v>
      </c>
      <c r="S49" s="285" t="s">
        <v>321</v>
      </c>
      <c r="T49" s="286"/>
      <c r="U49" s="286"/>
      <c r="V49" s="286"/>
      <c r="W49" s="273" t="s">
        <v>171</v>
      </c>
      <c r="AA49" s="23"/>
      <c r="AB49" s="639"/>
      <c r="AC49" s="639"/>
      <c r="AD49" s="640"/>
      <c r="AE49" s="23"/>
      <c r="AF49" s="23"/>
      <c r="AG49" s="639"/>
      <c r="AH49" s="639"/>
      <c r="AI49" s="640"/>
    </row>
    <row r="50" spans="3:35" ht="13.5" customHeight="1">
      <c r="C50" s="412"/>
      <c r="D50" s="413" t="s">
        <v>111</v>
      </c>
      <c r="E50" s="414"/>
      <c r="F50" s="635">
        <v>1</v>
      </c>
      <c r="G50" s="23"/>
      <c r="H50" s="412"/>
      <c r="I50" s="413" t="s">
        <v>116</v>
      </c>
      <c r="J50" s="414"/>
      <c r="K50" s="635">
        <v>1</v>
      </c>
      <c r="S50" s="871" t="s">
        <v>172</v>
      </c>
      <c r="T50" s="857"/>
      <c r="U50" s="857"/>
      <c r="V50" s="858"/>
      <c r="W50" s="865" t="s">
        <v>183</v>
      </c>
      <c r="AA50" s="23"/>
      <c r="AB50" s="639"/>
      <c r="AC50" s="639"/>
      <c r="AD50" s="640"/>
      <c r="AE50" s="23"/>
      <c r="AF50" s="23"/>
      <c r="AG50" s="639"/>
      <c r="AH50" s="639"/>
      <c r="AI50" s="640"/>
    </row>
    <row r="51" spans="3:35" ht="13.5" customHeight="1">
      <c r="C51" s="412"/>
      <c r="D51" s="413" t="s">
        <v>120</v>
      </c>
      <c r="E51" s="414"/>
      <c r="F51" s="635">
        <v>1</v>
      </c>
      <c r="G51" s="23"/>
      <c r="H51" s="412"/>
      <c r="I51" s="413" t="s">
        <v>351</v>
      </c>
      <c r="J51" s="414"/>
      <c r="K51" s="635">
        <v>1</v>
      </c>
      <c r="S51" s="872"/>
      <c r="T51" s="873"/>
      <c r="U51" s="873"/>
      <c r="V51" s="874"/>
      <c r="W51" s="875"/>
      <c r="AA51" s="23"/>
      <c r="AB51" s="639"/>
      <c r="AC51" s="639"/>
      <c r="AD51" s="640"/>
      <c r="AE51" s="23"/>
      <c r="AF51" s="23"/>
      <c r="AG51" s="639"/>
      <c r="AH51" s="639"/>
      <c r="AI51" s="640"/>
    </row>
    <row r="52" spans="3:35" ht="15" customHeight="1">
      <c r="C52" s="412"/>
      <c r="D52" s="413" t="s">
        <v>56</v>
      </c>
      <c r="E52" s="414"/>
      <c r="F52" s="635">
        <v>0.52</v>
      </c>
      <c r="G52" s="23"/>
      <c r="H52" s="412"/>
      <c r="I52" s="413" t="s">
        <v>97</v>
      </c>
      <c r="J52" s="414"/>
      <c r="K52" s="635">
        <v>1</v>
      </c>
      <c r="S52" s="876" t="s">
        <v>173</v>
      </c>
      <c r="T52" s="288" t="s">
        <v>174</v>
      </c>
      <c r="U52" s="286"/>
      <c r="V52" s="286"/>
      <c r="W52" s="273" t="s">
        <v>175</v>
      </c>
      <c r="AA52" s="23"/>
      <c r="AB52" s="639"/>
      <c r="AC52" s="639"/>
      <c r="AD52" s="640"/>
      <c r="AE52" s="23"/>
      <c r="AF52" s="23"/>
      <c r="AG52" s="639"/>
      <c r="AH52" s="639"/>
      <c r="AI52" s="640"/>
    </row>
    <row r="53" spans="3:35" ht="18.75" customHeight="1">
      <c r="C53" s="415"/>
      <c r="D53" s="416" t="s">
        <v>35</v>
      </c>
      <c r="E53" s="417"/>
      <c r="F53" s="636">
        <v>1.1299999999999999</v>
      </c>
      <c r="H53" s="412"/>
      <c r="I53" s="413" t="s">
        <v>69</v>
      </c>
      <c r="J53" s="414"/>
      <c r="K53" s="635">
        <v>0.3</v>
      </c>
      <c r="S53" s="876"/>
      <c r="T53" s="879" t="s">
        <v>176</v>
      </c>
      <c r="U53" s="857"/>
      <c r="V53" s="858"/>
      <c r="W53" s="865" t="s">
        <v>195</v>
      </c>
      <c r="AA53" s="23"/>
      <c r="AB53" s="639"/>
      <c r="AC53" s="639"/>
      <c r="AD53" s="640"/>
      <c r="AF53" s="23"/>
      <c r="AG53" s="639"/>
      <c r="AH53" s="639"/>
      <c r="AI53" s="640"/>
    </row>
    <row r="54" spans="3:35" ht="18.75" customHeight="1">
      <c r="C54" s="412"/>
      <c r="D54" s="418" t="s">
        <v>121</v>
      </c>
      <c r="E54" s="414"/>
      <c r="F54" s="635">
        <v>1</v>
      </c>
      <c r="H54" s="412"/>
      <c r="I54" s="413" t="s">
        <v>352</v>
      </c>
      <c r="J54" s="414"/>
      <c r="K54" s="635">
        <v>1</v>
      </c>
      <c r="S54" s="876"/>
      <c r="T54" s="880"/>
      <c r="U54" s="873"/>
      <c r="V54" s="874"/>
      <c r="W54" s="875"/>
      <c r="AA54" s="23"/>
      <c r="AB54" s="644"/>
      <c r="AC54" s="639"/>
      <c r="AD54" s="640"/>
      <c r="AF54" s="23"/>
      <c r="AG54" s="639"/>
      <c r="AH54" s="639"/>
      <c r="AI54" s="640"/>
    </row>
    <row r="55" spans="3:35" ht="17.25" customHeight="1">
      <c r="C55" s="412"/>
      <c r="D55" s="413" t="s">
        <v>112</v>
      </c>
      <c r="E55" s="414"/>
      <c r="F55" s="635">
        <v>1.93</v>
      </c>
      <c r="H55" s="412"/>
      <c r="I55" s="413" t="s">
        <v>117</v>
      </c>
      <c r="J55" s="414"/>
      <c r="K55" s="635">
        <v>0.3</v>
      </c>
      <c r="S55" s="876"/>
      <c r="T55" s="881" t="s">
        <v>177</v>
      </c>
      <c r="U55" s="882"/>
      <c r="V55" s="883"/>
      <c r="W55" s="887" t="s">
        <v>194</v>
      </c>
      <c r="AA55" s="23"/>
      <c r="AB55" s="639"/>
      <c r="AC55" s="639"/>
      <c r="AD55" s="640"/>
      <c r="AF55" s="23"/>
      <c r="AG55" s="639"/>
      <c r="AH55" s="639"/>
      <c r="AI55" s="640"/>
    </row>
    <row r="56" spans="3:35" ht="17.25" customHeight="1">
      <c r="C56" s="44"/>
      <c r="D56" s="44"/>
      <c r="E56" s="44"/>
      <c r="F56" s="44"/>
      <c r="G56" s="44"/>
      <c r="H56" s="44"/>
      <c r="I56" s="44"/>
      <c r="J56" s="44"/>
      <c r="K56" s="44"/>
      <c r="S56" s="876"/>
      <c r="T56" s="884"/>
      <c r="U56" s="885"/>
      <c r="V56" s="886"/>
      <c r="W56" s="888"/>
      <c r="AA56" s="44"/>
      <c r="AB56" s="44"/>
      <c r="AC56" s="44"/>
      <c r="AD56" s="44"/>
      <c r="AE56" s="44"/>
      <c r="AF56" s="44"/>
      <c r="AG56" s="44"/>
      <c r="AH56" s="44"/>
      <c r="AI56" s="44"/>
    </row>
    <row r="57" spans="3:35" ht="18" customHeight="1">
      <c r="S57" s="876"/>
      <c r="T57" s="289" t="s">
        <v>178</v>
      </c>
      <c r="U57" s="224"/>
      <c r="V57" s="224"/>
      <c r="W57" s="290" t="s">
        <v>180</v>
      </c>
    </row>
    <row r="58" spans="3:35" ht="18" customHeight="1">
      <c r="C58" s="44"/>
      <c r="D58" s="44"/>
      <c r="E58" s="44"/>
      <c r="F58" s="44"/>
      <c r="G58" s="44"/>
      <c r="H58" s="44"/>
      <c r="I58" s="44"/>
      <c r="J58" s="44"/>
      <c r="K58" s="44"/>
      <c r="S58" s="876"/>
      <c r="T58" s="291" t="s">
        <v>179</v>
      </c>
      <c r="U58" s="69"/>
      <c r="V58" s="69"/>
      <c r="W58" s="271" t="s">
        <v>199</v>
      </c>
      <c r="AA58" s="44"/>
      <c r="AB58" s="44"/>
      <c r="AC58" s="44"/>
      <c r="AD58" s="44"/>
      <c r="AE58" s="44"/>
      <c r="AF58" s="44"/>
      <c r="AG58" s="44"/>
      <c r="AH58" s="44"/>
      <c r="AI58" s="44"/>
    </row>
    <row r="59" spans="3:35" ht="22.5" customHeight="1">
      <c r="C59" s="402" t="s">
        <v>353</v>
      </c>
      <c r="S59" s="876"/>
      <c r="T59" s="879" t="s">
        <v>181</v>
      </c>
      <c r="U59" s="857"/>
      <c r="V59" s="858"/>
      <c r="W59" s="865" t="s">
        <v>196</v>
      </c>
      <c r="AA59" s="402"/>
    </row>
    <row r="60" spans="3:35" ht="31.5" customHeight="1" thickBot="1">
      <c r="C60" s="403"/>
      <c r="D60" s="404" t="s">
        <v>119</v>
      </c>
      <c r="E60" s="405"/>
      <c r="F60" s="406" t="s">
        <v>105</v>
      </c>
      <c r="G60" s="407"/>
      <c r="H60" s="408"/>
      <c r="I60" s="404" t="s">
        <v>119</v>
      </c>
      <c r="J60" s="405"/>
      <c r="K60" s="406" t="s">
        <v>105</v>
      </c>
      <c r="S60" s="876"/>
      <c r="T60" s="880"/>
      <c r="U60" s="873"/>
      <c r="V60" s="874"/>
      <c r="W60" s="875"/>
      <c r="AA60" s="23"/>
      <c r="AB60" s="407"/>
      <c r="AC60" s="407"/>
      <c r="AD60" s="643"/>
      <c r="AE60" s="407"/>
      <c r="AF60" s="407"/>
      <c r="AG60" s="407"/>
      <c r="AH60" s="407"/>
      <c r="AI60" s="643"/>
    </row>
    <row r="61" spans="3:35" ht="20.25" customHeight="1" thickTop="1">
      <c r="C61" s="409"/>
      <c r="D61" s="410" t="s">
        <v>354</v>
      </c>
      <c r="E61" s="411"/>
      <c r="F61" s="634">
        <v>1</v>
      </c>
      <c r="G61" s="23"/>
      <c r="H61" s="409"/>
      <c r="I61" s="419" t="s">
        <v>355</v>
      </c>
      <c r="J61" s="420"/>
      <c r="K61" s="635">
        <v>1</v>
      </c>
      <c r="S61" s="877"/>
      <c r="T61" s="856" t="s">
        <v>182</v>
      </c>
      <c r="U61" s="857"/>
      <c r="V61" s="858"/>
      <c r="W61" s="865" t="s">
        <v>197</v>
      </c>
      <c r="AA61" s="23"/>
      <c r="AB61" s="639"/>
      <c r="AC61" s="639"/>
      <c r="AD61" s="640"/>
      <c r="AE61" s="23"/>
      <c r="AF61" s="23"/>
      <c r="AG61" s="641"/>
      <c r="AH61" s="23"/>
      <c r="AI61" s="640"/>
    </row>
    <row r="62" spans="3:35" ht="20.25" customHeight="1">
      <c r="C62" s="412"/>
      <c r="D62" s="413" t="s">
        <v>356</v>
      </c>
      <c r="E62" s="414"/>
      <c r="F62" s="635">
        <v>0.15</v>
      </c>
      <c r="G62" s="23"/>
      <c r="H62" s="412"/>
      <c r="I62" s="421" t="s">
        <v>357</v>
      </c>
      <c r="J62" s="422"/>
      <c r="K62" s="635">
        <v>1</v>
      </c>
      <c r="S62" s="877"/>
      <c r="T62" s="859"/>
      <c r="U62" s="860"/>
      <c r="V62" s="861"/>
      <c r="W62" s="866"/>
      <c r="AA62" s="23"/>
      <c r="AB62" s="639"/>
      <c r="AC62" s="639"/>
      <c r="AD62" s="640"/>
      <c r="AE62" s="23"/>
      <c r="AF62" s="23"/>
      <c r="AG62" s="641"/>
      <c r="AH62" s="23"/>
      <c r="AI62" s="640"/>
    </row>
    <row r="63" spans="3:35" ht="20.25" customHeight="1">
      <c r="C63" s="412"/>
      <c r="D63" s="413" t="s">
        <v>358</v>
      </c>
      <c r="E63" s="414"/>
      <c r="F63" s="635">
        <v>0.05</v>
      </c>
      <c r="G63" s="23"/>
      <c r="H63" s="412"/>
      <c r="I63" s="413" t="s">
        <v>118</v>
      </c>
      <c r="J63" s="414"/>
      <c r="K63" s="635">
        <v>13.57</v>
      </c>
      <c r="S63" s="877"/>
      <c r="T63" s="859"/>
      <c r="U63" s="860"/>
      <c r="V63" s="861"/>
      <c r="W63" s="866"/>
      <c r="AA63" s="23"/>
      <c r="AB63" s="639"/>
      <c r="AC63" s="639"/>
      <c r="AD63" s="640"/>
      <c r="AE63" s="23"/>
      <c r="AF63" s="23"/>
      <c r="AG63" s="639"/>
      <c r="AH63" s="639"/>
      <c r="AI63" s="640"/>
    </row>
    <row r="64" spans="3:35" ht="20.25" customHeight="1" thickBot="1">
      <c r="S64" s="878"/>
      <c r="T64" s="862"/>
      <c r="U64" s="863"/>
      <c r="V64" s="864"/>
      <c r="W64" s="867"/>
    </row>
  </sheetData>
  <sheetProtection algorithmName="SHA-512" hashValue="ZRDsD1iQiyRGfdn+dqJvRNSctc6wF2J24xK7fu5MwSiZsfOXwyvU5supbrxggdE5iq1HO6LEc8OAQN3lYSK+qA==" saltValue="L+G2BOO+4SNcqZq/3mKJhw==" spinCount="100000" sheet="1" selectLockedCells="1" selectUnlockedCells="1"/>
  <mergeCells count="20">
    <mergeCell ref="B4:N7"/>
    <mergeCell ref="B10:N37"/>
    <mergeCell ref="S22:V22"/>
    <mergeCell ref="S23:S35"/>
    <mergeCell ref="T24:T25"/>
    <mergeCell ref="U24:U25"/>
    <mergeCell ref="U32:V32"/>
    <mergeCell ref="S36:S43"/>
    <mergeCell ref="T61:V64"/>
    <mergeCell ref="W61:W64"/>
    <mergeCell ref="S47:V47"/>
    <mergeCell ref="S50:V51"/>
    <mergeCell ref="W50:W51"/>
    <mergeCell ref="S52:S64"/>
    <mergeCell ref="T53:V54"/>
    <mergeCell ref="W53:W54"/>
    <mergeCell ref="T55:V56"/>
    <mergeCell ref="W55:W56"/>
    <mergeCell ref="T59:V60"/>
    <mergeCell ref="W59:W60"/>
  </mergeCells>
  <phoneticPr fontId="1"/>
  <dataValidations count="3">
    <dataValidation imeMode="fullKatakana" allowBlank="1" showInputMessage="1" showErrorMessage="1" sqref="X29" xr:uid="{E8CFF3A8-A053-44A6-902E-1E409A0C1B30}"/>
    <dataValidation imeMode="hiragana" allowBlank="1" showInputMessage="1" showErrorMessage="1" sqref="X30 X28 X26" xr:uid="{7A347BFE-71AB-4A6D-9FA5-DAB638047DC9}"/>
    <dataValidation imeMode="disabled" allowBlank="1" showInputMessage="1" showErrorMessage="1" sqref="X38 AI61:AI63 AD61:AD63 AD41:AD55 AI41:AI55 K61:K63 F61:F63 F41:F55 K41:K55" xr:uid="{64F5A2F4-6588-47FB-B282-AAB48F262FD0}"/>
  </dataValidations>
  <pageMargins left="0.59055118110236227" right="0" top="0.39370078740157483" bottom="0.19685039370078741" header="0" footer="0"/>
  <pageSetup paperSize="8" scale="7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6CACB-6038-4548-A693-2D516121E1BB}">
  <sheetPr codeName="Sheet4">
    <pageSetUpPr fitToPage="1"/>
  </sheetPr>
  <dimension ref="A1:AR66"/>
  <sheetViews>
    <sheetView showGridLines="0" zoomScale="75" zoomScaleNormal="75" zoomScaleSheetLayoutView="85" workbookViewId="0">
      <selection activeCell="AM10" sqref="AM10"/>
    </sheetView>
  </sheetViews>
  <sheetFormatPr defaultColWidth="9" defaultRowHeight="13.5"/>
  <cols>
    <col min="1" max="1" width="14.625" style="1" customWidth="1"/>
    <col min="2" max="2" width="3.25" style="17" customWidth="1"/>
    <col min="3" max="3" width="35.625" style="1" customWidth="1"/>
    <col min="4" max="7" width="2.625" style="1" customWidth="1"/>
    <col min="8" max="14" width="3" style="1" customWidth="1"/>
    <col min="15" max="16" width="4.625" style="1" customWidth="1"/>
    <col min="17" max="17" width="2.625" style="1" customWidth="1"/>
    <col min="18" max="20" width="4.625" style="1" customWidth="1"/>
    <col min="21" max="27" width="3" style="1" customWidth="1"/>
    <col min="28" max="29" width="4.625" style="1" customWidth="1"/>
    <col min="30" max="30" width="2.625" style="1" customWidth="1"/>
    <col min="31" max="31" width="9.375" style="1" customWidth="1"/>
    <col min="32" max="32" width="22.625" style="1" customWidth="1"/>
    <col min="33" max="33" width="16.5" style="1" customWidth="1"/>
    <col min="34" max="35" width="11.625" style="1" customWidth="1"/>
    <col min="36" max="38" width="4.625" style="1" customWidth="1"/>
    <col min="39" max="39" width="8.5" style="1" customWidth="1"/>
    <col min="40" max="40" width="8.625" style="1" customWidth="1"/>
    <col min="41" max="41" width="22.625" style="1" customWidth="1"/>
    <col min="42" max="43" width="11.625" style="1" customWidth="1"/>
    <col min="44" max="44" width="3.125" style="1" customWidth="1"/>
    <col min="45" max="16384" width="9" style="1"/>
  </cols>
  <sheetData>
    <row r="1" spans="1:41" ht="25.5">
      <c r="A1" s="26"/>
      <c r="O1" s="13"/>
    </row>
    <row r="2" spans="1:41">
      <c r="AL2" s="13"/>
      <c r="AO2" s="13"/>
    </row>
    <row r="3" spans="1:41" s="2" customFormat="1" ht="11.1" customHeight="1">
      <c r="B3" s="67"/>
      <c r="O3" s="163"/>
      <c r="AA3" s="163"/>
      <c r="AF3" s="176"/>
      <c r="AG3" s="177"/>
    </row>
    <row r="4" spans="1:41">
      <c r="AF4" s="12"/>
    </row>
    <row r="19" spans="1:43" ht="18.75" customHeight="1"/>
    <row r="22" spans="1:43" ht="8.25" customHeight="1">
      <c r="A22"/>
      <c r="E22"/>
      <c r="F22"/>
      <c r="G22"/>
      <c r="H22"/>
      <c r="I22"/>
      <c r="J22"/>
      <c r="K22" s="14"/>
      <c r="L22" s="14"/>
      <c r="M22" s="14"/>
      <c r="N22" s="14"/>
      <c r="O22" s="14"/>
      <c r="P22" s="14"/>
      <c r="Q22" s="14"/>
      <c r="R22" s="14"/>
      <c r="S22" s="14"/>
      <c r="T22" s="14"/>
      <c r="AE22" s="2"/>
    </row>
    <row r="23" spans="1:43">
      <c r="B23" s="201"/>
      <c r="C23" s="293" t="s">
        <v>322</v>
      </c>
      <c r="D23" s="22"/>
      <c r="E23" s="22"/>
      <c r="F23" s="22"/>
      <c r="G23" s="22"/>
      <c r="H23" s="22"/>
      <c r="I23" s="22"/>
      <c r="J23" s="22"/>
      <c r="K23" s="22"/>
      <c r="L23" s="22"/>
      <c r="M23" s="22"/>
      <c r="N23" s="22"/>
      <c r="O23" s="22"/>
      <c r="P23" s="22"/>
      <c r="Q23" s="22"/>
      <c r="R23" s="22"/>
      <c r="S23" s="21"/>
      <c r="AE23" s="2"/>
    </row>
    <row r="24" spans="1:43">
      <c r="B24" s="294" t="s">
        <v>323</v>
      </c>
    </row>
    <row r="28" spans="1:43">
      <c r="AH28"/>
      <c r="AI28"/>
    </row>
    <row r="29" spans="1:43">
      <c r="B29" s="453"/>
      <c r="C29" s="454"/>
      <c r="D29" s="454"/>
      <c r="E29" s="454"/>
      <c r="F29" s="454"/>
      <c r="G29" s="454"/>
      <c r="H29" s="454"/>
      <c r="I29" s="454"/>
      <c r="J29" s="454"/>
      <c r="K29" s="454"/>
      <c r="L29" s="454"/>
      <c r="M29" s="454"/>
      <c r="N29" s="454"/>
      <c r="O29" s="454"/>
      <c r="P29" s="454"/>
      <c r="R29" s="454"/>
      <c r="S29" s="454"/>
      <c r="T29" s="454"/>
      <c r="U29" s="454"/>
      <c r="V29" s="454"/>
      <c r="W29" s="454"/>
      <c r="X29" s="454"/>
      <c r="Y29" s="454"/>
      <c r="Z29" s="454"/>
      <c r="AA29" s="454"/>
      <c r="AB29" s="454"/>
      <c r="AC29" s="454"/>
      <c r="AE29" s="454"/>
      <c r="AF29" s="454"/>
      <c r="AG29" s="454"/>
      <c r="AH29" s="454"/>
      <c r="AI29" s="454"/>
      <c r="AJ29" s="454"/>
      <c r="AK29" s="454"/>
      <c r="AL29" s="454"/>
      <c r="AM29" s="454"/>
      <c r="AN29" s="454"/>
      <c r="AO29" s="454"/>
      <c r="AP29" s="454"/>
      <c r="AQ29" s="454"/>
    </row>
    <row r="30" spans="1:43" s="15" customFormat="1" ht="18" customHeight="1">
      <c r="B30" s="944" t="s">
        <v>7</v>
      </c>
      <c r="C30" s="295" t="s">
        <v>465</v>
      </c>
      <c r="D30" s="945" t="s">
        <v>52</v>
      </c>
      <c r="E30" s="946"/>
      <c r="F30" s="946"/>
      <c r="G30" s="947"/>
      <c r="H30" s="937" t="s">
        <v>53</v>
      </c>
      <c r="I30" s="938"/>
      <c r="J30" s="938"/>
      <c r="K30" s="938"/>
      <c r="L30" s="938"/>
      <c r="M30" s="938"/>
      <c r="N30" s="938"/>
      <c r="O30" s="941"/>
      <c r="P30" s="942"/>
      <c r="Q30" s="159"/>
      <c r="R30" s="940" t="s">
        <v>75</v>
      </c>
      <c r="S30" s="941"/>
      <c r="T30" s="942"/>
      <c r="U30" s="937" t="s">
        <v>274</v>
      </c>
      <c r="V30" s="938"/>
      <c r="W30" s="938"/>
      <c r="X30" s="938"/>
      <c r="Y30" s="938"/>
      <c r="Z30" s="938"/>
      <c r="AA30" s="938"/>
      <c r="AB30" s="941"/>
      <c r="AC30" s="942"/>
      <c r="AD30" s="159"/>
      <c r="AE30" s="934" t="s">
        <v>247</v>
      </c>
      <c r="AF30" s="937" t="s">
        <v>324</v>
      </c>
      <c r="AG30" s="938"/>
      <c r="AH30" s="938"/>
      <c r="AI30" s="939"/>
      <c r="AJ30" s="940" t="s">
        <v>278</v>
      </c>
      <c r="AK30" s="941"/>
      <c r="AL30" s="942"/>
      <c r="AM30" s="450" t="s">
        <v>466</v>
      </c>
      <c r="AN30" s="202" t="s">
        <v>279</v>
      </c>
      <c r="AO30" s="928" t="s">
        <v>235</v>
      </c>
      <c r="AP30" s="929"/>
      <c r="AQ30" s="930"/>
    </row>
    <row r="31" spans="1:43" s="16" customFormat="1" ht="15.75" customHeight="1">
      <c r="B31" s="913"/>
      <c r="C31" s="296"/>
      <c r="D31" s="931"/>
      <c r="E31" s="932"/>
      <c r="F31" s="932"/>
      <c r="G31" s="933"/>
      <c r="H31" s="924"/>
      <c r="I31" s="926"/>
      <c r="J31" s="926"/>
      <c r="K31" s="926"/>
      <c r="L31" s="926"/>
      <c r="M31" s="926"/>
      <c r="N31" s="943"/>
      <c r="O31" s="928" t="s">
        <v>9</v>
      </c>
      <c r="P31" s="930"/>
      <c r="Q31" s="160"/>
      <c r="R31" s="918" t="s">
        <v>4</v>
      </c>
      <c r="S31" s="920" t="s">
        <v>5</v>
      </c>
      <c r="T31" s="922" t="s">
        <v>6</v>
      </c>
      <c r="U31" s="924"/>
      <c r="V31" s="926"/>
      <c r="W31" s="926"/>
      <c r="X31" s="926"/>
      <c r="Y31" s="926"/>
      <c r="Z31" s="926"/>
      <c r="AA31" s="943"/>
      <c r="AB31" s="928" t="s">
        <v>9</v>
      </c>
      <c r="AC31" s="930"/>
      <c r="AD31" s="160"/>
      <c r="AE31" s="935"/>
      <c r="AF31" s="915" t="s">
        <v>237</v>
      </c>
      <c r="AG31" s="916"/>
      <c r="AH31" s="916"/>
      <c r="AI31" s="917"/>
      <c r="AJ31" s="918" t="s">
        <v>4</v>
      </c>
      <c r="AK31" s="920" t="s">
        <v>5</v>
      </c>
      <c r="AL31" s="922" t="s">
        <v>6</v>
      </c>
      <c r="AM31" s="913" t="s">
        <v>469</v>
      </c>
      <c r="AN31" s="913" t="s">
        <v>287</v>
      </c>
      <c r="AO31" s="924" t="s">
        <v>292</v>
      </c>
      <c r="AP31" s="926"/>
      <c r="AQ31" s="943"/>
    </row>
    <row r="32" spans="1:43" s="16" customFormat="1" ht="15.75" customHeight="1">
      <c r="B32" s="914"/>
      <c r="C32" s="204"/>
      <c r="D32" s="297"/>
      <c r="E32" s="298"/>
      <c r="F32" s="298"/>
      <c r="G32" s="298"/>
      <c r="H32" s="925"/>
      <c r="I32" s="927"/>
      <c r="J32" s="927"/>
      <c r="K32" s="927"/>
      <c r="L32" s="927"/>
      <c r="M32" s="927"/>
      <c r="N32" s="948"/>
      <c r="O32" s="925"/>
      <c r="P32" s="948"/>
      <c r="Q32" s="160"/>
      <c r="R32" s="949"/>
      <c r="S32" s="921"/>
      <c r="T32" s="923"/>
      <c r="U32" s="925"/>
      <c r="V32" s="927"/>
      <c r="W32" s="927"/>
      <c r="X32" s="927"/>
      <c r="Y32" s="927"/>
      <c r="Z32" s="927"/>
      <c r="AA32" s="948"/>
      <c r="AB32" s="925"/>
      <c r="AC32" s="948"/>
      <c r="AD32" s="160"/>
      <c r="AE32" s="936"/>
      <c r="AF32" s="260" t="s">
        <v>236</v>
      </c>
      <c r="AG32" s="203" t="s">
        <v>231</v>
      </c>
      <c r="AH32" s="204" t="s">
        <v>232</v>
      </c>
      <c r="AI32" s="205" t="s">
        <v>233</v>
      </c>
      <c r="AJ32" s="919"/>
      <c r="AK32" s="921"/>
      <c r="AL32" s="923"/>
      <c r="AM32" s="914"/>
      <c r="AN32" s="914"/>
      <c r="AO32" s="260" t="s">
        <v>236</v>
      </c>
      <c r="AP32" s="206" t="s">
        <v>232</v>
      </c>
      <c r="AQ32" s="207" t="s">
        <v>233</v>
      </c>
    </row>
    <row r="33" spans="1:43" s="2" customFormat="1" ht="42" customHeight="1">
      <c r="B33" s="299">
        <v>1</v>
      </c>
      <c r="C33" s="78" t="s">
        <v>76</v>
      </c>
      <c r="D33" s="31">
        <v>0</v>
      </c>
      <c r="E33" s="32">
        <v>2</v>
      </c>
      <c r="F33" s="32">
        <v>2</v>
      </c>
      <c r="G33" s="33">
        <v>0</v>
      </c>
      <c r="H33" s="549"/>
      <c r="I33" s="550"/>
      <c r="J33" s="550"/>
      <c r="K33" s="551"/>
      <c r="L33" s="551"/>
      <c r="M33" s="551">
        <v>1</v>
      </c>
      <c r="N33" s="552">
        <v>0</v>
      </c>
      <c r="O33" s="911" t="s">
        <v>260</v>
      </c>
      <c r="P33" s="912"/>
      <c r="Q33" s="19" t="s">
        <v>8</v>
      </c>
      <c r="R33" s="300" t="s">
        <v>325</v>
      </c>
      <c r="S33" s="301"/>
      <c r="T33" s="302"/>
      <c r="U33" s="34"/>
      <c r="V33" s="569"/>
      <c r="W33" s="569"/>
      <c r="X33" s="569"/>
      <c r="Y33" s="569"/>
      <c r="Z33" s="569"/>
      <c r="AA33" s="564">
        <v>2</v>
      </c>
      <c r="AB33" s="911" t="s">
        <v>260</v>
      </c>
      <c r="AC33" s="912"/>
      <c r="AD33" s="24" t="s">
        <v>8</v>
      </c>
      <c r="AE33" s="74" t="s">
        <v>257</v>
      </c>
      <c r="AF33" s="80" t="s">
        <v>84</v>
      </c>
      <c r="AG33" s="75" t="s">
        <v>258</v>
      </c>
      <c r="AH33" s="82" t="s">
        <v>248</v>
      </c>
      <c r="AI33" s="76" t="s">
        <v>91</v>
      </c>
      <c r="AJ33" s="304"/>
      <c r="AK33" s="305"/>
      <c r="AL33" s="306"/>
      <c r="AM33" s="307"/>
      <c r="AN33" s="307"/>
      <c r="AO33" s="308"/>
      <c r="AP33" s="309"/>
      <c r="AQ33" s="209"/>
    </row>
    <row r="34" spans="1:43" s="2" customFormat="1" ht="42" customHeight="1">
      <c r="B34" s="310">
        <v>2</v>
      </c>
      <c r="C34" s="78" t="s">
        <v>77</v>
      </c>
      <c r="D34" s="31">
        <v>0</v>
      </c>
      <c r="E34" s="32">
        <v>3</v>
      </c>
      <c r="F34" s="32">
        <v>1</v>
      </c>
      <c r="G34" s="33">
        <v>1</v>
      </c>
      <c r="H34" s="553"/>
      <c r="I34" s="554"/>
      <c r="J34" s="554"/>
      <c r="K34" s="555">
        <v>2</v>
      </c>
      <c r="L34" s="555">
        <v>4</v>
      </c>
      <c r="M34" s="555">
        <v>0</v>
      </c>
      <c r="N34" s="556">
        <v>0</v>
      </c>
      <c r="O34" s="911" t="s">
        <v>262</v>
      </c>
      <c r="P34" s="912"/>
      <c r="Q34" s="19" t="s">
        <v>8</v>
      </c>
      <c r="R34" s="311"/>
      <c r="S34" s="301"/>
      <c r="T34" s="302"/>
      <c r="U34" s="303"/>
      <c r="V34" s="563"/>
      <c r="W34" s="563"/>
      <c r="X34" s="563"/>
      <c r="Y34" s="563"/>
      <c r="Z34" s="563"/>
      <c r="AA34" s="565"/>
      <c r="AB34" s="907" t="s">
        <v>273</v>
      </c>
      <c r="AC34" s="908"/>
      <c r="AD34" s="24" t="s">
        <v>8</v>
      </c>
      <c r="AE34" s="74" t="s">
        <v>255</v>
      </c>
      <c r="AF34" s="81" t="s">
        <v>85</v>
      </c>
      <c r="AG34" s="75" t="s">
        <v>258</v>
      </c>
      <c r="AH34" s="83" t="s">
        <v>248</v>
      </c>
      <c r="AI34" s="77" t="s">
        <v>92</v>
      </c>
      <c r="AJ34" s="35" t="s">
        <v>10</v>
      </c>
      <c r="AK34" s="305"/>
      <c r="AL34" s="306"/>
      <c r="AM34" s="36">
        <v>1</v>
      </c>
      <c r="AN34" s="36">
        <v>30</v>
      </c>
      <c r="AO34" s="79" t="s">
        <v>85</v>
      </c>
      <c r="AP34" s="210" t="s">
        <v>248</v>
      </c>
      <c r="AQ34" s="208" t="s">
        <v>92</v>
      </c>
    </row>
    <row r="35" spans="1:43" s="2" customFormat="1" ht="42" customHeight="1">
      <c r="B35" s="310">
        <v>3</v>
      </c>
      <c r="C35" s="78" t="s">
        <v>78</v>
      </c>
      <c r="D35" s="31">
        <v>0</v>
      </c>
      <c r="E35" s="32">
        <v>6</v>
      </c>
      <c r="F35" s="32">
        <v>0</v>
      </c>
      <c r="G35" s="33">
        <v>1</v>
      </c>
      <c r="H35" s="553"/>
      <c r="I35" s="554"/>
      <c r="J35" s="554"/>
      <c r="K35" s="555">
        <v>8</v>
      </c>
      <c r="L35" s="555">
        <v>0</v>
      </c>
      <c r="M35" s="555">
        <v>0</v>
      </c>
      <c r="N35" s="556">
        <v>0</v>
      </c>
      <c r="O35" s="911" t="s">
        <v>259</v>
      </c>
      <c r="P35" s="912"/>
      <c r="Q35" s="19" t="s">
        <v>8</v>
      </c>
      <c r="R35" s="311"/>
      <c r="S35" s="301"/>
      <c r="T35" s="302"/>
      <c r="U35" s="303"/>
      <c r="V35" s="563"/>
      <c r="W35" s="563"/>
      <c r="X35" s="563"/>
      <c r="Y35" s="563"/>
      <c r="Z35" s="563"/>
      <c r="AA35" s="565"/>
      <c r="AB35" s="907" t="s">
        <v>273</v>
      </c>
      <c r="AC35" s="908"/>
      <c r="AD35" s="24" t="s">
        <v>8</v>
      </c>
      <c r="AE35" s="74" t="s">
        <v>256</v>
      </c>
      <c r="AF35" s="81" t="s">
        <v>86</v>
      </c>
      <c r="AG35" s="75" t="s">
        <v>258</v>
      </c>
      <c r="AH35" s="83" t="s">
        <v>248</v>
      </c>
      <c r="AI35" s="77" t="s">
        <v>249</v>
      </c>
      <c r="AJ35" s="304"/>
      <c r="AK35" s="312"/>
      <c r="AL35" s="313"/>
      <c r="AM35" s="307"/>
      <c r="AN35" s="36">
        <v>81</v>
      </c>
      <c r="AO35" s="308"/>
      <c r="AP35" s="314"/>
      <c r="AQ35" s="209"/>
    </row>
    <row r="36" spans="1:43" s="2" customFormat="1" ht="42" customHeight="1">
      <c r="B36" s="310">
        <v>4</v>
      </c>
      <c r="C36" s="78" t="s">
        <v>79</v>
      </c>
      <c r="D36" s="31">
        <v>0</v>
      </c>
      <c r="E36" s="32">
        <v>6</v>
      </c>
      <c r="F36" s="32">
        <v>0</v>
      </c>
      <c r="G36" s="33">
        <v>1</v>
      </c>
      <c r="H36" s="553"/>
      <c r="I36" s="554"/>
      <c r="J36" s="554"/>
      <c r="K36" s="555"/>
      <c r="L36" s="555">
        <v>7</v>
      </c>
      <c r="M36" s="555">
        <v>0</v>
      </c>
      <c r="N36" s="556">
        <v>0</v>
      </c>
      <c r="O36" s="911" t="s">
        <v>259</v>
      </c>
      <c r="P36" s="912"/>
      <c r="Q36" s="19" t="s">
        <v>8</v>
      </c>
      <c r="R36" s="311"/>
      <c r="S36" s="301"/>
      <c r="T36" s="302"/>
      <c r="U36" s="303"/>
      <c r="V36" s="563"/>
      <c r="W36" s="563"/>
      <c r="X36" s="563"/>
      <c r="Y36" s="563"/>
      <c r="Z36" s="563"/>
      <c r="AA36" s="565"/>
      <c r="AB36" s="907" t="s">
        <v>273</v>
      </c>
      <c r="AC36" s="908"/>
      <c r="AD36" s="24" t="s">
        <v>8</v>
      </c>
      <c r="AE36" s="74" t="s">
        <v>255</v>
      </c>
      <c r="AF36" s="81" t="s">
        <v>87</v>
      </c>
      <c r="AG36" s="75" t="s">
        <v>258</v>
      </c>
      <c r="AH36" s="83" t="s">
        <v>248</v>
      </c>
      <c r="AI36" s="77" t="s">
        <v>250</v>
      </c>
      <c r="AJ36" s="35" t="s">
        <v>93</v>
      </c>
      <c r="AK36" s="312"/>
      <c r="AL36" s="313"/>
      <c r="AM36" s="36">
        <v>1</v>
      </c>
      <c r="AN36" s="36">
        <v>30</v>
      </c>
      <c r="AO36" s="79" t="s">
        <v>87</v>
      </c>
      <c r="AP36" s="210" t="s">
        <v>248</v>
      </c>
      <c r="AQ36" s="208" t="s">
        <v>94</v>
      </c>
    </row>
    <row r="37" spans="1:43" s="2" customFormat="1" ht="42" customHeight="1">
      <c r="B37" s="310">
        <v>5</v>
      </c>
      <c r="C37" s="78" t="s">
        <v>80</v>
      </c>
      <c r="D37" s="31">
        <v>1</v>
      </c>
      <c r="E37" s="32">
        <v>2</v>
      </c>
      <c r="F37" s="32">
        <v>1</v>
      </c>
      <c r="G37" s="33">
        <v>0</v>
      </c>
      <c r="H37" s="553"/>
      <c r="I37" s="554"/>
      <c r="J37" s="554"/>
      <c r="K37" s="555">
        <v>3</v>
      </c>
      <c r="L37" s="555">
        <v>0</v>
      </c>
      <c r="M37" s="555">
        <v>0</v>
      </c>
      <c r="N37" s="556">
        <v>0</v>
      </c>
      <c r="O37" s="911" t="s">
        <v>259</v>
      </c>
      <c r="P37" s="912"/>
      <c r="Q37" s="19" t="s">
        <v>8</v>
      </c>
      <c r="R37" s="311"/>
      <c r="S37" s="301"/>
      <c r="T37" s="302"/>
      <c r="U37" s="303"/>
      <c r="V37" s="563"/>
      <c r="W37" s="566"/>
      <c r="X37" s="566"/>
      <c r="Y37" s="567"/>
      <c r="Z37" s="567"/>
      <c r="AA37" s="568"/>
      <c r="AB37" s="907" t="s">
        <v>273</v>
      </c>
      <c r="AC37" s="908"/>
      <c r="AD37" s="24" t="s">
        <v>8</v>
      </c>
      <c r="AE37" s="74" t="s">
        <v>256</v>
      </c>
      <c r="AF37" s="81" t="s">
        <v>88</v>
      </c>
      <c r="AG37" s="75" t="s">
        <v>258</v>
      </c>
      <c r="AH37" s="83" t="s">
        <v>251</v>
      </c>
      <c r="AI37" s="77" t="s">
        <v>252</v>
      </c>
      <c r="AJ37" s="315"/>
      <c r="AK37" s="312"/>
      <c r="AL37" s="313"/>
      <c r="AM37" s="307"/>
      <c r="AN37" s="36">
        <v>10</v>
      </c>
      <c r="AO37" s="316"/>
      <c r="AP37" s="317"/>
      <c r="AQ37" s="7"/>
    </row>
    <row r="38" spans="1:43" s="2" customFormat="1" ht="42" customHeight="1">
      <c r="B38" s="310">
        <v>6</v>
      </c>
      <c r="C38" s="318" t="s">
        <v>326</v>
      </c>
      <c r="D38" s="31">
        <v>0</v>
      </c>
      <c r="E38" s="32">
        <v>6</v>
      </c>
      <c r="F38" s="32">
        <v>0</v>
      </c>
      <c r="G38" s="33">
        <v>2</v>
      </c>
      <c r="H38" s="553"/>
      <c r="I38" s="554"/>
      <c r="J38" s="554"/>
      <c r="K38" s="555"/>
      <c r="L38" s="555">
        <v>5</v>
      </c>
      <c r="M38" s="555">
        <v>0</v>
      </c>
      <c r="N38" s="556">
        <v>0</v>
      </c>
      <c r="O38" s="911" t="s">
        <v>259</v>
      </c>
      <c r="P38" s="912"/>
      <c r="Q38" s="19" t="s">
        <v>8</v>
      </c>
      <c r="R38" s="300" t="s">
        <v>327</v>
      </c>
      <c r="S38" s="301"/>
      <c r="T38" s="302"/>
      <c r="U38" s="34"/>
      <c r="V38" s="569"/>
      <c r="W38" s="570"/>
      <c r="X38" s="570"/>
      <c r="Y38" s="550">
        <v>5</v>
      </c>
      <c r="Z38" s="550">
        <v>0</v>
      </c>
      <c r="AA38" s="571">
        <v>0</v>
      </c>
      <c r="AB38" s="911" t="s">
        <v>259</v>
      </c>
      <c r="AC38" s="912"/>
      <c r="AD38" s="24" t="s">
        <v>8</v>
      </c>
      <c r="AE38" s="74" t="s">
        <v>257</v>
      </c>
      <c r="AF38" s="81" t="s">
        <v>89</v>
      </c>
      <c r="AG38" s="75" t="s">
        <v>258</v>
      </c>
      <c r="AH38" s="83" t="s">
        <v>248</v>
      </c>
      <c r="AI38" s="77" t="s">
        <v>249</v>
      </c>
      <c r="AJ38" s="304"/>
      <c r="AK38" s="312"/>
      <c r="AL38" s="313"/>
      <c r="AM38" s="307"/>
      <c r="AN38" s="319"/>
      <c r="AO38" s="320"/>
      <c r="AP38" s="321"/>
      <c r="AQ38" s="7"/>
    </row>
    <row r="39" spans="1:43" s="2" customFormat="1" ht="42" customHeight="1">
      <c r="B39" s="310">
        <v>7</v>
      </c>
      <c r="C39" s="78" t="s">
        <v>254</v>
      </c>
      <c r="D39" s="31">
        <v>1</v>
      </c>
      <c r="E39" s="32">
        <v>3</v>
      </c>
      <c r="F39" s="32">
        <v>1</v>
      </c>
      <c r="G39" s="33">
        <v>0</v>
      </c>
      <c r="H39" s="553"/>
      <c r="I39" s="554"/>
      <c r="J39" s="554"/>
      <c r="K39" s="555"/>
      <c r="L39" s="555"/>
      <c r="M39" s="555"/>
      <c r="N39" s="556">
        <v>1</v>
      </c>
      <c r="O39" s="911" t="s">
        <v>260</v>
      </c>
      <c r="P39" s="912"/>
      <c r="Q39" s="19" t="s">
        <v>8</v>
      </c>
      <c r="R39" s="311"/>
      <c r="S39" s="301"/>
      <c r="T39" s="302"/>
      <c r="U39" s="303"/>
      <c r="V39" s="563"/>
      <c r="W39" s="566"/>
      <c r="X39" s="566"/>
      <c r="Y39" s="566"/>
      <c r="Z39" s="566"/>
      <c r="AA39" s="572"/>
      <c r="AB39" s="907" t="s">
        <v>273</v>
      </c>
      <c r="AC39" s="908"/>
      <c r="AD39" s="24" t="s">
        <v>8</v>
      </c>
      <c r="AE39" s="74" t="s">
        <v>257</v>
      </c>
      <c r="AF39" s="81" t="s">
        <v>90</v>
      </c>
      <c r="AG39" s="75" t="s">
        <v>258</v>
      </c>
      <c r="AH39" s="83" t="s">
        <v>248</v>
      </c>
      <c r="AI39" s="77" t="s">
        <v>253</v>
      </c>
      <c r="AJ39" s="304"/>
      <c r="AK39" s="312"/>
      <c r="AL39" s="313"/>
      <c r="AM39" s="307"/>
      <c r="AN39" s="319"/>
      <c r="AO39" s="320"/>
      <c r="AP39" s="321"/>
      <c r="AQ39" s="7"/>
    </row>
    <row r="40" spans="1:43" s="2" customFormat="1" ht="39.75" customHeight="1">
      <c r="B40" s="310">
        <v>8</v>
      </c>
      <c r="C40" s="322"/>
      <c r="D40" s="323"/>
      <c r="E40" s="324"/>
      <c r="F40" s="324"/>
      <c r="G40" s="325"/>
      <c r="H40" s="557"/>
      <c r="I40" s="558"/>
      <c r="J40" s="558"/>
      <c r="K40" s="558"/>
      <c r="L40" s="559"/>
      <c r="M40" s="559"/>
      <c r="N40" s="560"/>
      <c r="O40" s="907" t="s">
        <v>273</v>
      </c>
      <c r="P40" s="908"/>
      <c r="Q40" s="19" t="s">
        <v>8</v>
      </c>
      <c r="R40" s="311"/>
      <c r="S40" s="301"/>
      <c r="T40" s="302"/>
      <c r="U40" s="303"/>
      <c r="V40" s="563"/>
      <c r="W40" s="566"/>
      <c r="X40" s="566"/>
      <c r="Y40" s="566"/>
      <c r="Z40" s="567"/>
      <c r="AA40" s="568"/>
      <c r="AB40" s="907" t="s">
        <v>273</v>
      </c>
      <c r="AC40" s="908"/>
      <c r="AD40" s="24" t="s">
        <v>8</v>
      </c>
      <c r="AE40" s="307"/>
      <c r="AF40" s="326"/>
      <c r="AG40" s="27"/>
      <c r="AH40" s="327"/>
      <c r="AI40" s="328"/>
      <c r="AJ40" s="329"/>
      <c r="AK40" s="305"/>
      <c r="AL40" s="306"/>
      <c r="AM40" s="319"/>
      <c r="AN40" s="319"/>
      <c r="AO40" s="320"/>
      <c r="AP40" s="317"/>
      <c r="AQ40" s="7"/>
    </row>
    <row r="41" spans="1:43" s="2" customFormat="1" ht="24" customHeight="1">
      <c r="B41" s="310">
        <v>9</v>
      </c>
      <c r="C41" s="3"/>
      <c r="D41" s="4"/>
      <c r="E41" s="5"/>
      <c r="F41" s="5"/>
      <c r="G41" s="6"/>
      <c r="H41" s="334"/>
      <c r="I41" s="561"/>
      <c r="J41" s="561"/>
      <c r="K41" s="561"/>
      <c r="L41" s="561"/>
      <c r="M41" s="561"/>
      <c r="N41" s="562"/>
      <c r="O41" s="907" t="s">
        <v>273</v>
      </c>
      <c r="P41" s="908"/>
      <c r="Q41" s="19" t="s">
        <v>8</v>
      </c>
      <c r="R41" s="330"/>
      <c r="S41" s="331"/>
      <c r="T41" s="332"/>
      <c r="U41" s="72"/>
      <c r="V41" s="11"/>
      <c r="W41" s="11"/>
      <c r="X41" s="11"/>
      <c r="Y41" s="11"/>
      <c r="Z41" s="11"/>
      <c r="AA41" s="533"/>
      <c r="AB41" s="907" t="s">
        <v>273</v>
      </c>
      <c r="AC41" s="908"/>
      <c r="AD41" s="24" t="s">
        <v>8</v>
      </c>
      <c r="AE41" s="10"/>
      <c r="AF41" s="10"/>
      <c r="AG41" s="27"/>
      <c r="AH41" s="327"/>
      <c r="AI41" s="7"/>
      <c r="AJ41" s="11"/>
      <c r="AK41" s="8"/>
      <c r="AL41" s="9"/>
      <c r="AM41" s="10"/>
      <c r="AN41" s="10"/>
      <c r="AO41" s="333"/>
      <c r="AP41" s="334"/>
      <c r="AQ41" s="7"/>
    </row>
    <row r="42" spans="1:43" s="339" customFormat="1" ht="20.100000000000001" customHeight="1">
      <c r="A42" s="335"/>
      <c r="B42" s="335"/>
      <c r="C42" s="336"/>
      <c r="D42" s="902" t="s">
        <v>328</v>
      </c>
      <c r="E42" s="902"/>
      <c r="F42" s="902"/>
      <c r="G42" s="902"/>
      <c r="H42" s="902"/>
      <c r="I42" s="336"/>
      <c r="J42" s="336"/>
      <c r="K42" s="337"/>
      <c r="L42" s="337"/>
      <c r="M42" s="336"/>
      <c r="N42" s="336"/>
      <c r="O42" s="336"/>
      <c r="P42" s="336"/>
      <c r="Q42" s="338"/>
      <c r="R42" s="336"/>
      <c r="S42" s="336"/>
      <c r="T42" s="336"/>
      <c r="U42" s="336"/>
      <c r="V42" s="336"/>
      <c r="W42" s="336"/>
      <c r="X42" s="336"/>
      <c r="Y42" s="336"/>
      <c r="Z42" s="336"/>
      <c r="AA42" s="338"/>
      <c r="AB42" s="338"/>
      <c r="AC42" s="335"/>
      <c r="AD42" s="335"/>
      <c r="AF42" s="904" t="s">
        <v>329</v>
      </c>
      <c r="AG42" s="904"/>
      <c r="AH42" s="904"/>
      <c r="AK42" s="340"/>
      <c r="AL42" s="335"/>
      <c r="AM42" s="336"/>
      <c r="AN42" s="902" t="s">
        <v>330</v>
      </c>
      <c r="AO42" s="902"/>
      <c r="AP42" s="902"/>
      <c r="AQ42" s="336"/>
    </row>
    <row r="43" spans="1:43" s="339" customFormat="1" ht="20.100000000000001" customHeight="1">
      <c r="A43" s="335"/>
      <c r="C43" s="341"/>
      <c r="D43" s="902"/>
      <c r="E43" s="902"/>
      <c r="F43" s="902"/>
      <c r="G43" s="902"/>
      <c r="H43" s="902"/>
      <c r="I43" s="342"/>
      <c r="J43" s="342"/>
      <c r="K43" s="342"/>
      <c r="L43" s="342"/>
      <c r="M43" s="342"/>
      <c r="N43" s="342"/>
      <c r="O43" s="342"/>
      <c r="P43" s="342"/>
      <c r="Q43" s="343"/>
      <c r="R43" s="342"/>
      <c r="S43" s="342"/>
      <c r="T43" s="342"/>
      <c r="U43" s="342"/>
      <c r="V43" s="342"/>
      <c r="W43" s="342"/>
      <c r="X43" s="342"/>
      <c r="Y43" s="342"/>
      <c r="Z43" s="342"/>
      <c r="AA43" s="342"/>
      <c r="AB43" s="343"/>
      <c r="AC43" s="344"/>
      <c r="AD43" s="1"/>
      <c r="AE43" s="345"/>
      <c r="AF43" s="902"/>
      <c r="AG43" s="902"/>
      <c r="AH43" s="902"/>
      <c r="AI43" s="346"/>
      <c r="AJ43" s="346"/>
      <c r="AK43" s="347"/>
      <c r="AL43" s="1"/>
      <c r="AM43" s="345"/>
      <c r="AN43" s="902"/>
      <c r="AO43" s="902"/>
      <c r="AP43" s="902"/>
      <c r="AQ43" s="348"/>
    </row>
    <row r="44" spans="1:43" s="339" customFormat="1" ht="17.25" customHeight="1">
      <c r="A44" s="335"/>
      <c r="C44" s="349" t="s">
        <v>331</v>
      </c>
      <c r="D44" s="342"/>
      <c r="E44" s="342"/>
      <c r="F44" s="342"/>
      <c r="G44" s="342"/>
      <c r="H44" s="342"/>
      <c r="I44" s="342"/>
      <c r="J44" s="342"/>
      <c r="K44" s="342"/>
      <c r="L44" s="342"/>
      <c r="M44" s="342"/>
      <c r="N44" s="342"/>
      <c r="O44" s="342"/>
      <c r="P44" s="342"/>
      <c r="Q44" s="343"/>
      <c r="R44" s="342"/>
      <c r="S44" s="342"/>
      <c r="T44" s="342"/>
      <c r="U44" s="342"/>
      <c r="V44" s="342"/>
      <c r="W44" s="342"/>
      <c r="X44" s="342"/>
      <c r="Y44" s="342"/>
      <c r="Z44" s="342"/>
      <c r="AA44" s="342"/>
      <c r="AB44" s="343"/>
      <c r="AC44" s="344"/>
      <c r="AD44" s="1"/>
      <c r="AE44" s="350"/>
      <c r="AF44" s="342"/>
      <c r="AG44" s="351"/>
      <c r="AH44" s="342"/>
      <c r="AI44" s="342"/>
      <c r="AJ44" s="342"/>
      <c r="AK44" s="352"/>
      <c r="AL44" s="1"/>
      <c r="AM44" s="350"/>
      <c r="AN44" s="342"/>
      <c r="AO44" s="342"/>
      <c r="AP44" s="342"/>
      <c r="AQ44" s="353"/>
    </row>
    <row r="45" spans="1:43" s="339" customFormat="1" ht="17.25" customHeight="1">
      <c r="A45" s="335"/>
      <c r="C45" s="354"/>
      <c r="D45" s="342"/>
      <c r="E45" s="342"/>
      <c r="F45" s="342"/>
      <c r="G45" s="342"/>
      <c r="H45" s="342"/>
      <c r="I45" s="342"/>
      <c r="J45" s="342"/>
      <c r="K45" s="342"/>
      <c r="L45" s="342"/>
      <c r="M45" s="342"/>
      <c r="N45" s="342"/>
      <c r="O45" s="342"/>
      <c r="P45" s="342"/>
      <c r="Q45" s="343"/>
      <c r="R45" s="342"/>
      <c r="S45" s="342"/>
      <c r="T45" s="342"/>
      <c r="U45" s="342"/>
      <c r="V45" s="342"/>
      <c r="W45" s="342"/>
      <c r="X45" s="342"/>
      <c r="Y45" s="342"/>
      <c r="Z45" s="342"/>
      <c r="AA45" s="342"/>
      <c r="AB45" s="343"/>
      <c r="AC45" s="344"/>
      <c r="AD45" s="1"/>
      <c r="AE45" s="350"/>
      <c r="AF45" s="342"/>
      <c r="AG45" s="342"/>
      <c r="AH45" s="351"/>
      <c r="AI45" s="342"/>
      <c r="AJ45" s="342"/>
      <c r="AK45" s="352"/>
      <c r="AL45" s="1"/>
      <c r="AM45" s="350"/>
      <c r="AN45" s="342"/>
      <c r="AO45" s="342"/>
      <c r="AP45" s="342"/>
      <c r="AQ45" s="353"/>
    </row>
    <row r="46" spans="1:43" s="339" customFormat="1" ht="17.25" customHeight="1">
      <c r="A46" s="335"/>
      <c r="C46" s="354"/>
      <c r="D46" s="342"/>
      <c r="E46" s="342"/>
      <c r="F46" s="342"/>
      <c r="G46" s="342"/>
      <c r="H46" s="342"/>
      <c r="I46" s="342"/>
      <c r="J46" s="342"/>
      <c r="K46" s="342"/>
      <c r="L46" s="342"/>
      <c r="M46" s="342"/>
      <c r="N46" s="342"/>
      <c r="O46" s="342"/>
      <c r="P46" s="342"/>
      <c r="Q46" s="343"/>
      <c r="R46" s="342"/>
      <c r="S46" s="342"/>
      <c r="T46" s="342"/>
      <c r="U46" s="342"/>
      <c r="V46" s="342"/>
      <c r="W46" s="342"/>
      <c r="X46" s="342"/>
      <c r="Y46" s="342"/>
      <c r="Z46" s="342"/>
      <c r="AA46" s="342"/>
      <c r="AB46" s="343"/>
      <c r="AC46" s="344"/>
      <c r="AD46" s="1"/>
      <c r="AE46" s="350"/>
      <c r="AF46" s="342"/>
      <c r="AG46" s="342"/>
      <c r="AH46" s="342"/>
      <c r="AI46" s="355"/>
      <c r="AJ46" s="356"/>
      <c r="AK46" s="357"/>
      <c r="AL46" s="1"/>
      <c r="AM46" s="358"/>
      <c r="AN46" s="342"/>
      <c r="AO46" s="342"/>
      <c r="AP46" s="342"/>
      <c r="AQ46" s="353"/>
    </row>
    <row r="47" spans="1:43" s="339" customFormat="1" ht="17.25" customHeight="1">
      <c r="A47" s="335"/>
      <c r="C47" s="354"/>
      <c r="D47" s="342"/>
      <c r="E47" s="342"/>
      <c r="F47" s="342"/>
      <c r="G47" s="342"/>
      <c r="H47" s="342"/>
      <c r="I47" s="342"/>
      <c r="J47" s="342"/>
      <c r="K47" s="342"/>
      <c r="L47" s="342"/>
      <c r="M47" s="342"/>
      <c r="N47" s="342"/>
      <c r="O47" s="342"/>
      <c r="P47" s="342"/>
      <c r="Q47" s="343"/>
      <c r="R47" s="342"/>
      <c r="S47" s="342"/>
      <c r="T47" s="342"/>
      <c r="U47" s="342"/>
      <c r="V47" s="342"/>
      <c r="W47" s="342"/>
      <c r="X47" s="342"/>
      <c r="Y47" s="342"/>
      <c r="Z47" s="342"/>
      <c r="AA47" s="342"/>
      <c r="AB47" s="343"/>
      <c r="AC47" s="344"/>
      <c r="AD47" s="1"/>
      <c r="AE47" s="350"/>
      <c r="AF47" s="342"/>
      <c r="AG47" s="359" t="s">
        <v>332</v>
      </c>
      <c r="AH47" s="1"/>
      <c r="AI47" s="360" t="s">
        <v>333</v>
      </c>
      <c r="AJ47" s="342"/>
      <c r="AK47" s="352"/>
      <c r="AL47" s="1"/>
      <c r="AM47" s="350"/>
      <c r="AN47" s="342"/>
      <c r="AO47" s="342"/>
      <c r="AP47" s="342"/>
      <c r="AQ47" s="353"/>
    </row>
    <row r="48" spans="1:43" s="335" customFormat="1" ht="17.25" customHeight="1">
      <c r="C48" s="354"/>
      <c r="D48" s="351"/>
      <c r="E48" s="351"/>
      <c r="F48" s="351"/>
      <c r="G48" s="351"/>
      <c r="H48" s="351"/>
      <c r="I48" s="351"/>
      <c r="J48" s="351"/>
      <c r="K48" s="351"/>
      <c r="L48" s="351"/>
      <c r="M48" s="351"/>
      <c r="N48" s="351"/>
      <c r="O48" s="351"/>
      <c r="P48" s="351"/>
      <c r="Q48" s="351"/>
      <c r="R48" s="351"/>
      <c r="S48" s="351"/>
      <c r="T48" s="351"/>
      <c r="U48" s="351"/>
      <c r="V48" s="351"/>
      <c r="W48" s="351"/>
      <c r="X48" s="351"/>
      <c r="Y48" s="351"/>
      <c r="Z48" s="351"/>
      <c r="AB48" s="351"/>
      <c r="AC48" s="344"/>
      <c r="AD48" s="1"/>
      <c r="AE48" s="191"/>
      <c r="AF48" s="192"/>
      <c r="AG48" s="192"/>
      <c r="AH48" s="192"/>
      <c r="AI48" s="192"/>
      <c r="AJ48" s="192"/>
      <c r="AK48" s="193"/>
      <c r="AL48" s="1"/>
      <c r="AM48" s="361"/>
      <c r="AN48" s="351"/>
      <c r="AO48" s="351"/>
      <c r="AP48" s="351"/>
      <c r="AQ48" s="362"/>
    </row>
    <row r="49" spans="1:44" s="335" customFormat="1" ht="17.25" customHeight="1">
      <c r="C49" s="354"/>
      <c r="D49" s="351"/>
      <c r="E49" s="351"/>
      <c r="F49" s="351"/>
      <c r="G49" s="351"/>
      <c r="H49" s="351"/>
      <c r="I49" s="351"/>
      <c r="J49" s="351"/>
      <c r="K49" s="351"/>
      <c r="L49" s="351"/>
      <c r="M49" s="351"/>
      <c r="N49" s="351"/>
      <c r="O49" s="351"/>
      <c r="P49" s="351"/>
      <c r="Q49" s="351"/>
      <c r="R49" s="363"/>
      <c r="S49" s="903" t="s">
        <v>334</v>
      </c>
      <c r="T49" s="903"/>
      <c r="U49" s="903"/>
      <c r="V49" s="903"/>
      <c r="W49" s="903"/>
      <c r="X49" s="364"/>
      <c r="Y49" s="364"/>
      <c r="Z49" s="363"/>
      <c r="AA49" s="365"/>
      <c r="AB49" s="362"/>
      <c r="AE49" s="366"/>
      <c r="AF49" s="904" t="s">
        <v>335</v>
      </c>
      <c r="AG49" s="366"/>
      <c r="AH49" s="366"/>
      <c r="AI49" s="366"/>
      <c r="AM49" s="361"/>
      <c r="AN49" s="351"/>
      <c r="AO49" s="351"/>
      <c r="AP49" s="351"/>
      <c r="AQ49" s="362"/>
    </row>
    <row r="50" spans="1:44" s="335" customFormat="1" ht="17.25" customHeight="1">
      <c r="C50" s="354"/>
      <c r="D50" s="351"/>
      <c r="E50" s="351"/>
      <c r="F50" s="351"/>
      <c r="G50" s="351"/>
      <c r="H50" s="351"/>
      <c r="I50" s="351"/>
      <c r="J50" s="351"/>
      <c r="K50" s="351"/>
      <c r="L50" s="351"/>
      <c r="M50" s="351"/>
      <c r="N50" s="351"/>
      <c r="O50" s="351"/>
      <c r="P50" s="351"/>
      <c r="Q50" s="351"/>
      <c r="R50" s="367"/>
      <c r="S50" s="903"/>
      <c r="T50" s="903"/>
      <c r="U50" s="903"/>
      <c r="V50" s="903"/>
      <c r="W50" s="903"/>
      <c r="X50" s="368"/>
      <c r="Y50" s="368"/>
      <c r="Z50" s="342"/>
      <c r="AA50" s="369"/>
      <c r="AB50" s="370"/>
      <c r="AE50" s="341"/>
      <c r="AF50" s="902"/>
      <c r="AG50" s="351"/>
      <c r="AH50" s="351"/>
      <c r="AI50" s="371"/>
      <c r="AM50" s="361"/>
      <c r="AN50" s="351"/>
      <c r="AO50" s="372" t="s">
        <v>336</v>
      </c>
      <c r="AP50" s="351"/>
      <c r="AQ50" s="362"/>
      <c r="AR50" s="373"/>
    </row>
    <row r="51" spans="1:44" s="335" customFormat="1" ht="9.9499999999999993" customHeight="1">
      <c r="C51" s="354"/>
      <c r="D51" s="351"/>
      <c r="E51" s="351"/>
      <c r="F51" s="351"/>
      <c r="G51" s="351"/>
      <c r="H51" s="351"/>
      <c r="I51" s="351"/>
      <c r="J51" s="351"/>
      <c r="K51" s="351"/>
      <c r="L51" s="351"/>
      <c r="M51" s="351"/>
      <c r="N51" s="351"/>
      <c r="O51" s="351"/>
      <c r="P51" s="351"/>
      <c r="Q51" s="351"/>
      <c r="R51" s="374"/>
      <c r="S51" s="342"/>
      <c r="T51" s="342"/>
      <c r="U51" s="342"/>
      <c r="V51" s="342"/>
      <c r="W51" s="342"/>
      <c r="X51" s="342"/>
      <c r="Y51" s="342"/>
      <c r="Z51" s="342"/>
      <c r="AA51" s="343"/>
      <c r="AB51" s="370"/>
      <c r="AE51" s="361"/>
      <c r="AF51" s="351"/>
      <c r="AG51" s="351"/>
      <c r="AH51" s="351"/>
      <c r="AI51" s="362"/>
      <c r="AM51" s="361"/>
      <c r="AN51" s="351"/>
      <c r="AP51" s="375"/>
      <c r="AQ51" s="362"/>
      <c r="AR51" s="373"/>
    </row>
    <row r="52" spans="1:44" s="335" customFormat="1" ht="17.25" customHeight="1">
      <c r="C52" s="354"/>
      <c r="D52" s="351"/>
      <c r="E52" s="351"/>
      <c r="F52" s="351"/>
      <c r="G52" s="351"/>
      <c r="H52" s="351"/>
      <c r="I52" s="351"/>
      <c r="J52" s="351"/>
      <c r="K52" s="351"/>
      <c r="L52" s="351"/>
      <c r="M52" s="351"/>
      <c r="N52" s="351"/>
      <c r="O52" s="351"/>
      <c r="P52" s="351"/>
      <c r="Q52" s="351"/>
      <c r="R52" s="376"/>
      <c r="S52" s="343"/>
      <c r="T52" s="343"/>
      <c r="U52" s="343"/>
      <c r="V52" s="342"/>
      <c r="W52" s="342"/>
      <c r="X52" s="342"/>
      <c r="Y52" s="342"/>
      <c r="Z52" s="342"/>
      <c r="AA52" s="343"/>
      <c r="AB52" s="370"/>
      <c r="AE52" s="361"/>
      <c r="AF52" s="351"/>
      <c r="AG52" s="351"/>
      <c r="AH52" s="351"/>
      <c r="AI52" s="362"/>
      <c r="AM52" s="361"/>
      <c r="AN52" s="351"/>
      <c r="AO52" s="351"/>
      <c r="AP52" s="375"/>
      <c r="AQ52" s="362"/>
      <c r="AR52" s="373"/>
    </row>
    <row r="53" spans="1:44" s="335" customFormat="1" ht="17.25" customHeight="1">
      <c r="C53" s="354"/>
      <c r="D53" s="351"/>
      <c r="E53" s="351"/>
      <c r="F53" s="351"/>
      <c r="G53" s="351"/>
      <c r="H53" s="351"/>
      <c r="I53" s="351"/>
      <c r="J53" s="351"/>
      <c r="K53" s="351"/>
      <c r="L53" s="351"/>
      <c r="M53" s="351"/>
      <c r="N53" s="351"/>
      <c r="O53" s="351"/>
      <c r="P53" s="351"/>
      <c r="Q53" s="351"/>
      <c r="R53" s="377"/>
      <c r="S53" s="351"/>
      <c r="T53" s="351"/>
      <c r="U53" s="351"/>
      <c r="V53" s="351"/>
      <c r="W53" s="351"/>
      <c r="X53" s="351"/>
      <c r="Y53" s="351"/>
      <c r="Z53" s="351"/>
      <c r="AA53" s="378"/>
      <c r="AB53" s="370"/>
      <c r="AE53" s="361"/>
      <c r="AF53" s="351"/>
      <c r="AG53" s="351"/>
      <c r="AH53" s="379" t="s">
        <v>337</v>
      </c>
      <c r="AI53" s="362"/>
      <c r="AM53" s="361"/>
      <c r="AN53" s="351"/>
      <c r="AO53" s="351"/>
      <c r="AP53" s="375"/>
      <c r="AQ53" s="362"/>
    </row>
    <row r="54" spans="1:44" s="335" customFormat="1" ht="18.75">
      <c r="C54" s="354"/>
      <c r="D54" s="351"/>
      <c r="E54" s="351"/>
      <c r="F54" s="351"/>
      <c r="G54" s="351"/>
      <c r="H54" s="351"/>
      <c r="I54" s="351"/>
      <c r="J54" s="351"/>
      <c r="K54" s="351"/>
      <c r="L54" s="351"/>
      <c r="M54" s="351"/>
      <c r="N54" s="351"/>
      <c r="O54" s="351"/>
      <c r="P54" s="351"/>
      <c r="Q54" s="351"/>
      <c r="R54" s="377"/>
      <c r="S54" s="351"/>
      <c r="T54" s="351"/>
      <c r="U54" s="351"/>
      <c r="V54" s="351"/>
      <c r="W54" s="351"/>
      <c r="X54" s="351"/>
      <c r="Y54" s="351"/>
      <c r="Z54" s="351"/>
      <c r="AA54" s="378"/>
      <c r="AB54" s="362"/>
      <c r="AE54" s="380"/>
      <c r="AF54" s="381"/>
      <c r="AG54" s="381"/>
      <c r="AH54" s="337"/>
      <c r="AI54" s="382"/>
      <c r="AM54" s="361"/>
      <c r="AN54" s="351"/>
      <c r="AO54" s="351"/>
      <c r="AP54" s="375"/>
      <c r="AQ54" s="362"/>
    </row>
    <row r="55" spans="1:44" s="335" customFormat="1" ht="9.9499999999999993" customHeight="1">
      <c r="C55" s="354"/>
      <c r="D55" s="351"/>
      <c r="E55" s="351"/>
      <c r="F55" s="351"/>
      <c r="G55" s="351"/>
      <c r="H55" s="351"/>
      <c r="I55" s="351"/>
      <c r="J55" s="351"/>
      <c r="K55" s="351"/>
      <c r="L55" s="351"/>
      <c r="M55" s="351"/>
      <c r="N55" s="351"/>
      <c r="O55" s="351"/>
      <c r="P55" s="351"/>
      <c r="Q55" s="351"/>
      <c r="R55" s="377"/>
      <c r="S55" s="351"/>
      <c r="T55" s="351"/>
      <c r="U55" s="351"/>
      <c r="V55" s="351"/>
      <c r="W55" s="351"/>
      <c r="X55" s="351"/>
      <c r="Y55" s="351"/>
      <c r="Z55" s="351"/>
      <c r="AA55" s="378"/>
      <c r="AB55" s="362"/>
      <c r="AF55" s="905" t="s">
        <v>338</v>
      </c>
      <c r="AM55" s="361"/>
      <c r="AN55" s="351"/>
      <c r="AO55" s="351"/>
      <c r="AP55" s="375"/>
      <c r="AQ55" s="362"/>
    </row>
    <row r="56" spans="1:44" s="335" customFormat="1" ht="17.25" customHeight="1">
      <c r="C56" s="354"/>
      <c r="D56" s="351"/>
      <c r="E56" s="351"/>
      <c r="F56" s="351"/>
      <c r="G56" s="351"/>
      <c r="H56" s="351"/>
      <c r="I56" s="351"/>
      <c r="J56" s="351"/>
      <c r="K56" s="351"/>
      <c r="L56" s="351"/>
      <c r="M56" s="351"/>
      <c r="N56" s="351"/>
      <c r="O56" s="351"/>
      <c r="P56" s="351"/>
      <c r="Q56" s="351"/>
      <c r="R56" s="377"/>
      <c r="S56" s="351"/>
      <c r="T56" s="351"/>
      <c r="U56" s="351"/>
      <c r="V56" s="351"/>
      <c r="W56" s="351"/>
      <c r="X56" s="351"/>
      <c r="Y56" s="351"/>
      <c r="Z56" s="351"/>
      <c r="AA56" s="378"/>
      <c r="AB56" s="362"/>
      <c r="AE56" s="341"/>
      <c r="AF56" s="906"/>
      <c r="AG56" s="383"/>
      <c r="AH56" s="383"/>
      <c r="AI56" s="371"/>
      <c r="AJ56" s="373"/>
      <c r="AM56" s="361"/>
      <c r="AN56" s="351"/>
      <c r="AO56" s="351"/>
      <c r="AP56" s="375"/>
      <c r="AQ56" s="362"/>
    </row>
    <row r="57" spans="1:44" s="335" customFormat="1" ht="17.25" customHeight="1">
      <c r="C57" s="354"/>
      <c r="D57" s="351"/>
      <c r="E57" s="351"/>
      <c r="F57" s="351"/>
      <c r="G57" s="351"/>
      <c r="H57" s="351"/>
      <c r="I57" s="351"/>
      <c r="J57" s="351"/>
      <c r="K57" s="351"/>
      <c r="L57" s="351"/>
      <c r="M57" s="351"/>
      <c r="N57" s="351"/>
      <c r="O57" s="351"/>
      <c r="P57" s="351"/>
      <c r="Q57" s="351"/>
      <c r="R57" s="377"/>
      <c r="S57" s="351"/>
      <c r="T57" s="351"/>
      <c r="V57" s="351"/>
      <c r="W57" s="384" t="s">
        <v>339</v>
      </c>
      <c r="X57" s="351"/>
      <c r="Y57" s="351"/>
      <c r="Z57" s="351"/>
      <c r="AA57" s="378"/>
      <c r="AB57" s="362"/>
      <c r="AE57" s="361"/>
      <c r="AF57" s="909" t="s">
        <v>340</v>
      </c>
      <c r="AG57" s="909"/>
      <c r="AH57" s="351"/>
      <c r="AI57" s="362"/>
      <c r="AJ57" s="373"/>
      <c r="AM57" s="361"/>
      <c r="AN57" s="351"/>
      <c r="AO57" s="385" t="s">
        <v>341</v>
      </c>
      <c r="AP57" s="1"/>
      <c r="AQ57" s="362"/>
    </row>
    <row r="58" spans="1:44" s="335" customFormat="1" ht="17.25" customHeight="1">
      <c r="C58" s="386"/>
      <c r="D58" s="387"/>
      <c r="E58" s="351"/>
      <c r="F58" s="351"/>
      <c r="G58" s="351"/>
      <c r="H58" s="351"/>
      <c r="I58" s="351"/>
      <c r="J58" s="351"/>
      <c r="K58" s="351"/>
      <c r="L58" s="351"/>
      <c r="M58" s="351"/>
      <c r="N58" s="351"/>
      <c r="O58" s="351"/>
      <c r="P58" s="351"/>
      <c r="Q58" s="351"/>
      <c r="R58" s="388"/>
      <c r="S58" s="389"/>
      <c r="T58" s="389"/>
      <c r="U58" s="389"/>
      <c r="V58" s="389"/>
      <c r="W58" s="389"/>
      <c r="X58" s="389"/>
      <c r="Y58" s="389"/>
      <c r="Z58" s="389"/>
      <c r="AA58" s="390"/>
      <c r="AB58" s="362"/>
      <c r="AE58" s="380"/>
      <c r="AF58" s="910"/>
      <c r="AG58" s="910"/>
      <c r="AH58" s="381"/>
      <c r="AI58" s="382"/>
      <c r="AJ58" s="373"/>
      <c r="AM58" s="380"/>
      <c r="AN58" s="381"/>
      <c r="AO58" s="381"/>
      <c r="AP58" s="381"/>
      <c r="AQ58" s="382"/>
    </row>
    <row r="59" spans="1:44" s="335" customFormat="1" ht="17.25" customHeight="1">
      <c r="A59" s="339"/>
      <c r="C59" s="391" t="s">
        <v>342</v>
      </c>
      <c r="D59" s="392"/>
      <c r="E59" s="351"/>
      <c r="F59" s="351"/>
      <c r="G59" s="351"/>
      <c r="H59" s="351"/>
      <c r="I59" s="351"/>
      <c r="J59" s="351"/>
      <c r="K59" s="351"/>
      <c r="L59" s="351"/>
      <c r="M59" s="351"/>
      <c r="N59" s="351"/>
      <c r="O59" s="351"/>
      <c r="P59" s="351"/>
      <c r="Q59" s="351"/>
      <c r="R59" s="351"/>
      <c r="S59" s="351"/>
      <c r="T59" s="351"/>
      <c r="U59" s="351"/>
      <c r="V59" s="351"/>
      <c r="W59" s="351"/>
      <c r="X59" s="351"/>
      <c r="Y59" s="351"/>
      <c r="Z59" s="351"/>
      <c r="AB59" s="362"/>
    </row>
    <row r="60" spans="1:44" ht="18.75">
      <c r="C60" s="393" t="s">
        <v>343</v>
      </c>
      <c r="D60" s="394"/>
      <c r="E60" s="182"/>
      <c r="F60" s="182"/>
      <c r="G60" s="182"/>
      <c r="H60" s="182"/>
      <c r="I60" s="182"/>
      <c r="J60" s="182"/>
      <c r="K60" s="182"/>
      <c r="L60" s="182"/>
      <c r="M60" s="182"/>
      <c r="N60" s="182"/>
      <c r="O60" s="182"/>
      <c r="P60" s="182"/>
      <c r="Q60" s="182"/>
      <c r="R60" s="182"/>
      <c r="S60" s="182"/>
      <c r="T60" s="182"/>
      <c r="U60" s="182"/>
      <c r="V60" s="182"/>
      <c r="W60" s="182"/>
      <c r="X60" s="182"/>
      <c r="Y60" s="182"/>
      <c r="Z60" s="182"/>
      <c r="AA60" s="182"/>
      <c r="AB60" s="182"/>
      <c r="AC60" s="186"/>
      <c r="AD60" s="186"/>
      <c r="AE60" s="186"/>
      <c r="AF60" s="186"/>
      <c r="AG60" s="186"/>
      <c r="AH60" s="186"/>
      <c r="AI60" s="187"/>
      <c r="AJ60" s="339"/>
      <c r="AK60" s="339"/>
    </row>
    <row r="61" spans="1:44" ht="18.75">
      <c r="C61" s="395"/>
      <c r="D61" s="394"/>
      <c r="E61" s="182"/>
      <c r="F61" s="182"/>
      <c r="G61" s="182"/>
      <c r="H61" s="182"/>
      <c r="I61" s="182"/>
      <c r="J61" s="182"/>
      <c r="K61" s="182"/>
      <c r="L61" s="182"/>
      <c r="M61" s="182"/>
      <c r="N61" s="182"/>
      <c r="O61" s="182"/>
      <c r="P61" s="182"/>
      <c r="Q61" s="182"/>
      <c r="R61" s="182"/>
      <c r="S61" s="182"/>
      <c r="T61" s="182"/>
      <c r="U61" s="182"/>
      <c r="V61" s="182"/>
      <c r="W61" s="182"/>
      <c r="X61" s="182"/>
      <c r="Y61" s="182"/>
      <c r="Z61" s="182"/>
      <c r="AA61" s="182"/>
      <c r="AB61" s="182"/>
      <c r="AC61" s="182"/>
      <c r="AD61" s="182"/>
      <c r="AE61" s="182"/>
      <c r="AF61" s="182"/>
      <c r="AG61" s="182"/>
      <c r="AH61" s="182"/>
      <c r="AI61" s="183"/>
      <c r="AJ61" s="339"/>
      <c r="AK61" s="339"/>
    </row>
    <row r="62" spans="1:44" ht="18.75">
      <c r="C62" s="395"/>
      <c r="D62" s="394"/>
      <c r="E62" s="182"/>
      <c r="F62" s="182"/>
      <c r="G62" s="182"/>
      <c r="H62" s="182"/>
      <c r="I62" s="182"/>
      <c r="J62" s="182"/>
      <c r="K62" s="182"/>
      <c r="L62" s="182"/>
      <c r="M62" s="182"/>
      <c r="N62" s="182"/>
      <c r="O62" s="182"/>
      <c r="P62" s="182"/>
      <c r="Q62" s="182"/>
      <c r="R62" s="182"/>
      <c r="S62" s="182"/>
      <c r="T62" s="182"/>
      <c r="U62" s="182"/>
      <c r="V62" s="182"/>
      <c r="W62" s="182"/>
      <c r="X62" s="182"/>
      <c r="Y62" s="182"/>
      <c r="Z62" s="182"/>
      <c r="AA62" s="182"/>
      <c r="AB62" s="182"/>
      <c r="AC62" s="182"/>
      <c r="AD62" s="182"/>
      <c r="AE62" s="182"/>
      <c r="AF62" s="182"/>
      <c r="AG62" s="182"/>
      <c r="AH62" s="182"/>
      <c r="AI62" s="183"/>
      <c r="AJ62" s="339"/>
      <c r="AK62" s="339"/>
    </row>
    <row r="63" spans="1:44" ht="18.75">
      <c r="C63" s="395"/>
      <c r="D63" s="394"/>
      <c r="E63" s="182"/>
      <c r="F63" s="182"/>
      <c r="G63" s="182"/>
      <c r="H63" s="182"/>
      <c r="I63" s="182"/>
      <c r="J63" s="182"/>
      <c r="K63" s="182"/>
      <c r="L63" s="182"/>
      <c r="M63" s="182"/>
      <c r="N63" s="182"/>
      <c r="O63" s="182"/>
      <c r="P63" s="182"/>
      <c r="Q63" s="182"/>
      <c r="R63" s="182"/>
      <c r="S63" s="182"/>
      <c r="T63" s="182"/>
      <c r="U63" s="182"/>
      <c r="V63" s="182"/>
      <c r="W63" s="182"/>
      <c r="X63" s="182"/>
      <c r="Y63" s="182"/>
      <c r="Z63" s="182"/>
      <c r="AA63" s="182"/>
      <c r="AB63" s="182"/>
      <c r="AC63" s="182"/>
      <c r="AD63" s="182"/>
      <c r="AE63" s="182"/>
      <c r="AF63" s="182"/>
      <c r="AG63" s="182"/>
      <c r="AH63" s="360"/>
      <c r="AI63" s="396"/>
      <c r="AJ63" s="339"/>
      <c r="AK63" s="339"/>
    </row>
    <row r="64" spans="1:44" ht="18.75">
      <c r="C64" s="395"/>
      <c r="D64" s="394"/>
      <c r="E64" s="182"/>
      <c r="F64" s="182"/>
      <c r="G64" s="182"/>
      <c r="H64" s="182"/>
      <c r="I64" s="182"/>
      <c r="J64" s="182"/>
      <c r="K64" s="182"/>
      <c r="L64" s="182"/>
      <c r="M64" s="182"/>
      <c r="N64" s="182"/>
      <c r="O64" s="182"/>
      <c r="P64" s="182"/>
      <c r="Q64" s="182"/>
      <c r="R64" s="182"/>
      <c r="S64" s="182"/>
      <c r="T64" s="182"/>
      <c r="U64" s="182"/>
      <c r="V64" s="182"/>
      <c r="W64" s="182"/>
      <c r="X64" s="182"/>
      <c r="Y64" s="182"/>
      <c r="Z64" s="182"/>
      <c r="AA64" s="182"/>
      <c r="AB64" s="182"/>
      <c r="AC64" s="182"/>
      <c r="AD64" s="182"/>
      <c r="AE64" s="360" t="s">
        <v>344</v>
      </c>
      <c r="AF64" s="397" t="s">
        <v>345</v>
      </c>
      <c r="AG64" s="182"/>
      <c r="AH64" s="397" t="s">
        <v>346</v>
      </c>
      <c r="AI64" s="183"/>
      <c r="AJ64" s="339"/>
      <c r="AK64" s="339"/>
    </row>
    <row r="65" spans="1:37" ht="18.75">
      <c r="C65" s="398"/>
      <c r="D65" s="394"/>
      <c r="E65" s="192"/>
      <c r="F65" s="192"/>
      <c r="G65" s="192"/>
      <c r="H65" s="192"/>
      <c r="I65" s="192"/>
      <c r="J65" s="192"/>
      <c r="K65" s="192"/>
      <c r="L65" s="192"/>
      <c r="M65" s="192"/>
      <c r="N65" s="192"/>
      <c r="O65" s="192"/>
      <c r="P65" s="192"/>
      <c r="Q65" s="192"/>
      <c r="R65" s="192"/>
      <c r="S65" s="192"/>
      <c r="T65" s="192"/>
      <c r="U65" s="192"/>
      <c r="V65" s="192"/>
      <c r="W65" s="192"/>
      <c r="X65" s="192"/>
      <c r="Y65" s="192"/>
      <c r="Z65" s="192"/>
      <c r="AA65" s="192"/>
      <c r="AB65" s="192"/>
      <c r="AC65" s="192"/>
      <c r="AD65" s="192"/>
      <c r="AE65" s="192"/>
      <c r="AF65" s="192"/>
      <c r="AG65" s="192"/>
      <c r="AH65" s="192"/>
      <c r="AI65" s="193"/>
      <c r="AJ65" s="335"/>
      <c r="AK65" s="335"/>
    </row>
    <row r="66" spans="1:37" s="335" customFormat="1" ht="17.25" customHeight="1">
      <c r="A66" s="339"/>
    </row>
  </sheetData>
  <sheetProtection algorithmName="SHA-512" hashValue="1i3WFHZQwox1kx4zvfiDVFeyInM9PQ3djESnW5gK8rjRWzJMK2JsEXlmawvghSungQeuHLKXnJt+uz71lqeitw==" saltValue="BgPUxvArET3xZl9gsfnLgw==" spinCount="100000" sheet="1" objects="1" scenarios="1" selectLockedCells="1" selectUnlockedCells="1"/>
  <mergeCells count="63">
    <mergeCell ref="B30:B32"/>
    <mergeCell ref="D30:G30"/>
    <mergeCell ref="H30:P30"/>
    <mergeCell ref="R30:T30"/>
    <mergeCell ref="U30:AC30"/>
    <mergeCell ref="M31:M32"/>
    <mergeCell ref="N31:N32"/>
    <mergeCell ref="O31:P31"/>
    <mergeCell ref="R31:R32"/>
    <mergeCell ref="O32:P32"/>
    <mergeCell ref="AB32:AC32"/>
    <mergeCell ref="Y31:Y32"/>
    <mergeCell ref="Z31:Z32"/>
    <mergeCell ref="AA31:AA32"/>
    <mergeCell ref="AB31:AC31"/>
    <mergeCell ref="AO30:AQ30"/>
    <mergeCell ref="D31:G31"/>
    <mergeCell ref="H31:H32"/>
    <mergeCell ref="I31:I32"/>
    <mergeCell ref="J31:J32"/>
    <mergeCell ref="K31:K32"/>
    <mergeCell ref="L31:L32"/>
    <mergeCell ref="AE30:AE32"/>
    <mergeCell ref="W31:W32"/>
    <mergeCell ref="X31:X32"/>
    <mergeCell ref="AF30:AI30"/>
    <mergeCell ref="AJ30:AL30"/>
    <mergeCell ref="AK31:AK32"/>
    <mergeCell ref="AL31:AL32"/>
    <mergeCell ref="AN31:AN32"/>
    <mergeCell ref="AO31:AQ31"/>
    <mergeCell ref="AM31:AM32"/>
    <mergeCell ref="O33:P33"/>
    <mergeCell ref="AB33:AC33"/>
    <mergeCell ref="O34:P34"/>
    <mergeCell ref="AB34:AC34"/>
    <mergeCell ref="AF31:AI31"/>
    <mergeCell ref="AJ31:AJ32"/>
    <mergeCell ref="S31:S32"/>
    <mergeCell ref="T31:T32"/>
    <mergeCell ref="U31:U32"/>
    <mergeCell ref="V31:V32"/>
    <mergeCell ref="O35:P35"/>
    <mergeCell ref="AB35:AC35"/>
    <mergeCell ref="O36:P36"/>
    <mergeCell ref="AB36:AC36"/>
    <mergeCell ref="O37:P37"/>
    <mergeCell ref="AB37:AC37"/>
    <mergeCell ref="AF57:AG58"/>
    <mergeCell ref="D42:H43"/>
    <mergeCell ref="AF42:AH43"/>
    <mergeCell ref="O38:P38"/>
    <mergeCell ref="AB38:AC38"/>
    <mergeCell ref="O39:P39"/>
    <mergeCell ref="AB39:AC39"/>
    <mergeCell ref="O40:P40"/>
    <mergeCell ref="AB40:AC40"/>
    <mergeCell ref="AN42:AP43"/>
    <mergeCell ref="S49:W50"/>
    <mergeCell ref="AF49:AF50"/>
    <mergeCell ref="AF55:AF56"/>
    <mergeCell ref="O41:P41"/>
    <mergeCell ref="AB41:AC41"/>
  </mergeCells>
  <phoneticPr fontId="1"/>
  <pageMargins left="0.59055118110236227" right="0" top="0.39370078740157483" bottom="0.19685039370078741" header="0" footer="0"/>
  <pageSetup paperSize="8" scale="7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FFD32-8C78-4669-B6E4-B60255FF63EB}">
  <sheetPr codeName="Sheet7">
    <pageSetUpPr fitToPage="1"/>
  </sheetPr>
  <dimension ref="A1:BG90"/>
  <sheetViews>
    <sheetView showGridLines="0" zoomScaleNormal="100" zoomScaleSheetLayoutView="85" workbookViewId="0">
      <selection activeCell="E6" sqref="E6"/>
    </sheetView>
  </sheetViews>
  <sheetFormatPr defaultColWidth="9" defaultRowHeight="13.5"/>
  <cols>
    <col min="1" max="2" width="30.625" style="20" customWidth="1"/>
    <col min="3" max="3" width="40.625" style="20" customWidth="1"/>
    <col min="4" max="4" width="8.625" style="20" customWidth="1"/>
    <col min="5" max="5" width="6" style="20" customWidth="1"/>
    <col min="6" max="7" width="30.625" style="20" customWidth="1"/>
    <col min="8" max="8" width="40.625" style="20" customWidth="1"/>
    <col min="9" max="9" width="8.625" style="20" customWidth="1"/>
    <col min="10" max="16384" width="9" style="20"/>
  </cols>
  <sheetData>
    <row r="1" spans="1:9" ht="28.5" customHeight="1"/>
    <row r="2" spans="1:9" ht="20.100000000000001" customHeight="1" thickBot="1">
      <c r="A2" s="457" t="s">
        <v>13</v>
      </c>
      <c r="F2" s="457"/>
    </row>
    <row r="3" spans="1:9" ht="15.95" customHeight="1" thickBot="1">
      <c r="A3" s="465" t="s">
        <v>14</v>
      </c>
      <c r="B3" s="466"/>
      <c r="C3" s="466"/>
      <c r="D3" s="467" t="s">
        <v>15</v>
      </c>
      <c r="E3" s="637"/>
      <c r="F3" s="950" t="s">
        <v>119</v>
      </c>
      <c r="G3" s="951"/>
      <c r="H3" s="952"/>
      <c r="I3" s="467" t="s">
        <v>15</v>
      </c>
    </row>
    <row r="4" spans="1:9" ht="15.95" customHeight="1" thickTop="1">
      <c r="A4" s="472" t="s">
        <v>106</v>
      </c>
      <c r="B4" s="494" t="s">
        <v>472</v>
      </c>
      <c r="C4" s="475"/>
      <c r="D4" s="489" t="s">
        <v>361</v>
      </c>
      <c r="E4" s="638"/>
      <c r="F4" s="473" t="s">
        <v>41</v>
      </c>
      <c r="G4" s="464"/>
      <c r="H4" s="464"/>
      <c r="I4" s="492">
        <v>1400</v>
      </c>
    </row>
    <row r="5" spans="1:9" ht="15.95" customHeight="1">
      <c r="A5" s="468"/>
      <c r="B5" s="459" t="s">
        <v>362</v>
      </c>
      <c r="C5" s="459"/>
      <c r="D5" s="490" t="s">
        <v>363</v>
      </c>
      <c r="E5" s="638"/>
      <c r="F5" s="463"/>
      <c r="G5" s="484" t="s">
        <v>417</v>
      </c>
      <c r="H5" s="459"/>
      <c r="I5" s="490">
        <v>1401</v>
      </c>
    </row>
    <row r="6" spans="1:9" ht="15.95" customHeight="1">
      <c r="A6" s="469"/>
      <c r="B6" s="459" t="s">
        <v>364</v>
      </c>
      <c r="C6" s="459"/>
      <c r="D6" s="490" t="s">
        <v>365</v>
      </c>
      <c r="E6" s="638"/>
      <c r="F6" s="476" t="s">
        <v>470</v>
      </c>
      <c r="G6" s="459"/>
      <c r="H6" s="459"/>
      <c r="I6" s="490">
        <v>1500</v>
      </c>
    </row>
    <row r="7" spans="1:9" ht="15.95" customHeight="1">
      <c r="A7" s="470" t="s">
        <v>366</v>
      </c>
      <c r="B7" s="477" t="s">
        <v>12</v>
      </c>
      <c r="C7" s="459"/>
      <c r="D7" s="490" t="s">
        <v>367</v>
      </c>
      <c r="E7" s="638"/>
      <c r="F7" s="473"/>
      <c r="G7" s="484" t="s">
        <v>418</v>
      </c>
      <c r="H7" s="459"/>
      <c r="I7" s="490">
        <v>1501</v>
      </c>
    </row>
    <row r="8" spans="1:9" ht="15.95" customHeight="1">
      <c r="A8" s="468"/>
      <c r="B8" s="478"/>
      <c r="C8" s="459" t="s">
        <v>16</v>
      </c>
      <c r="D8" s="490" t="s">
        <v>57</v>
      </c>
      <c r="E8" s="638"/>
      <c r="F8" s="463"/>
      <c r="G8" s="484" t="s">
        <v>419</v>
      </c>
      <c r="H8" s="459"/>
      <c r="I8" s="490">
        <v>1502</v>
      </c>
    </row>
    <row r="9" spans="1:9" ht="15.95" customHeight="1">
      <c r="A9" s="468"/>
      <c r="B9" s="481" t="s">
        <v>17</v>
      </c>
      <c r="C9" s="459"/>
      <c r="D9" s="490" t="s">
        <v>368</v>
      </c>
      <c r="E9" s="638"/>
      <c r="F9" s="458" t="s">
        <v>420</v>
      </c>
      <c r="G9" s="459"/>
      <c r="H9" s="459"/>
      <c r="I9" s="490">
        <v>1600</v>
      </c>
    </row>
    <row r="10" spans="1:9" ht="15.95" customHeight="1">
      <c r="A10" s="468"/>
      <c r="B10" s="480"/>
      <c r="C10" s="459" t="s">
        <v>18</v>
      </c>
      <c r="D10" s="490" t="s">
        <v>58</v>
      </c>
      <c r="E10" s="638"/>
      <c r="F10" s="458" t="s">
        <v>421</v>
      </c>
      <c r="G10" s="459"/>
      <c r="H10" s="459"/>
      <c r="I10" s="490">
        <v>1700</v>
      </c>
    </row>
    <row r="11" spans="1:9" ht="15.95" customHeight="1">
      <c r="A11" s="469"/>
      <c r="B11" s="478"/>
      <c r="C11" s="459" t="s">
        <v>19</v>
      </c>
      <c r="D11" s="490" t="s">
        <v>59</v>
      </c>
      <c r="E11" s="638"/>
      <c r="F11" s="458" t="s">
        <v>422</v>
      </c>
      <c r="G11" s="459"/>
      <c r="H11" s="459"/>
      <c r="I11" s="490">
        <v>1800</v>
      </c>
    </row>
    <row r="12" spans="1:9" ht="15.95" customHeight="1">
      <c r="A12" s="470" t="s">
        <v>20</v>
      </c>
      <c r="B12" s="477" t="s">
        <v>21</v>
      </c>
      <c r="C12" s="459"/>
      <c r="D12" s="490" t="s">
        <v>369</v>
      </c>
      <c r="E12" s="638"/>
      <c r="F12" s="476" t="s">
        <v>122</v>
      </c>
      <c r="G12" s="459"/>
      <c r="H12" s="459"/>
      <c r="I12" s="490" t="s">
        <v>423</v>
      </c>
    </row>
    <row r="13" spans="1:9" ht="15.95" customHeight="1">
      <c r="A13" s="468"/>
      <c r="B13" s="483"/>
      <c r="C13" s="479" t="s">
        <v>370</v>
      </c>
      <c r="D13" s="490" t="s">
        <v>60</v>
      </c>
      <c r="E13" s="638"/>
      <c r="F13" s="473"/>
      <c r="G13" s="484" t="s">
        <v>424</v>
      </c>
      <c r="H13" s="459"/>
      <c r="I13" s="490" t="s">
        <v>425</v>
      </c>
    </row>
    <row r="14" spans="1:9" ht="15.95" customHeight="1">
      <c r="A14" s="468"/>
      <c r="B14" s="482"/>
      <c r="C14" s="479" t="s">
        <v>371</v>
      </c>
      <c r="D14" s="490" t="s">
        <v>61</v>
      </c>
      <c r="E14" s="638"/>
      <c r="F14" s="463"/>
      <c r="G14" s="484" t="s">
        <v>426</v>
      </c>
      <c r="H14" s="459"/>
      <c r="I14" s="490" t="s">
        <v>427</v>
      </c>
    </row>
    <row r="15" spans="1:9" ht="15.95" customHeight="1">
      <c r="A15" s="468"/>
      <c r="B15" s="459" t="s">
        <v>22</v>
      </c>
      <c r="C15" s="459"/>
      <c r="D15" s="490" t="s">
        <v>62</v>
      </c>
      <c r="E15" s="638"/>
      <c r="F15" s="458" t="s">
        <v>67</v>
      </c>
      <c r="G15" s="459"/>
      <c r="H15" s="459"/>
      <c r="I15" s="490">
        <v>2100</v>
      </c>
    </row>
    <row r="16" spans="1:9" ht="15.95" customHeight="1">
      <c r="A16" s="468"/>
      <c r="B16" s="459" t="s">
        <v>23</v>
      </c>
      <c r="C16" s="459"/>
      <c r="D16" s="490" t="s">
        <v>63</v>
      </c>
      <c r="E16" s="638"/>
      <c r="F16" s="458" t="s">
        <v>68</v>
      </c>
      <c r="G16" s="459"/>
      <c r="H16" s="459"/>
      <c r="I16" s="490">
        <v>2200</v>
      </c>
    </row>
    <row r="17" spans="1:59" ht="15.95" customHeight="1">
      <c r="A17" s="468"/>
      <c r="B17" s="459" t="s">
        <v>24</v>
      </c>
      <c r="C17" s="459"/>
      <c r="D17" s="490" t="s">
        <v>64</v>
      </c>
      <c r="E17" s="638"/>
      <c r="F17" s="458" t="s">
        <v>43</v>
      </c>
      <c r="G17" s="459"/>
      <c r="H17" s="459"/>
      <c r="I17" s="490">
        <v>2300</v>
      </c>
    </row>
    <row r="18" spans="1:59" ht="15.95" customHeight="1">
      <c r="A18" s="469"/>
      <c r="B18" s="459" t="s">
        <v>25</v>
      </c>
      <c r="C18" s="459"/>
      <c r="D18" s="490" t="s">
        <v>26</v>
      </c>
      <c r="E18" s="638"/>
      <c r="F18" s="476" t="s">
        <v>428</v>
      </c>
      <c r="G18" s="484" t="s">
        <v>429</v>
      </c>
      <c r="H18" s="459"/>
      <c r="I18" s="490">
        <v>2410</v>
      </c>
    </row>
    <row r="19" spans="1:59" ht="15.95" customHeight="1">
      <c r="A19" s="476" t="s">
        <v>27</v>
      </c>
      <c r="B19" s="459"/>
      <c r="C19" s="459"/>
      <c r="D19" s="490" t="s">
        <v>372</v>
      </c>
      <c r="E19" s="638"/>
      <c r="F19" s="473"/>
      <c r="G19" s="484" t="s">
        <v>430</v>
      </c>
      <c r="H19" s="459"/>
      <c r="I19" s="490">
        <v>2420</v>
      </c>
    </row>
    <row r="20" spans="1:59" ht="15.95" customHeight="1">
      <c r="A20" s="463"/>
      <c r="B20" s="484" t="s">
        <v>29</v>
      </c>
      <c r="C20" s="459"/>
      <c r="D20" s="490" t="s">
        <v>28</v>
      </c>
      <c r="E20" s="638"/>
      <c r="F20" s="473"/>
      <c r="G20" s="484" t="s">
        <v>431</v>
      </c>
      <c r="H20" s="459"/>
      <c r="I20" s="490">
        <v>2430</v>
      </c>
    </row>
    <row r="21" spans="1:59" ht="15.95" customHeight="1">
      <c r="A21" s="476" t="s">
        <v>107</v>
      </c>
      <c r="B21" s="459"/>
      <c r="C21" s="459"/>
      <c r="D21" s="490" t="s">
        <v>373</v>
      </c>
      <c r="E21" s="638"/>
      <c r="F21" s="473"/>
      <c r="G21" s="484" t="s">
        <v>432</v>
      </c>
      <c r="H21" s="459"/>
      <c r="I21" s="490">
        <v>2440</v>
      </c>
    </row>
    <row r="22" spans="1:59" ht="15.95" customHeight="1">
      <c r="A22" s="463"/>
      <c r="B22" s="484" t="s">
        <v>31</v>
      </c>
      <c r="C22" s="459"/>
      <c r="D22" s="490" t="s">
        <v>30</v>
      </c>
      <c r="E22" s="638"/>
      <c r="F22" s="473"/>
      <c r="G22" s="484" t="s">
        <v>433</v>
      </c>
      <c r="H22" s="459"/>
      <c r="I22" s="490">
        <v>2450</v>
      </c>
    </row>
    <row r="23" spans="1:59" ht="15.95" customHeight="1">
      <c r="A23" s="476" t="s">
        <v>65</v>
      </c>
      <c r="B23" s="459"/>
      <c r="C23" s="459"/>
      <c r="D23" s="490" t="s">
        <v>374</v>
      </c>
      <c r="E23" s="638"/>
      <c r="F23" s="473"/>
      <c r="G23" s="484" t="s">
        <v>434</v>
      </c>
      <c r="H23" s="459"/>
      <c r="I23" s="490">
        <v>2460</v>
      </c>
      <c r="BG23" s="20">
        <v>159</v>
      </c>
    </row>
    <row r="24" spans="1:59" ht="15.95" customHeight="1">
      <c r="A24" s="473"/>
      <c r="B24" s="484" t="s">
        <v>32</v>
      </c>
      <c r="C24" s="459"/>
      <c r="D24" s="490" t="s">
        <v>375</v>
      </c>
      <c r="E24" s="638"/>
      <c r="F24" s="463"/>
      <c r="G24" s="484" t="s">
        <v>435</v>
      </c>
      <c r="H24" s="459"/>
      <c r="I24" s="490">
        <v>2470</v>
      </c>
    </row>
    <row r="25" spans="1:59" ht="15.95" customHeight="1">
      <c r="A25" s="473"/>
      <c r="B25" s="484" t="s">
        <v>376</v>
      </c>
      <c r="C25" s="459"/>
      <c r="D25" s="490" t="s">
        <v>377</v>
      </c>
      <c r="E25" s="638"/>
      <c r="F25" s="458" t="s">
        <v>350</v>
      </c>
      <c r="G25" s="459"/>
      <c r="H25" s="459"/>
      <c r="I25" s="490">
        <v>3000</v>
      </c>
    </row>
    <row r="26" spans="1:59" ht="15.95" customHeight="1">
      <c r="A26" s="473"/>
      <c r="B26" s="484" t="s">
        <v>378</v>
      </c>
      <c r="C26" s="459"/>
      <c r="D26" s="490" t="s">
        <v>379</v>
      </c>
      <c r="E26" s="638"/>
      <c r="F26" s="458" t="s">
        <v>116</v>
      </c>
      <c r="G26" s="459"/>
      <c r="H26" s="459"/>
      <c r="I26" s="490">
        <v>3100</v>
      </c>
    </row>
    <row r="27" spans="1:59" ht="15.95" customHeight="1">
      <c r="A27" s="473"/>
      <c r="B27" s="484" t="s">
        <v>380</v>
      </c>
      <c r="C27" s="459"/>
      <c r="D27" s="490" t="s">
        <v>381</v>
      </c>
      <c r="E27" s="638"/>
      <c r="F27" s="458" t="s">
        <v>351</v>
      </c>
      <c r="G27" s="459"/>
      <c r="H27" s="459"/>
      <c r="I27" s="490">
        <v>3500</v>
      </c>
    </row>
    <row r="28" spans="1:59" ht="15.95" customHeight="1" thickBot="1">
      <c r="A28" s="473"/>
      <c r="B28" s="484" t="s">
        <v>382</v>
      </c>
      <c r="C28" s="459"/>
      <c r="D28" s="490" t="s">
        <v>383</v>
      </c>
      <c r="E28" s="638"/>
      <c r="F28" s="460" t="s">
        <v>97</v>
      </c>
      <c r="G28" s="461"/>
      <c r="H28" s="461"/>
      <c r="I28" s="491">
        <v>3600</v>
      </c>
    </row>
    <row r="29" spans="1:59" ht="15.95" customHeight="1">
      <c r="A29" s="473"/>
      <c r="B29" s="484" t="s">
        <v>384</v>
      </c>
      <c r="C29" s="459"/>
      <c r="D29" s="490" t="s">
        <v>385</v>
      </c>
      <c r="E29" s="638"/>
      <c r="I29" s="493"/>
    </row>
    <row r="30" spans="1:59" ht="15.95" customHeight="1" thickBot="1">
      <c r="A30" s="473"/>
      <c r="B30" s="484" t="s">
        <v>386</v>
      </c>
      <c r="C30" s="459"/>
      <c r="D30" s="490" t="s">
        <v>387</v>
      </c>
      <c r="E30" s="638"/>
      <c r="F30" s="457" t="s">
        <v>44</v>
      </c>
      <c r="I30" s="493"/>
    </row>
    <row r="31" spans="1:59" ht="15.95" customHeight="1" thickBot="1">
      <c r="A31" s="463"/>
      <c r="B31" s="484" t="s">
        <v>388</v>
      </c>
      <c r="C31" s="459"/>
      <c r="D31" s="490" t="s">
        <v>66</v>
      </c>
      <c r="E31" s="638"/>
      <c r="F31" s="465" t="s">
        <v>14</v>
      </c>
      <c r="G31" s="466"/>
      <c r="H31" s="466"/>
      <c r="I31" s="467" t="s">
        <v>15</v>
      </c>
    </row>
    <row r="32" spans="1:59" ht="15.95" customHeight="1" thickTop="1">
      <c r="A32" s="476" t="s">
        <v>49</v>
      </c>
      <c r="B32" s="459"/>
      <c r="C32" s="459"/>
      <c r="D32" s="490" t="s">
        <v>389</v>
      </c>
      <c r="E32" s="638"/>
      <c r="F32" s="463" t="s">
        <v>436</v>
      </c>
      <c r="G32" s="464"/>
      <c r="H32" s="464"/>
      <c r="I32" s="492" t="s">
        <v>45</v>
      </c>
    </row>
    <row r="33" spans="1:9" ht="15.95" customHeight="1">
      <c r="A33" s="468"/>
      <c r="B33" s="477" t="s">
        <v>390</v>
      </c>
      <c r="C33" s="459"/>
      <c r="D33" s="490" t="s">
        <v>391</v>
      </c>
      <c r="E33" s="638"/>
      <c r="F33" s="458" t="s">
        <v>437</v>
      </c>
      <c r="G33" s="459"/>
      <c r="H33" s="459"/>
      <c r="I33" s="490" t="s">
        <v>46</v>
      </c>
    </row>
    <row r="34" spans="1:9" ht="15.95" customHeight="1">
      <c r="A34" s="463"/>
      <c r="B34" s="482"/>
      <c r="C34" s="479" t="s">
        <v>392</v>
      </c>
      <c r="D34" s="490" t="s">
        <v>393</v>
      </c>
      <c r="E34" s="638"/>
      <c r="F34" s="458" t="s">
        <v>438</v>
      </c>
      <c r="G34" s="459"/>
      <c r="H34" s="459"/>
      <c r="I34" s="490" t="s">
        <v>47</v>
      </c>
    </row>
    <row r="35" spans="1:9" ht="15.95" customHeight="1">
      <c r="A35" s="476" t="s">
        <v>394</v>
      </c>
      <c r="B35" s="459"/>
      <c r="C35" s="459"/>
      <c r="D35" s="490" t="s">
        <v>395</v>
      </c>
      <c r="E35" s="638"/>
      <c r="F35" s="458" t="s">
        <v>439</v>
      </c>
      <c r="G35" s="459"/>
      <c r="H35" s="459"/>
      <c r="I35" s="490">
        <v>2018</v>
      </c>
    </row>
    <row r="36" spans="1:9" ht="15.95" customHeight="1">
      <c r="A36" s="468"/>
      <c r="B36" s="477" t="s">
        <v>396</v>
      </c>
      <c r="C36" s="459"/>
      <c r="D36" s="490" t="s">
        <v>397</v>
      </c>
      <c r="E36" s="638"/>
      <c r="F36" s="470" t="s">
        <v>48</v>
      </c>
      <c r="G36" s="459" t="s">
        <v>440</v>
      </c>
      <c r="H36" s="459"/>
      <c r="I36" s="490">
        <v>7410</v>
      </c>
    </row>
    <row r="37" spans="1:9" ht="15.95" customHeight="1">
      <c r="A37" s="463"/>
      <c r="B37" s="482"/>
      <c r="C37" s="479" t="s">
        <v>398</v>
      </c>
      <c r="D37" s="490" t="s">
        <v>399</v>
      </c>
      <c r="E37" s="638"/>
      <c r="F37" s="468"/>
      <c r="G37" s="459" t="s">
        <v>441</v>
      </c>
      <c r="H37" s="459"/>
      <c r="I37" s="490">
        <v>7421</v>
      </c>
    </row>
    <row r="38" spans="1:9" ht="15.95" customHeight="1">
      <c r="A38" s="485" t="s">
        <v>400</v>
      </c>
      <c r="B38" s="495" t="s">
        <v>471</v>
      </c>
      <c r="C38" s="459"/>
      <c r="D38" s="490" t="s">
        <v>33</v>
      </c>
      <c r="E38" s="638"/>
      <c r="F38" s="468"/>
      <c r="G38" s="459" t="s">
        <v>442</v>
      </c>
      <c r="H38" s="459"/>
      <c r="I38" s="490">
        <v>7422</v>
      </c>
    </row>
    <row r="39" spans="1:9" ht="15.95" customHeight="1">
      <c r="A39" s="486"/>
      <c r="B39" s="459" t="s">
        <v>401</v>
      </c>
      <c r="C39" s="459"/>
      <c r="D39" s="490" t="s">
        <v>402</v>
      </c>
      <c r="E39" s="638"/>
      <c r="F39" s="468"/>
      <c r="G39" s="462" t="s">
        <v>443</v>
      </c>
      <c r="H39" s="462"/>
      <c r="I39" s="490" t="s">
        <v>444</v>
      </c>
    </row>
    <row r="40" spans="1:9" ht="15.95" customHeight="1">
      <c r="A40" s="458" t="s">
        <v>403</v>
      </c>
      <c r="B40" s="459"/>
      <c r="C40" s="459"/>
      <c r="D40" s="490">
        <v>1000</v>
      </c>
      <c r="E40" s="638"/>
      <c r="F40" s="468"/>
      <c r="G40" s="459" t="s">
        <v>106</v>
      </c>
      <c r="H40" s="459"/>
      <c r="I40" s="490" t="s">
        <v>445</v>
      </c>
    </row>
    <row r="41" spans="1:9" ht="15.95" customHeight="1">
      <c r="A41" s="458" t="s">
        <v>34</v>
      </c>
      <c r="B41" s="459"/>
      <c r="C41" s="459"/>
      <c r="D41" s="490">
        <v>4000</v>
      </c>
      <c r="E41" s="638"/>
      <c r="F41" s="468"/>
      <c r="G41" s="459" t="s">
        <v>20</v>
      </c>
      <c r="H41" s="459"/>
      <c r="I41" s="490" t="s">
        <v>446</v>
      </c>
    </row>
    <row r="42" spans="1:9" ht="15.95" customHeight="1">
      <c r="A42" s="458" t="s">
        <v>404</v>
      </c>
      <c r="B42" s="459"/>
      <c r="C42" s="459"/>
      <c r="D42" s="490">
        <v>1100</v>
      </c>
      <c r="E42" s="638"/>
      <c r="F42" s="468"/>
      <c r="G42" s="459" t="s">
        <v>98</v>
      </c>
      <c r="H42" s="459"/>
      <c r="I42" s="490" t="s">
        <v>447</v>
      </c>
    </row>
    <row r="43" spans="1:9" ht="15.95" customHeight="1">
      <c r="A43" s="476" t="s">
        <v>35</v>
      </c>
      <c r="B43" s="459"/>
      <c r="C43" s="459"/>
      <c r="D43" s="490">
        <v>1200</v>
      </c>
      <c r="E43" s="638"/>
      <c r="F43" s="468"/>
      <c r="G43" s="459" t="s">
        <v>27</v>
      </c>
      <c r="H43" s="459"/>
      <c r="I43" s="490" t="s">
        <v>448</v>
      </c>
    </row>
    <row r="44" spans="1:9" ht="15.95" customHeight="1">
      <c r="A44" s="473"/>
      <c r="B44" s="484" t="s">
        <v>36</v>
      </c>
      <c r="C44" s="459"/>
      <c r="D44" s="490">
        <v>1210</v>
      </c>
      <c r="E44" s="638"/>
      <c r="F44" s="468"/>
      <c r="G44" s="459" t="s">
        <v>107</v>
      </c>
      <c r="H44" s="459"/>
      <c r="I44" s="490" t="s">
        <v>449</v>
      </c>
    </row>
    <row r="45" spans="1:9" ht="15.95" customHeight="1" thickBot="1">
      <c r="A45" s="473"/>
      <c r="B45" s="481" t="s">
        <v>37</v>
      </c>
      <c r="C45" s="459"/>
      <c r="D45" s="490">
        <v>1220</v>
      </c>
      <c r="E45" s="638"/>
      <c r="F45" s="471"/>
      <c r="G45" s="461" t="s">
        <v>42</v>
      </c>
      <c r="H45" s="461"/>
      <c r="I45" s="491">
        <v>7429</v>
      </c>
    </row>
    <row r="46" spans="1:9" ht="15.95" customHeight="1">
      <c r="A46" s="473"/>
      <c r="B46" s="480"/>
      <c r="C46" s="479" t="s">
        <v>405</v>
      </c>
      <c r="D46" s="490">
        <v>1221</v>
      </c>
      <c r="E46" s="638"/>
      <c r="I46" s="493"/>
    </row>
    <row r="47" spans="1:9" ht="15.95" customHeight="1" thickBot="1">
      <c r="A47" s="463"/>
      <c r="B47" s="478"/>
      <c r="C47" s="479" t="s">
        <v>406</v>
      </c>
      <c r="D47" s="490">
        <v>1222</v>
      </c>
      <c r="E47" s="638"/>
      <c r="F47" s="457" t="s">
        <v>450</v>
      </c>
      <c r="I47" s="493"/>
    </row>
    <row r="48" spans="1:9" ht="15.95" customHeight="1" thickBot="1">
      <c r="A48" s="476" t="s">
        <v>407</v>
      </c>
      <c r="B48" s="459"/>
      <c r="C48" s="459"/>
      <c r="D48" s="490">
        <v>1300</v>
      </c>
      <c r="E48" s="638"/>
      <c r="F48" s="465" t="s">
        <v>14</v>
      </c>
      <c r="G48" s="466"/>
      <c r="H48" s="466"/>
      <c r="I48" s="467" t="s">
        <v>15</v>
      </c>
    </row>
    <row r="49" spans="1:9" ht="15.95" customHeight="1" thickTop="1">
      <c r="A49" s="473"/>
      <c r="B49" s="481" t="s">
        <v>38</v>
      </c>
      <c r="C49" s="459"/>
      <c r="D49" s="490">
        <v>1310</v>
      </c>
      <c r="E49" s="638"/>
      <c r="F49" s="468" t="s">
        <v>451</v>
      </c>
      <c r="G49" s="464" t="s">
        <v>354</v>
      </c>
      <c r="H49" s="464"/>
      <c r="I49" s="492" t="s">
        <v>452</v>
      </c>
    </row>
    <row r="50" spans="1:9" ht="15.95" customHeight="1">
      <c r="A50" s="473"/>
      <c r="B50" s="480"/>
      <c r="C50" s="479" t="s">
        <v>408</v>
      </c>
      <c r="D50" s="490">
        <v>1311</v>
      </c>
      <c r="E50" s="638"/>
      <c r="F50" s="468"/>
      <c r="G50" s="459" t="s">
        <v>453</v>
      </c>
      <c r="H50" s="459"/>
      <c r="I50" s="490" t="s">
        <v>454</v>
      </c>
    </row>
    <row r="51" spans="1:9" ht="15.95" customHeight="1">
      <c r="A51" s="473"/>
      <c r="B51" s="480"/>
      <c r="C51" s="479" t="s">
        <v>409</v>
      </c>
      <c r="D51" s="490">
        <v>1312</v>
      </c>
      <c r="E51" s="638"/>
      <c r="F51" s="468"/>
      <c r="G51" s="459" t="s">
        <v>455</v>
      </c>
      <c r="H51" s="459"/>
      <c r="I51" s="490">
        <v>2530</v>
      </c>
    </row>
    <row r="52" spans="1:9" ht="15.95" customHeight="1">
      <c r="A52" s="473"/>
      <c r="B52" s="480"/>
      <c r="C52" s="479" t="s">
        <v>410</v>
      </c>
      <c r="D52" s="490">
        <v>1313</v>
      </c>
      <c r="E52" s="638"/>
      <c r="F52" s="468"/>
      <c r="G52" s="459" t="s">
        <v>456</v>
      </c>
      <c r="H52" s="459"/>
      <c r="I52" s="490">
        <v>2550</v>
      </c>
    </row>
    <row r="53" spans="1:9" ht="15.95" customHeight="1">
      <c r="A53" s="473"/>
      <c r="B53" s="480"/>
      <c r="C53" s="479" t="s">
        <v>411</v>
      </c>
      <c r="D53" s="490">
        <v>1314</v>
      </c>
      <c r="E53" s="638"/>
      <c r="F53" s="469"/>
      <c r="G53" s="459" t="s">
        <v>457</v>
      </c>
      <c r="H53" s="459"/>
      <c r="I53" s="490">
        <v>2560</v>
      </c>
    </row>
    <row r="54" spans="1:9" ht="15.95" customHeight="1">
      <c r="A54" s="473"/>
      <c r="B54" s="480"/>
      <c r="C54" s="479" t="s">
        <v>412</v>
      </c>
      <c r="D54" s="490">
        <v>1315</v>
      </c>
      <c r="E54" s="638"/>
      <c r="F54" s="470" t="s">
        <v>458</v>
      </c>
      <c r="G54" s="459" t="s">
        <v>42</v>
      </c>
      <c r="H54" s="459"/>
      <c r="I54" s="490">
        <v>2610</v>
      </c>
    </row>
    <row r="55" spans="1:9" ht="15.95" customHeight="1">
      <c r="A55" s="473"/>
      <c r="B55" s="483"/>
      <c r="C55" s="479" t="s">
        <v>413</v>
      </c>
      <c r="D55" s="490">
        <v>1316</v>
      </c>
      <c r="E55" s="638"/>
      <c r="F55" s="468"/>
      <c r="G55" s="459" t="s">
        <v>99</v>
      </c>
      <c r="H55" s="459"/>
      <c r="I55" s="490">
        <v>2620</v>
      </c>
    </row>
    <row r="56" spans="1:9" ht="15.95" customHeight="1">
      <c r="A56" s="473"/>
      <c r="B56" s="478"/>
      <c r="C56" s="479" t="s">
        <v>414</v>
      </c>
      <c r="D56" s="490">
        <v>1317</v>
      </c>
      <c r="E56" s="638"/>
      <c r="F56" s="468"/>
      <c r="G56" s="459" t="s">
        <v>102</v>
      </c>
      <c r="H56" s="459"/>
      <c r="I56" s="490">
        <v>2630</v>
      </c>
    </row>
    <row r="57" spans="1:9" ht="15.95" customHeight="1">
      <c r="A57" s="473"/>
      <c r="B57" s="481" t="s">
        <v>39</v>
      </c>
      <c r="C57" s="459"/>
      <c r="D57" s="490">
        <v>1320</v>
      </c>
      <c r="E57" s="638"/>
      <c r="F57" s="468"/>
      <c r="G57" s="459" t="s">
        <v>103</v>
      </c>
      <c r="H57" s="459"/>
      <c r="I57" s="490">
        <v>2640</v>
      </c>
    </row>
    <row r="58" spans="1:9" ht="15.95" customHeight="1">
      <c r="A58" s="473"/>
      <c r="B58" s="480"/>
      <c r="C58" s="479" t="s">
        <v>415</v>
      </c>
      <c r="D58" s="490">
        <v>1321</v>
      </c>
      <c r="E58" s="638"/>
      <c r="F58" s="468"/>
      <c r="G58" s="459" t="s">
        <v>100</v>
      </c>
      <c r="H58" s="459"/>
      <c r="I58" s="490">
        <v>2650</v>
      </c>
    </row>
    <row r="59" spans="1:9" ht="15.95" customHeight="1">
      <c r="A59" s="473"/>
      <c r="B59" s="480"/>
      <c r="C59" s="479" t="s">
        <v>40</v>
      </c>
      <c r="D59" s="490">
        <v>1322</v>
      </c>
      <c r="E59" s="638"/>
      <c r="F59" s="469"/>
      <c r="G59" s="459" t="s">
        <v>101</v>
      </c>
      <c r="H59" s="459"/>
      <c r="I59" s="490">
        <v>2660</v>
      </c>
    </row>
    <row r="60" spans="1:9" ht="15.95" customHeight="1" thickBot="1">
      <c r="A60" s="474"/>
      <c r="B60" s="488"/>
      <c r="C60" s="487" t="s">
        <v>416</v>
      </c>
      <c r="D60" s="491">
        <v>1323</v>
      </c>
      <c r="E60" s="638"/>
      <c r="F60" s="460" t="s">
        <v>104</v>
      </c>
      <c r="G60" s="461"/>
      <c r="H60" s="461"/>
      <c r="I60" s="491">
        <v>7440</v>
      </c>
    </row>
    <row r="61" spans="1:9" ht="15.95" customHeight="1">
      <c r="D61" s="638"/>
      <c r="E61" s="638"/>
      <c r="I61" s="638"/>
    </row>
    <row r="62" spans="1:9" ht="15.95" customHeight="1">
      <c r="D62" s="638"/>
      <c r="E62" s="638"/>
      <c r="I62" s="638"/>
    </row>
    <row r="63" spans="1:9" ht="15.95" customHeight="1">
      <c r="D63" s="638"/>
      <c r="E63" s="638"/>
      <c r="I63" s="638"/>
    </row>
    <row r="64" spans="1:9" ht="15.95" customHeight="1">
      <c r="D64" s="638"/>
      <c r="E64" s="638"/>
      <c r="I64" s="638"/>
    </row>
    <row r="65" spans="4:9" ht="15.95" customHeight="1">
      <c r="D65" s="638"/>
      <c r="E65" s="638"/>
      <c r="I65" s="638"/>
    </row>
    <row r="66" spans="4:9" ht="15.95" customHeight="1">
      <c r="D66" s="638"/>
      <c r="E66" s="638"/>
      <c r="I66" s="638"/>
    </row>
    <row r="67" spans="4:9" ht="15.95" customHeight="1">
      <c r="D67" s="638"/>
      <c r="E67" s="638"/>
      <c r="I67" s="638"/>
    </row>
    <row r="68" spans="4:9" ht="15.95" customHeight="1">
      <c r="D68" s="638"/>
      <c r="E68" s="638"/>
      <c r="I68" s="638"/>
    </row>
    <row r="69" spans="4:9" ht="15.95" customHeight="1">
      <c r="D69" s="638"/>
      <c r="E69" s="638"/>
      <c r="I69" s="638"/>
    </row>
    <row r="70" spans="4:9" ht="15.95" customHeight="1">
      <c r="D70" s="638"/>
      <c r="E70" s="638"/>
      <c r="I70" s="638"/>
    </row>
    <row r="71" spans="4:9" ht="15.95" customHeight="1">
      <c r="D71" s="638"/>
      <c r="E71" s="638"/>
      <c r="I71" s="638"/>
    </row>
    <row r="72" spans="4:9" ht="15.95" customHeight="1">
      <c r="D72" s="638"/>
      <c r="E72" s="638"/>
      <c r="I72" s="638"/>
    </row>
    <row r="73" spans="4:9" ht="15.95" customHeight="1">
      <c r="D73" s="638"/>
      <c r="E73" s="638"/>
      <c r="I73" s="638"/>
    </row>
    <row r="74" spans="4:9" ht="15.95" customHeight="1">
      <c r="D74" s="638"/>
      <c r="E74" s="638"/>
      <c r="I74" s="638"/>
    </row>
    <row r="75" spans="4:9" ht="15.95" customHeight="1">
      <c r="D75" s="638"/>
      <c r="E75" s="638"/>
      <c r="I75" s="638"/>
    </row>
    <row r="76" spans="4:9" ht="15.95" customHeight="1">
      <c r="D76" s="638"/>
      <c r="E76" s="638"/>
      <c r="I76" s="638"/>
    </row>
    <row r="77" spans="4:9" ht="15.95" customHeight="1">
      <c r="D77" s="638"/>
      <c r="E77" s="638"/>
      <c r="I77" s="638"/>
    </row>
    <row r="78" spans="4:9" ht="15.95" customHeight="1">
      <c r="D78" s="638"/>
      <c r="E78" s="638"/>
      <c r="I78" s="638"/>
    </row>
    <row r="79" spans="4:9" ht="15.95" customHeight="1">
      <c r="D79" s="638"/>
      <c r="E79" s="638"/>
      <c r="I79" s="638"/>
    </row>
    <row r="80" spans="4:9" ht="15.95" customHeight="1">
      <c r="D80" s="638"/>
      <c r="E80" s="638"/>
      <c r="I80" s="638"/>
    </row>
    <row r="81" spans="4:9" ht="15.95" customHeight="1">
      <c r="D81" s="638"/>
      <c r="E81" s="638"/>
      <c r="I81" s="638"/>
    </row>
    <row r="82" spans="4:9" ht="15.95" customHeight="1">
      <c r="D82" s="638"/>
      <c r="E82" s="638"/>
      <c r="I82" s="638"/>
    </row>
    <row r="83" spans="4:9" ht="15.95" customHeight="1">
      <c r="D83" s="638"/>
      <c r="E83" s="638"/>
      <c r="I83" s="638"/>
    </row>
    <row r="84" spans="4:9" ht="15.95" customHeight="1">
      <c r="D84" s="638"/>
      <c r="E84" s="638"/>
      <c r="I84" s="638"/>
    </row>
    <row r="85" spans="4:9" ht="15.95" customHeight="1">
      <c r="D85" s="638"/>
      <c r="E85" s="638"/>
      <c r="I85" s="638"/>
    </row>
    <row r="86" spans="4:9" ht="15.95" customHeight="1">
      <c r="D86" s="638"/>
      <c r="E86" s="638"/>
      <c r="I86" s="638"/>
    </row>
    <row r="87" spans="4:9" ht="15.95" customHeight="1">
      <c r="D87" s="638"/>
      <c r="E87" s="638"/>
      <c r="I87" s="638"/>
    </row>
    <row r="88" spans="4:9" ht="15.95" customHeight="1">
      <c r="D88" s="638"/>
      <c r="E88" s="638"/>
      <c r="I88" s="638"/>
    </row>
    <row r="89" spans="4:9" ht="15.95" customHeight="1">
      <c r="D89" s="638"/>
      <c r="E89" s="638"/>
      <c r="I89" s="638"/>
    </row>
    <row r="90" spans="4:9" ht="15.95" customHeight="1">
      <c r="D90" s="638"/>
      <c r="E90" s="638"/>
      <c r="I90" s="638"/>
    </row>
  </sheetData>
  <sheetProtection algorithmName="SHA-512" hashValue="T6LEKPJh8bjyPpzck+KaZ5aLgNPHy90i3HlEKMFgrwiuOLze/slDJvDhRbHL+hyDR0WiZLphGkWZVq4oKoaMiA==" saltValue="BI+EoF7YubeO/imAg5RVqA==" spinCount="100000" sheet="1" selectLockedCells="1" selectUnlockedCells="1"/>
  <mergeCells count="1">
    <mergeCell ref="F3:H3"/>
  </mergeCells>
  <phoneticPr fontId="1"/>
  <pageMargins left="0.59055118110236227" right="0" top="0.39370078740157483" bottom="0.19685039370078741" header="0" footer="0"/>
  <pageSetup paperSize="8" scale="89" orientation="landscape" r:id="rId1"/>
  <headerFooter alignWithMargins="0"/>
  <rowBreaks count="1" manualBreakCount="1">
    <brk id="60" max="7" man="1"/>
  </rowBreaks>
  <ignoredErrors>
    <ignoredError sqref="D4:D39 I12:I14 I32:I34 I39:I44 I49:I50"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調査票１</vt:lpstr>
      <vt:lpstr>調査票２</vt:lpstr>
      <vt:lpstr>調査票２ (1)</vt:lpstr>
      <vt:lpstr>記入の手引き</vt:lpstr>
      <vt:lpstr>記入の手引き（記入例）</vt:lpstr>
      <vt:lpstr>廃棄物分類表</vt:lpstr>
      <vt:lpstr>調査票１!CopyArea</vt:lpstr>
      <vt:lpstr>調査票２!CopyArea</vt:lpstr>
      <vt:lpstr>'調査票２ (1)'!CopyArea</vt:lpstr>
      <vt:lpstr>記入の手引き!Print_Area</vt:lpstr>
      <vt:lpstr>'記入の手引き（記入例）'!Print_Area</vt:lpstr>
      <vt:lpstr>調査票１!Print_Area</vt:lpstr>
      <vt:lpstr>調査票２!Print_Area</vt:lpstr>
      <vt:lpstr>'調査票２ (1)'!Print_Area</vt:lpstr>
      <vt:lpstr>廃棄物分類表!Print_Area</vt:lpstr>
      <vt:lpstr>廃棄物分類表!Print_Titles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cp:lastPrinted>2025-08-25T07:00:31Z</cp:lastPrinted>
  <dcterms:created xsi:type="dcterms:W3CDTF">1997-05-20T15:48:19Z</dcterms:created>
  <dcterms:modified xsi:type="dcterms:W3CDTF">1997-05-20T15:48:19Z</dcterms:modified>
</cp:coreProperties>
</file>