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FSKK20\p119682\2024\2524000015-001\05産廃調査\02調査票\HP公開用\02処理業者用\"/>
    </mc:Choice>
  </mc:AlternateContent>
  <xr:revisionPtr revIDLastSave="0" documentId="13_ncr:1_{0F63A20E-77EB-4B47-B731-F77F072E89E1}" xr6:coauthVersionLast="47" xr6:coauthVersionMax="47" xr10:uidLastSave="{00000000-0000-0000-0000-000000000000}"/>
  <bookViews>
    <workbookView xWindow="-28920" yWindow="-120" windowWidth="29040" windowHeight="15840" xr2:uid="{00000000-000D-0000-FFFF-FFFF00000000}"/>
  </bookViews>
  <sheets>
    <sheet name="表紙" sheetId="5" r:id="rId1"/>
    <sheet name="①受託状況・記入の手引き" sheetId="27" r:id="rId2"/>
    <sheet name="①受託状況" sheetId="23" r:id="rId3"/>
    <sheet name="重量換算について" sheetId="25" state="hidden" r:id="rId4"/>
    <sheet name="①受託状況 (2)" sheetId="28" r:id="rId5"/>
    <sheet name="①受託状況 (3)" sheetId="29" r:id="rId6"/>
    <sheet name="②処理状況・記入の手引き" sheetId="24" r:id="rId7"/>
    <sheet name="②処理状況" sheetId="17" r:id="rId8"/>
  </sheets>
  <definedNames>
    <definedName name="CopyArea" localSheetId="2">①受託状況!$AA$4</definedName>
    <definedName name="CopyArea" localSheetId="4">'①受託状況 (2)'!$AA$4</definedName>
    <definedName name="CopyArea" localSheetId="5">'①受託状況 (3)'!$AA$4</definedName>
    <definedName name="CopyArea" localSheetId="7">②処理状況!$AA$5</definedName>
    <definedName name="CopyArea" localSheetId="0">表紙!$BA$24:$BR$24</definedName>
    <definedName name="_xlnm.Print_Area" localSheetId="2">①受託状況!$A$1:$G$63</definedName>
    <definedName name="_xlnm.Print_Area" localSheetId="4">'①受託状況 (2)'!$A$1:$G$63</definedName>
    <definedName name="_xlnm.Print_Area" localSheetId="5">'①受託状況 (3)'!$A$1:$G$63</definedName>
    <definedName name="_xlnm.Print_Area" localSheetId="1">①受託状況・記入の手引き!$A$1:$W$40</definedName>
    <definedName name="_xlnm.Print_Area" localSheetId="7">②処理状況!$A$1:$I$84</definedName>
    <definedName name="_xlnm.Print_Area" localSheetId="6">②処理状況・記入の手引き!$A$1:$K$46</definedName>
    <definedName name="_xlnm.Print_Area" localSheetId="3">重量換算について!$A$1:$M$39</definedName>
    <definedName name="_xlnm.Print_Area" localSheetId="0">表紙!$A$1:$AH$48</definedName>
    <definedName name="_xlnm.Print_Titles" localSheetId="2">①受託状況!$2:$3</definedName>
    <definedName name="_xlnm.Print_Titles" localSheetId="4">'①受託状況 (2)'!$2:$3</definedName>
    <definedName name="_xlnm.Print_Titles" localSheetId="5">'①受託状況 (3)'!$2:$3</definedName>
    <definedName name="_xlnm.Print_Titles" localSheetId="7">②処理状況!$2:$4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 i="5" l="1"/>
  <c r="T6" i="5" l="1"/>
  <c r="BA24" i="5"/>
  <c r="AG63" i="29" l="1"/>
  <c r="AF63" i="29"/>
  <c r="AD63" i="29"/>
  <c r="AC63" i="29"/>
  <c r="AB63" i="29"/>
  <c r="AA63" i="29"/>
  <c r="AG62" i="29"/>
  <c r="AF62" i="29"/>
  <c r="AD62" i="29"/>
  <c r="AC62" i="29"/>
  <c r="AB62" i="29"/>
  <c r="AA62" i="29"/>
  <c r="AG61" i="29"/>
  <c r="AF61" i="29"/>
  <c r="AD61" i="29"/>
  <c r="AC61" i="29"/>
  <c r="AB61" i="29"/>
  <c r="AA61" i="29"/>
  <c r="AG60" i="29"/>
  <c r="AF60" i="29"/>
  <c r="AD60" i="29"/>
  <c r="AC60" i="29"/>
  <c r="AB60" i="29"/>
  <c r="AA60" i="29"/>
  <c r="AG59" i="29"/>
  <c r="AF59" i="29"/>
  <c r="AD59" i="29"/>
  <c r="AC59" i="29"/>
  <c r="AB59" i="29"/>
  <c r="AA59" i="29"/>
  <c r="AG58" i="29"/>
  <c r="AF58" i="29"/>
  <c r="AD58" i="29"/>
  <c r="AC58" i="29"/>
  <c r="AB58" i="29"/>
  <c r="AA58" i="29"/>
  <c r="AG57" i="29"/>
  <c r="AF57" i="29"/>
  <c r="AD57" i="29"/>
  <c r="AC57" i="29"/>
  <c r="AB57" i="29"/>
  <c r="AA57" i="29"/>
  <c r="AG56" i="29"/>
  <c r="AF56" i="29"/>
  <c r="AD56" i="29"/>
  <c r="AC56" i="29"/>
  <c r="AB56" i="29"/>
  <c r="AA56" i="29"/>
  <c r="AG55" i="29"/>
  <c r="AF55" i="29"/>
  <c r="AD55" i="29"/>
  <c r="AC55" i="29"/>
  <c r="AB55" i="29"/>
  <c r="AA55" i="29"/>
  <c r="AG54" i="29"/>
  <c r="AF54" i="29"/>
  <c r="AD54" i="29"/>
  <c r="AC54" i="29"/>
  <c r="AB54" i="29"/>
  <c r="AA54" i="29"/>
  <c r="AG53" i="29"/>
  <c r="AF53" i="29"/>
  <c r="AD53" i="29"/>
  <c r="AC53" i="29"/>
  <c r="AB53" i="29"/>
  <c r="AA53" i="29"/>
  <c r="AG52" i="29"/>
  <c r="AF52" i="29"/>
  <c r="AD52" i="29"/>
  <c r="AC52" i="29"/>
  <c r="AB52" i="29"/>
  <c r="AA52" i="29"/>
  <c r="AG51" i="29"/>
  <c r="AF51" i="29"/>
  <c r="AD51" i="29"/>
  <c r="AC51" i="29"/>
  <c r="AB51" i="29"/>
  <c r="AA51" i="29"/>
  <c r="AG50" i="29"/>
  <c r="AF50" i="29"/>
  <c r="AD50" i="29"/>
  <c r="AC50" i="29"/>
  <c r="AB50" i="29"/>
  <c r="AA50" i="29"/>
  <c r="AG49" i="29"/>
  <c r="AF49" i="29"/>
  <c r="AD49" i="29"/>
  <c r="AC49" i="29"/>
  <c r="AB49" i="29"/>
  <c r="AA49" i="29"/>
  <c r="AG48" i="29"/>
  <c r="AF48" i="29"/>
  <c r="AD48" i="29"/>
  <c r="AC48" i="29"/>
  <c r="AB48" i="29"/>
  <c r="AA48" i="29"/>
  <c r="AG47" i="29"/>
  <c r="AF47" i="29"/>
  <c r="AD47" i="29"/>
  <c r="AC47" i="29"/>
  <c r="AB47" i="29"/>
  <c r="AA47" i="29"/>
  <c r="AG46" i="29"/>
  <c r="AF46" i="29"/>
  <c r="AD46" i="29"/>
  <c r="AC46" i="29"/>
  <c r="AB46" i="29"/>
  <c r="AA46" i="29"/>
  <c r="AG45" i="29"/>
  <c r="AF45" i="29"/>
  <c r="AD45" i="29"/>
  <c r="AC45" i="29"/>
  <c r="AB45" i="29"/>
  <c r="AA45" i="29"/>
  <c r="AG44" i="29"/>
  <c r="AF44" i="29"/>
  <c r="AD44" i="29"/>
  <c r="AC44" i="29"/>
  <c r="AB44" i="29"/>
  <c r="AA44" i="29"/>
  <c r="AG43" i="29"/>
  <c r="AF43" i="29"/>
  <c r="AD43" i="29"/>
  <c r="AC43" i="29"/>
  <c r="AB43" i="29"/>
  <c r="AA43" i="29"/>
  <c r="AG42" i="29"/>
  <c r="AF42" i="29"/>
  <c r="AD42" i="29"/>
  <c r="AC42" i="29"/>
  <c r="AB42" i="29"/>
  <c r="AA42" i="29"/>
  <c r="AG41" i="29"/>
  <c r="AF41" i="29"/>
  <c r="AD41" i="29"/>
  <c r="AC41" i="29"/>
  <c r="AB41" i="29"/>
  <c r="AA41" i="29"/>
  <c r="AG40" i="29"/>
  <c r="AF40" i="29"/>
  <c r="AD40" i="29"/>
  <c r="AC40" i="29"/>
  <c r="AB40" i="29"/>
  <c r="AA40" i="29"/>
  <c r="AG39" i="29"/>
  <c r="AF39" i="29"/>
  <c r="AD39" i="29"/>
  <c r="AC39" i="29"/>
  <c r="AB39" i="29"/>
  <c r="AA39" i="29"/>
  <c r="AG38" i="29"/>
  <c r="AF38" i="29"/>
  <c r="AD38" i="29"/>
  <c r="AC38" i="29"/>
  <c r="AB38" i="29"/>
  <c r="AA38" i="29"/>
  <c r="AG37" i="29"/>
  <c r="AF37" i="29"/>
  <c r="AD37" i="29"/>
  <c r="AC37" i="29"/>
  <c r="AB37" i="29"/>
  <c r="AA37" i="29"/>
  <c r="AG36" i="29"/>
  <c r="AF36" i="29"/>
  <c r="AD36" i="29"/>
  <c r="AC36" i="29"/>
  <c r="AB36" i="29"/>
  <c r="AA36" i="29"/>
  <c r="AG35" i="29"/>
  <c r="AF35" i="29"/>
  <c r="AD35" i="29"/>
  <c r="AC35" i="29"/>
  <c r="AB35" i="29"/>
  <c r="AA35" i="29"/>
  <c r="AG34" i="29"/>
  <c r="AF34" i="29"/>
  <c r="AD34" i="29"/>
  <c r="AC34" i="29"/>
  <c r="AB34" i="29"/>
  <c r="AA34" i="29"/>
  <c r="AG33" i="29"/>
  <c r="AF33" i="29"/>
  <c r="AD33" i="29"/>
  <c r="AC33" i="29"/>
  <c r="AB33" i="29"/>
  <c r="AA33" i="29"/>
  <c r="AG32" i="29"/>
  <c r="AF32" i="29"/>
  <c r="AD32" i="29"/>
  <c r="AC32" i="29"/>
  <c r="AB32" i="29"/>
  <c r="AA32" i="29"/>
  <c r="AG31" i="29"/>
  <c r="AF31" i="29"/>
  <c r="AD31" i="29"/>
  <c r="AC31" i="29"/>
  <c r="AB31" i="29"/>
  <c r="AA31" i="29"/>
  <c r="AG30" i="29"/>
  <c r="AF30" i="29"/>
  <c r="AD30" i="29"/>
  <c r="AC30" i="29"/>
  <c r="AB30" i="29"/>
  <c r="AA30" i="29"/>
  <c r="AG29" i="29"/>
  <c r="AF29" i="29"/>
  <c r="AD29" i="29"/>
  <c r="AC29" i="29"/>
  <c r="AB29" i="29"/>
  <c r="AA29" i="29"/>
  <c r="AG28" i="29"/>
  <c r="AF28" i="29"/>
  <c r="AD28" i="29"/>
  <c r="AC28" i="29"/>
  <c r="AB28" i="29"/>
  <c r="AA28" i="29"/>
  <c r="AG27" i="29"/>
  <c r="AF27" i="29"/>
  <c r="AD27" i="29"/>
  <c r="AC27" i="29"/>
  <c r="AB27" i="29"/>
  <c r="AA27" i="29"/>
  <c r="AG26" i="29"/>
  <c r="AF26" i="29"/>
  <c r="AD26" i="29"/>
  <c r="AC26" i="29"/>
  <c r="AB26" i="29"/>
  <c r="AA26" i="29"/>
  <c r="AG25" i="29"/>
  <c r="AF25" i="29"/>
  <c r="AD25" i="29"/>
  <c r="AC25" i="29"/>
  <c r="AB25" i="29"/>
  <c r="AA25" i="29"/>
  <c r="AG24" i="29"/>
  <c r="AF24" i="29"/>
  <c r="AD24" i="29"/>
  <c r="AC24" i="29"/>
  <c r="AB24" i="29"/>
  <c r="AA24" i="29"/>
  <c r="AG23" i="29"/>
  <c r="AF23" i="29"/>
  <c r="AD23" i="29"/>
  <c r="AC23" i="29"/>
  <c r="AB23" i="29"/>
  <c r="AA23" i="29"/>
  <c r="AG22" i="29"/>
  <c r="AF22" i="29"/>
  <c r="AD22" i="29"/>
  <c r="AC22" i="29"/>
  <c r="AB22" i="29"/>
  <c r="AA22" i="29"/>
  <c r="AG21" i="29"/>
  <c r="AF21" i="29"/>
  <c r="AD21" i="29"/>
  <c r="AC21" i="29"/>
  <c r="AB21" i="29"/>
  <c r="AA21" i="29"/>
  <c r="AG20" i="29"/>
  <c r="AF20" i="29"/>
  <c r="AD20" i="29"/>
  <c r="AC20" i="29"/>
  <c r="AB20" i="29"/>
  <c r="AA20" i="29"/>
  <c r="AG19" i="29"/>
  <c r="AF19" i="29"/>
  <c r="AD19" i="29"/>
  <c r="AC19" i="29"/>
  <c r="AB19" i="29"/>
  <c r="AA19" i="29"/>
  <c r="AG18" i="29"/>
  <c r="AF18" i="29"/>
  <c r="AD18" i="29"/>
  <c r="AC18" i="29"/>
  <c r="AB18" i="29"/>
  <c r="AA18" i="29"/>
  <c r="AG17" i="29"/>
  <c r="AF17" i="29"/>
  <c r="AD17" i="29"/>
  <c r="AC17" i="29"/>
  <c r="AB17" i="29"/>
  <c r="AA17" i="29"/>
  <c r="AG16" i="29"/>
  <c r="AF16" i="29"/>
  <c r="AD16" i="29"/>
  <c r="AC16" i="29"/>
  <c r="AB16" i="29"/>
  <c r="AA16" i="29"/>
  <c r="AG15" i="29"/>
  <c r="AF15" i="29"/>
  <c r="AD15" i="29"/>
  <c r="AC15" i="29"/>
  <c r="AB15" i="29"/>
  <c r="AA15" i="29"/>
  <c r="AG14" i="29"/>
  <c r="AF14" i="29"/>
  <c r="AD14" i="29"/>
  <c r="AC14" i="29"/>
  <c r="AB14" i="29"/>
  <c r="AA14" i="29"/>
  <c r="AG13" i="29"/>
  <c r="AF13" i="29"/>
  <c r="AD13" i="29"/>
  <c r="AC13" i="29"/>
  <c r="AB13" i="29"/>
  <c r="AA13" i="29"/>
  <c r="AG12" i="29"/>
  <c r="AF12" i="29"/>
  <c r="AD12" i="29"/>
  <c r="AC12" i="29"/>
  <c r="AB12" i="29"/>
  <c r="AA12" i="29"/>
  <c r="AG11" i="29"/>
  <c r="AF11" i="29"/>
  <c r="AD11" i="29"/>
  <c r="AC11" i="29"/>
  <c r="AB11" i="29"/>
  <c r="AA11" i="29"/>
  <c r="AG10" i="29"/>
  <c r="AF10" i="29"/>
  <c r="AD10" i="29"/>
  <c r="AC10" i="29"/>
  <c r="AB10" i="29"/>
  <c r="AA10" i="29"/>
  <c r="AG9" i="29"/>
  <c r="AF9" i="29"/>
  <c r="AD9" i="29"/>
  <c r="AC9" i="29"/>
  <c r="AB9" i="29"/>
  <c r="AA9" i="29"/>
  <c r="AG8" i="29"/>
  <c r="AF8" i="29"/>
  <c r="AD8" i="29"/>
  <c r="AC8" i="29"/>
  <c r="AB8" i="29"/>
  <c r="AA8" i="29"/>
  <c r="AG7" i="29"/>
  <c r="AF7" i="29"/>
  <c r="AD7" i="29"/>
  <c r="AC7" i="29"/>
  <c r="AB7" i="29"/>
  <c r="AA7" i="29"/>
  <c r="AG6" i="29"/>
  <c r="AF6" i="29"/>
  <c r="AD6" i="29"/>
  <c r="AC6" i="29"/>
  <c r="AB6" i="29"/>
  <c r="AA6" i="29"/>
  <c r="AG5" i="29"/>
  <c r="AF5" i="29"/>
  <c r="AD5" i="29"/>
  <c r="AC5" i="29"/>
  <c r="AB5" i="29"/>
  <c r="AA5" i="29"/>
  <c r="AG4" i="29"/>
  <c r="AF4" i="29"/>
  <c r="AD4" i="29"/>
  <c r="AC4" i="29"/>
  <c r="AB4" i="29"/>
  <c r="AA4" i="29"/>
  <c r="AG63" i="28"/>
  <c r="AF63" i="28"/>
  <c r="AD63" i="28"/>
  <c r="AC63" i="28"/>
  <c r="AB63" i="28"/>
  <c r="AA63" i="28"/>
  <c r="AG62" i="28"/>
  <c r="AF62" i="28"/>
  <c r="AD62" i="28"/>
  <c r="AC62" i="28"/>
  <c r="AB62" i="28"/>
  <c r="AA62" i="28"/>
  <c r="AG61" i="28"/>
  <c r="AF61" i="28"/>
  <c r="AD61" i="28"/>
  <c r="AC61" i="28"/>
  <c r="AB61" i="28"/>
  <c r="AA61" i="28"/>
  <c r="AG60" i="28"/>
  <c r="AF60" i="28"/>
  <c r="AD60" i="28"/>
  <c r="AC60" i="28"/>
  <c r="AB60" i="28"/>
  <c r="AA60" i="28"/>
  <c r="AG59" i="28"/>
  <c r="AF59" i="28"/>
  <c r="AD59" i="28"/>
  <c r="AC59" i="28"/>
  <c r="AB59" i="28"/>
  <c r="AA59" i="28"/>
  <c r="AG58" i="28"/>
  <c r="AF58" i="28"/>
  <c r="AD58" i="28"/>
  <c r="AC58" i="28"/>
  <c r="AB58" i="28"/>
  <c r="AA58" i="28"/>
  <c r="AG57" i="28"/>
  <c r="AF57" i="28"/>
  <c r="AD57" i="28"/>
  <c r="AC57" i="28"/>
  <c r="AB57" i="28"/>
  <c r="AA57" i="28"/>
  <c r="AG56" i="28"/>
  <c r="AF56" i="28"/>
  <c r="AD56" i="28"/>
  <c r="AC56" i="28"/>
  <c r="AB56" i="28"/>
  <c r="AA56" i="28"/>
  <c r="AG55" i="28"/>
  <c r="AF55" i="28"/>
  <c r="AD55" i="28"/>
  <c r="AC55" i="28"/>
  <c r="AB55" i="28"/>
  <c r="AA55" i="28"/>
  <c r="AG54" i="28"/>
  <c r="AF54" i="28"/>
  <c r="AD54" i="28"/>
  <c r="AC54" i="28"/>
  <c r="AB54" i="28"/>
  <c r="AA54" i="28"/>
  <c r="AG53" i="28"/>
  <c r="AF53" i="28"/>
  <c r="AD53" i="28"/>
  <c r="AC53" i="28"/>
  <c r="AB53" i="28"/>
  <c r="AA53" i="28"/>
  <c r="AG52" i="28"/>
  <c r="AF52" i="28"/>
  <c r="AD52" i="28"/>
  <c r="AC52" i="28"/>
  <c r="AB52" i="28"/>
  <c r="AA52" i="28"/>
  <c r="AG51" i="28"/>
  <c r="AF51" i="28"/>
  <c r="AD51" i="28"/>
  <c r="AC51" i="28"/>
  <c r="AB51" i="28"/>
  <c r="AA51" i="28"/>
  <c r="AG50" i="28"/>
  <c r="AF50" i="28"/>
  <c r="AD50" i="28"/>
  <c r="AC50" i="28"/>
  <c r="AB50" i="28"/>
  <c r="AA50" i="28"/>
  <c r="AG49" i="28"/>
  <c r="AF49" i="28"/>
  <c r="AD49" i="28"/>
  <c r="AC49" i="28"/>
  <c r="AB49" i="28"/>
  <c r="AA49" i="28"/>
  <c r="AG48" i="28"/>
  <c r="AF48" i="28"/>
  <c r="AD48" i="28"/>
  <c r="AC48" i="28"/>
  <c r="AB48" i="28"/>
  <c r="AA48" i="28"/>
  <c r="AG47" i="28"/>
  <c r="AF47" i="28"/>
  <c r="AD47" i="28"/>
  <c r="AC47" i="28"/>
  <c r="AB47" i="28"/>
  <c r="AA47" i="28"/>
  <c r="AG46" i="28"/>
  <c r="AF46" i="28"/>
  <c r="AD46" i="28"/>
  <c r="AC46" i="28"/>
  <c r="AB46" i="28"/>
  <c r="AA46" i="28"/>
  <c r="AG45" i="28"/>
  <c r="AF45" i="28"/>
  <c r="AD45" i="28"/>
  <c r="AC45" i="28"/>
  <c r="AB45" i="28"/>
  <c r="AA45" i="28"/>
  <c r="AG44" i="28"/>
  <c r="AF44" i="28"/>
  <c r="AD44" i="28"/>
  <c r="AC44" i="28"/>
  <c r="AB44" i="28"/>
  <c r="AA44" i="28"/>
  <c r="AG43" i="28"/>
  <c r="AF43" i="28"/>
  <c r="AD43" i="28"/>
  <c r="AC43" i="28"/>
  <c r="AB43" i="28"/>
  <c r="AA43" i="28"/>
  <c r="AG42" i="28"/>
  <c r="AF42" i="28"/>
  <c r="AD42" i="28"/>
  <c r="AC42" i="28"/>
  <c r="AB42" i="28"/>
  <c r="AA42" i="28"/>
  <c r="AG41" i="28"/>
  <c r="AF41" i="28"/>
  <c r="AD41" i="28"/>
  <c r="AC41" i="28"/>
  <c r="AB41" i="28"/>
  <c r="AA41" i="28"/>
  <c r="AG40" i="28"/>
  <c r="AF40" i="28"/>
  <c r="AD40" i="28"/>
  <c r="AC40" i="28"/>
  <c r="AB40" i="28"/>
  <c r="AA40" i="28"/>
  <c r="AG39" i="28"/>
  <c r="AF39" i="28"/>
  <c r="AD39" i="28"/>
  <c r="AC39" i="28"/>
  <c r="AB39" i="28"/>
  <c r="AA39" i="28"/>
  <c r="AG38" i="28"/>
  <c r="AF38" i="28"/>
  <c r="AD38" i="28"/>
  <c r="AC38" i="28"/>
  <c r="AB38" i="28"/>
  <c r="AA38" i="28"/>
  <c r="AG37" i="28"/>
  <c r="AF37" i="28"/>
  <c r="AD37" i="28"/>
  <c r="AC37" i="28"/>
  <c r="AB37" i="28"/>
  <c r="AA37" i="28"/>
  <c r="AG36" i="28"/>
  <c r="AF36" i="28"/>
  <c r="AD36" i="28"/>
  <c r="AC36" i="28"/>
  <c r="AB36" i="28"/>
  <c r="AA36" i="28"/>
  <c r="AG35" i="28"/>
  <c r="AF35" i="28"/>
  <c r="AD35" i="28"/>
  <c r="AC35" i="28"/>
  <c r="AB35" i="28"/>
  <c r="AA35" i="28"/>
  <c r="AG34" i="28"/>
  <c r="AF34" i="28"/>
  <c r="AD34" i="28"/>
  <c r="AC34" i="28"/>
  <c r="AB34" i="28"/>
  <c r="AA34" i="28"/>
  <c r="AG33" i="28"/>
  <c r="AF33" i="28"/>
  <c r="AD33" i="28"/>
  <c r="AC33" i="28"/>
  <c r="AB33" i="28"/>
  <c r="AA33" i="28"/>
  <c r="AG32" i="28"/>
  <c r="AF32" i="28"/>
  <c r="AD32" i="28"/>
  <c r="AC32" i="28"/>
  <c r="AB32" i="28"/>
  <c r="AA32" i="28"/>
  <c r="AG31" i="28"/>
  <c r="AF31" i="28"/>
  <c r="AD31" i="28"/>
  <c r="AC31" i="28"/>
  <c r="AB31" i="28"/>
  <c r="AA31" i="28"/>
  <c r="AG30" i="28"/>
  <c r="AF30" i="28"/>
  <c r="AD30" i="28"/>
  <c r="AC30" i="28"/>
  <c r="AB30" i="28"/>
  <c r="AA30" i="28"/>
  <c r="AG29" i="28"/>
  <c r="AF29" i="28"/>
  <c r="AD29" i="28"/>
  <c r="AC29" i="28"/>
  <c r="AB29" i="28"/>
  <c r="AA29" i="28"/>
  <c r="AG28" i="28"/>
  <c r="AF28" i="28"/>
  <c r="AD28" i="28"/>
  <c r="AC28" i="28"/>
  <c r="AB28" i="28"/>
  <c r="AA28" i="28"/>
  <c r="AG27" i="28"/>
  <c r="AF27" i="28"/>
  <c r="AD27" i="28"/>
  <c r="AC27" i="28"/>
  <c r="AB27" i="28"/>
  <c r="AA27" i="28"/>
  <c r="AG26" i="28"/>
  <c r="AF26" i="28"/>
  <c r="AD26" i="28"/>
  <c r="AC26" i="28"/>
  <c r="AB26" i="28"/>
  <c r="AA26" i="28"/>
  <c r="AG25" i="28"/>
  <c r="AF25" i="28"/>
  <c r="AD25" i="28"/>
  <c r="AC25" i="28"/>
  <c r="AB25" i="28"/>
  <c r="AA25" i="28"/>
  <c r="AG24" i="28"/>
  <c r="AF24" i="28"/>
  <c r="AD24" i="28"/>
  <c r="AC24" i="28"/>
  <c r="AB24" i="28"/>
  <c r="AA24" i="28"/>
  <c r="AG23" i="28"/>
  <c r="AF23" i="28"/>
  <c r="AD23" i="28"/>
  <c r="AC23" i="28"/>
  <c r="AB23" i="28"/>
  <c r="AA23" i="28"/>
  <c r="AG22" i="28"/>
  <c r="AF22" i="28"/>
  <c r="AD22" i="28"/>
  <c r="AC22" i="28"/>
  <c r="AB22" i="28"/>
  <c r="AA22" i="28"/>
  <c r="AG21" i="28"/>
  <c r="AF21" i="28"/>
  <c r="AD21" i="28"/>
  <c r="AC21" i="28"/>
  <c r="AB21" i="28"/>
  <c r="AA21" i="28"/>
  <c r="AG20" i="28"/>
  <c r="AF20" i="28"/>
  <c r="AD20" i="28"/>
  <c r="AC20" i="28"/>
  <c r="AB20" i="28"/>
  <c r="AA20" i="28"/>
  <c r="AG19" i="28"/>
  <c r="AF19" i="28"/>
  <c r="AD19" i="28"/>
  <c r="AC19" i="28"/>
  <c r="AB19" i="28"/>
  <c r="AA19" i="28"/>
  <c r="AG18" i="28"/>
  <c r="AF18" i="28"/>
  <c r="AD18" i="28"/>
  <c r="AC18" i="28"/>
  <c r="AB18" i="28"/>
  <c r="AA18" i="28"/>
  <c r="AG17" i="28"/>
  <c r="AF17" i="28"/>
  <c r="AD17" i="28"/>
  <c r="AC17" i="28"/>
  <c r="AB17" i="28"/>
  <c r="AA17" i="28"/>
  <c r="AG16" i="28"/>
  <c r="AF16" i="28"/>
  <c r="AD16" i="28"/>
  <c r="AC16" i="28"/>
  <c r="AB16" i="28"/>
  <c r="AA16" i="28"/>
  <c r="AG15" i="28"/>
  <c r="AF15" i="28"/>
  <c r="AD15" i="28"/>
  <c r="AC15" i="28"/>
  <c r="AB15" i="28"/>
  <c r="AA15" i="28"/>
  <c r="AG14" i="28"/>
  <c r="AF14" i="28"/>
  <c r="AD14" i="28"/>
  <c r="AC14" i="28"/>
  <c r="AB14" i="28"/>
  <c r="AA14" i="28"/>
  <c r="AG13" i="28"/>
  <c r="AF13" i="28"/>
  <c r="AD13" i="28"/>
  <c r="AC13" i="28"/>
  <c r="AB13" i="28"/>
  <c r="AA13" i="28"/>
  <c r="AG12" i="28"/>
  <c r="AF12" i="28"/>
  <c r="AD12" i="28"/>
  <c r="AC12" i="28"/>
  <c r="AB12" i="28"/>
  <c r="AA12" i="28"/>
  <c r="AG11" i="28"/>
  <c r="AF11" i="28"/>
  <c r="AD11" i="28"/>
  <c r="AC11" i="28"/>
  <c r="AB11" i="28"/>
  <c r="AA11" i="28"/>
  <c r="AG10" i="28"/>
  <c r="AF10" i="28"/>
  <c r="AD10" i="28"/>
  <c r="AC10" i="28"/>
  <c r="AB10" i="28"/>
  <c r="AA10" i="28"/>
  <c r="AG9" i="28"/>
  <c r="AF9" i="28"/>
  <c r="AD9" i="28"/>
  <c r="AC9" i="28"/>
  <c r="AB9" i="28"/>
  <c r="AA9" i="28"/>
  <c r="AG8" i="28"/>
  <c r="AF8" i="28"/>
  <c r="AD8" i="28"/>
  <c r="AC8" i="28"/>
  <c r="AB8" i="28"/>
  <c r="AA8" i="28"/>
  <c r="AG7" i="28"/>
  <c r="AF7" i="28"/>
  <c r="AD7" i="28"/>
  <c r="AC7" i="28"/>
  <c r="AB7" i="28"/>
  <c r="AA7" i="28"/>
  <c r="AG6" i="28"/>
  <c r="AF6" i="28"/>
  <c r="AD6" i="28"/>
  <c r="AC6" i="28"/>
  <c r="AB6" i="28"/>
  <c r="AA6" i="28"/>
  <c r="AG5" i="28"/>
  <c r="AF5" i="28"/>
  <c r="AD5" i="28"/>
  <c r="AC5" i="28"/>
  <c r="AB5" i="28"/>
  <c r="AA5" i="28"/>
  <c r="AG4" i="28"/>
  <c r="AF4" i="28"/>
  <c r="AD4" i="28"/>
  <c r="AC4" i="28"/>
  <c r="AB4" i="28"/>
  <c r="AA4" i="28"/>
  <c r="AK84" i="17" l="1"/>
  <c r="AJ84" i="17"/>
  <c r="AI84" i="17"/>
  <c r="AG84" i="17"/>
  <c r="AF84" i="17"/>
  <c r="AE84" i="17"/>
  <c r="AD84" i="17"/>
  <c r="AA84" i="17"/>
  <c r="AB84" i="17" s="1"/>
  <c r="AK83" i="17"/>
  <c r="AJ83" i="17"/>
  <c r="AI83" i="17"/>
  <c r="AG83" i="17"/>
  <c r="AF83" i="17"/>
  <c r="AE83" i="17"/>
  <c r="AD83" i="17"/>
  <c r="AB83" i="17"/>
  <c r="AA83" i="17"/>
  <c r="AK82" i="17"/>
  <c r="AJ82" i="17"/>
  <c r="AI82" i="17"/>
  <c r="AG82" i="17"/>
  <c r="AF82" i="17"/>
  <c r="AE82" i="17"/>
  <c r="AD82" i="17"/>
  <c r="AB82" i="17"/>
  <c r="AA82" i="17"/>
  <c r="AK81" i="17"/>
  <c r="AJ81" i="17"/>
  <c r="AI81" i="17"/>
  <c r="AG81" i="17"/>
  <c r="AF81" i="17"/>
  <c r="AE81" i="17"/>
  <c r="AD81" i="17"/>
  <c r="AB81" i="17"/>
  <c r="AA81" i="17"/>
  <c r="AK80" i="17"/>
  <c r="AJ80" i="17"/>
  <c r="AI80" i="17"/>
  <c r="AG80" i="17"/>
  <c r="AF80" i="17"/>
  <c r="AE80" i="17"/>
  <c r="AD80" i="17"/>
  <c r="AA80" i="17"/>
  <c r="AB80" i="17" s="1"/>
  <c r="AK79" i="17"/>
  <c r="AJ79" i="17"/>
  <c r="AI79" i="17"/>
  <c r="AG79" i="17"/>
  <c r="AF79" i="17"/>
  <c r="AE79" i="17"/>
  <c r="AD79" i="17"/>
  <c r="AA79" i="17"/>
  <c r="AB79" i="17" s="1"/>
  <c r="AK78" i="17"/>
  <c r="AJ78" i="17"/>
  <c r="AI78" i="17"/>
  <c r="AG78" i="17"/>
  <c r="AF78" i="17"/>
  <c r="AE78" i="17"/>
  <c r="AD78" i="17"/>
  <c r="AA78" i="17"/>
  <c r="AB78" i="17" s="1"/>
  <c r="AK77" i="17"/>
  <c r="AJ77" i="17"/>
  <c r="AI77" i="17"/>
  <c r="AG77" i="17"/>
  <c r="AF77" i="17"/>
  <c r="AE77" i="17"/>
  <c r="AD77" i="17"/>
  <c r="AB77" i="17"/>
  <c r="AA77" i="17"/>
  <c r="AK76" i="17"/>
  <c r="AJ76" i="17"/>
  <c r="AI76" i="17"/>
  <c r="AG76" i="17"/>
  <c r="AF76" i="17"/>
  <c r="AE76" i="17"/>
  <c r="AD76" i="17"/>
  <c r="AA76" i="17"/>
  <c r="AB76" i="17" s="1"/>
  <c r="AK75" i="17"/>
  <c r="AJ75" i="17"/>
  <c r="AI75" i="17"/>
  <c r="AG75" i="17"/>
  <c r="AF75" i="17"/>
  <c r="AE75" i="17"/>
  <c r="AD75" i="17"/>
  <c r="AB75" i="17"/>
  <c r="AA75" i="17"/>
  <c r="AK74" i="17"/>
  <c r="AJ74" i="17"/>
  <c r="AI74" i="17"/>
  <c r="AG74" i="17"/>
  <c r="AF74" i="17"/>
  <c r="AE74" i="17"/>
  <c r="AD74" i="17"/>
  <c r="AA74" i="17"/>
  <c r="AB74" i="17" s="1"/>
  <c r="AK73" i="17"/>
  <c r="AJ73" i="17"/>
  <c r="AI73" i="17"/>
  <c r="AG73" i="17"/>
  <c r="AF73" i="17"/>
  <c r="AE73" i="17"/>
  <c r="AD73" i="17"/>
  <c r="AA73" i="17"/>
  <c r="AB73" i="17" s="1"/>
  <c r="AK72" i="17"/>
  <c r="AJ72" i="17"/>
  <c r="AI72" i="17"/>
  <c r="AG72" i="17"/>
  <c r="AF72" i="17"/>
  <c r="AE72" i="17"/>
  <c r="AD72" i="17"/>
  <c r="AA72" i="17"/>
  <c r="AB72" i="17" s="1"/>
  <c r="AK71" i="17"/>
  <c r="AJ71" i="17"/>
  <c r="AI71" i="17"/>
  <c r="AG71" i="17"/>
  <c r="AF71" i="17"/>
  <c r="AE71" i="17"/>
  <c r="AD71" i="17"/>
  <c r="AA71" i="17"/>
  <c r="AB71" i="17" s="1"/>
  <c r="AK70" i="17"/>
  <c r="AJ70" i="17"/>
  <c r="AI70" i="17"/>
  <c r="AG70" i="17"/>
  <c r="AF70" i="17"/>
  <c r="AE70" i="17"/>
  <c r="AD70" i="17"/>
  <c r="AB70" i="17"/>
  <c r="AA70" i="17"/>
  <c r="AK69" i="17"/>
  <c r="AJ69" i="17"/>
  <c r="AI69" i="17"/>
  <c r="AG69" i="17"/>
  <c r="AF69" i="17"/>
  <c r="AE69" i="17"/>
  <c r="AD69" i="17"/>
  <c r="AA69" i="17"/>
  <c r="AB69" i="17" s="1"/>
  <c r="BR24" i="5" l="1"/>
  <c r="BO24" i="5"/>
  <c r="BN24" i="5"/>
  <c r="BM24" i="5"/>
  <c r="BK24" i="5" l="1"/>
  <c r="AK5" i="17"/>
  <c r="AK6" i="17"/>
  <c r="AK7" i="17"/>
  <c r="AK8" i="17"/>
  <c r="AK9" i="17"/>
  <c r="AK10" i="17"/>
  <c r="AK11" i="17"/>
  <c r="AK12" i="17"/>
  <c r="AK13" i="17"/>
  <c r="AK14" i="17"/>
  <c r="AK15" i="17"/>
  <c r="AK16" i="17"/>
  <c r="AK17" i="17"/>
  <c r="AK18" i="17"/>
  <c r="AK19" i="17"/>
  <c r="AK20" i="17"/>
  <c r="AK21" i="17"/>
  <c r="AK22" i="17"/>
  <c r="AK23" i="17"/>
  <c r="AK24" i="17"/>
  <c r="AK25" i="17"/>
  <c r="AK26" i="17"/>
  <c r="AK27" i="17"/>
  <c r="AK28" i="17"/>
  <c r="AK29" i="17"/>
  <c r="AK30" i="17"/>
  <c r="AK31" i="17"/>
  <c r="AK32" i="17"/>
  <c r="AK33" i="17"/>
  <c r="AK34" i="17"/>
  <c r="AK35" i="17"/>
  <c r="AK36" i="17"/>
  <c r="AK37" i="17"/>
  <c r="AK38" i="17"/>
  <c r="AK39" i="17"/>
  <c r="AK40" i="17"/>
  <c r="AK41" i="17"/>
  <c r="AK42" i="17"/>
  <c r="AK43" i="17"/>
  <c r="AK44" i="17"/>
  <c r="AK45" i="17"/>
  <c r="AK46" i="17"/>
  <c r="AK47" i="17"/>
  <c r="AK48" i="17"/>
  <c r="AK49" i="17"/>
  <c r="AK50" i="17"/>
  <c r="AK51" i="17"/>
  <c r="AK52" i="17"/>
  <c r="AK53" i="17"/>
  <c r="AK54" i="17"/>
  <c r="AK55" i="17"/>
  <c r="AK56" i="17"/>
  <c r="AK57" i="17"/>
  <c r="AK58" i="17"/>
  <c r="AK59" i="17"/>
  <c r="AK60" i="17"/>
  <c r="AK61" i="17"/>
  <c r="AK62" i="17"/>
  <c r="AK63" i="17"/>
  <c r="AK64" i="17"/>
  <c r="AK65" i="17"/>
  <c r="AK66" i="17"/>
  <c r="AK67" i="17"/>
  <c r="AK68" i="17"/>
  <c r="AD6" i="17"/>
  <c r="AE6" i="17"/>
  <c r="AF6" i="17"/>
  <c r="AG6" i="17"/>
  <c r="AI6" i="17"/>
  <c r="AJ6" i="17"/>
  <c r="AD7" i="17"/>
  <c r="AE7" i="17"/>
  <c r="AF7" i="17"/>
  <c r="AG7" i="17"/>
  <c r="AI7" i="17"/>
  <c r="AJ7" i="17"/>
  <c r="AD8" i="17"/>
  <c r="AE8" i="17"/>
  <c r="AF8" i="17"/>
  <c r="AG8" i="17"/>
  <c r="AI8" i="17"/>
  <c r="AJ8" i="17"/>
  <c r="AD9" i="17"/>
  <c r="AE9" i="17"/>
  <c r="AF9" i="17"/>
  <c r="AG9" i="17"/>
  <c r="AI9" i="17"/>
  <c r="AJ9" i="17"/>
  <c r="AD10" i="17"/>
  <c r="AE10" i="17"/>
  <c r="AF10" i="17"/>
  <c r="AG10" i="17"/>
  <c r="AI10" i="17"/>
  <c r="AJ10" i="17"/>
  <c r="AD11" i="17"/>
  <c r="AE11" i="17"/>
  <c r="AF11" i="17"/>
  <c r="AG11" i="17"/>
  <c r="AI11" i="17"/>
  <c r="AJ11" i="17"/>
  <c r="AD12" i="17"/>
  <c r="AE12" i="17"/>
  <c r="AF12" i="17"/>
  <c r="AG12" i="17"/>
  <c r="AI12" i="17"/>
  <c r="AJ12" i="17"/>
  <c r="AD13" i="17"/>
  <c r="AE13" i="17"/>
  <c r="AF13" i="17"/>
  <c r="AG13" i="17"/>
  <c r="AI13" i="17"/>
  <c r="AJ13" i="17"/>
  <c r="AD14" i="17"/>
  <c r="AE14" i="17"/>
  <c r="AF14" i="17"/>
  <c r="AG14" i="17"/>
  <c r="AI14" i="17"/>
  <c r="AJ14" i="17"/>
  <c r="AD15" i="17"/>
  <c r="AE15" i="17"/>
  <c r="AF15" i="17"/>
  <c r="AG15" i="17"/>
  <c r="AI15" i="17"/>
  <c r="AJ15" i="17"/>
  <c r="AD16" i="17"/>
  <c r="AE16" i="17"/>
  <c r="AF16" i="17"/>
  <c r="AG16" i="17"/>
  <c r="AI16" i="17"/>
  <c r="AJ16" i="17"/>
  <c r="AD17" i="17"/>
  <c r="AE17" i="17"/>
  <c r="AF17" i="17"/>
  <c r="AG17" i="17"/>
  <c r="AI17" i="17"/>
  <c r="AJ17" i="17"/>
  <c r="AD18" i="17"/>
  <c r="AE18" i="17"/>
  <c r="AF18" i="17"/>
  <c r="AG18" i="17"/>
  <c r="AI18" i="17"/>
  <c r="AJ18" i="17"/>
  <c r="AD19" i="17"/>
  <c r="AE19" i="17"/>
  <c r="AF19" i="17"/>
  <c r="AG19" i="17"/>
  <c r="AI19" i="17"/>
  <c r="AJ19" i="17"/>
  <c r="AD20" i="17"/>
  <c r="AE20" i="17"/>
  <c r="AF20" i="17"/>
  <c r="AG20" i="17"/>
  <c r="AI20" i="17"/>
  <c r="AJ20" i="17"/>
  <c r="AD21" i="17"/>
  <c r="AE21" i="17"/>
  <c r="AF21" i="17"/>
  <c r="AG21" i="17"/>
  <c r="AI21" i="17"/>
  <c r="AJ21" i="17"/>
  <c r="AD22" i="17"/>
  <c r="AE22" i="17"/>
  <c r="AF22" i="17"/>
  <c r="AG22" i="17"/>
  <c r="AI22" i="17"/>
  <c r="AJ22" i="17"/>
  <c r="AD23" i="17"/>
  <c r="AE23" i="17"/>
  <c r="AF23" i="17"/>
  <c r="AG23" i="17"/>
  <c r="AI23" i="17"/>
  <c r="AJ23" i="17"/>
  <c r="AD24" i="17"/>
  <c r="AE24" i="17"/>
  <c r="AF24" i="17"/>
  <c r="AG24" i="17"/>
  <c r="AI24" i="17"/>
  <c r="AJ24" i="17"/>
  <c r="AD25" i="17"/>
  <c r="AE25" i="17"/>
  <c r="AF25" i="17"/>
  <c r="AG25" i="17"/>
  <c r="AI25" i="17"/>
  <c r="AJ25" i="17"/>
  <c r="AD26" i="17"/>
  <c r="AE26" i="17"/>
  <c r="AF26" i="17"/>
  <c r="AG26" i="17"/>
  <c r="AI26" i="17"/>
  <c r="AJ26" i="17"/>
  <c r="AD27" i="17"/>
  <c r="AE27" i="17"/>
  <c r="AF27" i="17"/>
  <c r="AG27" i="17"/>
  <c r="AI27" i="17"/>
  <c r="AJ27" i="17"/>
  <c r="AD28" i="17"/>
  <c r="AE28" i="17"/>
  <c r="AF28" i="17"/>
  <c r="AG28" i="17"/>
  <c r="AI28" i="17"/>
  <c r="AJ28" i="17"/>
  <c r="AD29" i="17"/>
  <c r="AE29" i="17"/>
  <c r="AF29" i="17"/>
  <c r="AG29" i="17"/>
  <c r="AI29" i="17"/>
  <c r="AJ29" i="17"/>
  <c r="AD30" i="17"/>
  <c r="AE30" i="17"/>
  <c r="AF30" i="17"/>
  <c r="AG30" i="17"/>
  <c r="AI30" i="17"/>
  <c r="AJ30" i="17"/>
  <c r="AD31" i="17"/>
  <c r="AE31" i="17"/>
  <c r="AF31" i="17"/>
  <c r="AG31" i="17"/>
  <c r="AI31" i="17"/>
  <c r="AJ31" i="17"/>
  <c r="AD32" i="17"/>
  <c r="AE32" i="17"/>
  <c r="AF32" i="17"/>
  <c r="AG32" i="17"/>
  <c r="AI32" i="17"/>
  <c r="AJ32" i="17"/>
  <c r="AD33" i="17"/>
  <c r="AE33" i="17"/>
  <c r="AF33" i="17"/>
  <c r="AG33" i="17"/>
  <c r="AI33" i="17"/>
  <c r="AJ33" i="17"/>
  <c r="AD34" i="17"/>
  <c r="AE34" i="17"/>
  <c r="AF34" i="17"/>
  <c r="AG34" i="17"/>
  <c r="AI34" i="17"/>
  <c r="AJ34" i="17"/>
  <c r="AD35" i="17"/>
  <c r="AE35" i="17"/>
  <c r="AF35" i="17"/>
  <c r="AG35" i="17"/>
  <c r="AI35" i="17"/>
  <c r="AJ35" i="17"/>
  <c r="AD36" i="17"/>
  <c r="AE36" i="17"/>
  <c r="AF36" i="17"/>
  <c r="AG36" i="17"/>
  <c r="AI36" i="17"/>
  <c r="AJ36" i="17"/>
  <c r="AD37" i="17"/>
  <c r="AE37" i="17"/>
  <c r="AF37" i="17"/>
  <c r="AG37" i="17"/>
  <c r="AI37" i="17"/>
  <c r="AJ37" i="17"/>
  <c r="AD38" i="17"/>
  <c r="AE38" i="17"/>
  <c r="AF38" i="17"/>
  <c r="AG38" i="17"/>
  <c r="AI38" i="17"/>
  <c r="AJ38" i="17"/>
  <c r="AD39" i="17"/>
  <c r="AE39" i="17"/>
  <c r="AF39" i="17"/>
  <c r="AG39" i="17"/>
  <c r="AI39" i="17"/>
  <c r="AJ39" i="17"/>
  <c r="AD40" i="17"/>
  <c r="AE40" i="17"/>
  <c r="AF40" i="17"/>
  <c r="AG40" i="17"/>
  <c r="AI40" i="17"/>
  <c r="AJ40" i="17"/>
  <c r="AD41" i="17"/>
  <c r="AE41" i="17"/>
  <c r="AF41" i="17"/>
  <c r="AG41" i="17"/>
  <c r="AI41" i="17"/>
  <c r="AJ41" i="17"/>
  <c r="AD42" i="17"/>
  <c r="AE42" i="17"/>
  <c r="AF42" i="17"/>
  <c r="AG42" i="17"/>
  <c r="AI42" i="17"/>
  <c r="AJ42" i="17"/>
  <c r="AD43" i="17"/>
  <c r="AE43" i="17"/>
  <c r="AF43" i="17"/>
  <c r="AG43" i="17"/>
  <c r="AI43" i="17"/>
  <c r="AJ43" i="17"/>
  <c r="AD44" i="17"/>
  <c r="AE44" i="17"/>
  <c r="AF44" i="17"/>
  <c r="AG44" i="17"/>
  <c r="AI44" i="17"/>
  <c r="AJ44" i="17"/>
  <c r="AD45" i="17"/>
  <c r="AE45" i="17"/>
  <c r="AF45" i="17"/>
  <c r="AG45" i="17"/>
  <c r="AI45" i="17"/>
  <c r="AJ45" i="17"/>
  <c r="AD46" i="17"/>
  <c r="AE46" i="17"/>
  <c r="AF46" i="17"/>
  <c r="AG46" i="17"/>
  <c r="AI46" i="17"/>
  <c r="AJ46" i="17"/>
  <c r="AD47" i="17"/>
  <c r="AE47" i="17"/>
  <c r="AF47" i="17"/>
  <c r="AG47" i="17"/>
  <c r="AI47" i="17"/>
  <c r="AJ47" i="17"/>
  <c r="AD48" i="17"/>
  <c r="AE48" i="17"/>
  <c r="AF48" i="17"/>
  <c r="AG48" i="17"/>
  <c r="AI48" i="17"/>
  <c r="AJ48" i="17"/>
  <c r="AD49" i="17"/>
  <c r="AE49" i="17"/>
  <c r="AF49" i="17"/>
  <c r="AG49" i="17"/>
  <c r="AI49" i="17"/>
  <c r="AJ49" i="17"/>
  <c r="AD50" i="17"/>
  <c r="AE50" i="17"/>
  <c r="AF50" i="17"/>
  <c r="AG50" i="17"/>
  <c r="AI50" i="17"/>
  <c r="AJ50" i="17"/>
  <c r="AD51" i="17"/>
  <c r="AE51" i="17"/>
  <c r="AF51" i="17"/>
  <c r="AG51" i="17"/>
  <c r="AI51" i="17"/>
  <c r="AJ51" i="17"/>
  <c r="AD52" i="17"/>
  <c r="AE52" i="17"/>
  <c r="AF52" i="17"/>
  <c r="AG52" i="17"/>
  <c r="AI52" i="17"/>
  <c r="AJ52" i="17"/>
  <c r="AD53" i="17"/>
  <c r="AE53" i="17"/>
  <c r="AF53" i="17"/>
  <c r="AG53" i="17"/>
  <c r="AI53" i="17"/>
  <c r="AJ53" i="17"/>
  <c r="AD54" i="17"/>
  <c r="AE54" i="17"/>
  <c r="AF54" i="17"/>
  <c r="AG54" i="17"/>
  <c r="AI54" i="17"/>
  <c r="AJ54" i="17"/>
  <c r="AD55" i="17"/>
  <c r="AE55" i="17"/>
  <c r="AF55" i="17"/>
  <c r="AG55" i="17"/>
  <c r="AI55" i="17"/>
  <c r="AJ55" i="17"/>
  <c r="AD56" i="17"/>
  <c r="AE56" i="17"/>
  <c r="AF56" i="17"/>
  <c r="AG56" i="17"/>
  <c r="AI56" i="17"/>
  <c r="AJ56" i="17"/>
  <c r="AD57" i="17"/>
  <c r="AE57" i="17"/>
  <c r="AF57" i="17"/>
  <c r="AG57" i="17"/>
  <c r="AI57" i="17"/>
  <c r="AJ57" i="17"/>
  <c r="AD58" i="17"/>
  <c r="AE58" i="17"/>
  <c r="AF58" i="17"/>
  <c r="AG58" i="17"/>
  <c r="AI58" i="17"/>
  <c r="AJ58" i="17"/>
  <c r="AD59" i="17"/>
  <c r="AE59" i="17"/>
  <c r="AF59" i="17"/>
  <c r="AG59" i="17"/>
  <c r="AI59" i="17"/>
  <c r="AJ59" i="17"/>
  <c r="AD60" i="17"/>
  <c r="AE60" i="17"/>
  <c r="AF60" i="17"/>
  <c r="AG60" i="17"/>
  <c r="AI60" i="17"/>
  <c r="AJ60" i="17"/>
  <c r="AD61" i="17"/>
  <c r="AE61" i="17"/>
  <c r="AF61" i="17"/>
  <c r="AG61" i="17"/>
  <c r="AI61" i="17"/>
  <c r="AJ61" i="17"/>
  <c r="AD62" i="17"/>
  <c r="AE62" i="17"/>
  <c r="AF62" i="17"/>
  <c r="AG62" i="17"/>
  <c r="AI62" i="17"/>
  <c r="AJ62" i="17"/>
  <c r="AD63" i="17"/>
  <c r="AE63" i="17"/>
  <c r="AF63" i="17"/>
  <c r="AG63" i="17"/>
  <c r="AI63" i="17"/>
  <c r="AJ63" i="17"/>
  <c r="AD64" i="17"/>
  <c r="AE64" i="17"/>
  <c r="AF64" i="17"/>
  <c r="AG64" i="17"/>
  <c r="AI64" i="17"/>
  <c r="AJ64" i="17"/>
  <c r="AD65" i="17"/>
  <c r="AE65" i="17"/>
  <c r="AF65" i="17"/>
  <c r="AG65" i="17"/>
  <c r="AI65" i="17"/>
  <c r="AJ65" i="17"/>
  <c r="AD66" i="17"/>
  <c r="AE66" i="17"/>
  <c r="AF66" i="17"/>
  <c r="AG66" i="17"/>
  <c r="AI66" i="17"/>
  <c r="AJ66" i="17"/>
  <c r="AD67" i="17"/>
  <c r="AE67" i="17"/>
  <c r="AF67" i="17"/>
  <c r="AG67" i="17"/>
  <c r="AI67" i="17"/>
  <c r="AJ67" i="17"/>
  <c r="AD68" i="17"/>
  <c r="AE68" i="17"/>
  <c r="AF68" i="17"/>
  <c r="AG68" i="17"/>
  <c r="AI68" i="17"/>
  <c r="AJ68" i="17"/>
  <c r="AE5" i="17"/>
  <c r="AF5" i="17"/>
  <c r="AG5" i="17"/>
  <c r="AI5" i="17"/>
  <c r="AJ5" i="17"/>
  <c r="AD5" i="17"/>
  <c r="AA68" i="17"/>
  <c r="AB68" i="17" s="1"/>
  <c r="AA67" i="17"/>
  <c r="AB67" i="17" s="1"/>
  <c r="AA66" i="17"/>
  <c r="AB66" i="17" s="1"/>
  <c r="AA65" i="17"/>
  <c r="AB65" i="17" s="1"/>
  <c r="AA64" i="17"/>
  <c r="AB64" i="17" s="1"/>
  <c r="AA63" i="17"/>
  <c r="AB63" i="17" s="1"/>
  <c r="AA62" i="17"/>
  <c r="AB62" i="17" s="1"/>
  <c r="AA61" i="17"/>
  <c r="AB61" i="17" s="1"/>
  <c r="AA60" i="17"/>
  <c r="AB60" i="17" s="1"/>
  <c r="AA59" i="17"/>
  <c r="AB59" i="17" s="1"/>
  <c r="AA58" i="17"/>
  <c r="AB58" i="17" s="1"/>
  <c r="AA57" i="17"/>
  <c r="AB57" i="17" s="1"/>
  <c r="AA56" i="17"/>
  <c r="AB56" i="17" s="1"/>
  <c r="AA55" i="17"/>
  <c r="AB55" i="17" s="1"/>
  <c r="AA54" i="17"/>
  <c r="AB54" i="17" s="1"/>
  <c r="AA53" i="17"/>
  <c r="AB53" i="17" s="1"/>
  <c r="AA52" i="17"/>
  <c r="AB52" i="17" s="1"/>
  <c r="AA51" i="17"/>
  <c r="AB51" i="17" s="1"/>
  <c r="AA50" i="17"/>
  <c r="AB50" i="17" s="1"/>
  <c r="AA49" i="17"/>
  <c r="AB49" i="17" s="1"/>
  <c r="AA48" i="17"/>
  <c r="AB48" i="17" s="1"/>
  <c r="AA47" i="17"/>
  <c r="AB47" i="17" s="1"/>
  <c r="AA46" i="17"/>
  <c r="AB46" i="17" s="1"/>
  <c r="AA45" i="17"/>
  <c r="AB45" i="17" s="1"/>
  <c r="AA44" i="17"/>
  <c r="AB44" i="17" s="1"/>
  <c r="AA43" i="17"/>
  <c r="AB43" i="17" s="1"/>
  <c r="AA42" i="17"/>
  <c r="AB42" i="17" s="1"/>
  <c r="AA41" i="17"/>
  <c r="AB41" i="17" s="1"/>
  <c r="AA40" i="17"/>
  <c r="AB40" i="17" s="1"/>
  <c r="AA39" i="17"/>
  <c r="AB39" i="17" s="1"/>
  <c r="AA38" i="17"/>
  <c r="AB38" i="17" s="1"/>
  <c r="AA37" i="17"/>
  <c r="AB37" i="17" s="1"/>
  <c r="AA36" i="17"/>
  <c r="AB36" i="17" s="1"/>
  <c r="AA35" i="17"/>
  <c r="AB35" i="17" s="1"/>
  <c r="AA34" i="17"/>
  <c r="AB34" i="17" s="1"/>
  <c r="AA32" i="17"/>
  <c r="AB32" i="17" s="1"/>
  <c r="AA31" i="17"/>
  <c r="AB31" i="17" s="1"/>
  <c r="AA30" i="17"/>
  <c r="AB30" i="17" s="1"/>
  <c r="AA28" i="17"/>
  <c r="AB28" i="17" s="1"/>
  <c r="AA27" i="17"/>
  <c r="AB27" i="17" s="1"/>
  <c r="AA26" i="17"/>
  <c r="AB26" i="17" s="1"/>
  <c r="AA24" i="17"/>
  <c r="AB24" i="17" s="1"/>
  <c r="AA23" i="17"/>
  <c r="AB23" i="17" s="1"/>
  <c r="AA22" i="17"/>
  <c r="AB22" i="17" s="1"/>
  <c r="AA20" i="17"/>
  <c r="AB20" i="17" s="1"/>
  <c r="AA19" i="17"/>
  <c r="AB19" i="17" s="1"/>
  <c r="AA18" i="17"/>
  <c r="AB18" i="17" s="1"/>
  <c r="AA16" i="17"/>
  <c r="AB16" i="17" s="1"/>
  <c r="AA15" i="17"/>
  <c r="AB15" i="17" s="1"/>
  <c r="AA13" i="17"/>
  <c r="AB13" i="17" s="1"/>
  <c r="AA14" i="17"/>
  <c r="AB14" i="17" s="1"/>
  <c r="AA12" i="17"/>
  <c r="AB12" i="17" s="1"/>
  <c r="AA11" i="17"/>
  <c r="AB11" i="17" s="1"/>
  <c r="AA10" i="17"/>
  <c r="AB10" i="17" s="1"/>
  <c r="AA8" i="17"/>
  <c r="AB8" i="17" s="1"/>
  <c r="AA7" i="17"/>
  <c r="AB7" i="17" s="1"/>
  <c r="AA6" i="17"/>
  <c r="AB6" i="17" s="1"/>
  <c r="AA33" i="17"/>
  <c r="AB33" i="17" s="1"/>
  <c r="AA29" i="17"/>
  <c r="AB29" i="17" s="1"/>
  <c r="AA25" i="17"/>
  <c r="AB25" i="17" s="1"/>
  <c r="AA21" i="17"/>
  <c r="AB21" i="17" s="1"/>
  <c r="AA17" i="17"/>
  <c r="AB17" i="17" s="1"/>
  <c r="AA9" i="17"/>
  <c r="AB9" i="17" s="1"/>
  <c r="AA5" i="17"/>
  <c r="AB5" i="17" s="1"/>
  <c r="AB63" i="23"/>
  <c r="AB62" i="23"/>
  <c r="AB61" i="23"/>
  <c r="AB60" i="23"/>
  <c r="AB59" i="23"/>
  <c r="AB58" i="23"/>
  <c r="AB57" i="23"/>
  <c r="AB56" i="23"/>
  <c r="AB55" i="23"/>
  <c r="AB54" i="23"/>
  <c r="AB53" i="23"/>
  <c r="AB52" i="23"/>
  <c r="AB51" i="23"/>
  <c r="AB50" i="23"/>
  <c r="AB49" i="23"/>
  <c r="AB48" i="23"/>
  <c r="AB47" i="23"/>
  <c r="AB46" i="23"/>
  <c r="AB45" i="23"/>
  <c r="AB44" i="23"/>
  <c r="AB43" i="23"/>
  <c r="AB42" i="23"/>
  <c r="AB41" i="23"/>
  <c r="AB40" i="23"/>
  <c r="AB39" i="23"/>
  <c r="AB38" i="23"/>
  <c r="AB37" i="23"/>
  <c r="AB36" i="23"/>
  <c r="AB35" i="23"/>
  <c r="AB34" i="23"/>
  <c r="AB33" i="23"/>
  <c r="AB32" i="23"/>
  <c r="AB31" i="23"/>
  <c r="AB30" i="23"/>
  <c r="AB29" i="23"/>
  <c r="AB28" i="23"/>
  <c r="AB27" i="23"/>
  <c r="AB26" i="23"/>
  <c r="AB25" i="23"/>
  <c r="AB24" i="23"/>
  <c r="AB23" i="23"/>
  <c r="AB22" i="23"/>
  <c r="AB21" i="23"/>
  <c r="AB20" i="23"/>
  <c r="AB19" i="23"/>
  <c r="AB18" i="23"/>
  <c r="AB17" i="23"/>
  <c r="AB16" i="23"/>
  <c r="AB15" i="23"/>
  <c r="AB14" i="23"/>
  <c r="AB13" i="23"/>
  <c r="AB12" i="23"/>
  <c r="AB11" i="23"/>
  <c r="AB10" i="23"/>
  <c r="AB9" i="23"/>
  <c r="AB8" i="23"/>
  <c r="AB7" i="23"/>
  <c r="AB6" i="23"/>
  <c r="AB5" i="23"/>
  <c r="AB4" i="23"/>
  <c r="AG63" i="23" l="1"/>
  <c r="AF63" i="23"/>
  <c r="AD63" i="23"/>
  <c r="AC63" i="23"/>
  <c r="AA63" i="23"/>
  <c r="AG62" i="23"/>
  <c r="AF62" i="23"/>
  <c r="AD62" i="23"/>
  <c r="AC62" i="23"/>
  <c r="AA62" i="23"/>
  <c r="AG61" i="23"/>
  <c r="AF61" i="23"/>
  <c r="AD61" i="23"/>
  <c r="AC61" i="23"/>
  <c r="AA61" i="23"/>
  <c r="AG60" i="23"/>
  <c r="AF60" i="23"/>
  <c r="AD60" i="23"/>
  <c r="AC60" i="23"/>
  <c r="AA60" i="23"/>
  <c r="AG59" i="23"/>
  <c r="AF59" i="23"/>
  <c r="AD59" i="23"/>
  <c r="AC59" i="23"/>
  <c r="AA59" i="23"/>
  <c r="AG58" i="23"/>
  <c r="AF58" i="23"/>
  <c r="AD58" i="23"/>
  <c r="AC58" i="23"/>
  <c r="AA58" i="23"/>
  <c r="AG57" i="23"/>
  <c r="AF57" i="23"/>
  <c r="AD57" i="23"/>
  <c r="AC57" i="23"/>
  <c r="AA57" i="23"/>
  <c r="AG56" i="23"/>
  <c r="AF56" i="23"/>
  <c r="AD56" i="23"/>
  <c r="AC56" i="23"/>
  <c r="AA56" i="23"/>
  <c r="AG55" i="23"/>
  <c r="AF55" i="23"/>
  <c r="AD55" i="23"/>
  <c r="AC55" i="23"/>
  <c r="AA55" i="23"/>
  <c r="AG54" i="23"/>
  <c r="AF54" i="23"/>
  <c r="AD54" i="23"/>
  <c r="AC54" i="23"/>
  <c r="AA54" i="23"/>
  <c r="AG53" i="23"/>
  <c r="AF53" i="23"/>
  <c r="AD53" i="23"/>
  <c r="AC53" i="23"/>
  <c r="AA53" i="23"/>
  <c r="AG52" i="23"/>
  <c r="AF52" i="23"/>
  <c r="AD52" i="23"/>
  <c r="AC52" i="23"/>
  <c r="AA52" i="23"/>
  <c r="AG51" i="23"/>
  <c r="AF51" i="23"/>
  <c r="AD51" i="23"/>
  <c r="AC51" i="23"/>
  <c r="AA51" i="23"/>
  <c r="AG50" i="23"/>
  <c r="AF50" i="23"/>
  <c r="AD50" i="23"/>
  <c r="AC50" i="23"/>
  <c r="AA50" i="23"/>
  <c r="AG49" i="23"/>
  <c r="AF49" i="23"/>
  <c r="AD49" i="23"/>
  <c r="AC49" i="23"/>
  <c r="AA49" i="23"/>
  <c r="AG48" i="23"/>
  <c r="AF48" i="23"/>
  <c r="AD48" i="23"/>
  <c r="AC48" i="23"/>
  <c r="AA48" i="23"/>
  <c r="AG47" i="23"/>
  <c r="AF47" i="23"/>
  <c r="AD47" i="23"/>
  <c r="AC47" i="23"/>
  <c r="AA47" i="23"/>
  <c r="AG46" i="23"/>
  <c r="AF46" i="23"/>
  <c r="AD46" i="23"/>
  <c r="AC46" i="23"/>
  <c r="AA46" i="23"/>
  <c r="AG45" i="23"/>
  <c r="AF45" i="23"/>
  <c r="AD45" i="23"/>
  <c r="AC45" i="23"/>
  <c r="AA45" i="23"/>
  <c r="AG44" i="23"/>
  <c r="AF44" i="23"/>
  <c r="AD44" i="23"/>
  <c r="AC44" i="23"/>
  <c r="AA44" i="23"/>
  <c r="AG43" i="23"/>
  <c r="AF43" i="23"/>
  <c r="AD43" i="23"/>
  <c r="AC43" i="23"/>
  <c r="AA43" i="23"/>
  <c r="AG42" i="23"/>
  <c r="AF42" i="23"/>
  <c r="AD42" i="23"/>
  <c r="AC42" i="23"/>
  <c r="AA42" i="23"/>
  <c r="AG41" i="23"/>
  <c r="AF41" i="23"/>
  <c r="AD41" i="23"/>
  <c r="AC41" i="23"/>
  <c r="AA41" i="23"/>
  <c r="AG40" i="23"/>
  <c r="AF40" i="23"/>
  <c r="AD40" i="23"/>
  <c r="AC40" i="23"/>
  <c r="AA40" i="23"/>
  <c r="AG39" i="23"/>
  <c r="AF39" i="23"/>
  <c r="AD39" i="23"/>
  <c r="AC39" i="23"/>
  <c r="AA39" i="23"/>
  <c r="AG38" i="23"/>
  <c r="AF38" i="23"/>
  <c r="AD38" i="23"/>
  <c r="AC38" i="23"/>
  <c r="AA38" i="23"/>
  <c r="AG37" i="23"/>
  <c r="AF37" i="23"/>
  <c r="AD37" i="23"/>
  <c r="AC37" i="23"/>
  <c r="AA37" i="23"/>
  <c r="AG36" i="23"/>
  <c r="AF36" i="23"/>
  <c r="AD36" i="23"/>
  <c r="AC36" i="23"/>
  <c r="AA36" i="23"/>
  <c r="AG35" i="23"/>
  <c r="AF35" i="23"/>
  <c r="AD35" i="23"/>
  <c r="AC35" i="23"/>
  <c r="AA35" i="23"/>
  <c r="AG34" i="23"/>
  <c r="AF34" i="23"/>
  <c r="AD34" i="23"/>
  <c r="AC34" i="23"/>
  <c r="AA34" i="23"/>
  <c r="AG33" i="23"/>
  <c r="AF33" i="23"/>
  <c r="AD33" i="23"/>
  <c r="AC33" i="23"/>
  <c r="AA33" i="23"/>
  <c r="AG32" i="23"/>
  <c r="AF32" i="23"/>
  <c r="AD32" i="23"/>
  <c r="AC32" i="23"/>
  <c r="AA32" i="23"/>
  <c r="AG31" i="23"/>
  <c r="AF31" i="23"/>
  <c r="AD31" i="23"/>
  <c r="AC31" i="23"/>
  <c r="AA31" i="23"/>
  <c r="AG30" i="23"/>
  <c r="AF30" i="23"/>
  <c r="AD30" i="23"/>
  <c r="AC30" i="23"/>
  <c r="AA30" i="23"/>
  <c r="AG29" i="23"/>
  <c r="AF29" i="23"/>
  <c r="AD29" i="23"/>
  <c r="AC29" i="23"/>
  <c r="AA29" i="23"/>
  <c r="AA28" i="23" l="1"/>
  <c r="AC28" i="23"/>
  <c r="AD28" i="23"/>
  <c r="AF28" i="23"/>
  <c r="AG28" i="23"/>
  <c r="AA5" i="23"/>
  <c r="AC5" i="23"/>
  <c r="AD5" i="23"/>
  <c r="AF5" i="23"/>
  <c r="AG5" i="23"/>
  <c r="AA6" i="23"/>
  <c r="AC6" i="23"/>
  <c r="AD6" i="23"/>
  <c r="AF6" i="23"/>
  <c r="AG6" i="23"/>
  <c r="AA7" i="23"/>
  <c r="AC7" i="23"/>
  <c r="AD7" i="23"/>
  <c r="AF7" i="23"/>
  <c r="AG7" i="23"/>
  <c r="AA8" i="23"/>
  <c r="AC8" i="23"/>
  <c r="AD8" i="23"/>
  <c r="AF8" i="23"/>
  <c r="AG8" i="23"/>
  <c r="AA9" i="23"/>
  <c r="AC9" i="23"/>
  <c r="AD9" i="23"/>
  <c r="AF9" i="23"/>
  <c r="AG9" i="23"/>
  <c r="AA10" i="23"/>
  <c r="AC10" i="23"/>
  <c r="AD10" i="23"/>
  <c r="AF10" i="23"/>
  <c r="AG10" i="23"/>
  <c r="AA11" i="23"/>
  <c r="AC11" i="23"/>
  <c r="AD11" i="23"/>
  <c r="AF11" i="23"/>
  <c r="AG11" i="23"/>
  <c r="AA12" i="23"/>
  <c r="AC12" i="23"/>
  <c r="AD12" i="23"/>
  <c r="AF12" i="23"/>
  <c r="AG12" i="23"/>
  <c r="AA13" i="23"/>
  <c r="AC13" i="23"/>
  <c r="AD13" i="23"/>
  <c r="AF13" i="23"/>
  <c r="AG13" i="23"/>
  <c r="AA14" i="23"/>
  <c r="AC14" i="23"/>
  <c r="AD14" i="23"/>
  <c r="AF14" i="23"/>
  <c r="AG14" i="23"/>
  <c r="AA15" i="23"/>
  <c r="AC15" i="23"/>
  <c r="AD15" i="23"/>
  <c r="AF15" i="23"/>
  <c r="AG15" i="23"/>
  <c r="AA16" i="23"/>
  <c r="AC16" i="23"/>
  <c r="AD16" i="23"/>
  <c r="AF16" i="23"/>
  <c r="AG16" i="23"/>
  <c r="AA17" i="23"/>
  <c r="AC17" i="23"/>
  <c r="AD17" i="23"/>
  <c r="AF17" i="23"/>
  <c r="AG17" i="23"/>
  <c r="AA18" i="23"/>
  <c r="AC18" i="23"/>
  <c r="AD18" i="23"/>
  <c r="AF18" i="23"/>
  <c r="AG18" i="23"/>
  <c r="AA19" i="23"/>
  <c r="AC19" i="23"/>
  <c r="AD19" i="23"/>
  <c r="AF19" i="23"/>
  <c r="AG19" i="23"/>
  <c r="AA20" i="23"/>
  <c r="AC20" i="23"/>
  <c r="AD20" i="23"/>
  <c r="AF20" i="23"/>
  <c r="AG20" i="23"/>
  <c r="AA21" i="23"/>
  <c r="AC21" i="23"/>
  <c r="AD21" i="23"/>
  <c r="AF21" i="23"/>
  <c r="AG21" i="23"/>
  <c r="AA22" i="23"/>
  <c r="AC22" i="23"/>
  <c r="AD22" i="23"/>
  <c r="AF22" i="23"/>
  <c r="AG22" i="23"/>
  <c r="AA23" i="23"/>
  <c r="AC23" i="23"/>
  <c r="AD23" i="23"/>
  <c r="AF23" i="23"/>
  <c r="AG23" i="23"/>
  <c r="AA24" i="23"/>
  <c r="AC24" i="23"/>
  <c r="AD24" i="23"/>
  <c r="AF24" i="23"/>
  <c r="AG24" i="23"/>
  <c r="AA25" i="23"/>
  <c r="AC25" i="23"/>
  <c r="AD25" i="23"/>
  <c r="AF25" i="23"/>
  <c r="AG25" i="23"/>
  <c r="AA26" i="23"/>
  <c r="AC26" i="23"/>
  <c r="AD26" i="23"/>
  <c r="AF26" i="23"/>
  <c r="AG26" i="23"/>
  <c r="AA27" i="23"/>
  <c r="AC27" i="23"/>
  <c r="AD27" i="23"/>
  <c r="AF27" i="23"/>
  <c r="AG27" i="23"/>
  <c r="AC4" i="23"/>
  <c r="AD4" i="23"/>
  <c r="AF4" i="23"/>
  <c r="AG4" i="23"/>
  <c r="AA4" i="23"/>
  <c r="A9" i="17" l="1"/>
  <c r="A13" i="17" s="1"/>
  <c r="A17" i="17" s="1"/>
  <c r="A21" i="17" s="1"/>
  <c r="A25" i="17" s="1"/>
  <c r="A29" i="17" s="1"/>
  <c r="A33" i="17" s="1"/>
  <c r="A37" i="17" s="1"/>
  <c r="A41" i="17" s="1"/>
  <c r="A45" i="17" s="1"/>
  <c r="A49" i="17" s="1"/>
  <c r="A53" i="17" s="1"/>
  <c r="A57" i="17" s="1"/>
  <c r="A61" i="17" s="1"/>
  <c r="A65" i="17" s="1"/>
  <c r="A69" i="17" s="1"/>
  <c r="A73" i="17" s="1"/>
  <c r="A77" i="17" s="1"/>
  <c r="A81" i="17" s="1"/>
  <c r="A5" i="23" l="1"/>
  <c r="BQ24" i="5"/>
  <c r="BP24" i="5"/>
  <c r="BL24" i="5"/>
  <c r="A6" i="23" l="1"/>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BP26" i="5"/>
  <c r="BJ24" i="5"/>
  <c r="BI24" i="5"/>
  <c r="BH24" i="5"/>
  <c r="BG24" i="5"/>
  <c r="BF24" i="5"/>
  <c r="BE24" i="5"/>
  <c r="BD24" i="5"/>
  <c r="BC24" i="5"/>
  <c r="BB24" i="5"/>
  <c r="A4" i="28" l="1"/>
  <c r="AJ3" i="5"/>
  <c r="A5" i="28" l="1"/>
  <c r="A6" i="28" s="1"/>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C32" i="5"/>
  <c r="E12" i="5"/>
  <c r="C1" i="23"/>
  <c r="C1" i="29"/>
  <c r="C1" i="28"/>
  <c r="C1" i="17"/>
  <c r="B4" i="24"/>
  <c r="B3" i="27"/>
  <c r="A4" i="29" l="1"/>
  <c r="A5" i="29" s="1"/>
  <c r="A6" i="29" s="1"/>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B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B8" authorId="0" shapeId="0" xr:uid="{A0E099D3-56F3-4710-88B5-3DFE4ED3E82C}">
      <text>
        <r>
          <rPr>
            <b/>
            <sz val="9"/>
            <color indexed="81"/>
            <rFont val="MS P ゴシック"/>
            <family val="3"/>
            <charset val="128"/>
          </rPr>
          <t>ご郵送させて頂きました調査票と
同じ調査票かどうかをご確認ください。</t>
        </r>
      </text>
    </comment>
    <comment ref="AE23" authorId="0" shapeId="0" xr:uid="{BEBD4FF1-AD48-4E8D-95B5-DC0290B07F6B}">
      <text>
        <r>
          <rPr>
            <b/>
            <sz val="12"/>
            <color indexed="81"/>
            <rFont val="MS P ゴシック"/>
            <family val="3"/>
            <charset val="128"/>
          </rPr>
          <t>封筒もしくは調査票の表紙に記載されている３桁の番号を必ず記入してください。
ご利用のパソコンやモニター、Excelの拡大率によっては
「＃＃＃＃」で表示される場合がございますが
そのままで構いません。</t>
        </r>
      </text>
    </comment>
    <comment ref="G25" authorId="0" shapeId="0" xr:uid="{37CF564F-B501-44F1-9286-766B3F7D3206}">
      <text>
        <r>
          <rPr>
            <b/>
            <sz val="9"/>
            <color indexed="81"/>
            <rFont val="MS P ゴシック"/>
            <family val="3"/>
            <charset val="128"/>
          </rPr>
          <t>7桁の数字で入力してください。</t>
        </r>
      </text>
    </comment>
    <comment ref="G27" authorId="0" shapeId="0" xr:uid="{E403BB27-3418-44C9-B9FE-E27680EAC568}">
      <text>
        <r>
          <rPr>
            <b/>
            <sz val="9"/>
            <color indexed="81"/>
            <rFont val="MS P ゴシック"/>
            <family val="3"/>
            <charset val="128"/>
          </rPr>
          <t>7桁の数字で入力してください。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C3" authorId="0" shapeId="0" xr:uid="{2F9A8180-C22D-4642-A875-7DB5FA8C38C4}">
      <text>
        <r>
          <rPr>
            <b/>
            <sz val="9"/>
            <color indexed="81"/>
            <rFont val="MS P ゴシック"/>
            <family val="3"/>
            <charset val="128"/>
          </rPr>
          <t>リストボックスからいずれか一方を選択して下さい。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C3" authorId="0" shapeId="0" xr:uid="{A3F2114F-3AE3-4C43-9E1D-FE54EAB44635}">
      <text>
        <r>
          <rPr>
            <b/>
            <sz val="9"/>
            <color indexed="81"/>
            <rFont val="MS P ゴシック"/>
            <family val="3"/>
            <charset val="128"/>
          </rPr>
          <t>リストボックスからいずれか一方を選択して下さい。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C3" authorId="0" shapeId="0" xr:uid="{9EA6D8F0-710A-40D1-8DF1-1C2E7D2D47F8}">
      <text>
        <r>
          <rPr>
            <b/>
            <sz val="9"/>
            <color indexed="81"/>
            <rFont val="MS P ゴシック"/>
            <family val="3"/>
            <charset val="128"/>
          </rPr>
          <t>リストボックスからいずれか一方を選択して下さい。</t>
        </r>
      </text>
    </comment>
  </commentList>
</comments>
</file>

<file path=xl/sharedStrings.xml><?xml version="1.0" encoding="utf-8"?>
<sst xmlns="http://schemas.openxmlformats.org/spreadsheetml/2006/main" count="504" uniqueCount="214">
  <si>
    <t>所在地</t>
    <rPh sb="0" eb="3">
      <t>ショザイチ</t>
    </rPh>
    <phoneticPr fontId="1"/>
  </si>
  <si>
    <t>事業所名</t>
    <rPh sb="0" eb="3">
      <t>ジギョウショ</t>
    </rPh>
    <rPh sb="3" eb="4">
      <t>メイ</t>
    </rPh>
    <phoneticPr fontId="1"/>
  </si>
  <si>
    <t>記入年月日</t>
    <rPh sb="0" eb="2">
      <t>キニュウ</t>
    </rPh>
    <rPh sb="2" eb="3">
      <t>ネン</t>
    </rPh>
    <rPh sb="3" eb="5">
      <t>ガッピ</t>
    </rPh>
    <phoneticPr fontId="1"/>
  </si>
  <si>
    <t>がれき類</t>
    <rPh sb="3" eb="4">
      <t>ルイ</t>
    </rPh>
    <phoneticPr fontId="1"/>
  </si>
  <si>
    <t>燃え殻</t>
    <rPh sb="0" eb="1">
      <t>モ</t>
    </rPh>
    <rPh sb="2" eb="3">
      <t>ガラ</t>
    </rPh>
    <phoneticPr fontId="1"/>
  </si>
  <si>
    <t>廃プラスチック類</t>
    <rPh sb="0" eb="1">
      <t>ハイ</t>
    </rPh>
    <rPh sb="7" eb="8">
      <t>ルイ</t>
    </rPh>
    <phoneticPr fontId="1"/>
  </si>
  <si>
    <t>木くず</t>
    <rPh sb="0" eb="1">
      <t>キ</t>
    </rPh>
    <phoneticPr fontId="1"/>
  </si>
  <si>
    <t>施設所在地</t>
    <rPh sb="0" eb="2">
      <t>シセツ</t>
    </rPh>
    <rPh sb="2" eb="5">
      <t>ショザイチ</t>
    </rPh>
    <phoneticPr fontId="1"/>
  </si>
  <si>
    <t>汚泥</t>
    <rPh sb="0" eb="2">
      <t>オデイ</t>
    </rPh>
    <phoneticPr fontId="1"/>
  </si>
  <si>
    <t>廃油</t>
    <rPh sb="0" eb="2">
      <t>ハイユ</t>
    </rPh>
    <phoneticPr fontId="1"/>
  </si>
  <si>
    <t>廃酸</t>
    <rPh sb="0" eb="2">
      <t>ハイサン</t>
    </rPh>
    <phoneticPr fontId="1"/>
  </si>
  <si>
    <t>廃アルカリ</t>
    <rPh sb="0" eb="1">
      <t>ハイ</t>
    </rPh>
    <phoneticPr fontId="1"/>
  </si>
  <si>
    <t>紙くず</t>
    <rPh sb="0" eb="1">
      <t>カミ</t>
    </rPh>
    <phoneticPr fontId="1"/>
  </si>
  <si>
    <t>繊維くず</t>
    <rPh sb="0" eb="2">
      <t>センイ</t>
    </rPh>
    <phoneticPr fontId="1"/>
  </si>
  <si>
    <t>金属くず</t>
    <rPh sb="0" eb="2">
      <t>キンゾク</t>
    </rPh>
    <phoneticPr fontId="1"/>
  </si>
  <si>
    <t>鉱さい</t>
    <rPh sb="0" eb="1">
      <t>コウ</t>
    </rPh>
    <phoneticPr fontId="1"/>
  </si>
  <si>
    <t>破砕</t>
    <rPh sb="0" eb="2">
      <t>ハサイ</t>
    </rPh>
    <phoneticPr fontId="1"/>
  </si>
  <si>
    <t>埋立</t>
    <rPh sb="0" eb="2">
      <t>ウメタテ</t>
    </rPh>
    <phoneticPr fontId="1"/>
  </si>
  <si>
    <t>種類</t>
    <rPh sb="0" eb="2">
      <t>シュルイ</t>
    </rPh>
    <phoneticPr fontId="1"/>
  </si>
  <si>
    <t>動植物性残さ</t>
    <rPh sb="0" eb="3">
      <t>ドウショクブツ</t>
    </rPh>
    <rPh sb="3" eb="4">
      <t>セイ</t>
    </rPh>
    <rPh sb="4" eb="5">
      <t>ザン</t>
    </rPh>
    <phoneticPr fontId="1"/>
  </si>
  <si>
    <t>動物のふん尿</t>
    <rPh sb="0" eb="2">
      <t>ドウブツ</t>
    </rPh>
    <rPh sb="5" eb="6">
      <t>ニョウ</t>
    </rPh>
    <phoneticPr fontId="1"/>
  </si>
  <si>
    <t>動物の死体</t>
    <rPh sb="0" eb="2">
      <t>ドウブツ</t>
    </rPh>
    <rPh sb="3" eb="5">
      <t>シタイ</t>
    </rPh>
    <phoneticPr fontId="1"/>
  </si>
  <si>
    <t>ゴムくず</t>
    <phoneticPr fontId="1"/>
  </si>
  <si>
    <t>ばいじん</t>
    <phoneticPr fontId="1"/>
  </si>
  <si>
    <t>委託先地域</t>
    <rPh sb="0" eb="2">
      <t>イタク</t>
    </rPh>
    <rPh sb="2" eb="3">
      <t>サキ</t>
    </rPh>
    <rPh sb="3" eb="5">
      <t>チイキ</t>
    </rPh>
    <phoneticPr fontId="1"/>
  </si>
  <si>
    <t>受入量
（トン換算）</t>
    <rPh sb="0" eb="2">
      <t>ウケイレ</t>
    </rPh>
    <rPh sb="2" eb="3">
      <t>リョウ</t>
    </rPh>
    <rPh sb="7" eb="9">
      <t>カンザン</t>
    </rPh>
    <phoneticPr fontId="1"/>
  </si>
  <si>
    <t>㊙</t>
    <phoneticPr fontId="1"/>
  </si>
  <si>
    <t>年度</t>
    <rPh sb="0" eb="2">
      <t>ネンド</t>
    </rPh>
    <phoneticPr fontId="1"/>
  </si>
  <si>
    <t>．</t>
    <phoneticPr fontId="1" type="Hiragana"/>
  </si>
  <si>
    <t>．</t>
    <phoneticPr fontId="1" type="Hiragana"/>
  </si>
  <si>
    <t>事業所の概要</t>
    <rPh sb="0" eb="3">
      <t>じぎょうしょ</t>
    </rPh>
    <rPh sb="4" eb="6">
      <t>がいよう</t>
    </rPh>
    <phoneticPr fontId="1" type="Hiragana"/>
  </si>
  <si>
    <t>〒</t>
    <phoneticPr fontId="1"/>
  </si>
  <si>
    <t>フリガナ</t>
    <phoneticPr fontId="1"/>
  </si>
  <si>
    <t>代表者氏名</t>
    <phoneticPr fontId="1"/>
  </si>
  <si>
    <t>ＴＥＬ</t>
    <phoneticPr fontId="1"/>
  </si>
  <si>
    <t>収集運搬業</t>
    <rPh sb="4" eb="5">
      <t>ぎょう</t>
    </rPh>
    <phoneticPr fontId="1" type="Hiragana"/>
  </si>
  <si>
    <t>中間処理業</t>
    <rPh sb="4" eb="5">
      <t>ぎょう</t>
    </rPh>
    <phoneticPr fontId="1" type="Hiragana"/>
  </si>
  <si>
    <t>感染性廃棄物の専用容器（１リットル当たり）</t>
    <rPh sb="0" eb="3">
      <t>カンセンセイ</t>
    </rPh>
    <rPh sb="3" eb="6">
      <t>ハイキブツ</t>
    </rPh>
    <rPh sb="7" eb="9">
      <t>センヨウ</t>
    </rPh>
    <rPh sb="9" eb="11">
      <t>ヨウキ</t>
    </rPh>
    <phoneticPr fontId="1"/>
  </si>
  <si>
    <t>&lt;処理業用&gt;</t>
    <rPh sb="1" eb="3">
      <t>しょり</t>
    </rPh>
    <rPh sb="3" eb="4">
      <t>ぎょう</t>
    </rPh>
    <rPh sb="4" eb="5">
      <t>よう</t>
    </rPh>
    <phoneticPr fontId="1" type="Hiragana"/>
  </si>
  <si>
    <t>で検索</t>
    <phoneticPr fontId="1"/>
  </si>
  <si>
    <t>大　分　県</t>
    <rPh sb="0" eb="1">
      <t>ダイ</t>
    </rPh>
    <rPh sb="2" eb="3">
      <t>ブン</t>
    </rPh>
    <rPh sb="4" eb="5">
      <t>ケン</t>
    </rPh>
    <phoneticPr fontId="1"/>
  </si>
  <si>
    <t>≪ パソコンで入力される方へ ≫</t>
    <rPh sb="7" eb="9">
      <t>ニュウリョク</t>
    </rPh>
    <rPh sb="12" eb="13">
      <t>カタ</t>
    </rPh>
    <phoneticPr fontId="1"/>
  </si>
  <si>
    <t>数字と○付数字を選択することができます。
○印をつける場合、該当する番号を○付数字に変更してください。</t>
    <rPh sb="22" eb="23">
      <t>ジルシ</t>
    </rPh>
    <rPh sb="27" eb="29">
      <t>バアイ</t>
    </rPh>
    <rPh sb="30" eb="32">
      <t>ガイトウ</t>
    </rPh>
    <rPh sb="38" eb="39">
      <t>ヅケ</t>
    </rPh>
    <rPh sb="39" eb="41">
      <t>スウジ</t>
    </rPh>
    <rPh sb="42" eb="44">
      <t>ヘンコウ</t>
    </rPh>
    <phoneticPr fontId="1"/>
  </si>
  <si>
    <t>例）</t>
    <rPh sb="0" eb="1">
      <t>レイ</t>
    </rPh>
    <phoneticPr fontId="1"/>
  </si>
  <si>
    <t>該当しない場合　⇒</t>
    <rPh sb="0" eb="2">
      <t>ガイトウ</t>
    </rPh>
    <rPh sb="5" eb="7">
      <t>バアイ</t>
    </rPh>
    <phoneticPr fontId="1"/>
  </si>
  <si>
    <t>該当する場合　　⇒</t>
    <rPh sb="0" eb="2">
      <t>ガイトウ</t>
    </rPh>
    <rPh sb="4" eb="6">
      <t>バアイ</t>
    </rPh>
    <phoneticPr fontId="1"/>
  </si>
  <si>
    <t>①</t>
    <phoneticPr fontId="1"/>
  </si>
  <si>
    <t>記入者氏名</t>
    <rPh sb="0" eb="2">
      <t>キニュウ</t>
    </rPh>
    <rPh sb="2" eb="3">
      <t>シャ</t>
    </rPh>
    <rPh sb="3" eb="5">
      <t>シメイ</t>
    </rPh>
    <phoneticPr fontId="1"/>
  </si>
  <si>
    <t>年</t>
    <rPh sb="0" eb="1">
      <t>ねん</t>
    </rPh>
    <phoneticPr fontId="1" type="Hiragana"/>
  </si>
  <si>
    <t>月</t>
    <rPh sb="0" eb="1">
      <t>がつ</t>
    </rPh>
    <phoneticPr fontId="1" type="Hiragana"/>
  </si>
  <si>
    <t>日</t>
    <rPh sb="0" eb="1">
      <t>にち</t>
    </rPh>
    <phoneticPr fontId="1" type="Hiragana"/>
  </si>
  <si>
    <t>大分県・大分市から、産業廃棄物
処理業の許可を受けている事業に、
〇を付けてください。</t>
    <rPh sb="0" eb="3">
      <t>オオイタケン</t>
    </rPh>
    <rPh sb="4" eb="7">
      <t>オオイタシ</t>
    </rPh>
    <rPh sb="10" eb="12">
      <t>サンギョウ</t>
    </rPh>
    <rPh sb="12" eb="15">
      <t>ハイキブツ</t>
    </rPh>
    <rPh sb="16" eb="18">
      <t>ショリ</t>
    </rPh>
    <rPh sb="18" eb="19">
      <t>ギョウ</t>
    </rPh>
    <rPh sb="20" eb="22">
      <t>キョカ</t>
    </rPh>
    <rPh sb="23" eb="24">
      <t>ウ</t>
    </rPh>
    <rPh sb="28" eb="30">
      <t>ジギョウ</t>
    </rPh>
    <rPh sb="35" eb="36">
      <t>ツ</t>
    </rPh>
    <phoneticPr fontId="1"/>
  </si>
  <si>
    <t>事業所名</t>
    <rPh sb="0" eb="3">
      <t>じぎょうしょ</t>
    </rPh>
    <rPh sb="3" eb="4">
      <t>めい</t>
    </rPh>
    <phoneticPr fontId="1" type="Hiragana"/>
  </si>
  <si>
    <t>〒</t>
    <phoneticPr fontId="1" type="Hiragana"/>
  </si>
  <si>
    <t>所在地</t>
    <rPh sb="0" eb="3">
      <t>しょざいち</t>
    </rPh>
    <phoneticPr fontId="1" type="Hiragana"/>
  </si>
  <si>
    <t>施設所在地</t>
    <rPh sb="0" eb="2">
      <t>しせつ</t>
    </rPh>
    <rPh sb="2" eb="5">
      <t>しょざいち</t>
    </rPh>
    <phoneticPr fontId="1" type="Hiragana"/>
  </si>
  <si>
    <t>フリガナ</t>
    <phoneticPr fontId="1" type="Hiragana"/>
  </si>
  <si>
    <t>代表者氏名</t>
    <rPh sb="0" eb="3">
      <t>だいひょうしゃ</t>
    </rPh>
    <rPh sb="3" eb="5">
      <t>しめい</t>
    </rPh>
    <phoneticPr fontId="1" type="Hiragana"/>
  </si>
  <si>
    <t>記入者氏名</t>
    <rPh sb="0" eb="2">
      <t>きにゅう</t>
    </rPh>
    <rPh sb="2" eb="3">
      <t>しゃ</t>
    </rPh>
    <rPh sb="3" eb="5">
      <t>しめい</t>
    </rPh>
    <phoneticPr fontId="1" type="Hiragana"/>
  </si>
  <si>
    <t>記入者部課名</t>
    <rPh sb="0" eb="2">
      <t>きにゅう</t>
    </rPh>
    <rPh sb="2" eb="3">
      <t>しゃ</t>
    </rPh>
    <rPh sb="3" eb="5">
      <t>ぶか</t>
    </rPh>
    <rPh sb="5" eb="6">
      <t>めい</t>
    </rPh>
    <phoneticPr fontId="1" type="Hiragana"/>
  </si>
  <si>
    <t>記入年月日</t>
    <rPh sb="0" eb="2">
      <t>きにゅう</t>
    </rPh>
    <rPh sb="2" eb="5">
      <t>ねんがっぴ</t>
    </rPh>
    <phoneticPr fontId="1" type="Hiragana"/>
  </si>
  <si>
    <t>TEL</t>
    <phoneticPr fontId="1" type="Hiragana"/>
  </si>
  <si>
    <t>FAX</t>
    <phoneticPr fontId="1" type="Hiragana"/>
  </si>
  <si>
    <t>中間処理</t>
    <rPh sb="0" eb="2">
      <t>ちゅうかん</t>
    </rPh>
    <rPh sb="2" eb="4">
      <t>しょり</t>
    </rPh>
    <phoneticPr fontId="1" type="Hiragana"/>
  </si>
  <si>
    <t>最終処分</t>
    <rPh sb="0" eb="2">
      <t>さいしゅう</t>
    </rPh>
    <rPh sb="2" eb="4">
      <t>しょぶん</t>
    </rPh>
    <phoneticPr fontId="1" type="Hiragana"/>
  </si>
  <si>
    <t>実績有無</t>
    <rPh sb="0" eb="2">
      <t>じっせき</t>
    </rPh>
    <rPh sb="2" eb="4">
      <t>うむ</t>
    </rPh>
    <phoneticPr fontId="1" type="Hiragana"/>
  </si>
  <si>
    <t>↑</t>
    <phoneticPr fontId="1" type="Hiragana"/>
  </si>
  <si>
    <t>都道府県名</t>
    <rPh sb="0" eb="4">
      <t>トドウフケン</t>
    </rPh>
    <rPh sb="4" eb="5">
      <t>メイ</t>
    </rPh>
    <phoneticPr fontId="1"/>
  </si>
  <si>
    <t>市町村名</t>
    <rPh sb="0" eb="3">
      <t>シチョウソン</t>
    </rPh>
    <rPh sb="3" eb="4">
      <t>メイ</t>
    </rPh>
    <phoneticPr fontId="1"/>
  </si>
  <si>
    <t>※記入欄が足りない場合は、コピーして使用して下さい。</t>
    <rPh sb="1" eb="3">
      <t>キニュウ</t>
    </rPh>
    <rPh sb="3" eb="4">
      <t>ラン</t>
    </rPh>
    <rPh sb="5" eb="6">
      <t>タ</t>
    </rPh>
    <rPh sb="9" eb="11">
      <t>バアイ</t>
    </rPh>
    <rPh sb="18" eb="20">
      <t>シヨウ</t>
    </rPh>
    <rPh sb="22" eb="23">
      <t>クダ</t>
    </rPh>
    <phoneticPr fontId="1"/>
  </si>
  <si>
    <t>都道府県名</t>
    <rPh sb="0" eb="4">
      <t>トドウフケン</t>
    </rPh>
    <rPh sb="4" eb="5">
      <t>メイ</t>
    </rPh>
    <phoneticPr fontId="1"/>
  </si>
  <si>
    <t>廃棄物の種類</t>
    <rPh sb="0" eb="3">
      <t>ハイキブツ</t>
    </rPh>
    <rPh sb="4" eb="6">
      <t>シュルイ</t>
    </rPh>
    <phoneticPr fontId="1"/>
  </si>
  <si>
    <t>処分方法</t>
    <rPh sb="0" eb="2">
      <t>ショブン</t>
    </rPh>
    <rPh sb="2" eb="4">
      <t>ホウホウ</t>
    </rPh>
    <phoneticPr fontId="1"/>
  </si>
  <si>
    <t>受入量</t>
    <rPh sb="0" eb="2">
      <t>ウケイレ</t>
    </rPh>
    <rPh sb="2" eb="3">
      <t>リョウ</t>
    </rPh>
    <phoneticPr fontId="1"/>
  </si>
  <si>
    <t>大分県</t>
    <rPh sb="0" eb="3">
      <t>オオイタケン</t>
    </rPh>
    <phoneticPr fontId="1"/>
  </si>
  <si>
    <t>大分市</t>
    <rPh sb="0" eb="3">
      <t>オオイタシ</t>
    </rPh>
    <phoneticPr fontId="1"/>
  </si>
  <si>
    <t>福岡県</t>
    <rPh sb="0" eb="3">
      <t>フクオカケン</t>
    </rPh>
    <phoneticPr fontId="1"/>
  </si>
  <si>
    <t>委託先地域</t>
    <rPh sb="0" eb="3">
      <t>イタクサキ</t>
    </rPh>
    <rPh sb="3" eb="5">
      <t>チイキ</t>
    </rPh>
    <phoneticPr fontId="1"/>
  </si>
  <si>
    <t>受入量
（トン換算）</t>
    <rPh sb="0" eb="2">
      <t>ウケイレ</t>
    </rPh>
    <rPh sb="2" eb="3">
      <t>リョウ</t>
    </rPh>
    <rPh sb="7" eb="9">
      <t>カンサン</t>
    </rPh>
    <phoneticPr fontId="1"/>
  </si>
  <si>
    <t>宮崎県</t>
    <rPh sb="0" eb="3">
      <t>ミヤザキケン</t>
    </rPh>
    <phoneticPr fontId="1"/>
  </si>
  <si>
    <t>熊本県</t>
    <rPh sb="0" eb="3">
      <t>クマモトケン</t>
    </rPh>
    <phoneticPr fontId="1"/>
  </si>
  <si>
    <t>竹田市</t>
    <rPh sb="0" eb="3">
      <t>タケタシ</t>
    </rPh>
    <phoneticPr fontId="1"/>
  </si>
  <si>
    <t>貴処理施設</t>
    <rPh sb="0" eb="1">
      <t>キ</t>
    </rPh>
    <rPh sb="1" eb="3">
      <t>ショリ</t>
    </rPh>
    <rPh sb="3" eb="5">
      <t>シセツ</t>
    </rPh>
    <phoneticPr fontId="1"/>
  </si>
  <si>
    <t>　●廃棄物量を㎏（キログラム）又は、ｔ（トン）以外の単位で把握している場合は、できる限り換算して
　　記入してください。</t>
    <phoneticPr fontId="1"/>
  </si>
  <si>
    <t>　　＜式＞：　重量　＝　体積　×　換算係数（下表参照）　　　　　　　</t>
    <rPh sb="7" eb="9">
      <t>ジュウリョウ</t>
    </rPh>
    <rPh sb="12" eb="14">
      <t>タイセキ</t>
    </rPh>
    <rPh sb="17" eb="19">
      <t>カンザン</t>
    </rPh>
    <rPh sb="19" eb="21">
      <t>ケイスウ</t>
    </rPh>
    <rPh sb="22" eb="24">
      <t>カヒョウ</t>
    </rPh>
    <rPh sb="24" eb="26">
      <t>サンショウ</t>
    </rPh>
    <phoneticPr fontId="1"/>
  </si>
  <si>
    <t>重量換算表（水銀使用製品産業廃棄物を除く）</t>
    <rPh sb="0" eb="2">
      <t>ジュウリョウ</t>
    </rPh>
    <rPh sb="2" eb="4">
      <t>カンサン</t>
    </rPh>
    <rPh sb="4" eb="5">
      <t>ヒョウ</t>
    </rPh>
    <rPh sb="6" eb="17">
      <t>スイギンシヨウセイヒンサンギョウハイキブツ</t>
    </rPh>
    <rPh sb="18" eb="19">
      <t>ノゾ</t>
    </rPh>
    <phoneticPr fontId="1"/>
  </si>
  <si>
    <t>種　　　類</t>
    <rPh sb="0" eb="1">
      <t>シュ</t>
    </rPh>
    <rPh sb="4" eb="5">
      <t>タグイ</t>
    </rPh>
    <phoneticPr fontId="1"/>
  </si>
  <si>
    <t>換算係数
(t/ｍ³)</t>
    <rPh sb="0" eb="2">
      <t>カンサン</t>
    </rPh>
    <rPh sb="2" eb="4">
      <t>ケイスウ</t>
    </rPh>
    <phoneticPr fontId="1"/>
  </si>
  <si>
    <t>建設混合廃棄物</t>
    <rPh sb="0" eb="2">
      <t>ケンセツ</t>
    </rPh>
    <rPh sb="2" eb="4">
      <t>コンゴウ</t>
    </rPh>
    <rPh sb="4" eb="7">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</si>
  <si>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</si>
  <si>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</si>
  <si>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シュレッダーダスト</t>
    <phoneticPr fontId="1"/>
  </si>
  <si>
    <t>廃自動車</t>
    <rPh sb="0" eb="1">
      <t>ハイ</t>
    </rPh>
    <rPh sb="1" eb="4">
      <t>ジドウシャ</t>
    </rPh>
    <phoneticPr fontId="1"/>
  </si>
  <si>
    <t>廃電気機械器具</t>
    <rPh sb="0" eb="1">
      <t>ハイ</t>
    </rPh>
    <rPh sb="1" eb="3">
      <t>デンキ</t>
    </rPh>
    <rPh sb="3" eb="5">
      <t>キカイ</t>
    </rPh>
    <rPh sb="5" eb="7">
      <t>キグ</t>
    </rPh>
    <phoneticPr fontId="1"/>
  </si>
  <si>
    <t>動物系固形不要物</t>
    <rPh sb="0" eb="2">
      <t>ドウブツ</t>
    </rPh>
    <rPh sb="2" eb="3">
      <t>ケイ</t>
    </rPh>
    <rPh sb="3" eb="5">
      <t>コケイ</t>
    </rPh>
    <rPh sb="5" eb="7">
      <t>フヨウ</t>
    </rPh>
    <rPh sb="7" eb="8">
      <t>ブツ</t>
    </rPh>
    <phoneticPr fontId="1"/>
  </si>
  <si>
    <t>廃電池類</t>
    <rPh sb="0" eb="1">
      <t>ハイ</t>
    </rPh>
    <rPh sb="1" eb="3">
      <t>デンチ</t>
    </rPh>
    <rPh sb="3" eb="4">
      <t>ルイ</t>
    </rPh>
    <phoneticPr fontId="1"/>
  </si>
  <si>
    <t>複合材</t>
    <rPh sb="0" eb="3">
      <t>フクゴウザイ</t>
    </rPh>
    <phoneticPr fontId="1"/>
  </si>
  <si>
    <t>感染性産業廃棄物</t>
    <rPh sb="0" eb="3">
      <t>カンセンセイ</t>
    </rPh>
    <rPh sb="3" eb="5">
      <t>サンギョウ</t>
    </rPh>
    <rPh sb="5" eb="8">
      <t>ハイキブツ</t>
    </rPh>
    <phoneticPr fontId="1"/>
  </si>
  <si>
    <t>ガラスくず、コンクリートくず、陶磁器くず</t>
    <rPh sb="15" eb="18">
      <t>トウジキ</t>
    </rPh>
    <phoneticPr fontId="1"/>
  </si>
  <si>
    <t>廃ＰＣＢ類</t>
    <rPh sb="0" eb="1">
      <t>ハイ</t>
    </rPh>
    <rPh sb="4" eb="5">
      <t>ルイ</t>
    </rPh>
    <phoneticPr fontId="1"/>
  </si>
  <si>
    <t>廃石綿類</t>
    <rPh sb="0" eb="1">
      <t>ハイ</t>
    </rPh>
    <rPh sb="1" eb="3">
      <t>イシワタ</t>
    </rPh>
    <rPh sb="3" eb="4">
      <t>ルイ</t>
    </rPh>
    <phoneticPr fontId="1"/>
  </si>
  <si>
    <t>重量換算表（水銀使用製品産業廃棄物等）</t>
    <rPh sb="6" eb="17">
      <t>スイギンシヨウセイヒンサンギョウハイキブツ</t>
    </rPh>
    <rPh sb="17" eb="18">
      <t>トウ</t>
    </rPh>
    <phoneticPr fontId="1"/>
  </si>
  <si>
    <t>電池類</t>
    <rPh sb="0" eb="2">
      <t>デンチ</t>
    </rPh>
    <rPh sb="2" eb="3">
      <t>ルイ</t>
    </rPh>
    <phoneticPr fontId="1"/>
  </si>
  <si>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1"/>
  </si>
  <si>
    <t>照明機器</t>
    <rPh sb="0" eb="2">
      <t>ショウメイ</t>
    </rPh>
    <rPh sb="2" eb="4">
      <t>キキ</t>
    </rPh>
    <phoneticPr fontId="1"/>
  </si>
  <si>
    <t>水銀回収義務付け製品(計測器)</t>
    <rPh sb="0" eb="2">
      <t>スイギン</t>
    </rPh>
    <rPh sb="2" eb="4">
      <t>カイシュウ</t>
    </rPh>
    <rPh sb="4" eb="6">
      <t>ギム</t>
    </rPh>
    <rPh sb="6" eb="7">
      <t>ヅ</t>
    </rPh>
    <rPh sb="8" eb="10">
      <t>セイヒン</t>
    </rPh>
    <rPh sb="11" eb="14">
      <t>ケイソクキ</t>
    </rPh>
    <phoneticPr fontId="1"/>
  </si>
  <si>
    <t>農薬・医薬品等</t>
    <rPh sb="0" eb="2">
      <t>ノウヤク</t>
    </rPh>
    <rPh sb="3" eb="6">
      <t>イヤクヒン</t>
    </rPh>
    <rPh sb="6" eb="7">
      <t>トウ</t>
    </rPh>
    <phoneticPr fontId="1"/>
  </si>
  <si>
    <t>廃水銀</t>
    <rPh sb="0" eb="1">
      <t>ハイ</t>
    </rPh>
    <rPh sb="1" eb="3">
      <t>スイギン</t>
    </rPh>
    <phoneticPr fontId="1"/>
  </si>
  <si>
    <t>処理実績の有無に関わらず必要事項をご記入ください。</t>
    <rPh sb="0" eb="2">
      <t>ショリ</t>
    </rPh>
    <rPh sb="2" eb="4">
      <t>ジッセキ</t>
    </rPh>
    <rPh sb="5" eb="7">
      <t>ウム</t>
    </rPh>
    <rPh sb="8" eb="9">
      <t>カカ</t>
    </rPh>
    <rPh sb="12" eb="14">
      <t>ヒツヨウ</t>
    </rPh>
    <rPh sb="14" eb="16">
      <t>ジコウ</t>
    </rPh>
    <rPh sb="18" eb="20">
      <t>キニュウ</t>
    </rPh>
    <phoneticPr fontId="1"/>
  </si>
  <si>
    <t>処</t>
    <rPh sb="0" eb="1">
      <t>ところ</t>
    </rPh>
    <phoneticPr fontId="1" type="Hiragana"/>
  </si>
  <si>
    <t>-</t>
    <phoneticPr fontId="1" type="Hiragana"/>
  </si>
  <si>
    <t>No.</t>
    <phoneticPr fontId="1" type="Hiragana"/>
  </si>
  <si>
    <t>収集運搬</t>
    <rPh sb="0" eb="2">
      <t>しゅうしゅう</t>
    </rPh>
    <rPh sb="2" eb="4">
      <t>うんぱん</t>
    </rPh>
    <phoneticPr fontId="1" type="Hiragana"/>
  </si>
  <si>
    <t>産業廃棄物・
特別管理産業廃棄物の種類</t>
    <rPh sb="0" eb="2">
      <t>サンギョウ</t>
    </rPh>
    <rPh sb="2" eb="5">
      <t>ハイキブツ</t>
    </rPh>
    <rPh sb="7" eb="9">
      <t>トクベツ</t>
    </rPh>
    <rPh sb="9" eb="11">
      <t>カンリ</t>
    </rPh>
    <rPh sb="11" eb="13">
      <t>サンギョウ</t>
    </rPh>
    <rPh sb="13" eb="16">
      <t>ハイキブツ</t>
    </rPh>
    <rPh sb="17" eb="19">
      <t>シュルイ</t>
    </rPh>
    <phoneticPr fontId="1"/>
  </si>
  <si>
    <t>産業廃棄物</t>
    <rPh sb="0" eb="2">
      <t>サンギョウ</t>
    </rPh>
    <rPh sb="2" eb="5">
      <t>ハイキブツ</t>
    </rPh>
    <phoneticPr fontId="1"/>
  </si>
  <si>
    <t>最終処分</t>
    <rPh sb="0" eb="2">
      <t>サイシュウ</t>
    </rPh>
    <rPh sb="2" eb="4">
      <t>ショブン</t>
    </rPh>
    <phoneticPr fontId="1"/>
  </si>
  <si>
    <r>
      <rPr>
        <sz val="11"/>
        <rFont val="HG丸ｺﾞｼｯｸM-PRO"/>
        <family val="3"/>
        <charset val="128"/>
      </rPr>
      <t>　　また、個数や本数の場合も</t>
    </r>
    <r>
      <rPr>
        <b/>
        <u/>
        <sz val="12"/>
        <rFont val="HG丸ｺﾞｼｯｸM-PRO"/>
        <family val="3"/>
        <charset val="128"/>
      </rPr>
      <t>１個当たりの重量等により換算</t>
    </r>
    <r>
      <rPr>
        <sz val="11"/>
        <rFont val="HG丸ｺﾞｼｯｸM-PRO"/>
        <family val="3"/>
        <charset val="128"/>
      </rPr>
      <t>してください。</t>
    </r>
    <r>
      <rPr>
        <sz val="10"/>
        <rFont val="HG丸ｺﾞｼｯｸM-PRO"/>
        <family val="3"/>
        <charset val="128"/>
      </rPr>
      <t xml:space="preserve">
</t>
    </r>
    <r>
      <rPr>
        <sz val="11"/>
        <rFont val="HG丸ｺﾞｼｯｸM-PRO"/>
        <family val="3"/>
        <charset val="128"/>
      </rPr>
      <t>　　なお、車両台数で把握している場合は、１台の満載重量と満杯、半分等の積載程度を考慮して換算して
　　ください。</t>
    </r>
    <rPh sb="5" eb="7">
      <t>コスウ</t>
    </rPh>
    <rPh sb="8" eb="10">
      <t>ホンスウ</t>
    </rPh>
    <rPh sb="11" eb="13">
      <t>バアイ</t>
    </rPh>
    <rPh sb="15" eb="16">
      <t>コ</t>
    </rPh>
    <rPh sb="16" eb="17">
      <t>ア</t>
    </rPh>
    <rPh sb="20" eb="22">
      <t>ジュウリョウ</t>
    </rPh>
    <rPh sb="22" eb="23">
      <t>トウ</t>
    </rPh>
    <rPh sb="26" eb="28">
      <t>カンザン</t>
    </rPh>
    <phoneticPr fontId="1"/>
  </si>
  <si>
    <t>産業廃棄物・
特別管理産業廃棄物の
種類</t>
    <rPh sb="0" eb="2">
      <t>サンギョウ</t>
    </rPh>
    <rPh sb="2" eb="5">
      <t>ハイキブツ</t>
    </rPh>
    <rPh sb="7" eb="9">
      <t>トクベツ</t>
    </rPh>
    <rPh sb="9" eb="11">
      <t>カンリ</t>
    </rPh>
    <rPh sb="11" eb="13">
      <t>サンギョウ</t>
    </rPh>
    <rPh sb="13" eb="16">
      <t>ハイキブツ</t>
    </rPh>
    <rPh sb="18" eb="20">
      <t>シュルイ</t>
    </rPh>
    <phoneticPr fontId="1"/>
  </si>
  <si>
    <t>売却</t>
    <rPh sb="0" eb="2">
      <t>バイキャク</t>
    </rPh>
    <phoneticPr fontId="1"/>
  </si>
  <si>
    <t>委託者</t>
    <rPh sb="0" eb="3">
      <t>イタクシャ</t>
    </rPh>
    <phoneticPr fontId="1"/>
  </si>
  <si>
    <t>排出or
処分業者</t>
    <rPh sb="0" eb="2">
      <t>ハイシュツ</t>
    </rPh>
    <rPh sb="5" eb="7">
      <t>ショブン</t>
    </rPh>
    <rPh sb="7" eb="9">
      <t>ギョウシャ</t>
    </rPh>
    <phoneticPr fontId="1"/>
  </si>
  <si>
    <t>廃棄物名</t>
    <rPh sb="0" eb="3">
      <t>ハイキブツ</t>
    </rPh>
    <rPh sb="3" eb="4">
      <t>メイ</t>
    </rPh>
    <phoneticPr fontId="1"/>
  </si>
  <si>
    <t>都道府県名</t>
    <rPh sb="0" eb="4">
      <t>トドウフケン</t>
    </rPh>
    <rPh sb="4" eb="5">
      <t>メイ</t>
    </rPh>
    <phoneticPr fontId="1"/>
  </si>
  <si>
    <t>市町村名</t>
    <rPh sb="0" eb="3">
      <t>シチョウソン</t>
    </rPh>
    <rPh sb="3" eb="4">
      <t>メイ</t>
    </rPh>
    <phoneticPr fontId="1"/>
  </si>
  <si>
    <t>処理後の
廃棄物名</t>
    <rPh sb="0" eb="2">
      <t>ショリ</t>
    </rPh>
    <rPh sb="2" eb="3">
      <t>ゴ</t>
    </rPh>
    <rPh sb="5" eb="8">
      <t>ハイキブツ</t>
    </rPh>
    <rPh sb="8" eb="9">
      <t>メイ</t>
    </rPh>
    <phoneticPr fontId="1"/>
  </si>
  <si>
    <t>受入</t>
    <rPh sb="0" eb="2">
      <t>ウケイレ</t>
    </rPh>
    <phoneticPr fontId="1"/>
  </si>
  <si>
    <t>貴処理施設での処分方法</t>
    <rPh sb="0" eb="1">
      <t>キ</t>
    </rPh>
    <rPh sb="1" eb="3">
      <t>ショリ</t>
    </rPh>
    <rPh sb="3" eb="5">
      <t>シセツ</t>
    </rPh>
    <rPh sb="7" eb="9">
      <t>ショブン</t>
    </rPh>
    <rPh sb="9" eb="11">
      <t>ホウホウ</t>
    </rPh>
    <phoneticPr fontId="1"/>
  </si>
  <si>
    <t>貴処理施設での
処理方法</t>
    <rPh sb="0" eb="1">
      <t>キ</t>
    </rPh>
    <rPh sb="1" eb="3">
      <t>ショリ</t>
    </rPh>
    <rPh sb="3" eb="5">
      <t>シセツ</t>
    </rPh>
    <rPh sb="8" eb="10">
      <t>ショリ</t>
    </rPh>
    <rPh sb="10" eb="12">
      <t>ホウホウ</t>
    </rPh>
    <phoneticPr fontId="1"/>
  </si>
  <si>
    <t>処理後の量
（トン換算）</t>
    <rPh sb="0" eb="2">
      <t>ショリ</t>
    </rPh>
    <rPh sb="2" eb="3">
      <t>ゴ</t>
    </rPh>
    <rPh sb="4" eb="5">
      <t>リョウ</t>
    </rPh>
    <rPh sb="9" eb="11">
      <t>カンサン</t>
    </rPh>
    <phoneticPr fontId="1"/>
  </si>
  <si>
    <t>処理前の量
（トン換算）</t>
    <rPh sb="0" eb="2">
      <t>ショリ</t>
    </rPh>
    <rPh sb="2" eb="3">
      <t>マエ</t>
    </rPh>
    <rPh sb="4" eb="5">
      <t>リョウ</t>
    </rPh>
    <rPh sb="9" eb="11">
      <t>カンザン</t>
    </rPh>
    <phoneticPr fontId="1"/>
  </si>
  <si>
    <t>処理前</t>
    <rPh sb="0" eb="1">
      <t>トコロ</t>
    </rPh>
    <rPh sb="1" eb="2">
      <t>リ</t>
    </rPh>
    <rPh sb="2" eb="3">
      <t>マエ</t>
    </rPh>
    <phoneticPr fontId="1"/>
  </si>
  <si>
    <t>処理後</t>
    <rPh sb="0" eb="1">
      <t>トコロ</t>
    </rPh>
    <rPh sb="1" eb="2">
      <t>リ</t>
    </rPh>
    <rPh sb="2" eb="3">
      <t>ゴ</t>
    </rPh>
    <phoneticPr fontId="1"/>
  </si>
  <si>
    <t>産業廃棄物処理業実態調査票</t>
    <rPh sb="7" eb="8">
      <t>ぎょう</t>
    </rPh>
    <phoneticPr fontId="1" type="Hiragana"/>
  </si>
  <si>
    <r>
      <t>はじめに、</t>
    </r>
    <r>
      <rPr>
        <b/>
        <u/>
        <sz val="10"/>
        <rFont val="HG丸ｺﾞｼｯｸM-PRO"/>
        <family val="3"/>
        <charset val="128"/>
      </rPr>
      <t>対象期間中の処理実績に関わらず、</t>
    </r>
    <r>
      <rPr>
        <sz val="10"/>
        <rFont val="HG丸ｺﾞｼｯｸM-PRO"/>
        <family val="3"/>
        <charset val="128"/>
      </rPr>
      <t>事業所名等の必要事項を記入してください。</t>
    </r>
    <rPh sb="5" eb="7">
      <t>たいしょう</t>
    </rPh>
    <rPh sb="7" eb="10">
      <t>きかんちゅう</t>
    </rPh>
    <rPh sb="11" eb="13">
      <t>しょり</t>
    </rPh>
    <rPh sb="13" eb="15">
      <t>じっせき</t>
    </rPh>
    <rPh sb="16" eb="17">
      <t>かか</t>
    </rPh>
    <rPh sb="21" eb="24">
      <t>じぎょうしょ</t>
    </rPh>
    <rPh sb="24" eb="25">
      <t>めい</t>
    </rPh>
    <rPh sb="25" eb="26">
      <t>とう</t>
    </rPh>
    <rPh sb="27" eb="29">
      <t>ひつよう</t>
    </rPh>
    <rPh sb="29" eb="31">
      <t>じこう</t>
    </rPh>
    <rPh sb="32" eb="34">
      <t>きにゅう</t>
    </rPh>
    <phoneticPr fontId="1" type="Hiragana"/>
  </si>
  <si>
    <r>
      <rPr>
        <b/>
        <u/>
        <sz val="10"/>
        <rFont val="HG丸ｺﾞｼｯｸM-PRO"/>
        <family val="3"/>
        <charset val="128"/>
      </rPr>
      <t>対象期間中に処理実績がない場合</t>
    </r>
    <r>
      <rPr>
        <sz val="10"/>
        <rFont val="HG丸ｺﾞｼｯｸM-PRO"/>
        <family val="3"/>
        <charset val="128"/>
      </rPr>
      <t>は、「２．実績なし」に〇を付けて返送してください。</t>
    </r>
    <rPh sb="6" eb="8">
      <t>しょり</t>
    </rPh>
    <rPh sb="8" eb="10">
      <t>じっせき</t>
    </rPh>
    <rPh sb="13" eb="15">
      <t>ばあい</t>
    </rPh>
    <rPh sb="20" eb="22">
      <t>じっせき</t>
    </rPh>
    <rPh sb="28" eb="29">
      <t>つ</t>
    </rPh>
    <rPh sb="31" eb="33">
      <t>へんそう</t>
    </rPh>
    <phoneticPr fontId="1" type="Hiragana"/>
  </si>
  <si>
    <t>実績の有無</t>
    <rPh sb="0" eb="2">
      <t>じっせき</t>
    </rPh>
    <rPh sb="3" eb="5">
      <t>うむ</t>
    </rPh>
    <phoneticPr fontId="1" type="Hiragana"/>
  </si>
  <si>
    <t>産業廃棄物処理業の許可</t>
    <rPh sb="0" eb="2">
      <t>さんぎょう</t>
    </rPh>
    <rPh sb="2" eb="5">
      <t>はいきぶつ</t>
    </rPh>
    <rPh sb="5" eb="7">
      <t>しょり</t>
    </rPh>
    <rPh sb="7" eb="8">
      <t>ぎょう</t>
    </rPh>
    <rPh sb="9" eb="11">
      <t>きょか</t>
    </rPh>
    <phoneticPr fontId="1" type="Hiragana"/>
  </si>
  <si>
    <t>部課名</t>
    <rPh sb="0" eb="2">
      <t>ぶか</t>
    </rPh>
    <rPh sb="2" eb="3">
      <t>めい</t>
    </rPh>
    <phoneticPr fontId="1" type="Hiragana"/>
  </si>
  <si>
    <t>FAX</t>
    <phoneticPr fontId="1" type="Hiragana"/>
  </si>
  <si>
    <t>令</t>
    <phoneticPr fontId="1" type="Hiragana"/>
  </si>
  <si>
    <t>和</t>
    <rPh sb="0" eb="1">
      <t>わ</t>
    </rPh>
    <phoneticPr fontId="1" type="Hiragana"/>
  </si>
  <si>
    <t>産業廃棄物処理業の許可、実績の有無の選択肢にカーソルを合わせると、</t>
    <rPh sb="0" eb="8">
      <t>サンギョウハイキブツショリギョウ</t>
    </rPh>
    <rPh sb="9" eb="11">
      <t>キョカ</t>
    </rPh>
    <rPh sb="12" eb="14">
      <t>ジッセキ</t>
    </rPh>
    <rPh sb="15" eb="17">
      <t>ウム</t>
    </rPh>
    <phoneticPr fontId="1"/>
  </si>
  <si>
    <r>
      <rPr>
        <b/>
        <u/>
        <sz val="10"/>
        <rFont val="HG丸ｺﾞｼｯｸM-PRO"/>
        <family val="3"/>
        <charset val="128"/>
      </rPr>
      <t>対象期間中に処理実績がある場合</t>
    </r>
    <r>
      <rPr>
        <sz val="10"/>
        <rFont val="HG丸ｺﾞｼｯｸM-PRO"/>
        <family val="3"/>
        <charset val="128"/>
      </rPr>
      <t>は、「１．実績あり」に〇を付け、貴事業所が大分県内に保有する施設における</t>
    </r>
    <rPh sb="0" eb="2">
      <t>たいしょう</t>
    </rPh>
    <rPh sb="2" eb="5">
      <t>きかんちゅう</t>
    </rPh>
    <rPh sb="6" eb="8">
      <t>しょり</t>
    </rPh>
    <rPh sb="8" eb="10">
      <t>じっせき</t>
    </rPh>
    <rPh sb="20" eb="22">
      <t>じっせき</t>
    </rPh>
    <rPh sb="28" eb="29">
      <t>つ</t>
    </rPh>
    <rPh sb="31" eb="32">
      <t>き</t>
    </rPh>
    <rPh sb="36" eb="39">
      <t>おおいたけん</t>
    </rPh>
    <phoneticPr fontId="1" type="Hiragana"/>
  </si>
  <si>
    <t>①受託状況</t>
    <rPh sb="1" eb="3">
      <t>ジュタク</t>
    </rPh>
    <rPh sb="3" eb="5">
      <t>ジョウキョウ</t>
    </rPh>
    <phoneticPr fontId="1"/>
  </si>
  <si>
    <t>貴処理施設での処理方法</t>
    <rPh sb="0" eb="1">
      <t>キ</t>
    </rPh>
    <rPh sb="1" eb="3">
      <t>ショリ</t>
    </rPh>
    <rPh sb="3" eb="5">
      <t>シセツ</t>
    </rPh>
    <rPh sb="7" eb="9">
      <t>ショリ</t>
    </rPh>
    <rPh sb="9" eb="11">
      <t>ホウホウ</t>
    </rPh>
    <rPh sb="10" eb="11">
      <t>ショホウ</t>
    </rPh>
    <phoneticPr fontId="1"/>
  </si>
  <si>
    <t>（いずれか一方のみ
を選択）</t>
    <rPh sb="5" eb="7">
      <t>イッポウ</t>
    </rPh>
    <rPh sb="11" eb="13">
      <t>センタク</t>
    </rPh>
    <phoneticPr fontId="1"/>
  </si>
  <si>
    <t>受入量等を「①受託状況」に、処理量等を「②処理状況」に記入してください。</t>
    <rPh sb="0" eb="2">
      <t>うけいれ</t>
    </rPh>
    <rPh sb="2" eb="3">
      <t>りょう</t>
    </rPh>
    <rPh sb="3" eb="4">
      <t>とう</t>
    </rPh>
    <rPh sb="14" eb="16">
      <t>しょり</t>
    </rPh>
    <rPh sb="16" eb="17">
      <t>りょう</t>
    </rPh>
    <rPh sb="17" eb="18">
      <t>とう</t>
    </rPh>
    <phoneticPr fontId="1" type="Hiragana"/>
  </si>
  <si>
    <t>↓</t>
    <phoneticPr fontId="1"/>
  </si>
  <si>
    <t>※U列にペーストすること</t>
    <rPh sb="2" eb="3">
      <t>レツ</t>
    </rPh>
    <phoneticPr fontId="1"/>
  </si>
  <si>
    <t>（空白）</t>
    <rPh sb="1" eb="3">
      <t>クウハク</t>
    </rPh>
    <phoneticPr fontId="1"/>
  </si>
  <si>
    <t>中津市</t>
    <rPh sb="0" eb="3">
      <t>ナカツシ</t>
    </rPh>
    <phoneticPr fontId="1"/>
  </si>
  <si>
    <t>選別・破砕</t>
    <rPh sb="0" eb="2">
      <t>センベツ</t>
    </rPh>
    <rPh sb="3" eb="5">
      <t>ハサイ</t>
    </rPh>
    <phoneticPr fontId="1"/>
  </si>
  <si>
    <t>焼却・埋立</t>
    <rPh sb="0" eb="2">
      <t>ショウキャク</t>
    </rPh>
    <rPh sb="3" eb="5">
      <t>ウメタテ</t>
    </rPh>
    <phoneticPr fontId="1"/>
  </si>
  <si>
    <t>排出事業者・処理業者</t>
    <rPh sb="0" eb="2">
      <t>ハイシュツ</t>
    </rPh>
    <rPh sb="2" eb="5">
      <t>ジギョウシャ</t>
    </rPh>
    <rPh sb="6" eb="8">
      <t>ショリ</t>
    </rPh>
    <rPh sb="8" eb="10">
      <t>ギョウシャ</t>
    </rPh>
    <phoneticPr fontId="1"/>
  </si>
  <si>
    <t>中間処理</t>
    <rPh sb="0" eb="2">
      <t>チュウカン</t>
    </rPh>
    <rPh sb="2" eb="4">
      <t>ショリ</t>
    </rPh>
    <phoneticPr fontId="1"/>
  </si>
  <si>
    <t>②処理状況</t>
    <rPh sb="1" eb="3">
      <t>ショリ</t>
    </rPh>
    <rPh sb="3" eb="5">
      <t>ジョウキョウ</t>
    </rPh>
    <phoneticPr fontId="1"/>
  </si>
  <si>
    <t>（埋立）</t>
    <rPh sb="1" eb="3">
      <t>ウメタテ</t>
    </rPh>
    <phoneticPr fontId="1"/>
  </si>
  <si>
    <t>（空白）</t>
    <rPh sb="1" eb="3">
      <t>クウハク</t>
    </rPh>
    <phoneticPr fontId="1"/>
  </si>
  <si>
    <t>処理前の量</t>
    <rPh sb="0" eb="2">
      <t>ショリ</t>
    </rPh>
    <rPh sb="2" eb="3">
      <t>マエ</t>
    </rPh>
    <rPh sb="4" eb="5">
      <t>リョウ</t>
    </rPh>
    <phoneticPr fontId="1"/>
  </si>
  <si>
    <t>処理後の量</t>
    <rPh sb="0" eb="2">
      <t>ショリ</t>
    </rPh>
    <rPh sb="2" eb="3">
      <t>ゴ</t>
    </rPh>
    <rPh sb="4" eb="5">
      <t>リョウ</t>
    </rPh>
    <phoneticPr fontId="1"/>
  </si>
  <si>
    <t>処理方法</t>
    <rPh sb="0" eb="2">
      <t>ショリ</t>
    </rPh>
    <rPh sb="2" eb="4">
      <t>ホウホウ</t>
    </rPh>
    <phoneticPr fontId="1"/>
  </si>
  <si>
    <t>【記入例】</t>
    <rPh sb="1" eb="3">
      <t>キニュウ</t>
    </rPh>
    <rPh sb="3" eb="4">
      <t>レイ</t>
    </rPh>
    <phoneticPr fontId="1"/>
  </si>
  <si>
    <t>処理前の量
（トン換算）</t>
    <rPh sb="0" eb="2">
      <t>ショリ</t>
    </rPh>
    <rPh sb="2" eb="3">
      <t>マエ</t>
    </rPh>
    <rPh sb="4" eb="5">
      <t>リョウ</t>
    </rPh>
    <rPh sb="9" eb="11">
      <t>カンサン</t>
    </rPh>
    <phoneticPr fontId="1"/>
  </si>
  <si>
    <t>処理前</t>
    <rPh sb="0" eb="2">
      <t>ショリ</t>
    </rPh>
    <rPh sb="2" eb="3">
      <t>マエ</t>
    </rPh>
    <phoneticPr fontId="1"/>
  </si>
  <si>
    <t>処理後</t>
    <rPh sb="0" eb="2">
      <t>ショリ</t>
    </rPh>
    <rPh sb="2" eb="3">
      <t>ゴ</t>
    </rPh>
    <phoneticPr fontId="1"/>
  </si>
  <si>
    <t>委託内容</t>
    <rPh sb="0" eb="2">
      <t>イタク</t>
    </rPh>
    <rPh sb="2" eb="4">
      <t>ナイヨウ</t>
    </rPh>
    <phoneticPr fontId="1"/>
  </si>
  <si>
    <t>他社への委託状況（売却等を含む）</t>
    <rPh sb="0" eb="2">
      <t>タシャ</t>
    </rPh>
    <rPh sb="4" eb="6">
      <t>イタク</t>
    </rPh>
    <rPh sb="6" eb="8">
      <t>ジョウキョウ</t>
    </rPh>
    <rPh sb="9" eb="11">
      <t>バイキャク</t>
    </rPh>
    <rPh sb="11" eb="12">
      <t>トウ</t>
    </rPh>
    <rPh sb="13" eb="14">
      <t>フク</t>
    </rPh>
    <phoneticPr fontId="1"/>
  </si>
  <si>
    <t>他社への委託状況（売却等を含む）</t>
    <rPh sb="0" eb="2">
      <t>タシャ</t>
    </rPh>
    <rPh sb="4" eb="6">
      <t>イタク</t>
    </rPh>
    <rPh sb="6" eb="8">
      <t>ジョウキョウ</t>
    </rPh>
    <rPh sb="9" eb="11">
      <t>バイキャク</t>
    </rPh>
    <rPh sb="11" eb="12">
      <t>トウ</t>
    </rPh>
    <rPh sb="13" eb="14">
      <t>フク</t>
    </rPh>
    <phoneticPr fontId="1"/>
  </si>
  <si>
    <t>重量換算について</t>
    <rPh sb="0" eb="2">
      <t>ジュウリョウ</t>
    </rPh>
    <rPh sb="2" eb="4">
      <t>カンサン</t>
    </rPh>
    <phoneticPr fontId="1"/>
  </si>
  <si>
    <t>破砕</t>
    <rPh sb="0" eb="2">
      <t>ハサイ</t>
    </rPh>
    <phoneticPr fontId="1"/>
  </si>
  <si>
    <t>がれき類</t>
    <rPh sb="3" eb="4">
      <t>ルイ</t>
    </rPh>
    <phoneticPr fontId="1"/>
  </si>
  <si>
    <t>木くず</t>
    <rPh sb="0" eb="1">
      <t>キ</t>
    </rPh>
    <phoneticPr fontId="1"/>
  </si>
  <si>
    <t>再生骨材</t>
    <rPh sb="0" eb="2">
      <t>サイセイ</t>
    </rPh>
    <rPh sb="2" eb="3">
      <t>ホネ</t>
    </rPh>
    <rPh sb="3" eb="4">
      <t>ザイ</t>
    </rPh>
    <phoneticPr fontId="1"/>
  </si>
  <si>
    <t>フルイ下</t>
    <rPh sb="3" eb="4">
      <t>シタ</t>
    </rPh>
    <phoneticPr fontId="1"/>
  </si>
  <si>
    <t>木チップ</t>
    <rPh sb="0" eb="1">
      <t>キ</t>
    </rPh>
    <phoneticPr fontId="1"/>
  </si>
  <si>
    <t>売却</t>
    <rPh sb="0" eb="2">
      <t>バイキャク</t>
    </rPh>
    <phoneticPr fontId="1"/>
  </si>
  <si>
    <t>埋立</t>
    <rPh sb="0" eb="2">
      <t>ウメタテ</t>
    </rPh>
    <phoneticPr fontId="1"/>
  </si>
  <si>
    <t>不特定</t>
    <rPh sb="0" eb="3">
      <t>フトクテイ</t>
    </rPh>
    <phoneticPr fontId="1"/>
  </si>
  <si>
    <t>大分県</t>
    <rPh sb="0" eb="3">
      <t>オオイタケン</t>
    </rPh>
    <phoneticPr fontId="1"/>
  </si>
  <si>
    <t>大分市</t>
    <rPh sb="0" eb="3">
      <t>オオイタシ</t>
    </rPh>
    <phoneticPr fontId="1"/>
  </si>
  <si>
    <t>選別
→破砕</t>
    <rPh sb="0" eb="2">
      <t>センベツ</t>
    </rPh>
    <rPh sb="4" eb="6">
      <t>ハサイ</t>
    </rPh>
    <phoneticPr fontId="1"/>
  </si>
  <si>
    <t>陶磁器くず</t>
    <rPh sb="0" eb="3">
      <t>トウジキ</t>
    </rPh>
    <phoneticPr fontId="1"/>
  </si>
  <si>
    <t>金属くず</t>
    <rPh sb="0" eb="2">
      <t>キンゾク</t>
    </rPh>
    <phoneticPr fontId="1"/>
  </si>
  <si>
    <t>廃プラスチック類</t>
    <rPh sb="0" eb="1">
      <t>ハイ</t>
    </rPh>
    <rPh sb="7" eb="8">
      <t>ルイ</t>
    </rPh>
    <phoneticPr fontId="1"/>
  </si>
  <si>
    <t>再生原料</t>
    <rPh sb="0" eb="2">
      <t>サイセイ</t>
    </rPh>
    <rPh sb="2" eb="4">
      <t>ゲンリョウ</t>
    </rPh>
    <phoneticPr fontId="1"/>
  </si>
  <si>
    <t>国東市</t>
    <rPh sb="0" eb="3">
      <t>クニサキシ</t>
    </rPh>
    <phoneticPr fontId="1"/>
  </si>
  <si>
    <t>溶融処理</t>
    <rPh sb="0" eb="2">
      <t>ヨウユウ</t>
    </rPh>
    <rPh sb="2" eb="4">
      <t>ショリ</t>
    </rPh>
    <phoneticPr fontId="1"/>
  </si>
  <si>
    <t>福岡県</t>
    <rPh sb="0" eb="3">
      <t>フクオカケン</t>
    </rPh>
    <phoneticPr fontId="1"/>
  </si>
  <si>
    <t>焼却
→埋立</t>
    <rPh sb="0" eb="2">
      <t>ショウキャク</t>
    </rPh>
    <rPh sb="4" eb="6">
      <t>ウメタテ</t>
    </rPh>
    <phoneticPr fontId="1"/>
  </si>
  <si>
    <t>燃え殻</t>
    <rPh sb="0" eb="1">
      <t>モ</t>
    </rPh>
    <rPh sb="2" eb="3">
      <t>ガラ</t>
    </rPh>
    <phoneticPr fontId="1"/>
  </si>
  <si>
    <t>廃棄物の種類ごと、委託者（排出事業者・処理業者、排出場所ごと）の受託状況を記入してください。</t>
    <rPh sb="32" eb="34">
      <t>ジュタク</t>
    </rPh>
    <phoneticPr fontId="1"/>
  </si>
  <si>
    <t>貴処理施設での処理方法ごと、種類ごとの処理状況を記入してください。</t>
    <rPh sb="0" eb="1">
      <t>キ</t>
    </rPh>
    <rPh sb="1" eb="3">
      <t>ショリ</t>
    </rPh>
    <rPh sb="3" eb="5">
      <t>シセツ</t>
    </rPh>
    <rPh sb="7" eb="9">
      <t>ショリ</t>
    </rPh>
    <rPh sb="9" eb="11">
      <t>ホウホウ</t>
    </rPh>
    <rPh sb="14" eb="16">
      <t>シュルイ</t>
    </rPh>
    <rPh sb="19" eb="21">
      <t>ショリ</t>
    </rPh>
    <rPh sb="21" eb="23">
      <t>ジョウキョウ</t>
    </rPh>
    <rPh sb="24" eb="26">
      <t>キニュウ</t>
    </rPh>
    <phoneticPr fontId="1"/>
  </si>
  <si>
    <t>　中間処理施設</t>
    <rPh sb="1" eb="3">
      <t>チュウカン</t>
    </rPh>
    <rPh sb="3" eb="5">
      <t>ショリ</t>
    </rPh>
    <rPh sb="5" eb="7">
      <t>シセツ</t>
    </rPh>
    <phoneticPr fontId="1"/>
  </si>
  <si>
    <t>　埋立処分場</t>
    <rPh sb="1" eb="3">
      <t>ウメタテ</t>
    </rPh>
    <rPh sb="3" eb="6">
      <t>ショブンジョウ</t>
    </rPh>
    <phoneticPr fontId="1"/>
  </si>
  <si>
    <t>　処理後の
　産業廃棄物</t>
    <rPh sb="1" eb="3">
      <t>ショリ</t>
    </rPh>
    <rPh sb="3" eb="4">
      <t>ゴ</t>
    </rPh>
    <rPh sb="7" eb="9">
      <t>サンギョウ</t>
    </rPh>
    <rPh sb="9" eb="12">
      <t>ハイキブツ</t>
    </rPh>
    <phoneticPr fontId="1"/>
  </si>
  <si>
    <t>委託処理</t>
    <rPh sb="0" eb="2">
      <t>イタク</t>
    </rPh>
    <rPh sb="2" eb="4">
      <t>ショリ</t>
    </rPh>
    <phoneticPr fontId="1"/>
  </si>
  <si>
    <t>埋立処分</t>
    <rPh sb="0" eb="2">
      <t>ウメタテ</t>
    </rPh>
    <rPh sb="2" eb="4">
      <t>ショブン</t>
    </rPh>
    <phoneticPr fontId="1"/>
  </si>
  <si>
    <t>市町村名</t>
    <rPh sb="0" eb="3">
      <t>シチョウソン</t>
    </rPh>
    <rPh sb="3" eb="4">
      <t>メイ</t>
    </rPh>
    <phoneticPr fontId="1"/>
  </si>
  <si>
    <t>市町村名</t>
    <rPh sb="0" eb="3">
      <t>シチョウソン</t>
    </rPh>
    <rPh sb="3" eb="4">
      <t>メイ</t>
    </rPh>
    <phoneticPr fontId="1"/>
  </si>
  <si>
    <t>また、更に記入行が必要な場合はシートをコピーしてください。</t>
    <rPh sb="3" eb="4">
      <t>サラ</t>
    </rPh>
    <rPh sb="5" eb="7">
      <t>キニュウ</t>
    </rPh>
    <rPh sb="7" eb="8">
      <t>ギョウ</t>
    </rPh>
    <rPh sb="9" eb="11">
      <t>ヒツヨウ</t>
    </rPh>
    <rPh sb="12" eb="14">
      <t>バアイ</t>
    </rPh>
    <phoneticPr fontId="1"/>
  </si>
  <si>
    <r>
      <t>記入行が足りない場合は</t>
    </r>
    <r>
      <rPr>
        <b/>
        <u/>
        <sz val="11"/>
        <color theme="1"/>
        <rFont val="HG丸ｺﾞｼｯｸM-PRO"/>
        <family val="3"/>
        <charset val="128"/>
      </rPr>
      <t>①受託状況(2)</t>
    </r>
    <r>
      <rPr>
        <sz val="11"/>
        <color theme="1"/>
        <rFont val="HG丸ｺﾞｼｯｸM-PRO"/>
        <family val="3"/>
        <charset val="128"/>
      </rPr>
      <t>、</t>
    </r>
    <r>
      <rPr>
        <b/>
        <u/>
        <sz val="11"/>
        <color theme="1"/>
        <rFont val="HG丸ｺﾞｼｯｸM-PRO"/>
        <family val="3"/>
        <charset val="128"/>
      </rPr>
      <t>(3)</t>
    </r>
    <r>
      <rPr>
        <sz val="11"/>
        <color theme="1"/>
        <rFont val="HG丸ｺﾞｼｯｸM-PRO"/>
        <family val="3"/>
        <charset val="128"/>
      </rPr>
      <t>のシートをご利用ください。</t>
    </r>
    <rPh sb="0" eb="2">
      <t>キニュウ</t>
    </rPh>
    <rPh sb="2" eb="3">
      <t>ギョウ</t>
    </rPh>
    <rPh sb="4" eb="5">
      <t>タ</t>
    </rPh>
    <rPh sb="8" eb="10">
      <t>バアイ</t>
    </rPh>
    <rPh sb="12" eb="14">
      <t>ジュタク</t>
    </rPh>
    <rPh sb="14" eb="16">
      <t>ジョウキョウ</t>
    </rPh>
    <rPh sb="29" eb="31">
      <t>リヨウ</t>
    </rPh>
    <phoneticPr fontId="1"/>
  </si>
  <si>
    <r>
      <t>本調査票はA４　8ページの小冊子形式で、</t>
    </r>
    <r>
      <rPr>
        <b/>
        <u/>
        <sz val="10"/>
        <rFont val="HG丸ｺﾞｼｯｸM-PRO"/>
        <family val="3"/>
        <charset val="128"/>
      </rPr>
      <t>「①受託状況」</t>
    </r>
    <r>
      <rPr>
        <sz val="10"/>
        <rFont val="HG丸ｺﾞｼｯｸM-PRO"/>
        <family val="3"/>
        <charset val="128"/>
      </rPr>
      <t>と</t>
    </r>
    <r>
      <rPr>
        <b/>
        <u/>
        <sz val="10"/>
        <rFont val="HG丸ｺﾞｼｯｸM-PRO"/>
        <family val="3"/>
        <charset val="128"/>
      </rPr>
      <t>「②処理状況」</t>
    </r>
    <r>
      <rPr>
        <sz val="10"/>
        <rFont val="HG丸ｺﾞｼｯｸM-PRO"/>
        <family val="3"/>
        <charset val="128"/>
      </rPr>
      <t>の２種類で構成されています。</t>
    </r>
    <rPh sb="3" eb="4">
      <t>ひょう</t>
    </rPh>
    <rPh sb="13" eb="16">
      <t>しょうさっし</t>
    </rPh>
    <rPh sb="16" eb="18">
      <t>けいしき</t>
    </rPh>
    <rPh sb="22" eb="24">
      <t>じゅたく</t>
    </rPh>
    <rPh sb="24" eb="26">
      <t>じょうきょう</t>
    </rPh>
    <rPh sb="31" eb="33">
      <t>しゅるい</t>
    </rPh>
    <phoneticPr fontId="1" type="Hiragana"/>
  </si>
  <si>
    <t>最終処分業</t>
    <rPh sb="4" eb="5">
      <t>ぎょう</t>
    </rPh>
    <phoneticPr fontId="1" type="Hiragana"/>
  </si>
  <si>
    <t>実績なし</t>
    <phoneticPr fontId="1" type="Hiragana"/>
  </si>
  <si>
    <t>実績あり</t>
    <phoneticPr fontId="1" type="Hiragana"/>
  </si>
  <si>
    <t>必要事項をご記入の上、
返送してください。</t>
    <rPh sb="0" eb="4">
      <t>ひつようじこう</t>
    </rPh>
    <rPh sb="6" eb="8">
      <t>きにゅう</t>
    </rPh>
    <rPh sb="9" eb="10">
      <t>うえ</t>
    </rPh>
    <rPh sb="12" eb="14">
      <t>へんそう</t>
    </rPh>
    <phoneticPr fontId="1" type="Hiragana"/>
  </si>
  <si>
    <r>
      <t xml:space="preserve">次ページに進み、記入の手引きを参考に
</t>
    </r>
    <r>
      <rPr>
        <b/>
        <u/>
        <sz val="12"/>
        <rFont val="HG丸ｺﾞｼｯｸM-PRO"/>
        <family val="3"/>
        <charset val="128"/>
      </rPr>
      <t>「①受託状況」と「②処理状況」の両ページを</t>
    </r>
    <r>
      <rPr>
        <sz val="12"/>
        <rFont val="HG丸ｺﾞｼｯｸM-PRO"/>
        <family val="3"/>
        <charset val="128"/>
      </rPr>
      <t xml:space="preserve">
記入してください。</t>
    </r>
    <rPh sb="0" eb="1">
      <t>つぎ</t>
    </rPh>
    <rPh sb="5" eb="6">
      <t>すす</t>
    </rPh>
    <rPh sb="8" eb="10">
      <t>きにゅう</t>
    </rPh>
    <rPh sb="11" eb="13">
      <t>てび</t>
    </rPh>
    <rPh sb="15" eb="17">
      <t>さんこう</t>
    </rPh>
    <rPh sb="21" eb="25">
      <t>じゅたくじょうきょう</t>
    </rPh>
    <rPh sb="29" eb="33">
      <t>しょりじょうきょう</t>
    </rPh>
    <rPh sb="35" eb="36">
      <t>りょう</t>
    </rPh>
    <rPh sb="41" eb="43">
      <t>きにゅう</t>
    </rPh>
    <phoneticPr fontId="1" type="Hiragana"/>
  </si>
  <si>
    <t>排出事業者・処理業者</t>
  </si>
  <si>
    <t>「①受託状況」と「②処理状況」の両シートともご入力が必要です。</t>
    <rPh sb="2" eb="4">
      <t>ジュタク</t>
    </rPh>
    <rPh sb="4" eb="6">
      <t>ジョウキョウ</t>
    </rPh>
    <rPh sb="10" eb="14">
      <t>ショリジョウキョウ</t>
    </rPh>
    <rPh sb="16" eb="17">
      <t>リョウ</t>
    </rPh>
    <rPh sb="23" eb="25">
      <t>ニュウリョク</t>
    </rPh>
    <rPh sb="26" eb="28">
      <t>ヒツヨウ</t>
    </rPh>
    <phoneticPr fontId="1"/>
  </si>
  <si>
    <t>こちらの「①受託状況」シートのご入力が終わりましたら、</t>
    <rPh sb="6" eb="10">
      <t>ジュタクジョウキョウ</t>
    </rPh>
    <rPh sb="16" eb="18">
      <t>ニュウリョク</t>
    </rPh>
    <rPh sb="19" eb="20">
      <t>オ</t>
    </rPh>
    <phoneticPr fontId="1"/>
  </si>
  <si>
    <t>「②処理状況」シートのご入力にお進みください。</t>
    <rPh sb="2" eb="6">
      <t>ショリジョウキョウ</t>
    </rPh>
    <rPh sb="12" eb="14">
      <t>ニュウリョク</t>
    </rPh>
    <rPh sb="16" eb="17">
      <t>スス</t>
    </rPh>
    <phoneticPr fontId="1"/>
  </si>
  <si>
    <t>ご入力が終わりましたら郵送又はメールにてご提出ください。</t>
    <rPh sb="1" eb="3">
      <t>ニュウリョク</t>
    </rPh>
    <rPh sb="4" eb="5">
      <t>オ</t>
    </rPh>
    <rPh sb="11" eb="13">
      <t>ユウソウ</t>
    </rPh>
    <rPh sb="13" eb="14">
      <t>マタ</t>
    </rPh>
    <rPh sb="21" eb="23">
      <t>テイシュツ</t>
    </rPh>
    <phoneticPr fontId="1"/>
  </si>
  <si>
    <t>調査にご協力頂きありがとうございます。</t>
    <rPh sb="0" eb="2">
      <t>チョウサ</t>
    </rPh>
    <rPh sb="4" eb="7">
      <t>キョウリョクイタダ</t>
    </rPh>
    <phoneticPr fontId="1"/>
  </si>
  <si>
    <r>
      <rPr>
        <b/>
        <u/>
        <sz val="11"/>
        <color theme="1"/>
        <rFont val="HG丸ｺﾞｼｯｸM-PRO"/>
        <family val="3"/>
        <charset val="128"/>
      </rPr>
      <t>「表紙」「①受託状況」「②処理状況」の３シート</t>
    </r>
    <r>
      <rPr>
        <sz val="11"/>
        <color theme="1"/>
        <rFont val="HG丸ｺﾞｼｯｸM-PRO"/>
        <family val="3"/>
        <charset val="128"/>
      </rPr>
      <t>の</t>
    </r>
    <rPh sb="1" eb="3">
      <t>ヒョウシ</t>
    </rPh>
    <rPh sb="6" eb="10">
      <t>ジュタクジョウキョウ</t>
    </rPh>
    <rPh sb="13" eb="17">
      <t>ショリジョウキョウ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</si>
</sst>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0.0000_ "/>
    <numFmt numFmtId="179" formatCode="[DBNum3]000"/>
    <numFmt numFmtId="180" formatCode="[&lt;=999]000;[&lt;=9999]000\-00;000\-0000"/>
  </numFmts>
  <fonts count="62">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0"/>
      <name val="HG丸ｺﾞｼｯｸM-PRO"/>
      <family val="3"/>
      <charset val="128"/>
    </font>
    <font>
      <sz val="10"/>
      <name val="ＭＳ Ｐゴシック"/>
      <family val="3"/>
      <charset val="128"/>
    </font>
    <font>
      <sz val="11"/>
      <name val="ＭＳ Ｐゴシック"/>
      <family val="3"/>
      <charset val="128"/>
    </font>
    <font>
      <sz val="11"/>
      <name val="HG丸ｺﾞｼｯｸM-PRO"/>
      <family val="3"/>
      <charset val="128"/>
    </font>
    <font>
      <sz val="12"/>
      <name val="HG丸ｺﾞｼｯｸM-PRO"/>
      <family val="3"/>
      <charset val="128"/>
    </font>
    <font>
      <sz val="9"/>
      <name val="HG丸ｺﾞｼｯｸM-PRO"/>
      <family val="3"/>
      <charset val="128"/>
    </font>
    <font>
      <sz val="36"/>
      <name val="JustUnitMarkG"/>
      <charset val="2"/>
    </font>
    <font>
      <sz val="18"/>
      <name val="ＭＳ ゴシック"/>
      <family val="3"/>
      <charset val="128"/>
    </font>
    <font>
      <sz val="11"/>
      <color theme="1"/>
      <name val="ＭＳ Ｐゴシック"/>
      <family val="3"/>
      <charset val="128"/>
      <scheme val="minor"/>
    </font>
    <font>
      <sz val="36"/>
      <name val="ＭＳ 明朝"/>
      <family val="1"/>
      <charset val="128"/>
    </font>
    <font>
      <b/>
      <i/>
      <sz val="10"/>
      <name val="ＭＳ ゴシック"/>
      <family val="3"/>
      <charset val="128"/>
    </font>
    <font>
      <b/>
      <sz val="10"/>
      <name val="ＭＳ ゴシック"/>
      <family val="3"/>
      <charset val="128"/>
    </font>
    <font>
      <sz val="10"/>
      <name val="HG創英角ｺﾞｼｯｸUB"/>
      <family val="3"/>
      <charset val="128"/>
    </font>
    <font>
      <sz val="20"/>
      <name val="HG創英角ｺﾞｼｯｸUB"/>
      <family val="3"/>
      <charset val="128"/>
    </font>
    <font>
      <sz val="8"/>
      <name val="HG丸ｺﾞｼｯｸM-PRO"/>
      <family val="3"/>
      <charset val="128"/>
    </font>
    <font>
      <sz val="9.5"/>
      <name val="HG丸ｺﾞｼｯｸM-PRO"/>
      <family val="3"/>
      <charset val="128"/>
    </font>
    <font>
      <sz val="10"/>
      <name val="ＭＳ 明朝"/>
      <family val="1"/>
      <charset val="128"/>
    </font>
    <font>
      <sz val="20"/>
      <name val="ＭＳ ゴシック"/>
      <family val="3"/>
      <charset val="128"/>
    </font>
    <font>
      <sz val="14"/>
      <name val="ＭＳ Ｐゴシック"/>
      <family val="3"/>
      <charset val="128"/>
    </font>
    <font>
      <sz val="14"/>
      <name val="HG丸ｺﾞｼｯｸM-PRO"/>
      <family val="3"/>
      <charset val="128"/>
    </font>
    <font>
      <b/>
      <u/>
      <sz val="10.5"/>
      <name val="HG丸ｺﾞｼｯｸM-PRO"/>
      <family val="3"/>
      <charset val="128"/>
    </font>
    <font>
      <sz val="10.5"/>
      <name val="HG丸ｺﾞｼｯｸM-PRO"/>
      <family val="3"/>
      <charset val="128"/>
    </font>
    <font>
      <b/>
      <sz val="10.5"/>
      <name val="ＭＳ Ｐゴシック"/>
      <family val="3"/>
      <charset val="128"/>
    </font>
    <font>
      <b/>
      <sz val="9"/>
      <color indexed="81"/>
      <name val="MS P ゴシック"/>
      <family val="3"/>
      <charset val="128"/>
    </font>
    <font>
      <sz val="10"/>
      <color rgb="FFFF0000"/>
      <name val="ＭＳ ゴシック"/>
      <family val="3"/>
      <charset val="128"/>
    </font>
    <font>
      <sz val="11"/>
      <color theme="1"/>
      <name val="HG丸ｺﾞｼｯｸM-PRO"/>
      <family val="3"/>
      <charset val="128"/>
    </font>
    <font>
      <sz val="22"/>
      <name val="HG創英角ｺﾞｼｯｸUB"/>
      <family val="3"/>
      <charset val="128"/>
    </font>
    <font>
      <b/>
      <sz val="11"/>
      <name val="ＭＳ ゴシック"/>
      <family val="3"/>
      <charset val="128"/>
    </font>
    <font>
      <sz val="10.5"/>
      <name val="ＭＳ Ｐゴシック"/>
      <family val="3"/>
      <charset val="128"/>
    </font>
    <font>
      <b/>
      <sz val="10"/>
      <name val="HG丸ｺﾞｼｯｸM-PRO"/>
      <family val="3"/>
      <charset val="128"/>
    </font>
    <font>
      <b/>
      <sz val="12"/>
      <name val="HG丸ｺﾞｼｯｸM-PRO"/>
      <family val="3"/>
      <charset val="128"/>
    </font>
    <font>
      <b/>
      <sz val="9"/>
      <name val="HG丸ｺﾞｼｯｸM-PRO"/>
      <family val="3"/>
      <charset val="128"/>
    </font>
    <font>
      <b/>
      <i/>
      <sz val="11"/>
      <name val="ＤＦＰ特太ゴシック体"/>
      <family val="3"/>
      <charset val="128"/>
    </font>
    <font>
      <b/>
      <i/>
      <sz val="11"/>
      <name val="ＭＳ ゴシック"/>
      <family val="3"/>
      <charset val="128"/>
    </font>
    <font>
      <sz val="11"/>
      <name val="ＤＦＰ特太ゴシック体"/>
      <family val="3"/>
      <charset val="128"/>
    </font>
    <font>
      <b/>
      <sz val="11"/>
      <name val="ＤＦＰ特太ゴシック体"/>
      <family val="3"/>
      <charset val="128"/>
    </font>
    <font>
      <sz val="16"/>
      <name val="HG丸ｺﾞｼｯｸM-PRO"/>
      <family val="3"/>
      <charset val="128"/>
    </font>
    <font>
      <b/>
      <sz val="16"/>
      <name val="HG丸ｺﾞｼｯｸM-PRO"/>
      <family val="3"/>
      <charset val="128"/>
    </font>
    <font>
      <b/>
      <sz val="11"/>
      <name val="ＭＳ Ｐゴシック"/>
      <family val="3"/>
      <charset val="128"/>
    </font>
    <font>
      <b/>
      <sz val="18"/>
      <color rgb="FF000000"/>
      <name val="HG丸ｺﾞｼｯｸM-PRO"/>
      <family val="3"/>
      <charset val="128"/>
    </font>
    <font>
      <b/>
      <u/>
      <sz val="12"/>
      <name val="HG丸ｺﾞｼｯｸM-PRO"/>
      <family val="3"/>
      <charset val="128"/>
    </font>
    <font>
      <sz val="14"/>
      <name val="HGP創英角ｺﾞｼｯｸUB"/>
      <family val="3"/>
      <charset val="128"/>
    </font>
    <font>
      <sz val="11"/>
      <color rgb="FFFF0000"/>
      <name val="HG丸ｺﾞｼｯｸM-PRO"/>
      <family val="3"/>
      <charset val="128"/>
    </font>
    <font>
      <b/>
      <sz val="11"/>
      <name val="HG丸ｺﾞｼｯｸM-PRO"/>
      <family val="3"/>
      <charset val="128"/>
    </font>
    <font>
      <b/>
      <sz val="12"/>
      <color indexed="81"/>
      <name val="MS P ゴシック"/>
      <family val="3"/>
      <charset val="128"/>
    </font>
    <font>
      <sz val="16"/>
      <name val="ＭＳ ゴシック"/>
      <family val="3"/>
      <charset val="128"/>
    </font>
    <font>
      <b/>
      <sz val="10"/>
      <color rgb="FFFF0000"/>
      <name val="ＭＳ ゴシック"/>
      <family val="3"/>
      <charset val="128"/>
    </font>
    <font>
      <b/>
      <sz val="10"/>
      <name val="ＭＳ Ｐゴシック"/>
      <family val="3"/>
      <charset val="128"/>
    </font>
    <font>
      <b/>
      <i/>
      <sz val="10"/>
      <name val="ＭＳ Ｐゴシック"/>
      <family val="3"/>
      <charset val="128"/>
    </font>
    <font>
      <b/>
      <sz val="14"/>
      <name val="HG丸ｺﾞｼｯｸM-PRO"/>
      <family val="3"/>
      <charset val="128"/>
    </font>
    <font>
      <sz val="14"/>
      <name val="ＭＳ ゴシック"/>
      <family val="3"/>
      <charset val="128"/>
    </font>
    <font>
      <b/>
      <u/>
      <sz val="10"/>
      <name val="HG丸ｺﾞｼｯｸM-PRO"/>
      <family val="3"/>
      <charset val="128"/>
    </font>
    <font>
      <b/>
      <sz val="11"/>
      <color rgb="FFFF0000"/>
      <name val="ＭＳ Ｐゴシック"/>
      <family val="3"/>
      <charset val="128"/>
      <scheme val="minor"/>
    </font>
    <font>
      <i/>
      <sz val="10"/>
      <name val="ＭＳ Ｐゴシック"/>
      <family val="3"/>
      <charset val="128"/>
    </font>
    <font>
      <b/>
      <u/>
      <sz val="11"/>
      <color theme="1"/>
      <name val="HG丸ｺﾞｼｯｸM-PRO"/>
      <family val="3"/>
      <charset val="128"/>
    </font>
    <font>
      <sz val="12"/>
      <name val="ＭＳ Ｐゴシック"/>
      <family val="3"/>
      <charset val="128"/>
    </font>
    <font>
      <sz val="12"/>
      <name val="ＭＳ ゴシック"/>
      <family val="3"/>
      <charset val="128"/>
    </font>
    <font>
      <sz val="11.5"/>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03">
    <border>
      <left/>
      <right/>
      <top/>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dotted">
        <color indexed="64"/>
      </bottom>
      <diagonal/>
    </border>
    <border>
      <left/>
      <right/>
      <top/>
      <bottom style="double">
        <color indexed="64"/>
      </bottom>
      <diagonal/>
    </border>
    <border>
      <left style="thin">
        <color indexed="64"/>
      </left>
      <right style="medium">
        <color indexed="64"/>
      </right>
      <top style="thin">
        <color indexed="64"/>
      </top>
      <bottom style="double">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6" fillId="0" borderId="0"/>
    <xf numFmtId="0" fontId="6" fillId="0" borderId="0"/>
    <xf numFmtId="0" fontId="6" fillId="0" borderId="0"/>
    <xf numFmtId="0" fontId="12" fillId="0" borderId="0">
      <alignment vertical="center"/>
    </xf>
    <xf numFmtId="0" fontId="12" fillId="0" borderId="0">
      <alignment vertical="center"/>
    </xf>
    <xf numFmtId="0" fontId="12" fillId="0" borderId="0">
      <alignment vertical="center"/>
    </xf>
  </cellStyleXfs>
  <cellXfs count="493">
    <xf numFmtId="0" fontId="0" fillId="0" borderId="0" xfId="0"/>
    <xf numFmtId="0" fontId="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5" fillId="0" borderId="0" xfId="0" applyFont="1" applyAlignment="1" applyProtection="1">
      <alignment vertical="center"/>
      <protection hidden="1"/>
    </xf>
    <xf numFmtId="0" fontId="11" fillId="0" borderId="0" xfId="0" applyFont="1" applyAlignment="1" applyProtection="1">
      <alignment vertical="center"/>
      <protection hidden="1"/>
    </xf>
    <xf numFmtId="0" fontId="17" fillId="0" borderId="0" xfId="0" applyFont="1" applyAlignment="1" applyProtection="1">
      <alignment vertical="center"/>
      <protection hidden="1"/>
    </xf>
    <xf numFmtId="0" fontId="17" fillId="0" borderId="0" xfId="1" applyFont="1" applyAlignment="1" applyProtection="1">
      <alignment vertical="center"/>
      <protection hidden="1"/>
    </xf>
    <xf numFmtId="0" fontId="3" fillId="0" borderId="0" xfId="0" applyFont="1" applyAlignment="1" applyProtection="1">
      <alignment vertical="center" textRotation="255"/>
      <protection hidden="1"/>
    </xf>
    <xf numFmtId="0" fontId="4" fillId="0" borderId="0" xfId="0" applyFont="1" applyAlignment="1" applyProtection="1">
      <alignment vertical="center" wrapText="1"/>
      <protection hidden="1"/>
    </xf>
    <xf numFmtId="0" fontId="8" fillId="0" borderId="0" xfId="0" applyFont="1" applyAlignment="1" applyProtection="1">
      <alignment vertical="center"/>
      <protection hidden="1"/>
    </xf>
    <xf numFmtId="0" fontId="21" fillId="0" borderId="0" xfId="0" applyFont="1" applyAlignment="1" applyProtection="1">
      <alignment vertical="center"/>
      <protection hidden="1"/>
    </xf>
    <xf numFmtId="0" fontId="7" fillId="0" borderId="0" xfId="0" applyFont="1" applyAlignment="1" applyProtection="1">
      <alignment vertical="center" wrapText="1"/>
      <protection hidden="1"/>
    </xf>
    <xf numFmtId="0" fontId="2" fillId="0" borderId="0" xfId="0" applyFont="1" applyAlignment="1" applyProtection="1">
      <alignment horizontal="left"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vertical="center"/>
      <protection hidden="1"/>
    </xf>
    <xf numFmtId="0" fontId="7" fillId="0" borderId="0" xfId="0" applyFont="1" applyAlignment="1" applyProtection="1">
      <alignment vertical="center"/>
      <protection hidden="1"/>
    </xf>
    <xf numFmtId="176" fontId="6" fillId="0" borderId="48" xfId="1" applyNumberFormat="1" applyBorder="1" applyAlignment="1" applyProtection="1">
      <alignment horizontal="right" vertical="center"/>
      <protection hidden="1"/>
    </xf>
    <xf numFmtId="176" fontId="6" fillId="0" borderId="5" xfId="1" applyNumberFormat="1" applyBorder="1" applyAlignment="1" applyProtection="1">
      <alignment horizontal="right" vertical="center"/>
      <protection hidden="1"/>
    </xf>
    <xf numFmtId="176" fontId="6" fillId="0" borderId="9" xfId="1" applyNumberFormat="1" applyBorder="1" applyAlignment="1" applyProtection="1">
      <alignment horizontal="right" vertical="center"/>
      <protection hidden="1"/>
    </xf>
    <xf numFmtId="0" fontId="5" fillId="0" borderId="23" xfId="1" applyFont="1" applyBorder="1" applyAlignment="1" applyProtection="1">
      <alignment vertical="center"/>
      <protection locked="0"/>
    </xf>
    <xf numFmtId="0" fontId="5" fillId="0" borderId="6" xfId="1" applyFont="1" applyBorder="1" applyAlignment="1" applyProtection="1">
      <alignment vertical="center"/>
      <protection locked="0"/>
    </xf>
    <xf numFmtId="0" fontId="5" fillId="0" borderId="10" xfId="1" applyFont="1" applyBorder="1" applyAlignment="1" applyProtection="1">
      <alignment vertical="center"/>
      <protection locked="0"/>
    </xf>
    <xf numFmtId="0" fontId="16" fillId="0" borderId="0" xfId="1" applyFont="1" applyAlignment="1" applyProtection="1">
      <alignment vertical="center"/>
      <protection hidden="1"/>
    </xf>
    <xf numFmtId="0" fontId="12" fillId="0" borderId="0" xfId="4" applyProtection="1">
      <alignment vertical="center"/>
      <protection hidden="1"/>
    </xf>
    <xf numFmtId="0" fontId="12" fillId="0" borderId="0" xfId="4">
      <alignment vertical="center"/>
    </xf>
    <xf numFmtId="0" fontId="7" fillId="0" borderId="0" xfId="1" applyFont="1" applyAlignment="1" applyProtection="1">
      <alignment vertical="center"/>
      <protection hidden="1"/>
    </xf>
    <xf numFmtId="0" fontId="3" fillId="0" borderId="0" xfId="1" applyFont="1" applyAlignment="1" applyProtection="1">
      <alignment vertical="center"/>
      <protection hidden="1"/>
    </xf>
    <xf numFmtId="0" fontId="14" fillId="0" borderId="18" xfId="0" applyFont="1" applyBorder="1" applyAlignment="1" applyProtection="1">
      <alignment vertical="center" wrapText="1"/>
      <protection locked="0"/>
    </xf>
    <xf numFmtId="0" fontId="4" fillId="0" borderId="0" xfId="0" applyFont="1" applyAlignment="1" applyProtection="1">
      <alignment vertical="center"/>
      <protection hidden="1"/>
    </xf>
    <xf numFmtId="0" fontId="20" fillId="0" borderId="0" xfId="0" applyFont="1" applyAlignment="1" applyProtection="1">
      <alignment vertical="center"/>
      <protection hidden="1"/>
    </xf>
    <xf numFmtId="0" fontId="0" fillId="0" borderId="0" xfId="0" applyAlignment="1" applyProtection="1">
      <alignment vertical="center"/>
      <protection hidden="1"/>
    </xf>
    <xf numFmtId="0" fontId="21" fillId="0" borderId="14" xfId="0" applyFont="1" applyBorder="1" applyAlignment="1" applyProtection="1">
      <alignment vertical="center"/>
      <protection hidden="1"/>
    </xf>
    <xf numFmtId="0" fontId="4" fillId="0" borderId="0" xfId="0" applyFont="1" applyAlignment="1" applyProtection="1">
      <alignment horizontal="right"/>
      <protection hidden="1"/>
    </xf>
    <xf numFmtId="0" fontId="4"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25" fillId="0" borderId="0" xfId="0" applyFont="1" applyAlignment="1" applyProtection="1">
      <alignment horizontal="right"/>
      <protection hidden="1"/>
    </xf>
    <xf numFmtId="0" fontId="26" fillId="0" borderId="0" xfId="0" applyFont="1" applyAlignment="1" applyProtection="1">
      <alignment horizontal="left"/>
      <protection hidden="1"/>
    </xf>
    <xf numFmtId="0" fontId="25" fillId="0" borderId="0" xfId="0" applyFont="1" applyAlignment="1" applyProtection="1">
      <alignment vertical="top"/>
      <protection hidden="1"/>
    </xf>
    <xf numFmtId="0" fontId="26" fillId="0" borderId="0" xfId="0" applyFont="1" applyAlignment="1" applyProtection="1">
      <alignment horizontal="left" vertical="top"/>
      <protection hidden="1"/>
    </xf>
    <xf numFmtId="0" fontId="3" fillId="0" borderId="70" xfId="0" applyFont="1" applyBorder="1" applyAlignment="1" applyProtection="1">
      <alignment vertical="center"/>
      <protection locked="0" hidden="1"/>
    </xf>
    <xf numFmtId="0" fontId="28" fillId="0" borderId="0" xfId="0" applyFont="1" applyAlignment="1" applyProtection="1">
      <alignment horizontal="center" vertical="center"/>
      <protection hidden="1"/>
    </xf>
    <xf numFmtId="0" fontId="17" fillId="0" borderId="0" xfId="1" applyFont="1" applyAlignment="1" applyProtection="1">
      <alignment horizontal="center" vertical="center"/>
      <protection hidden="1"/>
    </xf>
    <xf numFmtId="0" fontId="12" fillId="0" borderId="0" xfId="4" applyAlignment="1" applyProtection="1">
      <alignment horizontal="center" vertical="center"/>
      <protection hidden="1"/>
    </xf>
    <xf numFmtId="0" fontId="3" fillId="0" borderId="19"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7" fillId="2" borderId="60" xfId="1" applyFont="1" applyFill="1" applyBorder="1" applyAlignment="1" applyProtection="1">
      <alignment horizontal="center" vertical="center" wrapText="1"/>
      <protection hidden="1"/>
    </xf>
    <xf numFmtId="0" fontId="7" fillId="2" borderId="56" xfId="1" applyFont="1" applyFill="1" applyBorder="1" applyAlignment="1" applyProtection="1">
      <alignment horizontal="center" vertical="center" wrapText="1"/>
      <protection hidden="1"/>
    </xf>
    <xf numFmtId="0" fontId="29" fillId="0" borderId="0" xfId="4" applyFont="1" applyAlignment="1" applyProtection="1">
      <alignment horizontal="right" vertical="center"/>
      <protection hidden="1"/>
    </xf>
    <xf numFmtId="0" fontId="12" fillId="0" borderId="44" xfId="4" applyBorder="1" applyProtection="1">
      <alignment vertical="center"/>
      <protection locked="0" hidden="1"/>
    </xf>
    <xf numFmtId="0" fontId="12" fillId="0" borderId="45" xfId="4" applyBorder="1" applyProtection="1">
      <alignment vertical="center"/>
      <protection locked="0" hidden="1"/>
    </xf>
    <xf numFmtId="176" fontId="12" fillId="0" borderId="46" xfId="4" applyNumberFormat="1" applyBorder="1" applyProtection="1">
      <alignment vertical="center"/>
      <protection locked="0" hidden="1"/>
    </xf>
    <xf numFmtId="0" fontId="12" fillId="0" borderId="33" xfId="4" applyBorder="1" applyProtection="1">
      <alignment vertical="center"/>
      <protection locked="0" hidden="1"/>
    </xf>
    <xf numFmtId="0" fontId="12" fillId="0" borderId="71" xfId="4" applyBorder="1" applyProtection="1">
      <alignment vertical="center"/>
      <protection locked="0" hidden="1"/>
    </xf>
    <xf numFmtId="176" fontId="12" fillId="0" borderId="69" xfId="4" applyNumberFormat="1" applyBorder="1" applyProtection="1">
      <alignment vertical="center"/>
      <protection locked="0" hidden="1"/>
    </xf>
    <xf numFmtId="0" fontId="12" fillId="0" borderId="9" xfId="4" applyBorder="1" applyProtection="1">
      <alignment vertical="center"/>
      <protection locked="0" hidden="1"/>
    </xf>
    <xf numFmtId="0" fontId="12" fillId="0" borderId="10" xfId="4" applyBorder="1" applyProtection="1">
      <alignment vertical="center"/>
      <protection locked="0" hidden="1"/>
    </xf>
    <xf numFmtId="176" fontId="12" fillId="0" borderId="73" xfId="4" applyNumberFormat="1" applyBorder="1" applyProtection="1">
      <alignment vertical="center"/>
      <protection locked="0" hidden="1"/>
    </xf>
    <xf numFmtId="0" fontId="30" fillId="0" borderId="0" xfId="0" applyFont="1"/>
    <xf numFmtId="0" fontId="31" fillId="0" borderId="0" xfId="0" applyFont="1"/>
    <xf numFmtId="0" fontId="2" fillId="0" borderId="0" xfId="0" applyFont="1"/>
    <xf numFmtId="0" fontId="3" fillId="0" borderId="0" xfId="0" applyFont="1"/>
    <xf numFmtId="0" fontId="2"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left"/>
    </xf>
    <xf numFmtId="0" fontId="32" fillId="0" borderId="0" xfId="0" applyFont="1" applyAlignment="1">
      <alignment horizontal="left"/>
    </xf>
    <xf numFmtId="0" fontId="25" fillId="0" borderId="0" xfId="0" applyFont="1"/>
    <xf numFmtId="0" fontId="31" fillId="0" borderId="0" xfId="0" applyFont="1" applyAlignment="1">
      <alignment vertical="center"/>
    </xf>
    <xf numFmtId="0" fontId="33" fillId="0" borderId="0" xfId="0" applyFont="1" applyAlignment="1">
      <alignment vertical="center"/>
    </xf>
    <xf numFmtId="0" fontId="31" fillId="0" borderId="0" xfId="0" applyFont="1" applyAlignment="1">
      <alignment horizontal="center" vertical="center" wrapText="1"/>
    </xf>
    <xf numFmtId="0" fontId="33" fillId="0" borderId="0" xfId="0" applyFont="1" applyAlignment="1">
      <alignment horizontal="center" vertical="center" wrapText="1"/>
    </xf>
    <xf numFmtId="0" fontId="38" fillId="0" borderId="0" xfId="0" applyFont="1" applyAlignment="1">
      <alignment horizontal="center" vertical="center"/>
    </xf>
    <xf numFmtId="0" fontId="40" fillId="0" borderId="0" xfId="0" applyFont="1" applyAlignment="1">
      <alignment vertical="center"/>
    </xf>
    <xf numFmtId="0" fontId="40" fillId="0" borderId="0" xfId="0" applyFont="1"/>
    <xf numFmtId="0" fontId="40" fillId="0" borderId="0" xfId="0" applyFont="1" applyAlignment="1">
      <alignment vertical="top"/>
    </xf>
    <xf numFmtId="0" fontId="40" fillId="3" borderId="35" xfId="0" applyFont="1" applyFill="1" applyBorder="1"/>
    <xf numFmtId="0" fontId="40" fillId="3" borderId="35" xfId="0" applyFont="1" applyFill="1" applyBorder="1" applyAlignment="1">
      <alignment vertical="center"/>
    </xf>
    <xf numFmtId="0" fontId="2" fillId="3" borderId="35" xfId="0" applyFont="1" applyFill="1" applyBorder="1"/>
    <xf numFmtId="0" fontId="31" fillId="2" borderId="19" xfId="0" applyFont="1" applyFill="1" applyBorder="1" applyAlignment="1">
      <alignment horizontal="center" vertical="center"/>
    </xf>
    <xf numFmtId="0" fontId="31" fillId="2" borderId="22" xfId="0" applyFont="1" applyFill="1" applyBorder="1" applyAlignment="1">
      <alignment horizontal="center" vertical="center"/>
    </xf>
    <xf numFmtId="176" fontId="37" fillId="2" borderId="71" xfId="0" applyNumberFormat="1" applyFont="1" applyFill="1" applyBorder="1" applyAlignment="1">
      <alignment vertical="distributed" wrapText="1"/>
    </xf>
    <xf numFmtId="0" fontId="36" fillId="0" borderId="22" xfId="0" applyFont="1" applyBorder="1" applyAlignment="1">
      <alignment vertical="center"/>
    </xf>
    <xf numFmtId="0" fontId="36" fillId="0" borderId="19" xfId="0" applyFont="1" applyBorder="1" applyAlignment="1">
      <alignment vertical="center"/>
    </xf>
    <xf numFmtId="0" fontId="39" fillId="0" borderId="19" xfId="0" applyFont="1" applyBorder="1" applyAlignment="1">
      <alignment horizontal="center" vertical="center"/>
    </xf>
    <xf numFmtId="176" fontId="2" fillId="0" borderId="71" xfId="0" applyNumberFormat="1" applyFont="1" applyBorder="1" applyAlignment="1">
      <alignment vertical="distributed" wrapText="1"/>
    </xf>
    <xf numFmtId="0" fontId="42" fillId="2" borderId="19" xfId="0" applyFont="1" applyFill="1" applyBorder="1" applyAlignment="1">
      <alignment horizontal="center" vertical="center"/>
    </xf>
    <xf numFmtId="0" fontId="40" fillId="3" borderId="0" xfId="0" applyFont="1" applyFill="1" applyAlignment="1">
      <alignment vertical="center"/>
    </xf>
    <xf numFmtId="0" fontId="2" fillId="3" borderId="0" xfId="0" applyFont="1" applyFill="1"/>
    <xf numFmtId="0" fontId="23" fillId="3" borderId="0" xfId="0" applyFont="1" applyFill="1"/>
    <xf numFmtId="0" fontId="40" fillId="3" borderId="0" xfId="0" applyFont="1" applyFill="1"/>
    <xf numFmtId="0" fontId="23" fillId="3" borderId="0" xfId="0" applyFont="1" applyFill="1" applyAlignment="1">
      <alignment horizontal="left" vertical="center"/>
    </xf>
    <xf numFmtId="0" fontId="43" fillId="0" borderId="0" xfId="0" applyFont="1" applyAlignment="1">
      <alignment horizontal="left" vertical="center" readingOrder="1"/>
    </xf>
    <xf numFmtId="0" fontId="0" fillId="0" borderId="0" xfId="0" applyAlignment="1">
      <alignment vertical="center"/>
    </xf>
    <xf numFmtId="0" fontId="5" fillId="0" borderId="0" xfId="0" applyFont="1" applyAlignment="1">
      <alignment vertical="center"/>
    </xf>
    <xf numFmtId="0" fontId="4" fillId="0" borderId="0" xfId="0" applyFont="1" applyAlignment="1">
      <alignment vertical="center"/>
    </xf>
    <xf numFmtId="0" fontId="45" fillId="0" borderId="0" xfId="0" applyFont="1" applyAlignment="1">
      <alignment vertical="center"/>
    </xf>
    <xf numFmtId="0" fontId="7" fillId="0" borderId="74" xfId="0" applyFont="1" applyBorder="1" applyAlignment="1">
      <alignment vertical="center"/>
    </xf>
    <xf numFmtId="0" fontId="7" fillId="0" borderId="76" xfId="0" applyFont="1" applyBorder="1" applyAlignment="1">
      <alignment horizontal="distributed" vertical="center"/>
    </xf>
    <xf numFmtId="177" fontId="34" fillId="0" borderId="77" xfId="0" applyNumberFormat="1"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7" fillId="0" borderId="38" xfId="0" applyFont="1" applyBorder="1" applyAlignment="1">
      <alignment horizontal="distributed" vertical="center"/>
    </xf>
    <xf numFmtId="177" fontId="34" fillId="0" borderId="71" xfId="0" applyNumberFormat="1" applyFont="1" applyBorder="1" applyAlignment="1">
      <alignment vertical="center"/>
    </xf>
    <xf numFmtId="0" fontId="7" fillId="0" borderId="19" xfId="0" applyFont="1" applyBorder="1" applyAlignment="1">
      <alignment vertical="center"/>
    </xf>
    <xf numFmtId="0" fontId="7" fillId="0" borderId="21" xfId="0" applyFont="1" applyBorder="1" applyAlignment="1">
      <alignment horizontal="distributed" vertical="center"/>
    </xf>
    <xf numFmtId="177" fontId="34" fillId="0" borderId="22" xfId="0" applyNumberFormat="1" applyFont="1" applyBorder="1" applyAlignment="1">
      <alignment vertical="center"/>
    </xf>
    <xf numFmtId="0" fontId="7" fillId="0" borderId="76" xfId="0" applyFont="1" applyBorder="1" applyAlignment="1">
      <alignment vertical="center"/>
    </xf>
    <xf numFmtId="0" fontId="7" fillId="0" borderId="38" xfId="0" applyFont="1" applyBorder="1" applyAlignment="1">
      <alignment vertical="center"/>
    </xf>
    <xf numFmtId="0" fontId="7" fillId="0" borderId="0" xfId="0" applyFont="1" applyAlignment="1">
      <alignment horizontal="distributed" vertical="center"/>
    </xf>
    <xf numFmtId="177" fontId="34" fillId="0" borderId="0" xfId="0" applyNumberFormat="1" applyFont="1" applyAlignment="1">
      <alignment vertical="center"/>
    </xf>
    <xf numFmtId="178" fontId="34" fillId="0" borderId="71" xfId="0" applyNumberFormat="1" applyFont="1" applyBorder="1" applyAlignment="1" applyProtection="1">
      <alignment vertical="center"/>
      <protection hidden="1"/>
    </xf>
    <xf numFmtId="0" fontId="46" fillId="0" borderId="0" xfId="0" applyFont="1" applyAlignment="1" applyProtection="1">
      <alignment vertical="center"/>
      <protection hidden="1"/>
    </xf>
    <xf numFmtId="0" fontId="3" fillId="0" borderId="78" xfId="0" applyFont="1" applyBorder="1" applyAlignment="1" applyProtection="1">
      <alignment vertical="center"/>
      <protection hidden="1"/>
    </xf>
    <xf numFmtId="0" fontId="8" fillId="0" borderId="79" xfId="0" applyFont="1" applyBorder="1" applyAlignment="1" applyProtection="1">
      <alignment vertical="center"/>
      <protection hidden="1"/>
    </xf>
    <xf numFmtId="0" fontId="8" fillId="0" borderId="80" xfId="0" applyFont="1" applyBorder="1" applyAlignment="1" applyProtection="1">
      <alignment vertical="center"/>
      <protection hidden="1"/>
    </xf>
    <xf numFmtId="0" fontId="3" fillId="0" borderId="81" xfId="0" applyFont="1" applyBorder="1" applyAlignment="1" applyProtection="1">
      <alignment vertical="center"/>
      <protection hidden="1"/>
    </xf>
    <xf numFmtId="0" fontId="8" fillId="0" borderId="82" xfId="0" applyFont="1" applyBorder="1" applyAlignment="1" applyProtection="1">
      <alignment vertical="center"/>
      <protection hidden="1"/>
    </xf>
    <xf numFmtId="0" fontId="3" fillId="0" borderId="81" xfId="0" applyFont="1" applyBorder="1" applyAlignment="1" applyProtection="1">
      <alignment horizontal="center" vertical="center"/>
      <protection hidden="1"/>
    </xf>
    <xf numFmtId="0" fontId="3" fillId="0" borderId="83" xfId="0" applyFont="1" applyBorder="1" applyAlignment="1" applyProtection="1">
      <alignment vertical="center"/>
      <protection hidden="1"/>
    </xf>
    <xf numFmtId="0" fontId="4" fillId="0" borderId="79" xfId="0" applyFont="1" applyBorder="1" applyAlignment="1" applyProtection="1">
      <alignment vertical="center"/>
      <protection hidden="1"/>
    </xf>
    <xf numFmtId="0" fontId="4" fillId="0" borderId="84" xfId="0" applyFont="1" applyBorder="1" applyAlignment="1" applyProtection="1">
      <alignment vertical="center"/>
      <protection hidden="1"/>
    </xf>
    <xf numFmtId="0" fontId="8" fillId="0" borderId="84" xfId="0" applyFont="1" applyBorder="1" applyAlignment="1" applyProtection="1">
      <alignment vertical="center"/>
      <protection hidden="1"/>
    </xf>
    <xf numFmtId="0" fontId="8" fillId="0" borderId="85" xfId="0" applyFont="1" applyBorder="1" applyAlignment="1" applyProtection="1">
      <alignment vertical="center"/>
      <protection hidden="1"/>
    </xf>
    <xf numFmtId="0" fontId="3" fillId="0" borderId="72" xfId="0" applyFont="1" applyBorder="1" applyAlignment="1" applyProtection="1">
      <alignment vertical="center"/>
      <protection locked="0" hidden="1"/>
    </xf>
    <xf numFmtId="0" fontId="3" fillId="0" borderId="86" xfId="0" applyFont="1" applyBorder="1" applyAlignment="1" applyProtection="1">
      <alignment vertical="center"/>
      <protection locked="0" hidden="1"/>
    </xf>
    <xf numFmtId="0" fontId="3" fillId="0" borderId="55" xfId="0" applyFont="1" applyBorder="1" applyAlignment="1" applyProtection="1">
      <alignment vertical="center"/>
      <protection locked="0" hidden="1"/>
    </xf>
    <xf numFmtId="0" fontId="35" fillId="0" borderId="0" xfId="0" applyFont="1" applyAlignment="1">
      <alignment horizontal="center" vertical="center"/>
    </xf>
    <xf numFmtId="0" fontId="36" fillId="0" borderId="0" xfId="0" applyFont="1" applyAlignment="1">
      <alignment vertical="center"/>
    </xf>
    <xf numFmtId="0" fontId="39" fillId="0" borderId="0" xfId="0" applyFont="1" applyAlignment="1">
      <alignment horizontal="center" vertical="center"/>
    </xf>
    <xf numFmtId="176" fontId="2" fillId="0" borderId="0" xfId="0" applyNumberFormat="1" applyFont="1" applyAlignment="1">
      <alignment vertical="distributed" wrapText="1"/>
    </xf>
    <xf numFmtId="176" fontId="37" fillId="0" borderId="0" xfId="0" applyNumberFormat="1" applyFont="1" applyAlignment="1">
      <alignment vertical="center"/>
    </xf>
    <xf numFmtId="0" fontId="42" fillId="0" borderId="0" xfId="0" applyFont="1" applyAlignment="1">
      <alignment horizontal="center" vertical="center"/>
    </xf>
    <xf numFmtId="0" fontId="39" fillId="0" borderId="0" xfId="0" applyFont="1" applyAlignment="1">
      <alignment vertical="center"/>
    </xf>
    <xf numFmtId="176" fontId="31" fillId="0" borderId="0" xfId="0" applyNumberFormat="1" applyFont="1" applyAlignment="1">
      <alignment horizontal="right" vertical="center" wrapText="1"/>
    </xf>
    <xf numFmtId="0" fontId="2" fillId="0" borderId="0" xfId="0" applyFont="1" applyAlignment="1">
      <alignment vertical="center" wrapText="1"/>
    </xf>
    <xf numFmtId="0" fontId="50" fillId="0" borderId="0" xfId="0" applyFont="1" applyAlignment="1" applyProtection="1">
      <alignment vertical="center"/>
      <protection hidden="1"/>
    </xf>
    <xf numFmtId="0" fontId="8" fillId="0" borderId="0" xfId="0" applyFont="1" applyAlignment="1">
      <alignment horizontal="center" vertical="center"/>
    </xf>
    <xf numFmtId="0" fontId="4" fillId="0" borderId="0" xfId="0" applyFont="1" applyAlignment="1">
      <alignment horizontal="left" vertical="center" wrapText="1"/>
    </xf>
    <xf numFmtId="176" fontId="6" fillId="0" borderId="33" xfId="1" applyNumberFormat="1" applyBorder="1" applyAlignment="1" applyProtection="1">
      <alignment horizontal="right" vertical="center"/>
      <protection hidden="1"/>
    </xf>
    <xf numFmtId="0" fontId="5" fillId="0" borderId="71" xfId="1" applyFont="1" applyBorder="1" applyAlignment="1" applyProtection="1">
      <alignment vertical="center"/>
      <protection locked="0"/>
    </xf>
    <xf numFmtId="0" fontId="31" fillId="2" borderId="19" xfId="0" applyFont="1" applyFill="1" applyBorder="1" applyAlignment="1">
      <alignment horizontal="left" vertical="center"/>
    </xf>
    <xf numFmtId="0" fontId="23" fillId="3" borderId="0" xfId="0" applyFont="1" applyFill="1" applyAlignment="1">
      <alignment vertical="center"/>
    </xf>
    <xf numFmtId="0" fontId="41" fillId="3" borderId="0" xfId="0" applyFont="1" applyFill="1" applyAlignment="1">
      <alignment vertical="center" textRotation="255"/>
    </xf>
    <xf numFmtId="0" fontId="40" fillId="0" borderId="20" xfId="0" applyFont="1" applyBorder="1" applyAlignment="1">
      <alignment vertical="center"/>
    </xf>
    <xf numFmtId="0" fontId="40" fillId="0" borderId="15" xfId="0" applyFont="1" applyBorder="1" applyAlignment="1">
      <alignment vertical="center"/>
    </xf>
    <xf numFmtId="0" fontId="40" fillId="0" borderId="7" xfId="0" applyFont="1" applyBorder="1" applyAlignment="1">
      <alignment vertical="center"/>
    </xf>
    <xf numFmtId="0" fontId="40" fillId="3" borderId="14" xfId="0" applyFont="1" applyFill="1" applyBorder="1"/>
    <xf numFmtId="0" fontId="40" fillId="3" borderId="14" xfId="0" applyFont="1" applyFill="1" applyBorder="1" applyAlignment="1">
      <alignment vertical="center"/>
    </xf>
    <xf numFmtId="0" fontId="2" fillId="3" borderId="14" xfId="0" applyFont="1" applyFill="1" applyBorder="1"/>
    <xf numFmtId="0" fontId="40" fillId="0" borderId="19" xfId="0" applyFont="1" applyBorder="1" applyAlignment="1">
      <alignment vertical="center"/>
    </xf>
    <xf numFmtId="0" fontId="40" fillId="0" borderId="21" xfId="0" applyFont="1" applyBorder="1" applyAlignment="1">
      <alignment vertical="center"/>
    </xf>
    <xf numFmtId="0" fontId="41" fillId="3" borderId="35" xfId="0" applyFont="1" applyFill="1" applyBorder="1"/>
    <xf numFmtId="0" fontId="4" fillId="0" borderId="0" xfId="0" applyFont="1" applyAlignment="1">
      <alignment vertical="center" wrapText="1"/>
    </xf>
    <xf numFmtId="0" fontId="8" fillId="2" borderId="60" xfId="0" applyFont="1" applyFill="1" applyBorder="1" applyAlignment="1">
      <alignment vertical="center"/>
    </xf>
    <xf numFmtId="0" fontId="8" fillId="2" borderId="61"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56" xfId="0" applyFont="1" applyFill="1" applyBorder="1" applyAlignment="1">
      <alignment horizontal="center" vertical="center" wrapText="1"/>
    </xf>
    <xf numFmtId="0" fontId="8" fillId="2" borderId="60" xfId="0" applyFont="1" applyFill="1" applyBorder="1" applyAlignment="1">
      <alignment horizontal="center" vertical="center"/>
    </xf>
    <xf numFmtId="0" fontId="8" fillId="0" borderId="75" xfId="0" applyFont="1" applyBorder="1" applyAlignment="1">
      <alignment horizontal="distributed" vertical="center"/>
    </xf>
    <xf numFmtId="0" fontId="8" fillId="0" borderId="1" xfId="0" applyFont="1" applyBorder="1" applyAlignment="1">
      <alignment horizontal="distributed" vertical="center"/>
    </xf>
    <xf numFmtId="0" fontId="8" fillId="0" borderId="20" xfId="0" applyFont="1" applyBorder="1" applyAlignment="1">
      <alignment horizontal="distributed" vertical="center"/>
    </xf>
    <xf numFmtId="0" fontId="8" fillId="0" borderId="1" xfId="0" applyFont="1" applyBorder="1" applyAlignment="1">
      <alignment vertical="center" shrinkToFit="1"/>
    </xf>
    <xf numFmtId="0" fontId="8" fillId="0" borderId="75" xfId="0" applyFont="1" applyBorder="1" applyAlignment="1">
      <alignment horizontal="center" vertical="center" shrinkToFit="1"/>
    </xf>
    <xf numFmtId="0" fontId="8" fillId="0" borderId="1" xfId="0" applyFont="1" applyBorder="1" applyAlignment="1">
      <alignment horizontal="center" vertical="center" shrinkToFit="1"/>
    </xf>
    <xf numFmtId="0" fontId="23" fillId="3" borderId="0" xfId="0" applyFont="1" applyFill="1" applyAlignment="1">
      <alignment horizontal="center"/>
    </xf>
    <xf numFmtId="0" fontId="14" fillId="0" borderId="16"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176" fontId="5" fillId="0" borderId="18" xfId="1" applyNumberFormat="1" applyFont="1" applyBorder="1" applyAlignment="1" applyProtection="1">
      <alignment vertical="center"/>
      <protection locked="0"/>
    </xf>
    <xf numFmtId="0" fontId="5" fillId="0" borderId="18" xfId="1" applyFont="1" applyBorder="1" applyAlignment="1" applyProtection="1">
      <alignment vertical="center"/>
      <protection locked="0"/>
    </xf>
    <xf numFmtId="176" fontId="5" fillId="0" borderId="29" xfId="1" applyNumberFormat="1" applyFont="1" applyBorder="1" applyAlignment="1" applyProtection="1">
      <alignment vertical="center"/>
      <protection locked="0"/>
    </xf>
    <xf numFmtId="176" fontId="5" fillId="0" borderId="13" xfId="1" applyNumberFormat="1" applyFont="1" applyBorder="1" applyAlignment="1" applyProtection="1">
      <alignment vertical="center"/>
      <protection locked="0"/>
    </xf>
    <xf numFmtId="0" fontId="5" fillId="0" borderId="13" xfId="1" applyFont="1" applyBorder="1" applyAlignment="1" applyProtection="1">
      <alignment vertical="center"/>
      <protection locked="0"/>
    </xf>
    <xf numFmtId="0" fontId="3" fillId="0" borderId="13" xfId="0" applyFont="1" applyBorder="1" applyAlignment="1" applyProtection="1">
      <alignment vertical="center" wrapText="1"/>
      <protection locked="0"/>
    </xf>
    <xf numFmtId="176" fontId="5" fillId="0" borderId="25" xfId="1" applyNumberFormat="1" applyFont="1" applyBorder="1" applyAlignment="1" applyProtection="1">
      <alignment vertical="center"/>
      <protection locked="0"/>
    </xf>
    <xf numFmtId="176" fontId="5" fillId="0" borderId="19" xfId="1" applyNumberFormat="1" applyFont="1" applyBorder="1" applyAlignment="1" applyProtection="1">
      <alignment vertical="center"/>
      <protection locked="0"/>
    </xf>
    <xf numFmtId="0" fontId="5" fillId="0" borderId="19" xfId="1" applyFont="1" applyBorder="1" applyAlignment="1" applyProtection="1">
      <alignment vertical="center"/>
      <protection locked="0"/>
    </xf>
    <xf numFmtId="0" fontId="3" fillId="0" borderId="53" xfId="0" applyFont="1" applyBorder="1" applyAlignment="1" applyProtection="1">
      <alignment vertical="center" wrapText="1"/>
      <protection locked="0"/>
    </xf>
    <xf numFmtId="176" fontId="5" fillId="0" borderId="26" xfId="1" applyNumberFormat="1" applyFont="1" applyBorder="1" applyAlignment="1" applyProtection="1">
      <alignment vertical="center"/>
      <protection locked="0"/>
    </xf>
    <xf numFmtId="176" fontId="5" fillId="0" borderId="16" xfId="1" applyNumberFormat="1" applyFont="1" applyBorder="1" applyAlignment="1" applyProtection="1">
      <alignment vertical="center"/>
      <protection locked="0"/>
    </xf>
    <xf numFmtId="0" fontId="5" fillId="0" borderId="16" xfId="1" applyFont="1" applyBorder="1" applyAlignment="1" applyProtection="1">
      <alignment vertical="center"/>
      <protection locked="0"/>
    </xf>
    <xf numFmtId="176" fontId="5" fillId="0" borderId="88" xfId="1" applyNumberFormat="1" applyFont="1" applyBorder="1" applyAlignment="1" applyProtection="1">
      <alignment vertical="center"/>
      <protection locked="0"/>
    </xf>
    <xf numFmtId="176" fontId="5" fillId="0" borderId="2" xfId="1" applyNumberFormat="1" applyFont="1" applyBorder="1" applyAlignment="1" applyProtection="1">
      <alignment vertical="center"/>
      <protection locked="0"/>
    </xf>
    <xf numFmtId="0" fontId="5" fillId="0" borderId="2" xfId="1" applyFont="1" applyBorder="1" applyAlignment="1" applyProtection="1">
      <alignment vertical="center"/>
      <protection locked="0"/>
    </xf>
    <xf numFmtId="0" fontId="3" fillId="0" borderId="52" xfId="0" applyFont="1" applyBorder="1" applyAlignment="1" applyProtection="1">
      <alignment vertical="center" wrapText="1"/>
      <protection locked="0"/>
    </xf>
    <xf numFmtId="176" fontId="5" fillId="0" borderId="30" xfId="1" applyNumberFormat="1" applyFont="1" applyBorder="1" applyAlignment="1" applyProtection="1">
      <alignment vertical="center"/>
      <protection locked="0"/>
    </xf>
    <xf numFmtId="176" fontId="52" fillId="2" borderId="71" xfId="0" applyNumberFormat="1" applyFont="1" applyFill="1" applyBorder="1" applyAlignment="1">
      <alignment horizontal="right" vertical="center" wrapText="1"/>
    </xf>
    <xf numFmtId="176" fontId="52" fillId="2" borderId="71" xfId="0" applyNumberFormat="1" applyFont="1" applyFill="1" applyBorder="1" applyAlignment="1">
      <alignment vertical="center"/>
    </xf>
    <xf numFmtId="176" fontId="52" fillId="0" borderId="71" xfId="0" applyNumberFormat="1" applyFont="1" applyBorder="1" applyAlignment="1">
      <alignment horizontal="right" vertical="center" wrapText="1"/>
    </xf>
    <xf numFmtId="176" fontId="52" fillId="0" borderId="71" xfId="0" applyNumberFormat="1" applyFont="1" applyBorder="1" applyAlignment="1">
      <alignment vertical="center"/>
    </xf>
    <xf numFmtId="0" fontId="51" fillId="0" borderId="71" xfId="0" applyFont="1" applyBorder="1" applyAlignment="1">
      <alignment horizontal="center" vertical="center"/>
    </xf>
    <xf numFmtId="176" fontId="51" fillId="0" borderId="71" xfId="0" applyNumberFormat="1" applyFont="1" applyBorder="1" applyAlignment="1">
      <alignment horizontal="right" vertical="center" wrapText="1"/>
    </xf>
    <xf numFmtId="0" fontId="5" fillId="0" borderId="71" xfId="0" applyFont="1" applyBorder="1" applyAlignment="1">
      <alignment vertical="center" wrapText="1"/>
    </xf>
    <xf numFmtId="0" fontId="5" fillId="0" borderId="71" xfId="0" applyFont="1" applyBorder="1" applyAlignment="1">
      <alignment horizontal="center" vertical="center"/>
    </xf>
    <xf numFmtId="0" fontId="23" fillId="0" borderId="0" xfId="0" applyFont="1" applyAlignment="1">
      <alignment vertical="center"/>
    </xf>
    <xf numFmtId="0" fontId="41" fillId="3" borderId="0" xfId="0" applyFont="1" applyFill="1" applyAlignment="1">
      <alignment vertical="center"/>
    </xf>
    <xf numFmtId="0" fontId="51" fillId="2" borderId="4" xfId="0" applyFont="1" applyFill="1" applyBorder="1" applyAlignment="1">
      <alignment vertical="center" wrapText="1"/>
    </xf>
    <xf numFmtId="0" fontId="51" fillId="0" borderId="4" xfId="0" applyFont="1" applyBorder="1" applyAlignment="1">
      <alignment vertical="center" wrapText="1"/>
    </xf>
    <xf numFmtId="0" fontId="51" fillId="0" borderId="4" xfId="0" applyFont="1" applyBorder="1" applyAlignment="1">
      <alignment vertical="center"/>
    </xf>
    <xf numFmtId="0" fontId="53" fillId="3" borderId="0" xfId="0" applyFont="1" applyFill="1" applyAlignment="1">
      <alignment vertical="center"/>
    </xf>
    <xf numFmtId="0" fontId="54" fillId="0" borderId="0" xfId="0" applyFont="1"/>
    <xf numFmtId="0" fontId="53" fillId="0" borderId="0" xfId="0" applyFont="1" applyAlignment="1">
      <alignment vertical="center" textRotation="255"/>
    </xf>
    <xf numFmtId="0" fontId="53" fillId="3" borderId="0" xfId="0" applyFont="1" applyFill="1"/>
    <xf numFmtId="0" fontId="53" fillId="0" borderId="0" xfId="0" applyFont="1" applyAlignment="1">
      <alignment horizontal="center" vertical="center"/>
    </xf>
    <xf numFmtId="0" fontId="41" fillId="0" borderId="0" xfId="0" applyFont="1" applyAlignment="1">
      <alignment vertical="center"/>
    </xf>
    <xf numFmtId="0" fontId="40" fillId="3" borderId="19" xfId="0" applyFont="1" applyFill="1" applyBorder="1" applyAlignment="1">
      <alignment vertical="center"/>
    </xf>
    <xf numFmtId="0" fontId="40" fillId="3" borderId="20" xfId="0" applyFont="1" applyFill="1" applyBorder="1" applyAlignment="1">
      <alignment vertical="center"/>
    </xf>
    <xf numFmtId="0" fontId="3" fillId="0" borderId="22" xfId="0" applyFont="1" applyBorder="1" applyAlignment="1" applyProtection="1">
      <alignment horizontal="center" vertical="center" wrapText="1"/>
      <protection locked="0"/>
    </xf>
    <xf numFmtId="176" fontId="6" fillId="0" borderId="28" xfId="1" applyNumberFormat="1" applyBorder="1" applyAlignment="1" applyProtection="1">
      <alignment horizontal="right" vertical="center"/>
      <protection locked="0"/>
    </xf>
    <xf numFmtId="0" fontId="3" fillId="0" borderId="71" xfId="0" applyFont="1" applyBorder="1" applyAlignment="1" applyProtection="1">
      <alignment horizontal="center" vertical="center" wrapText="1"/>
      <protection locked="0"/>
    </xf>
    <xf numFmtId="176" fontId="6" fillId="0" borderId="27" xfId="1" applyNumberFormat="1" applyBorder="1" applyAlignment="1" applyProtection="1">
      <alignment horizontal="right" vertical="center"/>
      <protection locked="0"/>
    </xf>
    <xf numFmtId="176" fontId="6" fillId="0" borderId="69" xfId="1" applyNumberFormat="1" applyBorder="1" applyAlignment="1" applyProtection="1">
      <alignment horizontal="right" vertical="center"/>
      <protection locked="0"/>
    </xf>
    <xf numFmtId="0" fontId="3" fillId="0" borderId="10" xfId="0" applyFont="1" applyBorder="1" applyAlignment="1" applyProtection="1">
      <alignment horizontal="center" vertical="center" wrapText="1"/>
      <protection locked="0"/>
    </xf>
    <xf numFmtId="176" fontId="6" fillId="0" borderId="73" xfId="1" applyNumberFormat="1" applyBorder="1" applyAlignment="1" applyProtection="1">
      <alignment horizontal="right" vertical="center"/>
      <protection locked="0"/>
    </xf>
    <xf numFmtId="0" fontId="8" fillId="0" borderId="39" xfId="0" applyFont="1" applyBorder="1" applyAlignment="1" applyProtection="1">
      <alignment vertical="center"/>
      <protection hidden="1"/>
    </xf>
    <xf numFmtId="0" fontId="40" fillId="3" borderId="35" xfId="0" applyFont="1" applyFill="1" applyBorder="1" applyAlignment="1">
      <alignment horizontal="center"/>
    </xf>
    <xf numFmtId="0" fontId="33" fillId="0" borderId="19" xfId="0" applyFont="1" applyBorder="1" applyAlignment="1">
      <alignment horizontal="center" vertical="center" wrapText="1"/>
    </xf>
    <xf numFmtId="0" fontId="7" fillId="2" borderId="43" xfId="1" applyFont="1" applyFill="1" applyBorder="1" applyAlignment="1" applyProtection="1">
      <alignment horizontal="center" vertical="center" wrapText="1"/>
      <protection hidden="1"/>
    </xf>
    <xf numFmtId="0" fontId="3" fillId="0" borderId="77" xfId="0" applyFont="1" applyBorder="1" applyAlignment="1" applyProtection="1">
      <alignment horizontal="center" vertical="center" wrapText="1"/>
      <protection locked="0"/>
    </xf>
    <xf numFmtId="0" fontId="3" fillId="0" borderId="29" xfId="0" applyFont="1" applyBorder="1" applyAlignment="1" applyProtection="1">
      <alignment vertical="center" wrapText="1"/>
      <protection locked="0"/>
    </xf>
    <xf numFmtId="0" fontId="14"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0" borderId="88" xfId="0" applyFont="1" applyBorder="1" applyAlignment="1" applyProtection="1">
      <alignment vertical="center" wrapText="1"/>
      <protection locked="0"/>
    </xf>
    <xf numFmtId="0" fontId="3" fillId="0" borderId="30" xfId="0" applyFont="1" applyBorder="1" applyAlignment="1" applyProtection="1">
      <alignment vertical="center" wrapText="1"/>
      <protection locked="0"/>
    </xf>
    <xf numFmtId="0" fontId="12" fillId="0" borderId="0" xfId="4" applyAlignment="1" applyProtection="1">
      <alignment horizontal="center" vertical="center" wrapText="1"/>
      <protection hidden="1"/>
    </xf>
    <xf numFmtId="0" fontId="12" fillId="0" borderId="0" xfId="4" applyAlignment="1" applyProtection="1">
      <alignment horizontal="left" vertical="center"/>
      <protection hidden="1"/>
    </xf>
    <xf numFmtId="0" fontId="12" fillId="0" borderId="3" xfId="4" applyBorder="1">
      <alignment vertical="center"/>
    </xf>
    <xf numFmtId="0" fontId="12" fillId="0" borderId="3" xfId="4" applyBorder="1" applyAlignment="1">
      <alignment horizontal="right" vertical="center"/>
    </xf>
    <xf numFmtId="0" fontId="41" fillId="0" borderId="0" xfId="0" applyFont="1" applyAlignment="1">
      <alignment vertical="center" textRotation="255"/>
    </xf>
    <xf numFmtId="0" fontId="33" fillId="0" borderId="31" xfId="0" applyFont="1" applyBorder="1" applyAlignment="1">
      <alignment horizontal="center" vertical="center" wrapText="1"/>
    </xf>
    <xf numFmtId="176" fontId="37" fillId="2" borderId="22" xfId="0" applyNumberFormat="1" applyFont="1" applyFill="1" applyBorder="1" applyAlignment="1">
      <alignment vertical="distributed" wrapText="1"/>
    </xf>
    <xf numFmtId="0" fontId="7" fillId="2" borderId="36" xfId="1" applyFont="1" applyFill="1" applyBorder="1" applyAlignment="1" applyProtection="1">
      <alignment vertical="center" wrapText="1"/>
      <protection hidden="1"/>
    </xf>
    <xf numFmtId="0" fontId="7" fillId="2" borderId="41" xfId="1" applyFont="1" applyFill="1" applyBorder="1" applyAlignment="1" applyProtection="1">
      <alignment vertical="center" wrapText="1"/>
      <protection hidden="1"/>
    </xf>
    <xf numFmtId="0" fontId="5" fillId="0" borderId="91" xfId="1" applyFont="1" applyBorder="1" applyAlignment="1" applyProtection="1">
      <alignment vertical="center"/>
      <protection locked="0"/>
    </xf>
    <xf numFmtId="0" fontId="5" fillId="0" borderId="92" xfId="1" applyFont="1" applyBorder="1" applyAlignment="1" applyProtection="1">
      <alignment vertical="center"/>
      <protection locked="0"/>
    </xf>
    <xf numFmtId="0" fontId="5" fillId="0" borderId="20" xfId="1" applyFont="1" applyBorder="1" applyAlignment="1" applyProtection="1">
      <alignment vertical="center"/>
      <protection locked="0"/>
    </xf>
    <xf numFmtId="0" fontId="5" fillId="0" borderId="17" xfId="1" applyFont="1" applyBorder="1" applyAlignment="1" applyProtection="1">
      <alignment vertical="center"/>
      <protection locked="0"/>
    </xf>
    <xf numFmtId="0" fontId="5" fillId="0" borderId="3" xfId="1" applyFont="1" applyBorder="1" applyAlignment="1" applyProtection="1">
      <alignment vertical="center"/>
      <protection locked="0"/>
    </xf>
    <xf numFmtId="0" fontId="33" fillId="0" borderId="71" xfId="0" applyFont="1" applyBorder="1" applyAlignment="1">
      <alignment horizontal="center" vertical="center" wrapText="1"/>
    </xf>
    <xf numFmtId="0" fontId="8" fillId="0" borderId="0" xfId="0" applyFont="1" applyAlignment="1" applyProtection="1">
      <alignment vertical="center" wrapText="1"/>
      <protection hidden="1"/>
    </xf>
    <xf numFmtId="0" fontId="3" fillId="0" borderId="39" xfId="0" applyFont="1" applyBorder="1" applyAlignment="1" applyProtection="1">
      <alignment vertical="center"/>
      <protection hidden="1"/>
    </xf>
    <xf numFmtId="0" fontId="3" fillId="0" borderId="36" xfId="0" applyFont="1" applyBorder="1" applyAlignment="1" applyProtection="1">
      <alignment horizontal="center" vertical="center"/>
      <protection hidden="1"/>
    </xf>
    <xf numFmtId="0" fontId="3" fillId="0" borderId="94" xfId="0" applyFont="1" applyBorder="1" applyAlignment="1" applyProtection="1">
      <alignment horizontal="right" vertical="center"/>
      <protection hidden="1"/>
    </xf>
    <xf numFmtId="0" fontId="7" fillId="2" borderId="59" xfId="1" applyFont="1" applyFill="1" applyBorder="1" applyAlignment="1" applyProtection="1">
      <alignment horizontal="center" vertical="top" wrapText="1"/>
      <protection hidden="1"/>
    </xf>
    <xf numFmtId="0" fontId="25" fillId="0" borderId="0" xfId="0" applyFont="1" applyAlignment="1">
      <alignment vertical="top"/>
    </xf>
    <xf numFmtId="0" fontId="33" fillId="0" borderId="1" xfId="0" applyFont="1" applyBorder="1" applyAlignment="1">
      <alignment horizontal="center" vertical="center" wrapText="1"/>
    </xf>
    <xf numFmtId="0" fontId="56" fillId="0" borderId="0" xfId="4" applyFont="1" applyProtection="1">
      <alignment vertical="center"/>
      <protection hidden="1"/>
    </xf>
    <xf numFmtId="0" fontId="56" fillId="0" borderId="0" xfId="4" applyFont="1" applyAlignment="1" applyProtection="1">
      <alignment horizontal="center" vertical="center"/>
      <protection hidden="1"/>
    </xf>
    <xf numFmtId="0" fontId="35" fillId="0" borderId="22" xfId="0" applyFont="1" applyBorder="1" applyAlignment="1">
      <alignment horizontal="center" vertical="center"/>
    </xf>
    <xf numFmtId="0" fontId="33" fillId="0" borderId="20" xfId="0" applyFont="1" applyBorder="1" applyAlignment="1">
      <alignment horizontal="center" vertical="center" wrapText="1"/>
    </xf>
    <xf numFmtId="0" fontId="41" fillId="3" borderId="35" xfId="0" applyFont="1" applyFill="1" applyBorder="1" applyAlignment="1">
      <alignment vertical="center"/>
    </xf>
    <xf numFmtId="0" fontId="40" fillId="0" borderId="35" xfId="0" applyFont="1" applyBorder="1" applyAlignment="1">
      <alignment vertical="center"/>
    </xf>
    <xf numFmtId="0" fontId="12" fillId="0" borderId="3" xfId="4" applyBorder="1" applyAlignment="1">
      <alignment horizontal="center" vertical="center" wrapText="1"/>
    </xf>
    <xf numFmtId="0" fontId="12" fillId="0" borderId="3" xfId="4" applyBorder="1" applyAlignment="1">
      <alignment horizontal="center" vertical="center"/>
    </xf>
    <xf numFmtId="0" fontId="12" fillId="0" borderId="44" xfId="4" applyBorder="1" applyProtection="1">
      <alignment vertical="center"/>
      <protection locked="0"/>
    </xf>
    <xf numFmtId="0" fontId="0" fillId="0" borderId="36" xfId="0" applyBorder="1" applyProtection="1">
      <protection locked="0"/>
    </xf>
    <xf numFmtId="0" fontId="0" fillId="0" borderId="45" xfId="0" applyBorder="1" applyProtection="1">
      <protection locked="0"/>
    </xf>
    <xf numFmtId="0" fontId="12" fillId="0" borderId="45" xfId="4" applyBorder="1" applyProtection="1">
      <alignment vertical="center"/>
      <protection locked="0"/>
    </xf>
    <xf numFmtId="0" fontId="12" fillId="0" borderId="40" xfId="4" applyBorder="1" applyProtection="1">
      <alignment vertical="center"/>
      <protection locked="0"/>
    </xf>
    <xf numFmtId="0" fontId="12" fillId="0" borderId="46" xfId="4" applyBorder="1" applyProtection="1">
      <alignment vertical="center"/>
      <protection locked="0"/>
    </xf>
    <xf numFmtId="0" fontId="12" fillId="0" borderId="33" xfId="4" applyBorder="1" applyProtection="1">
      <alignment vertical="center"/>
      <protection locked="0"/>
    </xf>
    <xf numFmtId="0" fontId="12" fillId="0" borderId="38" xfId="4" applyBorder="1" applyProtection="1">
      <alignment vertical="center"/>
      <protection locked="0"/>
    </xf>
    <xf numFmtId="0" fontId="12" fillId="0" borderId="71" xfId="4" applyBorder="1" applyProtection="1">
      <alignment vertical="center"/>
      <protection locked="0"/>
    </xf>
    <xf numFmtId="0" fontId="12" fillId="0" borderId="4" xfId="4" applyBorder="1" applyProtection="1">
      <alignment vertical="center"/>
      <protection locked="0"/>
    </xf>
    <xf numFmtId="0" fontId="12" fillId="0" borderId="69" xfId="4" applyBorder="1" applyProtection="1">
      <alignment vertical="center"/>
      <protection locked="0"/>
    </xf>
    <xf numFmtId="0" fontId="12" fillId="0" borderId="9" xfId="4" applyBorder="1" applyProtection="1">
      <alignment vertical="center"/>
      <protection locked="0"/>
    </xf>
    <xf numFmtId="0" fontId="12" fillId="0" borderId="37" xfId="4" applyBorder="1" applyProtection="1">
      <alignment vertical="center"/>
      <protection locked="0"/>
    </xf>
    <xf numFmtId="0" fontId="12" fillId="0" borderId="10" xfId="4" applyBorder="1" applyProtection="1">
      <alignment vertical="center"/>
      <protection locked="0"/>
    </xf>
    <xf numFmtId="0" fontId="12" fillId="0" borderId="11" xfId="4" applyBorder="1" applyProtection="1">
      <alignment vertical="center"/>
      <protection locked="0"/>
    </xf>
    <xf numFmtId="0" fontId="12" fillId="0" borderId="73" xfId="4" applyBorder="1" applyProtection="1">
      <alignment vertical="center"/>
      <protection locked="0"/>
    </xf>
    <xf numFmtId="0" fontId="12" fillId="0" borderId="42" xfId="4" applyBorder="1" applyProtection="1">
      <alignment vertical="center"/>
      <protection locked="0"/>
    </xf>
    <xf numFmtId="0" fontId="12" fillId="0" borderId="49" xfId="4" applyBorder="1" applyProtection="1">
      <alignment vertical="center"/>
      <protection locked="0"/>
    </xf>
    <xf numFmtId="0" fontId="12" fillId="0" borderId="21" xfId="4" applyBorder="1" applyProtection="1">
      <alignment vertical="center"/>
      <protection locked="0"/>
    </xf>
    <xf numFmtId="0" fontId="12" fillId="0" borderId="22" xfId="4" applyBorder="1" applyProtection="1">
      <alignment vertical="center"/>
      <protection locked="0"/>
    </xf>
    <xf numFmtId="0" fontId="12" fillId="0" borderId="19" xfId="4" applyBorder="1" applyProtection="1">
      <alignment vertical="center"/>
      <protection locked="0"/>
    </xf>
    <xf numFmtId="0" fontId="12" fillId="0" borderId="26" xfId="4" applyBorder="1" applyProtection="1">
      <alignment vertical="center"/>
      <protection locked="0"/>
    </xf>
    <xf numFmtId="0" fontId="47" fillId="0" borderId="0" xfId="0" applyFont="1"/>
    <xf numFmtId="0" fontId="33" fillId="0" borderId="38" xfId="0" applyFont="1" applyBorder="1" applyAlignment="1">
      <alignment horizontal="center" vertical="center" wrapText="1"/>
    </xf>
    <xf numFmtId="0" fontId="5" fillId="0" borderId="4" xfId="0" applyFont="1" applyBorder="1" applyAlignment="1">
      <alignment vertical="center" wrapText="1"/>
    </xf>
    <xf numFmtId="176" fontId="5" fillId="0" borderId="71" xfId="0" applyNumberFormat="1" applyFont="1" applyBorder="1" applyAlignment="1">
      <alignment horizontal="right" vertical="center" wrapText="1"/>
    </xf>
    <xf numFmtId="176" fontId="57" fillId="0" borderId="71" xfId="0" applyNumberFormat="1" applyFont="1" applyBorder="1" applyAlignment="1">
      <alignment horizontal="right" vertical="center" wrapText="1"/>
    </xf>
    <xf numFmtId="0" fontId="40" fillId="0" borderId="31" xfId="0" applyFont="1" applyBorder="1" applyAlignment="1">
      <alignment vertical="center"/>
    </xf>
    <xf numFmtId="0" fontId="40" fillId="3" borderId="15" xfId="0" applyFont="1" applyFill="1" applyBorder="1"/>
    <xf numFmtId="0" fontId="41" fillId="3" borderId="35" xfId="0" applyFont="1" applyFill="1" applyBorder="1" applyAlignment="1">
      <alignment horizontal="left" vertical="center"/>
    </xf>
    <xf numFmtId="0" fontId="23" fillId="3" borderId="35" xfId="0" applyFont="1" applyFill="1" applyBorder="1"/>
    <xf numFmtId="0" fontId="51" fillId="2" borderId="71" xfId="0" applyFont="1" applyFill="1" applyBorder="1" applyAlignment="1">
      <alignment horizontal="center" vertical="center"/>
    </xf>
    <xf numFmtId="0" fontId="7" fillId="2" borderId="57" xfId="1" applyFont="1" applyFill="1" applyBorder="1" applyAlignment="1">
      <alignment horizontal="center" vertical="center" wrapText="1"/>
    </xf>
    <xf numFmtId="0" fontId="7" fillId="2" borderId="90" xfId="1" applyFont="1" applyFill="1" applyBorder="1" applyAlignment="1">
      <alignment horizontal="center" vertical="center" wrapText="1"/>
    </xf>
    <xf numFmtId="0" fontId="51" fillId="2" borderId="71" xfId="0" applyFont="1" applyFill="1" applyBorder="1" applyAlignment="1">
      <alignment vertical="center" wrapText="1"/>
    </xf>
    <xf numFmtId="0" fontId="51" fillId="0" borderId="71" xfId="0" applyFont="1" applyBorder="1" applyAlignment="1">
      <alignment vertical="center" wrapText="1"/>
    </xf>
    <xf numFmtId="176" fontId="52" fillId="0" borderId="71" xfId="0" applyNumberFormat="1" applyFont="1" applyBorder="1" applyAlignment="1">
      <alignment vertical="center" wrapText="1"/>
    </xf>
    <xf numFmtId="176" fontId="52" fillId="2" borderId="71" xfId="0" applyNumberFormat="1" applyFont="1" applyFill="1" applyBorder="1" applyAlignment="1">
      <alignment vertical="center" wrapText="1"/>
    </xf>
    <xf numFmtId="0" fontId="17" fillId="0" borderId="0" xfId="1" applyFont="1" applyAlignment="1" applyProtection="1">
      <alignment horizontal="right" vertical="center"/>
      <protection locked="0"/>
    </xf>
    <xf numFmtId="0" fontId="29" fillId="0" borderId="0" xfId="4" applyFont="1" applyAlignment="1" applyProtection="1">
      <protection hidden="1"/>
    </xf>
    <xf numFmtId="0" fontId="29" fillId="0" borderId="0" xfId="4" applyFont="1" applyAlignment="1" applyProtection="1">
      <alignment vertical="top"/>
      <protection hidden="1"/>
    </xf>
    <xf numFmtId="0" fontId="17" fillId="0" borderId="0" xfId="1" applyFont="1" applyAlignment="1" applyProtection="1">
      <alignment horizontal="right" vertical="center"/>
      <protection hidden="1"/>
    </xf>
    <xf numFmtId="0" fontId="8" fillId="0" borderId="31" xfId="0" applyFont="1" applyBorder="1" applyAlignment="1" applyProtection="1">
      <alignment vertical="center"/>
      <protection hidden="1"/>
    </xf>
    <xf numFmtId="0" fontId="8" fillId="0" borderId="3" xfId="0" applyFont="1" applyBorder="1" applyAlignment="1" applyProtection="1">
      <alignment vertical="center"/>
      <protection hidden="1"/>
    </xf>
    <xf numFmtId="0" fontId="5" fillId="0" borderId="19" xfId="0" applyFont="1" applyBorder="1" applyAlignment="1" applyProtection="1">
      <alignment horizontal="right" vertical="center" wrapText="1"/>
      <protection hidden="1"/>
    </xf>
    <xf numFmtId="0" fontId="5" fillId="0" borderId="20"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59" fillId="0" borderId="20" xfId="0" applyFont="1" applyBorder="1" applyAlignment="1" applyProtection="1">
      <alignment horizontal="center" vertical="center"/>
      <protection locked="0"/>
    </xf>
    <xf numFmtId="176" fontId="5" fillId="0" borderId="14" xfId="1" applyNumberFormat="1" applyFont="1" applyBorder="1" applyAlignment="1" applyProtection="1">
      <alignment vertical="center" wrapText="1"/>
      <protection locked="0"/>
    </xf>
    <xf numFmtId="176" fontId="5" fillId="0" borderId="7" xfId="1" applyNumberFormat="1" applyFont="1" applyBorder="1" applyAlignment="1" applyProtection="1">
      <alignment vertical="center" wrapText="1"/>
      <protection locked="0"/>
    </xf>
    <xf numFmtId="176" fontId="5" fillId="0" borderId="4" xfId="1" applyNumberFormat="1" applyFont="1" applyBorder="1" applyAlignment="1" applyProtection="1">
      <alignment vertical="center" wrapText="1"/>
      <protection locked="0"/>
    </xf>
    <xf numFmtId="176" fontId="5" fillId="0" borderId="11" xfId="1" applyNumberFormat="1" applyFont="1" applyBorder="1" applyAlignment="1" applyProtection="1">
      <alignment vertical="center" wrapText="1"/>
      <protection locked="0"/>
    </xf>
    <xf numFmtId="0" fontId="5" fillId="0" borderId="14" xfId="1" applyFont="1" applyBorder="1" applyAlignment="1" applyProtection="1">
      <alignment vertical="center" wrapText="1"/>
      <protection locked="0"/>
    </xf>
    <xf numFmtId="0" fontId="5" fillId="0" borderId="7" xfId="1" applyFont="1" applyBorder="1" applyAlignment="1" applyProtection="1">
      <alignment vertical="center" wrapText="1"/>
      <protection locked="0"/>
    </xf>
    <xf numFmtId="0" fontId="5" fillId="0" borderId="4" xfId="1" applyFont="1" applyBorder="1" applyAlignment="1" applyProtection="1">
      <alignment vertical="center" wrapText="1"/>
      <protection locked="0"/>
    </xf>
    <xf numFmtId="0" fontId="5" fillId="0" borderId="11" xfId="1" applyFont="1" applyBorder="1" applyAlignment="1" applyProtection="1">
      <alignment vertical="center" wrapText="1"/>
      <protection locked="0"/>
    </xf>
    <xf numFmtId="0" fontId="15" fillId="0" borderId="54" xfId="0" applyFont="1" applyBorder="1" applyAlignment="1" applyProtection="1">
      <alignment vertical="center"/>
      <protection hidden="1"/>
    </xf>
    <xf numFmtId="0" fontId="61" fillId="0" borderId="4" xfId="0" applyFont="1" applyBorder="1" applyAlignment="1" applyProtection="1">
      <alignment horizontal="centerContinuous" vertical="center"/>
      <protection hidden="1"/>
    </xf>
    <xf numFmtId="0" fontId="61" fillId="0" borderId="1" xfId="0" applyFont="1" applyBorder="1" applyAlignment="1" applyProtection="1">
      <alignment horizontal="centerContinuous" vertical="center"/>
      <protection hidden="1"/>
    </xf>
    <xf numFmtId="0" fontId="61" fillId="0" borderId="38" xfId="0" applyFont="1" applyBorder="1" applyAlignment="1" applyProtection="1">
      <alignment horizontal="centerContinuous" vertical="center"/>
      <protection hidden="1"/>
    </xf>
    <xf numFmtId="0" fontId="29" fillId="0" borderId="0" xfId="4" applyFont="1" applyProtection="1">
      <alignment vertical="center"/>
      <protection hidden="1"/>
    </xf>
    <xf numFmtId="0" fontId="58" fillId="0" borderId="0" xfId="4" applyFont="1" applyAlignment="1" applyProtection="1">
      <alignment vertical="top"/>
      <protection hidden="1"/>
    </xf>
    <xf numFmtId="0" fontId="58" fillId="0" borderId="0" xfId="4" applyFont="1" applyProtection="1">
      <alignment vertical="center"/>
      <protection hidden="1"/>
    </xf>
    <xf numFmtId="0" fontId="34" fillId="0" borderId="0" xfId="0" applyFont="1" applyProtection="1">
      <protection hidden="1"/>
    </xf>
    <xf numFmtId="0" fontId="4" fillId="0" borderId="0" xfId="0" applyFont="1" applyAlignment="1" applyProtection="1">
      <alignment horizontal="left" vertical="center" wrapText="1" indent="1"/>
      <protection hidden="1"/>
    </xf>
    <xf numFmtId="0" fontId="4" fillId="2" borderId="7" xfId="0" applyFont="1" applyFill="1" applyBorder="1" applyAlignment="1" applyProtection="1">
      <alignment horizontal="distributed" vertical="center"/>
      <protection hidden="1"/>
    </xf>
    <xf numFmtId="0" fontId="4" fillId="2" borderId="31" xfId="0" applyFont="1" applyFill="1" applyBorder="1" applyAlignment="1" applyProtection="1">
      <alignment horizontal="distributed" vertical="center"/>
      <protection hidden="1"/>
    </xf>
    <xf numFmtId="0" fontId="4" fillId="2" borderId="15" xfId="0" applyFont="1" applyFill="1" applyBorder="1" applyAlignment="1" applyProtection="1">
      <alignment horizontal="distributed" vertical="center"/>
      <protection hidden="1"/>
    </xf>
    <xf numFmtId="0" fontId="4" fillId="2" borderId="19" xfId="0" applyFont="1" applyFill="1" applyBorder="1" applyAlignment="1" applyProtection="1">
      <alignment horizontal="distributed" vertical="center"/>
      <protection hidden="1"/>
    </xf>
    <xf numFmtId="0" fontId="4" fillId="2" borderId="20" xfId="0" applyFont="1" applyFill="1" applyBorder="1" applyAlignment="1" applyProtection="1">
      <alignment horizontal="distributed" vertical="center"/>
      <protection hidden="1"/>
    </xf>
    <xf numFmtId="0" fontId="4" fillId="2" borderId="21" xfId="0" applyFont="1" applyFill="1" applyBorder="1" applyAlignment="1" applyProtection="1">
      <alignment horizontal="distributed" vertical="center"/>
      <protection hidden="1"/>
    </xf>
    <xf numFmtId="0" fontId="59" fillId="0" borderId="96" xfId="0" applyFont="1" applyBorder="1" applyAlignment="1" applyProtection="1">
      <alignment horizontal="center" vertical="center"/>
      <protection locked="0"/>
    </xf>
    <xf numFmtId="0" fontId="59" fillId="0" borderId="97" xfId="0" applyFont="1" applyBorder="1" applyAlignment="1" applyProtection="1">
      <alignment horizontal="center" vertical="center"/>
      <protection locked="0"/>
    </xf>
    <xf numFmtId="0" fontId="59" fillId="0" borderId="98" xfId="0" applyFont="1" applyBorder="1" applyAlignment="1" applyProtection="1">
      <alignment horizontal="center" vertical="center"/>
      <protection locked="0"/>
    </xf>
    <xf numFmtId="0" fontId="18" fillId="2" borderId="96" xfId="0" applyFont="1" applyFill="1" applyBorder="1" applyAlignment="1" applyProtection="1">
      <alignment horizontal="distributed" vertical="center"/>
      <protection hidden="1"/>
    </xf>
    <xf numFmtId="0" fontId="18" fillId="2" borderId="97" xfId="0" applyFont="1" applyFill="1" applyBorder="1" applyAlignment="1" applyProtection="1">
      <alignment horizontal="distributed" vertical="center"/>
      <protection hidden="1"/>
    </xf>
    <xf numFmtId="0" fontId="18" fillId="2" borderId="98" xfId="0" applyFont="1" applyFill="1" applyBorder="1" applyAlignment="1" applyProtection="1">
      <alignment horizontal="distributed" vertical="center"/>
      <protection hidden="1"/>
    </xf>
    <xf numFmtId="0" fontId="4" fillId="2" borderId="40" xfId="0" applyFont="1" applyFill="1" applyBorder="1" applyAlignment="1" applyProtection="1">
      <alignment horizontal="distributed" vertical="center"/>
      <protection hidden="1"/>
    </xf>
    <xf numFmtId="0" fontId="4" fillId="2" borderId="41" xfId="0" applyFont="1" applyFill="1" applyBorder="1" applyAlignment="1" applyProtection="1">
      <alignment horizontal="distributed" vertical="center"/>
      <protection hidden="1"/>
    </xf>
    <xf numFmtId="0" fontId="4" fillId="2" borderId="42" xfId="0" applyFont="1" applyFill="1" applyBorder="1" applyAlignment="1" applyProtection="1">
      <alignment horizontal="distributed" vertical="center"/>
      <protection hidden="1"/>
    </xf>
    <xf numFmtId="0" fontId="8" fillId="0" borderId="7" xfId="0" quotePrefix="1" applyFont="1" applyBorder="1" applyAlignment="1" applyProtection="1">
      <alignment horizontal="center" vertical="center" wrapText="1"/>
      <protection locked="0"/>
    </xf>
    <xf numFmtId="0" fontId="8" fillId="0" borderId="31" xfId="0" quotePrefix="1" applyFont="1" applyBorder="1" applyAlignment="1" applyProtection="1">
      <alignment horizontal="center" vertical="center" wrapText="1"/>
      <protection locked="0"/>
    </xf>
    <xf numFmtId="0" fontId="8" fillId="0" borderId="8" xfId="0" quotePrefix="1" applyFont="1" applyBorder="1" applyAlignment="1" applyProtection="1">
      <alignment horizontal="center" vertical="center" wrapText="1"/>
      <protection locked="0"/>
    </xf>
    <xf numFmtId="0" fontId="8" fillId="0" borderId="19" xfId="0" quotePrefix="1" applyFont="1" applyBorder="1" applyAlignment="1" applyProtection="1">
      <alignment horizontal="center" vertical="center" wrapText="1"/>
      <protection locked="0"/>
    </xf>
    <xf numFmtId="0" fontId="8" fillId="0" borderId="20" xfId="0" quotePrefix="1" applyFont="1" applyBorder="1" applyAlignment="1" applyProtection="1">
      <alignment horizontal="center" vertical="center" wrapText="1"/>
      <protection locked="0"/>
    </xf>
    <xf numFmtId="0" fontId="8" fillId="0" borderId="64" xfId="0" quotePrefix="1" applyFont="1" applyBorder="1" applyAlignment="1" applyProtection="1">
      <alignment horizontal="center" vertical="center" wrapText="1"/>
      <protection locked="0"/>
    </xf>
    <xf numFmtId="0" fontId="9" fillId="0" borderId="19" xfId="0" applyFont="1" applyBorder="1" applyAlignment="1" applyProtection="1">
      <alignment horizontal="left" vertical="center" wrapText="1"/>
      <protection hidden="1"/>
    </xf>
    <xf numFmtId="0" fontId="9" fillId="0" borderId="20" xfId="0" applyFont="1" applyBorder="1" applyAlignment="1" applyProtection="1">
      <alignment horizontal="left" vertical="center" wrapText="1"/>
      <protection hidden="1"/>
    </xf>
    <xf numFmtId="0" fontId="9" fillId="0" borderId="64" xfId="0" applyFont="1" applyBorder="1" applyAlignment="1" applyProtection="1">
      <alignment horizontal="left" vertical="center" wrapText="1"/>
      <protection hidden="1"/>
    </xf>
    <xf numFmtId="0" fontId="4" fillId="2" borderId="14" xfId="0" applyFont="1" applyFill="1" applyBorder="1" applyAlignment="1" applyProtection="1">
      <alignment horizontal="distributed" vertical="center"/>
      <protection hidden="1"/>
    </xf>
    <xf numFmtId="0" fontId="4" fillId="2" borderId="0" xfId="0" applyFont="1" applyFill="1" applyAlignment="1" applyProtection="1">
      <alignment horizontal="distributed" vertical="center"/>
      <protection hidden="1"/>
    </xf>
    <xf numFmtId="0" fontId="4" fillId="2" borderId="35" xfId="0" applyFont="1" applyFill="1" applyBorder="1" applyAlignment="1" applyProtection="1">
      <alignment horizontal="distributed" vertical="center"/>
      <protection hidden="1"/>
    </xf>
    <xf numFmtId="0" fontId="10" fillId="0" borderId="0" xfId="0" applyFont="1" applyAlignment="1" applyProtection="1">
      <alignment horizontal="center" vertical="center"/>
      <protection hidden="1"/>
    </xf>
    <xf numFmtId="0" fontId="25" fillId="0" borderId="0" xfId="0" applyFont="1" applyAlignment="1" applyProtection="1">
      <alignment vertical="top" wrapText="1"/>
      <protection hidden="1"/>
    </xf>
    <xf numFmtId="0" fontId="25" fillId="0" borderId="0" xfId="0" applyFont="1" applyAlignment="1" applyProtection="1">
      <alignment vertical="top"/>
      <protection hidden="1"/>
    </xf>
    <xf numFmtId="0" fontId="59" fillId="0" borderId="19" xfId="0" applyFont="1" applyBorder="1" applyAlignment="1" applyProtection="1">
      <alignment horizontal="left" vertical="center"/>
      <protection locked="0"/>
    </xf>
    <xf numFmtId="0" fontId="59" fillId="0" borderId="20" xfId="0" applyFont="1" applyBorder="1" applyAlignment="1" applyProtection="1">
      <alignment horizontal="left" vertical="center"/>
      <protection locked="0"/>
    </xf>
    <xf numFmtId="0" fontId="59" fillId="0" borderId="21" xfId="0" applyFont="1" applyBorder="1" applyAlignment="1" applyProtection="1">
      <alignment horizontal="left" vertical="center"/>
      <protection locked="0"/>
    </xf>
    <xf numFmtId="0" fontId="21" fillId="0" borderId="7" xfId="0" applyFont="1" applyBorder="1" applyAlignment="1" applyProtection="1">
      <alignment horizontal="center" vertical="center"/>
      <protection hidden="1"/>
    </xf>
    <xf numFmtId="0" fontId="21" fillId="0" borderId="31"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0" borderId="21" xfId="0" applyFont="1" applyBorder="1" applyAlignment="1" applyProtection="1">
      <alignment horizontal="center" vertical="center"/>
      <protection hidden="1"/>
    </xf>
    <xf numFmtId="0" fontId="19" fillId="2" borderId="40" xfId="0" applyFont="1" applyFill="1" applyBorder="1" applyAlignment="1" applyProtection="1">
      <alignment horizontal="center" vertical="center" wrapText="1"/>
      <protection hidden="1"/>
    </xf>
    <xf numFmtId="0" fontId="19" fillId="2" borderId="41" xfId="0" applyFont="1" applyFill="1" applyBorder="1" applyAlignment="1" applyProtection="1">
      <alignment horizontal="center" vertical="center" wrapText="1"/>
      <protection hidden="1"/>
    </xf>
    <xf numFmtId="0" fontId="19" fillId="2" borderId="47" xfId="0" applyFont="1" applyFill="1" applyBorder="1" applyAlignment="1" applyProtection="1">
      <alignment horizontal="center" vertical="center" wrapText="1"/>
      <protection hidden="1"/>
    </xf>
    <xf numFmtId="0" fontId="4" fillId="2" borderId="34" xfId="0" applyFont="1" applyFill="1" applyBorder="1" applyAlignment="1" applyProtection="1">
      <alignment horizontal="center" vertical="center" textRotation="255"/>
      <protection hidden="1"/>
    </xf>
    <xf numFmtId="0" fontId="4" fillId="2" borderId="23" xfId="0" applyFont="1" applyFill="1" applyBorder="1" applyAlignment="1" applyProtection="1">
      <alignment horizontal="center" vertical="center" textRotation="255"/>
      <protection hidden="1"/>
    </xf>
    <xf numFmtId="0" fontId="4" fillId="2" borderId="22" xfId="0" applyFont="1" applyFill="1" applyBorder="1" applyAlignment="1" applyProtection="1">
      <alignment horizontal="center" vertical="center" textRotation="255"/>
      <protection hidden="1"/>
    </xf>
    <xf numFmtId="0" fontId="47" fillId="0" borderId="94" xfId="0" applyFont="1" applyBorder="1" applyAlignment="1" applyProtection="1">
      <alignment horizontal="left" vertical="center"/>
      <protection hidden="1"/>
    </xf>
    <xf numFmtId="0" fontId="47" fillId="0" borderId="36" xfId="0" applyFont="1" applyBorder="1" applyAlignment="1" applyProtection="1">
      <alignment horizontal="left" vertical="center"/>
      <protection hidden="1"/>
    </xf>
    <xf numFmtId="0" fontId="47" fillId="0" borderId="95" xfId="0" applyFont="1" applyBorder="1" applyAlignment="1" applyProtection="1">
      <alignment horizontal="left" vertical="center"/>
      <protection hidden="1"/>
    </xf>
    <xf numFmtId="0" fontId="4" fillId="2" borderId="51" xfId="0" applyFont="1" applyFill="1" applyBorder="1" applyAlignment="1" applyProtection="1">
      <alignment horizontal="center" vertical="center" textRotation="255"/>
      <protection hidden="1"/>
    </xf>
    <xf numFmtId="0" fontId="4" fillId="2" borderId="48" xfId="0" applyFont="1" applyFill="1" applyBorder="1" applyAlignment="1" applyProtection="1">
      <alignment horizontal="center" vertical="center" textRotation="255"/>
      <protection hidden="1"/>
    </xf>
    <xf numFmtId="0" fontId="4" fillId="2" borderId="49" xfId="0" applyFont="1" applyFill="1" applyBorder="1" applyAlignment="1" applyProtection="1">
      <alignment horizontal="center" vertical="center" textRotation="255"/>
      <protection hidden="1"/>
    </xf>
    <xf numFmtId="179" fontId="49" fillId="0" borderId="43" xfId="0" applyNumberFormat="1" applyFont="1" applyBorder="1" applyAlignment="1" applyProtection="1">
      <alignment horizontal="center" vertical="center"/>
      <protection locked="0"/>
    </xf>
    <xf numFmtId="179" fontId="49" fillId="0" borderId="36" xfId="0" applyNumberFormat="1" applyFont="1" applyBorder="1" applyAlignment="1" applyProtection="1">
      <alignment horizontal="center" vertical="center"/>
      <protection locked="0"/>
    </xf>
    <xf numFmtId="179" fontId="49" fillId="0" borderId="95" xfId="0" applyNumberFormat="1" applyFont="1" applyBorder="1" applyAlignment="1" applyProtection="1">
      <alignment horizontal="center" vertical="center"/>
      <protection locked="0"/>
    </xf>
    <xf numFmtId="0" fontId="4" fillId="2" borderId="11" xfId="0" applyFont="1" applyFill="1" applyBorder="1" applyAlignment="1" applyProtection="1">
      <alignment horizontal="center" vertical="center"/>
      <protection hidden="1"/>
    </xf>
    <xf numFmtId="0" fontId="4" fillId="2" borderId="32" xfId="0" applyFont="1" applyFill="1" applyBorder="1" applyAlignment="1" applyProtection="1">
      <alignment horizontal="center" vertical="center"/>
      <protection hidden="1"/>
    </xf>
    <xf numFmtId="0" fontId="4" fillId="2" borderId="37" xfId="0" applyFont="1" applyFill="1" applyBorder="1" applyAlignment="1" applyProtection="1">
      <alignment horizontal="center" vertical="center"/>
      <protection hidden="1"/>
    </xf>
    <xf numFmtId="0" fontId="59" fillId="0" borderId="31" xfId="0" applyFont="1" applyBorder="1" applyAlignment="1" applyProtection="1">
      <alignment horizontal="center" vertical="center"/>
      <protection hidden="1"/>
    </xf>
    <xf numFmtId="0" fontId="59" fillId="0" borderId="15" xfId="0" applyFont="1" applyBorder="1" applyAlignment="1" applyProtection="1">
      <alignment horizontal="center" vertical="center"/>
      <protection hidden="1"/>
    </xf>
    <xf numFmtId="0" fontId="4" fillId="2" borderId="4" xfId="0" applyFont="1" applyFill="1" applyBorder="1" applyAlignment="1" applyProtection="1">
      <alignment horizontal="distributed" vertical="center"/>
      <protection hidden="1"/>
    </xf>
    <xf numFmtId="0" fontId="4" fillId="2" borderId="1" xfId="0" applyFont="1" applyFill="1" applyBorder="1" applyAlignment="1" applyProtection="1">
      <alignment horizontal="distributed" vertical="center"/>
      <protection hidden="1"/>
    </xf>
    <xf numFmtId="0" fontId="4" fillId="2" borderId="38" xfId="0" applyFont="1" applyFill="1" applyBorder="1" applyAlignment="1" applyProtection="1">
      <alignment horizontal="distributed" vertical="center"/>
      <protection hidden="1"/>
    </xf>
    <xf numFmtId="0" fontId="13" fillId="0" borderId="0" xfId="0" applyFont="1" applyAlignment="1" applyProtection="1">
      <alignment horizontal="center" vertical="center"/>
      <protection hidden="1"/>
    </xf>
    <xf numFmtId="0" fontId="47" fillId="0" borderId="100" xfId="0" applyFont="1" applyBorder="1" applyAlignment="1" applyProtection="1">
      <alignment horizontal="center" vertical="center" wrapText="1"/>
      <protection hidden="1"/>
    </xf>
    <xf numFmtId="0" fontId="47" fillId="0" borderId="101" xfId="0" applyFont="1" applyBorder="1" applyAlignment="1" applyProtection="1">
      <alignment horizontal="center" vertical="center" wrapText="1"/>
      <protection hidden="1"/>
    </xf>
    <xf numFmtId="0" fontId="47" fillId="0" borderId="102" xfId="0" applyFont="1" applyBorder="1" applyAlignment="1" applyProtection="1">
      <alignment horizontal="center" vertical="center" wrapText="1"/>
      <protection hidden="1"/>
    </xf>
    <xf numFmtId="0" fontId="59" fillId="0" borderId="40" xfId="0" applyFont="1" applyBorder="1" applyAlignment="1" applyProtection="1">
      <alignment horizontal="left" vertical="center"/>
      <protection locked="0"/>
    </xf>
    <xf numFmtId="0" fontId="59" fillId="0" borderId="41" xfId="0" applyFont="1" applyBorder="1" applyAlignment="1" applyProtection="1">
      <alignment horizontal="left" vertical="center"/>
      <protection locked="0"/>
    </xf>
    <xf numFmtId="0" fontId="59" fillId="0" borderId="42" xfId="0" applyFont="1" applyBorder="1" applyAlignment="1" applyProtection="1">
      <alignment horizontal="left" vertical="center"/>
      <protection locked="0"/>
    </xf>
    <xf numFmtId="0" fontId="4" fillId="2" borderId="11" xfId="0" quotePrefix="1" applyFont="1" applyFill="1" applyBorder="1" applyAlignment="1" applyProtection="1">
      <alignment horizontal="center" vertical="center"/>
      <protection hidden="1"/>
    </xf>
    <xf numFmtId="0" fontId="4" fillId="2" borderId="32" xfId="0" quotePrefix="1" applyFont="1" applyFill="1" applyBorder="1" applyAlignment="1" applyProtection="1">
      <alignment horizontal="center" vertical="center"/>
      <protection hidden="1"/>
    </xf>
    <xf numFmtId="0" fontId="4" fillId="2" borderId="37" xfId="0" quotePrefix="1" applyFont="1" applyFill="1" applyBorder="1" applyAlignment="1" applyProtection="1">
      <alignment horizontal="center" vertical="center"/>
      <protection hidden="1"/>
    </xf>
    <xf numFmtId="0" fontId="60" fillId="0" borderId="32" xfId="0" applyFont="1" applyBorder="1" applyAlignment="1" applyProtection="1">
      <alignment horizontal="center" vertical="center"/>
      <protection locked="0"/>
    </xf>
    <xf numFmtId="0" fontId="60" fillId="0" borderId="12" xfId="0" applyFont="1" applyBorder="1" applyAlignment="1" applyProtection="1">
      <alignment horizontal="center" vertical="center"/>
      <protection locked="0"/>
    </xf>
    <xf numFmtId="0" fontId="22" fillId="0" borderId="7" xfId="0" quotePrefix="1" applyFont="1" applyBorder="1" applyAlignment="1" applyProtection="1">
      <alignment horizontal="right" vertical="center"/>
      <protection locked="0"/>
    </xf>
    <xf numFmtId="0" fontId="22" fillId="0" borderId="31" xfId="0" quotePrefix="1" applyFont="1" applyBorder="1" applyAlignment="1" applyProtection="1">
      <alignment horizontal="right" vertical="center"/>
      <protection locked="0"/>
    </xf>
    <xf numFmtId="0" fontId="22" fillId="0" borderId="14" xfId="0" quotePrefix="1" applyFont="1" applyBorder="1" applyAlignment="1" applyProtection="1">
      <alignment horizontal="right" vertical="center"/>
      <protection locked="0"/>
    </xf>
    <xf numFmtId="0" fontId="22" fillId="0" borderId="0" xfId="0" quotePrefix="1" applyFont="1" applyAlignment="1" applyProtection="1">
      <alignment horizontal="right"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59" fillId="0" borderId="32" xfId="0" quotePrefix="1" applyFont="1" applyBorder="1" applyAlignment="1" applyProtection="1">
      <alignment horizontal="center" vertical="center"/>
      <protection locked="0"/>
    </xf>
    <xf numFmtId="0" fontId="59" fillId="0" borderId="37" xfId="0" quotePrefix="1" applyFont="1" applyBorder="1" applyAlignment="1" applyProtection="1">
      <alignment horizontal="center" vertical="center"/>
      <protection locked="0"/>
    </xf>
    <xf numFmtId="0" fontId="59" fillId="0" borderId="19" xfId="0" applyFont="1" applyBorder="1" applyAlignment="1" applyProtection="1">
      <alignment horizontal="center" vertical="center"/>
      <protection locked="0"/>
    </xf>
    <xf numFmtId="0" fontId="59" fillId="0" borderId="20" xfId="0" applyFont="1" applyBorder="1" applyAlignment="1" applyProtection="1">
      <alignment horizontal="center" vertical="center"/>
      <protection locked="0"/>
    </xf>
    <xf numFmtId="0" fontId="59" fillId="0" borderId="21" xfId="0" applyFont="1" applyBorder="1" applyAlignment="1" applyProtection="1">
      <alignment horizontal="center" vertical="center"/>
      <protection locked="0"/>
    </xf>
    <xf numFmtId="0" fontId="8" fillId="0" borderId="97" xfId="0" applyFont="1" applyBorder="1" applyAlignment="1" applyProtection="1">
      <alignment horizontal="center" vertical="center"/>
      <protection locked="0"/>
    </xf>
    <xf numFmtId="0" fontId="8" fillId="0" borderId="98" xfId="0" applyFont="1" applyBorder="1" applyAlignment="1" applyProtection="1">
      <alignment horizontal="center" vertical="center"/>
      <protection locked="0"/>
    </xf>
    <xf numFmtId="180" fontId="59" fillId="0" borderId="31" xfId="0" quotePrefix="1" applyNumberFormat="1" applyFont="1" applyBorder="1" applyAlignment="1" applyProtection="1">
      <alignment horizontal="left" vertical="center"/>
      <protection locked="0"/>
    </xf>
    <xf numFmtId="0" fontId="34" fillId="0" borderId="0" xfId="0" applyFont="1" applyAlignment="1" applyProtection="1">
      <alignment vertical="center" wrapText="1"/>
      <protection hidden="1"/>
    </xf>
    <xf numFmtId="0" fontId="34" fillId="0" borderId="0" xfId="0" applyFont="1" applyAlignment="1" applyProtection="1">
      <alignment vertical="top" wrapText="1"/>
      <protection hidden="1"/>
    </xf>
    <xf numFmtId="0" fontId="8" fillId="0" borderId="0" xfId="0" applyFont="1" applyAlignment="1" applyProtection="1">
      <alignment wrapText="1"/>
      <protection hidden="1"/>
    </xf>
    <xf numFmtId="0" fontId="4" fillId="2" borderId="99" xfId="0" applyFont="1" applyFill="1" applyBorder="1" applyAlignment="1" applyProtection="1">
      <alignment horizontal="center" vertical="center" textRotation="255"/>
      <protection hidden="1"/>
    </xf>
    <xf numFmtId="0" fontId="4" fillId="2" borderId="65" xfId="0" applyFont="1" applyFill="1" applyBorder="1" applyAlignment="1" applyProtection="1">
      <alignment horizontal="center" vertical="center" textRotation="255"/>
      <protection hidden="1"/>
    </xf>
    <xf numFmtId="0" fontId="4" fillId="2" borderId="93" xfId="0" applyFont="1" applyFill="1" applyBorder="1" applyAlignment="1" applyProtection="1">
      <alignment horizontal="center" vertical="center" textRotation="255"/>
      <protection hidden="1"/>
    </xf>
    <xf numFmtId="0" fontId="4" fillId="2" borderId="4"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68" xfId="0" applyFont="1" applyFill="1" applyBorder="1" applyAlignment="1" applyProtection="1">
      <alignment horizontal="center" vertical="center" wrapText="1"/>
      <protection hidden="1"/>
    </xf>
    <xf numFmtId="0" fontId="8" fillId="0" borderId="31" xfId="0" applyFont="1" applyBorder="1" applyAlignment="1" applyProtection="1">
      <alignment vertical="center" wrapText="1"/>
      <protection hidden="1"/>
    </xf>
    <xf numFmtId="0" fontId="8" fillId="0" borderId="8" xfId="0" applyFont="1" applyBorder="1" applyAlignment="1" applyProtection="1">
      <alignment vertical="center" wrapText="1"/>
      <protection hidden="1"/>
    </xf>
    <xf numFmtId="0" fontId="8" fillId="0" borderId="3" xfId="0" applyFont="1" applyBorder="1" applyAlignment="1" applyProtection="1">
      <alignment horizontal="left" vertical="center" wrapText="1"/>
      <protection hidden="1"/>
    </xf>
    <xf numFmtId="0" fontId="8" fillId="0" borderId="63" xfId="0" applyFont="1" applyBorder="1" applyAlignment="1" applyProtection="1">
      <alignment horizontal="left" vertical="center" wrapText="1"/>
      <protection hidden="1"/>
    </xf>
    <xf numFmtId="0" fontId="22" fillId="0" borderId="2" xfId="0" quotePrefix="1" applyFont="1" applyBorder="1" applyAlignment="1" applyProtection="1">
      <alignment horizontal="right" vertical="center"/>
      <protection locked="0"/>
    </xf>
    <xf numFmtId="0" fontId="22" fillId="0" borderId="3" xfId="0" quotePrefix="1" applyFont="1" applyBorder="1" applyAlignment="1" applyProtection="1">
      <alignment horizontal="right" vertical="center"/>
      <protection locked="0"/>
    </xf>
    <xf numFmtId="0" fontId="41" fillId="3" borderId="0" xfId="0" applyFont="1" applyFill="1" applyAlignment="1">
      <alignment horizontal="center" vertical="center"/>
    </xf>
    <xf numFmtId="0" fontId="41" fillId="3" borderId="35" xfId="0" applyFont="1" applyFill="1" applyBorder="1" applyAlignment="1">
      <alignment horizontal="center" vertical="center"/>
    </xf>
    <xf numFmtId="0" fontId="33" fillId="0" borderId="6" xfId="0" applyFont="1" applyBorder="1" applyAlignment="1">
      <alignment horizontal="center" vertical="center" wrapText="1"/>
    </xf>
    <xf numFmtId="0" fontId="33" fillId="0" borderId="22" xfId="0" applyFont="1" applyBorder="1" applyAlignment="1">
      <alignment horizontal="center" vertical="center" wrapText="1"/>
    </xf>
    <xf numFmtId="0" fontId="40" fillId="0" borderId="0" xfId="0" applyFont="1" applyAlignment="1">
      <alignment horizontal="center" vertical="center"/>
    </xf>
    <xf numFmtId="0" fontId="33" fillId="0" borderId="6" xfId="0" applyFont="1" applyBorder="1" applyAlignment="1">
      <alignment horizontal="center" vertical="center"/>
    </xf>
    <xf numFmtId="0" fontId="33" fillId="0" borderId="22" xfId="0" applyFont="1" applyBorder="1" applyAlignment="1">
      <alignment horizontal="center" vertical="center"/>
    </xf>
    <xf numFmtId="0" fontId="41" fillId="4" borderId="0" xfId="0" applyFont="1" applyFill="1" applyAlignment="1">
      <alignment horizontal="center" vertical="center"/>
    </xf>
    <xf numFmtId="0" fontId="6" fillId="2" borderId="51" xfId="1" applyFill="1" applyBorder="1" applyAlignment="1" applyProtection="1">
      <alignment vertical="center"/>
      <protection hidden="1"/>
    </xf>
    <xf numFmtId="0" fontId="6" fillId="2" borderId="58" xfId="1" applyFill="1" applyBorder="1" applyAlignment="1" applyProtection="1">
      <alignment vertical="center"/>
      <protection hidden="1"/>
    </xf>
    <xf numFmtId="0" fontId="7" fillId="2" borderId="34" xfId="1" applyFont="1" applyFill="1" applyBorder="1" applyAlignment="1" applyProtection="1">
      <alignment horizontal="center" vertical="center" wrapText="1"/>
      <protection hidden="1"/>
    </xf>
    <xf numFmtId="0" fontId="7" fillId="2" borderId="59" xfId="1" applyFont="1" applyFill="1" applyBorder="1" applyAlignment="1" applyProtection="1">
      <alignment horizontal="center" vertical="center" wrapText="1"/>
      <protection hidden="1"/>
    </xf>
    <xf numFmtId="0" fontId="7" fillId="2" borderId="66" xfId="1" applyFont="1" applyFill="1" applyBorder="1" applyAlignment="1" applyProtection="1">
      <alignment horizontal="center" vertical="center" wrapText="1"/>
      <protection hidden="1"/>
    </xf>
    <xf numFmtId="0" fontId="7" fillId="2" borderId="67" xfId="1" applyFont="1" applyFill="1" applyBorder="1" applyAlignment="1" applyProtection="1">
      <alignment horizontal="center" vertical="center" wrapText="1"/>
      <protection hidden="1"/>
    </xf>
    <xf numFmtId="0" fontId="8" fillId="0" borderId="71" xfId="0" applyFont="1" applyBorder="1" applyAlignment="1" applyProtection="1">
      <alignment horizontal="center" vertical="center"/>
      <protection hidden="1"/>
    </xf>
    <xf numFmtId="0" fontId="7" fillId="0" borderId="0" xfId="0" applyFont="1" applyAlignment="1">
      <alignment horizontal="left" vertical="center" wrapText="1"/>
    </xf>
    <xf numFmtId="0" fontId="4" fillId="0" borderId="0" xfId="0" applyFont="1" applyAlignment="1">
      <alignment horizontal="left" vertical="center" wrapText="1"/>
    </xf>
    <xf numFmtId="0" fontId="35" fillId="0" borderId="6" xfId="0" applyFont="1" applyBorder="1" applyAlignment="1">
      <alignment horizontal="center" vertical="center"/>
    </xf>
    <xf numFmtId="0" fontId="35" fillId="0" borderId="23" xfId="0" applyFont="1" applyBorder="1" applyAlignment="1">
      <alignment horizontal="center" vertical="center"/>
    </xf>
    <xf numFmtId="0" fontId="35" fillId="0" borderId="22" xfId="0" applyFont="1" applyBorder="1" applyAlignment="1">
      <alignment horizontal="center" vertical="center"/>
    </xf>
    <xf numFmtId="0" fontId="51" fillId="2" borderId="6" xfId="0" applyFont="1" applyFill="1" applyBorder="1" applyAlignment="1">
      <alignment horizontal="center" vertical="center" wrapText="1"/>
    </xf>
    <xf numFmtId="0" fontId="51" fillId="2" borderId="23" xfId="0" applyFont="1" applyFill="1" applyBorder="1" applyAlignment="1">
      <alignment horizontal="center" vertical="center"/>
    </xf>
    <xf numFmtId="0" fontId="51" fillId="2" borderId="22" xfId="0" applyFont="1" applyFill="1" applyBorder="1" applyAlignment="1">
      <alignment horizontal="center" vertical="center"/>
    </xf>
    <xf numFmtId="0" fontId="51" fillId="2" borderId="6" xfId="0" applyFont="1" applyFill="1" applyBorder="1" applyAlignment="1">
      <alignment horizontal="center" vertical="center"/>
    </xf>
    <xf numFmtId="0" fontId="33" fillId="0" borderId="23" xfId="0" applyFont="1" applyBorder="1" applyAlignment="1">
      <alignment horizontal="center" vertical="center" wrapText="1"/>
    </xf>
    <xf numFmtId="0" fontId="47" fillId="0" borderId="4" xfId="0" applyFont="1" applyBorder="1" applyAlignment="1">
      <alignment horizontal="center" vertical="center"/>
    </xf>
    <xf numFmtId="0" fontId="47" fillId="0" borderId="1" xfId="0" applyFont="1" applyBorder="1" applyAlignment="1">
      <alignment horizontal="center" vertical="center"/>
    </xf>
    <xf numFmtId="0" fontId="47" fillId="0" borderId="38" xfId="0" applyFont="1" applyBorder="1" applyAlignment="1">
      <alignment horizontal="center" vertical="center"/>
    </xf>
    <xf numFmtId="0" fontId="33" fillId="0" borderId="71" xfId="0" applyFont="1" applyBorder="1" applyAlignment="1">
      <alignment horizontal="center" vertical="center" wrapText="1"/>
    </xf>
    <xf numFmtId="0" fontId="53" fillId="0" borderId="0" xfId="0" applyFont="1" applyAlignment="1">
      <alignment horizontal="center" vertical="center" wrapText="1"/>
    </xf>
    <xf numFmtId="0" fontId="53" fillId="0" borderId="35" xfId="0" applyFont="1" applyBorder="1" applyAlignment="1">
      <alignment horizontal="center" vertical="center" wrapText="1"/>
    </xf>
    <xf numFmtId="0" fontId="40" fillId="3" borderId="0" xfId="0" applyFont="1" applyFill="1" applyAlignment="1">
      <alignment horizontal="center"/>
    </xf>
    <xf numFmtId="0" fontId="40" fillId="0" borderId="0" xfId="0" applyFont="1" applyAlignment="1">
      <alignment horizontal="center"/>
    </xf>
    <xf numFmtId="0" fontId="33" fillId="0" borderId="4" xfId="0" applyFont="1" applyBorder="1" applyAlignment="1">
      <alignment horizontal="center" vertical="center"/>
    </xf>
    <xf numFmtId="0" fontId="33" fillId="0" borderId="38" xfId="0" applyFont="1" applyBorder="1" applyAlignment="1">
      <alignment horizontal="center" vertical="center"/>
    </xf>
    <xf numFmtId="0" fontId="33" fillId="0" borderId="1" xfId="0" applyFont="1" applyBorder="1" applyAlignment="1">
      <alignment horizontal="center" vertical="center"/>
    </xf>
    <xf numFmtId="0" fontId="33" fillId="0" borderId="4" xfId="0" applyFont="1" applyBorder="1" applyAlignment="1">
      <alignment horizontal="center" vertical="center" wrapText="1"/>
    </xf>
    <xf numFmtId="0" fontId="33" fillId="0" borderId="38" xfId="0" applyFont="1" applyBorder="1" applyAlignment="1">
      <alignment horizontal="center" vertical="center" wrapText="1"/>
    </xf>
    <xf numFmtId="0" fontId="7" fillId="2" borderId="14"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27"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47" xfId="1" applyFont="1" applyFill="1" applyBorder="1" applyAlignment="1">
      <alignment horizontal="center" vertical="center"/>
    </xf>
    <xf numFmtId="176" fontId="6" fillId="0" borderId="48" xfId="1" applyNumberFormat="1" applyBorder="1" applyAlignment="1">
      <alignment horizontal="center" vertical="center"/>
    </xf>
    <xf numFmtId="176" fontId="6" fillId="0" borderId="49" xfId="1" applyNumberFormat="1" applyBorder="1" applyAlignment="1">
      <alignment horizontal="center" vertical="center"/>
    </xf>
    <xf numFmtId="176" fontId="5" fillId="0" borderId="23" xfId="1" applyNumberFormat="1" applyFont="1" applyBorder="1" applyAlignment="1" applyProtection="1">
      <alignment horizontal="center" vertical="center"/>
      <protection locked="0"/>
    </xf>
    <xf numFmtId="176" fontId="5" fillId="0" borderId="22" xfId="1" applyNumberFormat="1" applyFont="1" applyBorder="1" applyAlignment="1" applyProtection="1">
      <alignment horizontal="center" vertical="center"/>
      <protection locked="0"/>
    </xf>
    <xf numFmtId="176" fontId="5" fillId="0" borderId="6" xfId="1" applyNumberFormat="1" applyFont="1" applyBorder="1" applyAlignment="1" applyProtection="1">
      <alignment horizontal="center" vertical="center"/>
      <protection locked="0"/>
    </xf>
    <xf numFmtId="0" fontId="7" fillId="2" borderId="51" xfId="1" applyFont="1" applyFill="1" applyBorder="1" applyAlignment="1">
      <alignment horizontal="center" vertical="center"/>
    </xf>
    <xf numFmtId="0" fontId="7" fillId="2" borderId="48" xfId="1" applyFont="1" applyFill="1" applyBorder="1" applyAlignment="1">
      <alignment horizontal="center" vertical="center"/>
    </xf>
    <xf numFmtId="0" fontId="7" fillId="2" borderId="58" xfId="1" applyFont="1" applyFill="1" applyBorder="1" applyAlignment="1">
      <alignment horizontal="center" vertical="center"/>
    </xf>
    <xf numFmtId="176" fontId="5" fillId="0" borderId="87" xfId="1" applyNumberFormat="1" applyFont="1" applyBorder="1" applyAlignment="1" applyProtection="1">
      <alignment horizontal="center" vertical="center" wrapText="1"/>
      <protection locked="0"/>
    </xf>
    <xf numFmtId="176" fontId="5" fillId="0" borderId="23" xfId="1" applyNumberFormat="1" applyFont="1" applyBorder="1" applyAlignment="1" applyProtection="1">
      <alignment horizontal="center" vertical="center" wrapText="1"/>
      <protection locked="0"/>
    </xf>
    <xf numFmtId="176" fontId="5" fillId="0" borderId="22" xfId="1" applyNumberFormat="1" applyFont="1" applyBorder="1" applyAlignment="1" applyProtection="1">
      <alignment horizontal="center" vertical="center" wrapText="1"/>
      <protection locked="0"/>
    </xf>
    <xf numFmtId="176" fontId="6" fillId="0" borderId="5" xfId="1" applyNumberFormat="1" applyBorder="1" applyAlignment="1">
      <alignment horizontal="center" vertical="center"/>
    </xf>
    <xf numFmtId="176" fontId="6" fillId="0" borderId="50" xfId="1" applyNumberFormat="1" applyBorder="1" applyAlignment="1">
      <alignment horizontal="center" vertical="center"/>
    </xf>
    <xf numFmtId="176" fontId="5" fillId="0" borderId="24" xfId="1" applyNumberFormat="1" applyFont="1" applyBorder="1" applyAlignment="1" applyProtection="1">
      <alignment horizontal="center" vertical="center"/>
      <protection locked="0"/>
    </xf>
  </cellXfs>
  <cellStyles count="7">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3 2" xfId="5" xr:uid="{00000000-0005-0000-0000-000005000000}"/>
    <cellStyle name="標準 3 3" xfId="6" xr:uid="{00000000-0005-0000-0000-000006000000}"/>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8" Type="http://schemas.openxmlformats.org/officeDocument/2006/relationships/image" Target="../media/image16.png"/><Relationship Id="rId3" Type="http://schemas.openxmlformats.org/officeDocument/2006/relationships/image" Target="../media/image13.png"/><Relationship Id="rId7"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2.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4.png"/><Relationship Id="rId9"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19</xdr:col>
      <xdr:colOff>0</xdr:colOff>
      <xdr:row>4</xdr:row>
      <xdr:rowOff>1</xdr:rowOff>
    </xdr:from>
    <xdr:to>
      <xdr:col>33</xdr:col>
      <xdr:colOff>0</xdr:colOff>
      <xdr:row>10</xdr:row>
      <xdr:rowOff>1</xdr:rowOff>
    </xdr:to>
    <xdr:sp textlink="">
      <xdr:nvSpPr>
        <xdr:cNvPr id="18" name="四角形: メモ 3">
          <a:extLst>
            <a:ext uri="{FF2B5EF4-FFF2-40B4-BE49-F238E27FC236}">
              <a16:creationId xmlns:a16="http://schemas.microsoft.com/office/drawing/2014/main" id="{EA37AA76-73B7-4DAB-B3D2-BF8C998AFBA8}"/>
            </a:ext>
          </a:extLst>
        </xdr:cNvPr>
        <xdr:cNvSpPr/>
      </xdr:nvSpPr>
      <xdr:spPr bwMode="auto">
        <a:xfrm>
          <a:off x="5248275" y="571501"/>
          <a:ext cx="3867150" cy="1524000"/>
        </a:xfrm>
        <a:prstGeom prst="foldedCorner">
          <a:avLst/>
        </a:prstGeom>
        <a:no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31</xdr:col>
      <xdr:colOff>0</xdr:colOff>
      <xdr:row>22</xdr:row>
      <xdr:rowOff>0</xdr:rowOff>
    </xdr:from>
    <xdr:to>
      <xdr:col>31</xdr:col>
      <xdr:colOff>0</xdr:colOff>
      <xdr:row>22</xdr:row>
      <xdr:rowOff>299758</xdr:rowOff>
    </xdr:to>
    <xdr:cxnSp macro="">
      <xdr:nvCxnSpPr>
        <xdr:cNvPr id="6" name="直線コネクタ 5">
          <a:extLst>
            <a:ext uri="{FF2B5EF4-FFF2-40B4-BE49-F238E27FC236}">
              <a16:creationId xmlns:a16="http://schemas.microsoft.com/office/drawing/2014/main" id="{5967229F-7405-4E7C-B273-8A171A607BBE}"/>
            </a:ext>
          </a:extLst>
        </xdr:cNvPr>
        <xdr:cNvCxnSpPr/>
      </xdr:nvCxnSpPr>
      <xdr:spPr bwMode="auto">
        <a:xfrm flipV="1">
          <a:off x="8684559" y="4874559"/>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32</xdr:col>
      <xdr:colOff>5763</xdr:colOff>
      <xdr:row>22</xdr:row>
      <xdr:rowOff>0</xdr:rowOff>
    </xdr:from>
    <xdr:to>
      <xdr:col>32</xdr:col>
      <xdr:colOff>5763</xdr:colOff>
      <xdr:row>22</xdr:row>
      <xdr:rowOff>299758</xdr:rowOff>
    </xdr:to>
    <xdr:cxnSp macro="">
      <xdr:nvCxnSpPr>
        <xdr:cNvPr id="8" name="直線コネクタ 7">
          <a:extLst>
            <a:ext uri="{FF2B5EF4-FFF2-40B4-BE49-F238E27FC236}">
              <a16:creationId xmlns:a16="http://schemas.microsoft.com/office/drawing/2014/main" id="{6E86D947-4581-47C1-8C5E-6403FBE19492}"/>
            </a:ext>
          </a:extLst>
        </xdr:cNvPr>
        <xdr:cNvCxnSpPr/>
      </xdr:nvCxnSpPr>
      <xdr:spPr bwMode="auto">
        <a:xfrm flipV="1">
          <a:off x="8888506" y="4882243"/>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247650</xdr:colOff>
      <xdr:row>32</xdr:row>
      <xdr:rowOff>0</xdr:rowOff>
    </xdr:from>
    <xdr:to>
      <xdr:col>32</xdr:col>
      <xdr:colOff>247650</xdr:colOff>
      <xdr:row>33</xdr:row>
      <xdr:rowOff>77665</xdr:rowOff>
    </xdr:to>
    <xdr:sp textlink="">
      <xdr:nvSpPr>
        <xdr:cNvPr id="9" name="矢印: 右 8">
          <a:extLst>
            <a:ext uri="{FF2B5EF4-FFF2-40B4-BE49-F238E27FC236}">
              <a16:creationId xmlns:a16="http://schemas.microsoft.com/office/drawing/2014/main" id="{078AE526-9E43-468E-A189-FEF1ABD8CBEB}"/>
            </a:ext>
          </a:extLst>
        </xdr:cNvPr>
        <xdr:cNvSpPr/>
      </xdr:nvSpPr>
      <xdr:spPr bwMode="auto">
        <a:xfrm>
          <a:off x="2181225" y="9553575"/>
          <a:ext cx="6905625" cy="458665"/>
        </a:xfrm>
        <a:prstGeom prst="rightArrow">
          <a:avLst>
            <a:gd name="adj1" fmla="val 50404"/>
            <a:gd name="adj2" fmla="val 63730"/>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246830</xdr:colOff>
      <xdr:row>33</xdr:row>
      <xdr:rowOff>286009</xdr:rowOff>
    </xdr:from>
    <xdr:to>
      <xdr:col>7</xdr:col>
      <xdr:colOff>153045</xdr:colOff>
      <xdr:row>35</xdr:row>
      <xdr:rowOff>224117</xdr:rowOff>
    </xdr:to>
    <xdr:sp textlink="">
      <xdr:nvSpPr>
        <xdr:cNvPr id="10" name="矢印: 右 9">
          <a:extLst>
            <a:ext uri="{FF2B5EF4-FFF2-40B4-BE49-F238E27FC236}">
              <a16:creationId xmlns:a16="http://schemas.microsoft.com/office/drawing/2014/main" id="{53C10173-106C-4B44-A28B-B9F3051D0E97}"/>
            </a:ext>
          </a:extLst>
        </xdr:cNvPr>
        <xdr:cNvSpPr/>
      </xdr:nvSpPr>
      <xdr:spPr bwMode="auto">
        <a:xfrm rot="5400000">
          <a:off x="1626016" y="10235970"/>
          <a:ext cx="509608" cy="466509"/>
        </a:xfrm>
        <a:prstGeom prst="rightArrow">
          <a:avLst>
            <a:gd name="adj1" fmla="val 50404"/>
            <a:gd name="adj2" fmla="val 63730"/>
          </a:avLst>
        </a:prstGeom>
        <a:solidFill>
          <a:schemeClr val="bg1">
            <a:lumMod val="95000"/>
          </a:schemeClr>
        </a:solid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7683</xdr:colOff>
      <xdr:row>29</xdr:row>
      <xdr:rowOff>8807</xdr:rowOff>
    </xdr:from>
    <xdr:to>
      <xdr:col>5</xdr:col>
      <xdr:colOff>198503</xdr:colOff>
      <xdr:row>29</xdr:row>
      <xdr:rowOff>187300</xdr:rowOff>
    </xdr:to>
    <xdr:sp textlink="">
      <xdr:nvSpPr>
        <xdr:cNvPr id="33" name="矢印: 右 32">
          <a:extLst>
            <a:ext uri="{FF2B5EF4-FFF2-40B4-BE49-F238E27FC236}">
              <a16:creationId xmlns:a16="http://schemas.microsoft.com/office/drawing/2014/main" id="{06DD8F3D-4E8E-4520-B1C1-437F3B282627}"/>
            </a:ext>
          </a:extLst>
        </xdr:cNvPr>
        <xdr:cNvSpPr/>
      </xdr:nvSpPr>
      <xdr:spPr>
        <a:xfrm>
          <a:off x="2394536" y="9410542"/>
          <a:ext cx="3137967" cy="17849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6</xdr:col>
      <xdr:colOff>22411</xdr:colOff>
      <xdr:row>1</xdr:row>
      <xdr:rowOff>50347</xdr:rowOff>
    </xdr:to>
    <xdr:sp textlink="">
      <xdr:nvSpPr>
        <xdr:cNvPr id="2" name="Text Box 267">
          <a:extLst>
            <a:ext uri="{FF2B5EF4-FFF2-40B4-BE49-F238E27FC236}">
              <a16:creationId xmlns:a16="http://schemas.microsoft.com/office/drawing/2014/main" id="{152B2270-8124-47BD-A339-389B6787F61E}"/>
            </a:ext>
          </a:extLst>
        </xdr:cNvPr>
        <xdr:cNvSpPr txBox="1">
          <a:spLocks noChangeArrowheads="1"/>
        </xdr:cNvSpPr>
      </xdr:nvSpPr>
      <xdr:spPr bwMode="auto">
        <a:xfrm>
          <a:off x="0" y="0"/>
          <a:ext cx="7507940" cy="375318"/>
        </a:xfrm>
        <a:prstGeom prst="rect">
          <a:avLst/>
        </a:prstGeom>
        <a:solidFill>
          <a:srgbClr val="FFFFFF"/>
        </a:solidFill>
        <a:ln w="9525">
          <a:solidFill>
            <a:srgbClr val="000000"/>
          </a:solidFill>
          <a:miter lim="800000"/>
          <a:headEnd/>
          <a:tailEnd/>
        </a:ln>
        <a:effectLst>
          <a:outerShdw dist="129515" dir="678596" algn="ctr" rotWithShape="0">
            <a:srgbClr val="808080"/>
          </a:outerShdw>
        </a:effectLst>
      </xdr:spPr>
      <xdr:txBody>
        <a:bodyPr vertOverflow="clip" wrap="square" lIns="45720" tIns="22860" rIns="0" bIns="22860" anchor="ctr" upright="1"/>
        <a:lstStyle/>
        <a:p>
          <a:pPr algn="l" rtl="0">
            <a:defRPr sz="1000"/>
          </a:pPr>
          <a:r>
            <a:rPr lang="ja-JP" altLang="en-US" sz="1800" b="0" i="0" strike="noStrike">
              <a:solidFill>
                <a:srgbClr val="000000"/>
              </a:solidFill>
              <a:latin typeface="HG丸ｺﾞｼｯｸM-PRO"/>
              <a:ea typeface="HG丸ｺﾞｼｯｸM-PRO"/>
            </a:rPr>
            <a:t>①受託状況　記入の手引き</a:t>
          </a:r>
        </a:p>
      </xdr:txBody>
    </xdr:sp>
    <xdr:clientData/>
  </xdr:twoCellAnchor>
  <xdr:twoCellAnchor editAs="oneCell">
    <xdr:from>
      <xdr:col>0</xdr:col>
      <xdr:colOff>1</xdr:colOff>
      <xdr:row>18</xdr:row>
      <xdr:rowOff>144876</xdr:rowOff>
    </xdr:from>
    <xdr:to>
      <xdr:col>8</xdr:col>
      <xdr:colOff>145677</xdr:colOff>
      <xdr:row>19</xdr:row>
      <xdr:rowOff>13607</xdr:rowOff>
    </xdr:to>
    <xdr:pic>
      <xdr:nvPicPr>
        <xdr:cNvPr id="3" name="図 2">
          <a:extLst>
            <a:ext uri="{FF2B5EF4-FFF2-40B4-BE49-F238E27FC236}">
              <a16:creationId xmlns:a16="http://schemas.microsoft.com/office/drawing/2014/main" id="{4C650086-5856-4186-80E2-72D1B556AE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577052"/>
          <a:ext cx="9536205" cy="372996"/>
        </a:xfrm>
        <a:prstGeom prst="rect">
          <a:avLst/>
        </a:prstGeom>
      </xdr:spPr>
    </xdr:pic>
    <xdr:clientData/>
  </xdr:twoCellAnchor>
  <xdr:twoCellAnchor editAs="oneCell">
    <xdr:from>
      <xdr:col>5</xdr:col>
      <xdr:colOff>224117</xdr:colOff>
      <xdr:row>30</xdr:row>
      <xdr:rowOff>96135</xdr:rowOff>
    </xdr:from>
    <xdr:to>
      <xdr:col>6</xdr:col>
      <xdr:colOff>1490382</xdr:colOff>
      <xdr:row>36</xdr:row>
      <xdr:rowOff>125663</xdr:rowOff>
    </xdr:to>
    <xdr:pic>
      <xdr:nvPicPr>
        <xdr:cNvPr id="5" name="図 4">
          <a:extLst>
            <a:ext uri="{FF2B5EF4-FFF2-40B4-BE49-F238E27FC236}">
              <a16:creationId xmlns:a16="http://schemas.microsoft.com/office/drawing/2014/main" id="{03B54A37-6DA9-4F7B-8ED2-5B117EF8D6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58117" y="9744400"/>
          <a:ext cx="2599765" cy="1508704"/>
        </a:xfrm>
        <a:prstGeom prst="rect">
          <a:avLst/>
        </a:prstGeom>
      </xdr:spPr>
    </xdr:pic>
    <xdr:clientData/>
  </xdr:twoCellAnchor>
  <xdr:twoCellAnchor editAs="oneCell">
    <xdr:from>
      <xdr:col>3</xdr:col>
      <xdr:colOff>1286270</xdr:colOff>
      <xdr:row>26</xdr:row>
      <xdr:rowOff>157683</xdr:rowOff>
    </xdr:from>
    <xdr:to>
      <xdr:col>4</xdr:col>
      <xdr:colOff>900899</xdr:colOff>
      <xdr:row>29</xdr:row>
      <xdr:rowOff>116862</xdr:rowOff>
    </xdr:to>
    <xdr:pic>
      <xdr:nvPicPr>
        <xdr:cNvPr id="7" name="図 6">
          <a:extLst>
            <a:ext uri="{FF2B5EF4-FFF2-40B4-BE49-F238E27FC236}">
              <a16:creationId xmlns:a16="http://schemas.microsoft.com/office/drawing/2014/main" id="{173E720A-8741-4AC0-8864-4F0D66BAEE5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74" t="30665" r="24044" b="31276"/>
        <a:stretch/>
      </xdr:blipFill>
      <xdr:spPr>
        <a:xfrm>
          <a:off x="3673123" y="8819830"/>
          <a:ext cx="1228276" cy="698767"/>
        </a:xfrm>
        <a:prstGeom prst="rect">
          <a:avLst/>
        </a:prstGeom>
      </xdr:spPr>
    </xdr:pic>
    <xdr:clientData/>
  </xdr:twoCellAnchor>
  <xdr:twoCellAnchor editAs="oneCell">
    <xdr:from>
      <xdr:col>5</xdr:col>
      <xdr:colOff>703745</xdr:colOff>
      <xdr:row>36</xdr:row>
      <xdr:rowOff>67235</xdr:rowOff>
    </xdr:from>
    <xdr:to>
      <xdr:col>7</xdr:col>
      <xdr:colOff>896328</xdr:colOff>
      <xdr:row>39</xdr:row>
      <xdr:rowOff>131123</xdr:rowOff>
    </xdr:to>
    <xdr:pic>
      <xdr:nvPicPr>
        <xdr:cNvPr id="8" name="図 7">
          <a:extLst>
            <a:ext uri="{FF2B5EF4-FFF2-40B4-BE49-F238E27FC236}">
              <a16:creationId xmlns:a16="http://schemas.microsoft.com/office/drawing/2014/main" id="{687B391F-C710-46BC-B108-A451F9A11D0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37745" y="11194676"/>
          <a:ext cx="3094907" cy="803476"/>
        </a:xfrm>
        <a:prstGeom prst="rect">
          <a:avLst/>
        </a:prstGeom>
      </xdr:spPr>
    </xdr:pic>
    <xdr:clientData/>
  </xdr:twoCellAnchor>
  <xdr:twoCellAnchor editAs="oneCell">
    <xdr:from>
      <xdr:col>5</xdr:col>
      <xdr:colOff>503126</xdr:colOff>
      <xdr:row>22</xdr:row>
      <xdr:rowOff>46151</xdr:rowOff>
    </xdr:from>
    <xdr:to>
      <xdr:col>6</xdr:col>
      <xdr:colOff>157019</xdr:colOff>
      <xdr:row>28</xdr:row>
      <xdr:rowOff>109360</xdr:rowOff>
    </xdr:to>
    <xdr:pic>
      <xdr:nvPicPr>
        <xdr:cNvPr id="9" name="図 8">
          <a:extLst>
            <a:ext uri="{FF2B5EF4-FFF2-40B4-BE49-F238E27FC236}">
              <a16:creationId xmlns:a16="http://schemas.microsoft.com/office/drawing/2014/main" id="{45DC726E-1D5F-462D-9626-536A88EA2B4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94580">
          <a:off x="5837126" y="7722180"/>
          <a:ext cx="987393" cy="1542386"/>
        </a:xfrm>
        <a:prstGeom prst="rect">
          <a:avLst/>
        </a:prstGeom>
      </xdr:spPr>
    </xdr:pic>
    <xdr:clientData/>
  </xdr:twoCellAnchor>
  <xdr:twoCellAnchor>
    <xdr:from>
      <xdr:col>3</xdr:col>
      <xdr:colOff>762000</xdr:colOff>
      <xdr:row>4</xdr:row>
      <xdr:rowOff>22413</xdr:rowOff>
    </xdr:from>
    <xdr:to>
      <xdr:col>6</xdr:col>
      <xdr:colOff>0</xdr:colOff>
      <xdr:row>7</xdr:row>
      <xdr:rowOff>1</xdr:rowOff>
    </xdr:to>
    <xdr:sp textlink="">
      <xdr:nvSpPr>
        <xdr:cNvPr id="11" name="AutoShape 269">
          <a:extLst>
            <a:ext uri="{FF2B5EF4-FFF2-40B4-BE49-F238E27FC236}">
              <a16:creationId xmlns:a16="http://schemas.microsoft.com/office/drawing/2014/main" id="{48A6C746-0A38-4C77-B14C-9E2AFB02EF5D}"/>
            </a:ext>
          </a:extLst>
        </xdr:cNvPr>
        <xdr:cNvSpPr>
          <a:spLocks noChangeArrowheads="1"/>
        </xdr:cNvSpPr>
      </xdr:nvSpPr>
      <xdr:spPr bwMode="auto">
        <a:xfrm>
          <a:off x="3115235" y="1008531"/>
          <a:ext cx="3518647" cy="941294"/>
        </a:xfrm>
        <a:prstGeom prst="wedgeRoundRectCallout">
          <a:avLst>
            <a:gd name="adj1" fmla="val 27543"/>
            <a:gd name="adj2" fmla="val 80280"/>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r>
            <a:rPr lang="ja-JP" altLang="en-US" sz="1050">
              <a:effectLst/>
              <a:latin typeface="ＭＳ ゴシック" panose="020B0609070205080204" pitchFamily="49" charset="-128"/>
              <a:ea typeface="ＭＳ ゴシック" panose="020B0609070205080204" pitchFamily="49" charset="-128"/>
            </a:rPr>
            <a:t>排出事業者の本社・事務所の所在地ではなく、廃棄物が実際に排出された事業場、工事現場などの所在地を記入して下さい。尚、大分県以外からの受託の場合は都道府県名のみの記入で構いません。</a:t>
          </a:r>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324970</xdr:colOff>
      <xdr:row>4</xdr:row>
      <xdr:rowOff>190499</xdr:rowOff>
    </xdr:from>
    <xdr:to>
      <xdr:col>7</xdr:col>
      <xdr:colOff>1157407</xdr:colOff>
      <xdr:row>6</xdr:row>
      <xdr:rowOff>156883</xdr:rowOff>
    </xdr:to>
    <xdr:sp textlink="">
      <xdr:nvSpPr>
        <xdr:cNvPr id="12" name="AutoShape 269">
          <a:extLst>
            <a:ext uri="{FF2B5EF4-FFF2-40B4-BE49-F238E27FC236}">
              <a16:creationId xmlns:a16="http://schemas.microsoft.com/office/drawing/2014/main" id="{73972B7F-9F7C-4586-96ED-0BC2AF39AD4B}"/>
            </a:ext>
          </a:extLst>
        </xdr:cNvPr>
        <xdr:cNvSpPr>
          <a:spLocks noChangeArrowheads="1"/>
        </xdr:cNvSpPr>
      </xdr:nvSpPr>
      <xdr:spPr bwMode="auto">
        <a:xfrm>
          <a:off x="6958852" y="1176617"/>
          <a:ext cx="2401261" cy="762001"/>
        </a:xfrm>
        <a:prstGeom prst="wedgeRoundRectCallout">
          <a:avLst>
            <a:gd name="adj1" fmla="val 24130"/>
            <a:gd name="adj2" fmla="val 91329"/>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r>
            <a:rPr lang="ja-JP" altLang="en-US" sz="1050">
              <a:effectLst/>
              <a:latin typeface="ＭＳ ゴシック" panose="020B0609070205080204" pitchFamily="49" charset="-128"/>
              <a:ea typeface="ＭＳ ゴシック" panose="020B0609070205080204" pitchFamily="49" charset="-128"/>
            </a:rPr>
            <a:t>廃棄物の種類、委託者、処分方法が同一の場合は、受入量を合算して下さい。</a:t>
          </a:r>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99251</xdr:colOff>
      <xdr:row>24</xdr:row>
      <xdr:rowOff>10872</xdr:rowOff>
    </xdr:from>
    <xdr:to>
      <xdr:col>3</xdr:col>
      <xdr:colOff>436227</xdr:colOff>
      <xdr:row>34</xdr:row>
      <xdr:rowOff>45299</xdr:rowOff>
    </xdr:to>
    <xdr:sp textlink="">
      <xdr:nvSpPr>
        <xdr:cNvPr id="16" name="楕円 15">
          <a:extLst>
            <a:ext uri="{FF2B5EF4-FFF2-40B4-BE49-F238E27FC236}">
              <a16:creationId xmlns:a16="http://schemas.microsoft.com/office/drawing/2014/main" id="{100E1826-FEC5-4BBD-90FD-43FFD48DB275}"/>
            </a:ext>
          </a:extLst>
        </xdr:cNvPr>
        <xdr:cNvSpPr/>
      </xdr:nvSpPr>
      <xdr:spPr>
        <a:xfrm>
          <a:off x="334575" y="8179960"/>
          <a:ext cx="2488505" cy="2499721"/>
        </a:xfrm>
        <a:prstGeom prst="ellipse">
          <a:avLst/>
        </a:prstGeom>
        <a:solidFill>
          <a:schemeClr val="bg1"/>
        </a:solidFill>
        <a:ln>
          <a:solidFill>
            <a:sysClr val="windowText" lastClr="000000"/>
          </a:solidFill>
          <a:prstDash val="soli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762542</xdr:colOff>
      <xdr:row>29</xdr:row>
      <xdr:rowOff>194634</xdr:rowOff>
    </xdr:from>
    <xdr:to>
      <xdr:col>3</xdr:col>
      <xdr:colOff>142775</xdr:colOff>
      <xdr:row>32</xdr:row>
      <xdr:rowOff>110313</xdr:rowOff>
    </xdr:to>
    <xdr:pic>
      <xdr:nvPicPr>
        <xdr:cNvPr id="17" name="図 16">
          <a:extLst>
            <a:ext uri="{FF2B5EF4-FFF2-40B4-BE49-F238E27FC236}">
              <a16:creationId xmlns:a16="http://schemas.microsoft.com/office/drawing/2014/main" id="{F1881FA4-6039-4143-87E7-4F3C7BA52A9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78013" y="9596369"/>
          <a:ext cx="1251615" cy="655268"/>
        </a:xfrm>
        <a:prstGeom prst="rect">
          <a:avLst/>
        </a:prstGeom>
      </xdr:spPr>
    </xdr:pic>
    <xdr:clientData/>
  </xdr:twoCellAnchor>
  <xdr:twoCellAnchor>
    <xdr:from>
      <xdr:col>2</xdr:col>
      <xdr:colOff>2763</xdr:colOff>
      <xdr:row>26</xdr:row>
      <xdr:rowOff>187119</xdr:rowOff>
    </xdr:from>
    <xdr:to>
      <xdr:col>2</xdr:col>
      <xdr:colOff>896592</xdr:colOff>
      <xdr:row>31</xdr:row>
      <xdr:rowOff>75276</xdr:rowOff>
    </xdr:to>
    <xdr:pic>
      <xdr:nvPicPr>
        <xdr:cNvPr id="18" name="図 17">
          <a:extLst>
            <a:ext uri="{FF2B5EF4-FFF2-40B4-BE49-F238E27FC236}">
              <a16:creationId xmlns:a16="http://schemas.microsoft.com/office/drawing/2014/main" id="{67ED0A49-5228-486E-8D7C-CC92C6D071F2}"/>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21452" r="18366" b="23205"/>
        <a:stretch/>
      </xdr:blipFill>
      <xdr:spPr>
        <a:xfrm>
          <a:off x="518234" y="8849266"/>
          <a:ext cx="893829" cy="1120804"/>
        </a:xfrm>
        <a:prstGeom prst="rect">
          <a:avLst/>
        </a:prstGeom>
      </xdr:spPr>
    </xdr:pic>
    <xdr:clientData/>
  </xdr:twoCellAnchor>
  <xdr:twoCellAnchor>
    <xdr:from>
      <xdr:col>2</xdr:col>
      <xdr:colOff>343134</xdr:colOff>
      <xdr:row>22</xdr:row>
      <xdr:rowOff>159286</xdr:rowOff>
    </xdr:from>
    <xdr:to>
      <xdr:col>2</xdr:col>
      <xdr:colOff>1791584</xdr:colOff>
      <xdr:row>25</xdr:row>
      <xdr:rowOff>83314</xdr:rowOff>
    </xdr:to>
    <xdr:sp textlink="">
      <xdr:nvSpPr>
        <xdr:cNvPr id="20" name="AutoShape 92">
          <a:extLst>
            <a:ext uri="{FF2B5EF4-FFF2-40B4-BE49-F238E27FC236}">
              <a16:creationId xmlns:a16="http://schemas.microsoft.com/office/drawing/2014/main" id="{A72768EE-AE85-4E40-8AD3-A0D24FC8D252}"/>
            </a:ext>
          </a:extLst>
        </xdr:cNvPr>
        <xdr:cNvSpPr>
          <a:spLocks noChangeArrowheads="1"/>
        </xdr:cNvSpPr>
      </xdr:nvSpPr>
      <xdr:spPr bwMode="auto">
        <a:xfrm>
          <a:off x="858605" y="7835315"/>
          <a:ext cx="1448450" cy="663617"/>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0" tIns="0" rIns="0" bIns="0" anchor="ctr" anchorCtr="0" upright="1"/>
        <a:lstStyle/>
        <a:p>
          <a:pPr algn="ctr" rtl="0">
            <a:defRPr sz="1000"/>
          </a:pPr>
          <a:r>
            <a:rPr lang="ja-JP" altLang="en-US" sz="1400" b="1" i="0" strike="noStrike">
              <a:solidFill>
                <a:srgbClr val="000000"/>
              </a:solidFill>
              <a:latin typeface="HG丸ｺﾞｼｯｸM-PRO" panose="020F0600000000000000" pitchFamily="50" charset="-128"/>
              <a:ea typeface="HG丸ｺﾞｼｯｸM-PRO" panose="020F0600000000000000" pitchFamily="50" charset="-128"/>
            </a:rPr>
            <a:t>排出事業者・</a:t>
          </a:r>
          <a:endParaRPr lang="en-US" altLang="ja-JP" sz="1400" b="1" i="0" strike="noStrike">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400" b="1" i="0" strike="noStrike">
              <a:solidFill>
                <a:srgbClr val="000000"/>
              </a:solidFill>
              <a:latin typeface="HG丸ｺﾞｼｯｸM-PRO" panose="020F0600000000000000" pitchFamily="50" charset="-128"/>
              <a:ea typeface="HG丸ｺﾞｼｯｸM-PRO" panose="020F0600000000000000" pitchFamily="50" charset="-128"/>
            </a:rPr>
            <a:t>工事現場等</a:t>
          </a:r>
          <a:endParaRPr lang="en-US" altLang="ja-JP" sz="1400" b="1" i="0" strike="noStrike">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1000623</xdr:colOff>
      <xdr:row>25</xdr:row>
      <xdr:rowOff>233312</xdr:rowOff>
    </xdr:from>
    <xdr:to>
      <xdr:col>3</xdr:col>
      <xdr:colOff>41621</xdr:colOff>
      <xdr:row>29</xdr:row>
      <xdr:rowOff>76043</xdr:rowOff>
    </xdr:to>
    <xdr:pic>
      <xdr:nvPicPr>
        <xdr:cNvPr id="19" name="図 18">
          <a:extLst>
            <a:ext uri="{FF2B5EF4-FFF2-40B4-BE49-F238E27FC236}">
              <a16:creationId xmlns:a16="http://schemas.microsoft.com/office/drawing/2014/main" id="{3280E9AD-F95A-42F3-A1CA-743176B1344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flipH="1">
          <a:off x="1516094" y="8648930"/>
          <a:ext cx="912380" cy="828848"/>
        </a:xfrm>
        <a:prstGeom prst="rect">
          <a:avLst/>
        </a:prstGeom>
      </xdr:spPr>
    </xdr:pic>
    <xdr:clientData/>
  </xdr:twoCellAnchor>
  <xdr:twoCellAnchor editAs="oneCell">
    <xdr:from>
      <xdr:col>6</xdr:col>
      <xdr:colOff>405348</xdr:colOff>
      <xdr:row>22</xdr:row>
      <xdr:rowOff>33619</xdr:rowOff>
    </xdr:from>
    <xdr:to>
      <xdr:col>7</xdr:col>
      <xdr:colOff>890635</xdr:colOff>
      <xdr:row>27</xdr:row>
      <xdr:rowOff>123266</xdr:rowOff>
    </xdr:to>
    <xdr:pic>
      <xdr:nvPicPr>
        <xdr:cNvPr id="42" name="図 41">
          <a:extLst>
            <a:ext uri="{FF2B5EF4-FFF2-40B4-BE49-F238E27FC236}">
              <a16:creationId xmlns:a16="http://schemas.microsoft.com/office/drawing/2014/main" id="{1FDDA0A7-7905-425E-88B2-93222D860F0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072848" y="7709648"/>
          <a:ext cx="2054111" cy="1322294"/>
        </a:xfrm>
        <a:prstGeom prst="rect">
          <a:avLst/>
        </a:prstGeom>
      </xdr:spPr>
    </xdr:pic>
    <xdr:clientData/>
  </xdr:twoCellAnchor>
  <xdr:twoCellAnchor>
    <xdr:from>
      <xdr:col>3</xdr:col>
      <xdr:colOff>246530</xdr:colOff>
      <xdr:row>11</xdr:row>
      <xdr:rowOff>44823</xdr:rowOff>
    </xdr:from>
    <xdr:to>
      <xdr:col>3</xdr:col>
      <xdr:colOff>661148</xdr:colOff>
      <xdr:row>11</xdr:row>
      <xdr:rowOff>459441</xdr:rowOff>
    </xdr:to>
    <xdr:sp textlink="">
      <xdr:nvSpPr>
        <xdr:cNvPr id="4" name="楕円 3">
          <a:extLst>
            <a:ext uri="{FF2B5EF4-FFF2-40B4-BE49-F238E27FC236}">
              <a16:creationId xmlns:a16="http://schemas.microsoft.com/office/drawing/2014/main" id="{815B2943-9575-44AD-99E6-B5E8E39F4177}"/>
            </a:ext>
          </a:extLst>
        </xdr:cNvPr>
        <xdr:cNvSpPr/>
      </xdr:nvSpPr>
      <xdr:spPr bwMode="auto">
        <a:xfrm>
          <a:off x="2633383" y="2947147"/>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1015253</xdr:colOff>
      <xdr:row>12</xdr:row>
      <xdr:rowOff>51548</xdr:rowOff>
    </xdr:from>
    <xdr:to>
      <xdr:col>3</xdr:col>
      <xdr:colOff>1429871</xdr:colOff>
      <xdr:row>12</xdr:row>
      <xdr:rowOff>466166</xdr:rowOff>
    </xdr:to>
    <xdr:sp textlink="">
      <xdr:nvSpPr>
        <xdr:cNvPr id="21" name="楕円 20">
          <a:extLst>
            <a:ext uri="{FF2B5EF4-FFF2-40B4-BE49-F238E27FC236}">
              <a16:creationId xmlns:a16="http://schemas.microsoft.com/office/drawing/2014/main" id="{127D1172-8B02-40FD-B6C8-8CCA33B594E6}"/>
            </a:ext>
          </a:extLst>
        </xdr:cNvPr>
        <xdr:cNvSpPr/>
      </xdr:nvSpPr>
      <xdr:spPr bwMode="auto">
        <a:xfrm>
          <a:off x="3402106" y="3458136"/>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246530</xdr:colOff>
      <xdr:row>13</xdr:row>
      <xdr:rowOff>44823</xdr:rowOff>
    </xdr:from>
    <xdr:to>
      <xdr:col>3</xdr:col>
      <xdr:colOff>661148</xdr:colOff>
      <xdr:row>13</xdr:row>
      <xdr:rowOff>459441</xdr:rowOff>
    </xdr:to>
    <xdr:sp textlink="">
      <xdr:nvSpPr>
        <xdr:cNvPr id="24" name="楕円 23">
          <a:extLst>
            <a:ext uri="{FF2B5EF4-FFF2-40B4-BE49-F238E27FC236}">
              <a16:creationId xmlns:a16="http://schemas.microsoft.com/office/drawing/2014/main" id="{B4C83B6F-8A99-4FE7-A9E6-34782CC59AE2}"/>
            </a:ext>
          </a:extLst>
        </xdr:cNvPr>
        <xdr:cNvSpPr/>
      </xdr:nvSpPr>
      <xdr:spPr bwMode="auto">
        <a:xfrm>
          <a:off x="2633383" y="2947147"/>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246530</xdr:colOff>
      <xdr:row>14</xdr:row>
      <xdr:rowOff>44823</xdr:rowOff>
    </xdr:from>
    <xdr:to>
      <xdr:col>3</xdr:col>
      <xdr:colOff>661148</xdr:colOff>
      <xdr:row>14</xdr:row>
      <xdr:rowOff>459441</xdr:rowOff>
    </xdr:to>
    <xdr:sp textlink="">
      <xdr:nvSpPr>
        <xdr:cNvPr id="25" name="楕円 24">
          <a:extLst>
            <a:ext uri="{FF2B5EF4-FFF2-40B4-BE49-F238E27FC236}">
              <a16:creationId xmlns:a16="http://schemas.microsoft.com/office/drawing/2014/main" id="{7E661E72-773F-403A-9E13-9F0B0A79CDF9}"/>
            </a:ext>
          </a:extLst>
        </xdr:cNvPr>
        <xdr:cNvSpPr/>
      </xdr:nvSpPr>
      <xdr:spPr bwMode="auto">
        <a:xfrm>
          <a:off x="2633383" y="2947147"/>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246530</xdr:colOff>
      <xdr:row>15</xdr:row>
      <xdr:rowOff>44823</xdr:rowOff>
    </xdr:from>
    <xdr:to>
      <xdr:col>3</xdr:col>
      <xdr:colOff>661148</xdr:colOff>
      <xdr:row>15</xdr:row>
      <xdr:rowOff>459441</xdr:rowOff>
    </xdr:to>
    <xdr:sp textlink="">
      <xdr:nvSpPr>
        <xdr:cNvPr id="26" name="楕円 25">
          <a:extLst>
            <a:ext uri="{FF2B5EF4-FFF2-40B4-BE49-F238E27FC236}">
              <a16:creationId xmlns:a16="http://schemas.microsoft.com/office/drawing/2014/main" id="{CCB733C0-1C1C-4D44-9D8C-43E49B2D2F04}"/>
            </a:ext>
          </a:extLst>
        </xdr:cNvPr>
        <xdr:cNvSpPr/>
      </xdr:nvSpPr>
      <xdr:spPr bwMode="auto">
        <a:xfrm>
          <a:off x="2633383" y="2947147"/>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246530</xdr:colOff>
      <xdr:row>16</xdr:row>
      <xdr:rowOff>44823</xdr:rowOff>
    </xdr:from>
    <xdr:to>
      <xdr:col>3</xdr:col>
      <xdr:colOff>661148</xdr:colOff>
      <xdr:row>16</xdr:row>
      <xdr:rowOff>459441</xdr:rowOff>
    </xdr:to>
    <xdr:sp textlink="">
      <xdr:nvSpPr>
        <xdr:cNvPr id="27" name="楕円 26">
          <a:extLst>
            <a:ext uri="{FF2B5EF4-FFF2-40B4-BE49-F238E27FC236}">
              <a16:creationId xmlns:a16="http://schemas.microsoft.com/office/drawing/2014/main" id="{8D96D825-8F44-4C34-85A4-481117711666}"/>
            </a:ext>
          </a:extLst>
        </xdr:cNvPr>
        <xdr:cNvSpPr/>
      </xdr:nvSpPr>
      <xdr:spPr bwMode="auto">
        <a:xfrm>
          <a:off x="2633383" y="2947147"/>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481853</xdr:colOff>
          <xdr:row>0</xdr:row>
          <xdr:rowOff>246530</xdr:rowOff>
        </xdr:from>
        <xdr:to>
          <xdr:col>21</xdr:col>
          <xdr:colOff>426944</xdr:colOff>
          <xdr:row>39</xdr:row>
          <xdr:rowOff>28576</xdr:rowOff>
        </xdr:to>
        <xdr:pic>
          <xdr:nvPicPr>
            <xdr:cNvPr id="29" name="図 28">
              <a:extLst>
                <a:ext uri="{FF2B5EF4-FFF2-40B4-BE49-F238E27FC236}">
                  <a16:creationId xmlns:a16="http://schemas.microsoft.com/office/drawing/2014/main" id="{BE65C391-1200-48E3-8905-35774E1622B8}"/>
                </a:ext>
              </a:extLst>
            </xdr:cNvPr>
            <xdr:cNvPicPr>
              <a:picLocks noChangeAspect="1" noChangeArrowheads="1"/>
              <a:extLst>
                <a:ext uri="{84589F7E-364E-4C9E-8A38-B11213B215E9}">
                  <a14:cameraTool cellRange="重量換算について!$B$2:$K$35" spid="_x0000_s2121"/>
                </a:ext>
              </a:extLst>
            </xdr:cNvPicPr>
          </xdr:nvPicPr>
          <xdr:blipFill>
            <a:blip xmlns:r="http://schemas.openxmlformats.org/officeDocument/2006/relationships" r:embed="rId10"/>
            <a:srcRect/>
            <a:stretch>
              <a:fillRect/>
            </a:stretch>
          </xdr:blipFill>
          <xdr:spPr bwMode="auto">
            <a:xfrm>
              <a:off x="10309412" y="246530"/>
              <a:ext cx="7464238" cy="116490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186018</xdr:colOff>
      <xdr:row>6</xdr:row>
      <xdr:rowOff>280148</xdr:rowOff>
    </xdr:from>
    <xdr:to>
      <xdr:col>7</xdr:col>
      <xdr:colOff>952500</xdr:colOff>
      <xdr:row>6</xdr:row>
      <xdr:rowOff>522194</xdr:rowOff>
    </xdr:to>
    <xdr:sp textlink="">
      <xdr:nvSpPr>
        <xdr:cNvPr id="19" name="AutoShape 269">
          <a:extLst>
            <a:ext uri="{FF2B5EF4-FFF2-40B4-BE49-F238E27FC236}">
              <a16:creationId xmlns:a16="http://schemas.microsoft.com/office/drawing/2014/main" id="{D29F1055-49F0-471D-A783-EE1C8CBC5000}"/>
            </a:ext>
          </a:extLst>
        </xdr:cNvPr>
        <xdr:cNvSpPr>
          <a:spLocks noChangeArrowheads="1"/>
        </xdr:cNvSpPr>
      </xdr:nvSpPr>
      <xdr:spPr bwMode="auto">
        <a:xfrm>
          <a:off x="5497606" y="1378324"/>
          <a:ext cx="1842247" cy="242046"/>
        </a:xfrm>
        <a:prstGeom prst="wedgeRoundRectCallout">
          <a:avLst>
            <a:gd name="adj1" fmla="val 22408"/>
            <a:gd name="adj2" fmla="val 194649"/>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0</xdr:row>
      <xdr:rowOff>0</xdr:rowOff>
    </xdr:from>
    <xdr:to>
      <xdr:col>6</xdr:col>
      <xdr:colOff>324970</xdr:colOff>
      <xdr:row>1</xdr:row>
      <xdr:rowOff>50347</xdr:rowOff>
    </xdr:to>
    <xdr:sp textlink="">
      <xdr:nvSpPr>
        <xdr:cNvPr id="20" name="Text Box 267">
          <a:extLst>
            <a:ext uri="{FF2B5EF4-FFF2-40B4-BE49-F238E27FC236}">
              <a16:creationId xmlns:a16="http://schemas.microsoft.com/office/drawing/2014/main" id="{F6793B2B-2205-4677-A9B6-26A2A8AF1379}"/>
            </a:ext>
          </a:extLst>
        </xdr:cNvPr>
        <xdr:cNvSpPr txBox="1">
          <a:spLocks noChangeArrowheads="1"/>
        </xdr:cNvSpPr>
      </xdr:nvSpPr>
      <xdr:spPr bwMode="auto">
        <a:xfrm>
          <a:off x="0" y="0"/>
          <a:ext cx="6219264" cy="375318"/>
        </a:xfrm>
        <a:prstGeom prst="rect">
          <a:avLst/>
        </a:prstGeom>
        <a:solidFill>
          <a:srgbClr val="FFFFFF"/>
        </a:solidFill>
        <a:ln w="9525">
          <a:solidFill>
            <a:srgbClr val="000000"/>
          </a:solidFill>
          <a:miter lim="800000"/>
          <a:headEnd/>
          <a:tailEnd/>
        </a:ln>
        <a:effectLst>
          <a:outerShdw dist="129515" dir="678596" algn="ctr" rotWithShape="0">
            <a:srgbClr val="808080"/>
          </a:outerShdw>
        </a:effectLst>
      </xdr:spPr>
      <xdr:txBody>
        <a:bodyPr vertOverflow="clip" wrap="square" lIns="45720" tIns="22860" rIns="0" bIns="22860" anchor="ctr" upright="1"/>
        <a:lstStyle/>
        <a:p>
          <a:pPr algn="l" rtl="0">
            <a:defRPr sz="1000"/>
          </a:pPr>
          <a:r>
            <a:rPr lang="ja-JP" altLang="en-US" sz="1800" b="0" i="0" strike="noStrike">
              <a:solidFill>
                <a:srgbClr val="000000"/>
              </a:solidFill>
              <a:latin typeface="HG丸ｺﾞｼｯｸM-PRO"/>
              <a:ea typeface="HG丸ｺﾞｼｯｸM-PRO"/>
            </a:rPr>
            <a:t>②処理状況　記入の手引き</a:t>
          </a:r>
        </a:p>
      </xdr:txBody>
    </xdr:sp>
    <xdr:clientData/>
  </xdr:twoCellAnchor>
  <xdr:twoCellAnchor editAs="oneCell">
    <xdr:from>
      <xdr:col>8</xdr:col>
      <xdr:colOff>784411</xdr:colOff>
      <xdr:row>30</xdr:row>
      <xdr:rowOff>88002</xdr:rowOff>
    </xdr:from>
    <xdr:to>
      <xdr:col>10</xdr:col>
      <xdr:colOff>31137</xdr:colOff>
      <xdr:row>34</xdr:row>
      <xdr:rowOff>235323</xdr:rowOff>
    </xdr:to>
    <xdr:pic>
      <xdr:nvPicPr>
        <xdr:cNvPr id="34" name="図 33">
          <a:extLst>
            <a:ext uri="{FF2B5EF4-FFF2-40B4-BE49-F238E27FC236}">
              <a16:creationId xmlns:a16="http://schemas.microsoft.com/office/drawing/2014/main" id="{A3C99394-9FD6-4F24-9F74-06393137E6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47529" y="9758678"/>
          <a:ext cx="1398255" cy="1133439"/>
        </a:xfrm>
        <a:prstGeom prst="rect">
          <a:avLst/>
        </a:prstGeom>
      </xdr:spPr>
    </xdr:pic>
    <xdr:clientData/>
  </xdr:twoCellAnchor>
  <xdr:twoCellAnchor editAs="oneCell">
    <xdr:from>
      <xdr:col>8</xdr:col>
      <xdr:colOff>89648</xdr:colOff>
      <xdr:row>37</xdr:row>
      <xdr:rowOff>54230</xdr:rowOff>
    </xdr:from>
    <xdr:to>
      <xdr:col>9</xdr:col>
      <xdr:colOff>725355</xdr:colOff>
      <xdr:row>41</xdr:row>
      <xdr:rowOff>56029</xdr:rowOff>
    </xdr:to>
    <xdr:pic>
      <xdr:nvPicPr>
        <xdr:cNvPr id="35" name="図 34">
          <a:extLst>
            <a:ext uri="{FF2B5EF4-FFF2-40B4-BE49-F238E27FC236}">
              <a16:creationId xmlns:a16="http://schemas.microsoft.com/office/drawing/2014/main" id="{99E52C4D-4EBD-41CC-A063-B777B8D64A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52766" y="11450612"/>
          <a:ext cx="1711471" cy="987917"/>
        </a:xfrm>
        <a:prstGeom prst="rect">
          <a:avLst/>
        </a:prstGeom>
      </xdr:spPr>
    </xdr:pic>
    <xdr:clientData/>
  </xdr:twoCellAnchor>
  <xdr:twoCellAnchor editAs="oneCell">
    <xdr:from>
      <xdr:col>5</xdr:col>
      <xdr:colOff>661146</xdr:colOff>
      <xdr:row>36</xdr:row>
      <xdr:rowOff>143096</xdr:rowOff>
    </xdr:from>
    <xdr:to>
      <xdr:col>6</xdr:col>
      <xdr:colOff>493059</xdr:colOff>
      <xdr:row>39</xdr:row>
      <xdr:rowOff>23069</xdr:rowOff>
    </xdr:to>
    <xdr:pic>
      <xdr:nvPicPr>
        <xdr:cNvPr id="37" name="図 36">
          <a:extLst>
            <a:ext uri="{FF2B5EF4-FFF2-40B4-BE49-F238E27FC236}">
              <a16:creationId xmlns:a16="http://schemas.microsoft.com/office/drawing/2014/main" id="{1585B0FC-C77C-4E1E-8F14-3ABBB84CF7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96970" y="11292949"/>
          <a:ext cx="907677" cy="619561"/>
        </a:xfrm>
        <a:prstGeom prst="rect">
          <a:avLst/>
        </a:prstGeom>
      </xdr:spPr>
    </xdr:pic>
    <xdr:clientData/>
  </xdr:twoCellAnchor>
  <xdr:twoCellAnchor editAs="oneCell">
    <xdr:from>
      <xdr:col>7</xdr:col>
      <xdr:colOff>1009322</xdr:colOff>
      <xdr:row>43</xdr:row>
      <xdr:rowOff>11206</xdr:rowOff>
    </xdr:from>
    <xdr:to>
      <xdr:col>10</xdr:col>
      <xdr:colOff>158922</xdr:colOff>
      <xdr:row>45</xdr:row>
      <xdr:rowOff>134471</xdr:rowOff>
    </xdr:to>
    <xdr:pic>
      <xdr:nvPicPr>
        <xdr:cNvPr id="43" name="図 42">
          <a:extLst>
            <a:ext uri="{FF2B5EF4-FFF2-40B4-BE49-F238E27FC236}">
              <a16:creationId xmlns:a16="http://schemas.microsoft.com/office/drawing/2014/main" id="{6CA554A9-B1DD-4E78-BDC2-3EA975B632E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96675" y="12886765"/>
          <a:ext cx="2376894" cy="616324"/>
        </a:xfrm>
        <a:prstGeom prst="rect">
          <a:avLst/>
        </a:prstGeom>
      </xdr:spPr>
    </xdr:pic>
    <xdr:clientData/>
  </xdr:twoCellAnchor>
  <xdr:twoCellAnchor editAs="oneCell">
    <xdr:from>
      <xdr:col>7</xdr:col>
      <xdr:colOff>930089</xdr:colOff>
      <xdr:row>32</xdr:row>
      <xdr:rowOff>11481</xdr:rowOff>
    </xdr:from>
    <xdr:to>
      <xdr:col>8</xdr:col>
      <xdr:colOff>655245</xdr:colOff>
      <xdr:row>34</xdr:row>
      <xdr:rowOff>87741</xdr:rowOff>
    </xdr:to>
    <xdr:pic>
      <xdr:nvPicPr>
        <xdr:cNvPr id="55" name="図 54">
          <a:extLst>
            <a:ext uri="{FF2B5EF4-FFF2-40B4-BE49-F238E27FC236}">
              <a16:creationId xmlns:a16="http://schemas.microsoft.com/office/drawing/2014/main" id="{E1F82CCD-CC31-4EBC-9E74-25B2FBE5AC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317442" y="10175216"/>
          <a:ext cx="800921" cy="569319"/>
        </a:xfrm>
        <a:prstGeom prst="rect">
          <a:avLst/>
        </a:prstGeom>
      </xdr:spPr>
    </xdr:pic>
    <xdr:clientData/>
  </xdr:twoCellAnchor>
  <xdr:twoCellAnchor>
    <xdr:from>
      <xdr:col>8</xdr:col>
      <xdr:colOff>44823</xdr:colOff>
      <xdr:row>1</xdr:row>
      <xdr:rowOff>33617</xdr:rowOff>
    </xdr:from>
    <xdr:to>
      <xdr:col>10</xdr:col>
      <xdr:colOff>56029</xdr:colOff>
      <xdr:row>6</xdr:row>
      <xdr:rowOff>705971</xdr:rowOff>
    </xdr:to>
    <xdr:sp textlink="">
      <xdr:nvSpPr>
        <xdr:cNvPr id="60" name="AutoShape 269">
          <a:extLst>
            <a:ext uri="{FF2B5EF4-FFF2-40B4-BE49-F238E27FC236}">
              <a16:creationId xmlns:a16="http://schemas.microsoft.com/office/drawing/2014/main" id="{40496700-E370-4E49-BFB3-830213193B8E}"/>
            </a:ext>
          </a:extLst>
        </xdr:cNvPr>
        <xdr:cNvSpPr>
          <a:spLocks noChangeArrowheads="1"/>
        </xdr:cNvSpPr>
      </xdr:nvSpPr>
      <xdr:spPr bwMode="auto">
        <a:xfrm>
          <a:off x="7507941" y="358588"/>
          <a:ext cx="2162735" cy="1445559"/>
        </a:xfrm>
        <a:prstGeom prst="wedgeRoundRectCallout">
          <a:avLst>
            <a:gd name="adj1" fmla="val 27199"/>
            <a:gd name="adj2" fmla="val 62959"/>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ctr" anchorCtr="0" upright="1"/>
        <a:lstStyle/>
        <a:p>
          <a:pPr rtl="0"/>
          <a:r>
            <a:rPr lang="ja-JP" altLang="en-US" sz="1050">
              <a:effectLst/>
              <a:latin typeface="ＭＳ ゴシック" panose="020B0609070205080204" pitchFamily="49" charset="-128"/>
              <a:ea typeface="ＭＳ ゴシック" panose="020B0609070205080204" pitchFamily="49" charset="-128"/>
            </a:rPr>
            <a:t>委託処理業者の本社・事務所の所在地ではなく、廃棄物が実際に処理された所在地を記入して下さい。</a:t>
          </a:r>
          <a:r>
            <a:rPr lang="ja-JP" altLang="ja-JP" sz="1100">
              <a:effectLst/>
              <a:latin typeface="+mn-lt"/>
              <a:ea typeface="+mn-ea"/>
              <a:cs typeface="+mn-cs"/>
            </a:rPr>
            <a:t>尚、大分県</a:t>
          </a:r>
          <a:r>
            <a:rPr lang="ja-JP" altLang="en-US" sz="1100">
              <a:effectLst/>
              <a:latin typeface="+mn-lt"/>
              <a:ea typeface="+mn-ea"/>
              <a:cs typeface="+mn-cs"/>
            </a:rPr>
            <a:t>以外へ委託した場合</a:t>
          </a:r>
          <a:r>
            <a:rPr lang="ja-JP" altLang="ja-JP" sz="1100">
              <a:effectLst/>
              <a:latin typeface="+mn-lt"/>
              <a:ea typeface="+mn-ea"/>
              <a:cs typeface="+mn-cs"/>
            </a:rPr>
            <a:t>は都道府県名のみの記入で構いません。</a:t>
          </a:r>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179294</xdr:colOff>
      <xdr:row>5</xdr:row>
      <xdr:rowOff>56030</xdr:rowOff>
    </xdr:from>
    <xdr:to>
      <xdr:col>7</xdr:col>
      <xdr:colOff>1019733</xdr:colOff>
      <xdr:row>6</xdr:row>
      <xdr:rowOff>705971</xdr:rowOff>
    </xdr:to>
    <xdr:sp textlink="">
      <xdr:nvSpPr>
        <xdr:cNvPr id="61" name="AutoShape 269">
          <a:extLst>
            <a:ext uri="{FF2B5EF4-FFF2-40B4-BE49-F238E27FC236}">
              <a16:creationId xmlns:a16="http://schemas.microsoft.com/office/drawing/2014/main" id="{F762E80B-65F7-4F74-9FEB-938FB2B60015}"/>
            </a:ext>
          </a:extLst>
        </xdr:cNvPr>
        <xdr:cNvSpPr>
          <a:spLocks noChangeArrowheads="1"/>
        </xdr:cNvSpPr>
      </xdr:nvSpPr>
      <xdr:spPr bwMode="auto">
        <a:xfrm>
          <a:off x="3339353" y="986118"/>
          <a:ext cx="4067733" cy="818029"/>
        </a:xfrm>
        <a:prstGeom prst="wedgeRoundRectCallout">
          <a:avLst>
            <a:gd name="adj1" fmla="val -13755"/>
            <a:gd name="adj2" fmla="val 70588"/>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r>
            <a:rPr lang="ja-JP" altLang="en-US" sz="1050">
              <a:effectLst/>
              <a:latin typeface="ＭＳ ゴシック" panose="020B0609070205080204" pitchFamily="49" charset="-128"/>
              <a:ea typeface="ＭＳ ゴシック" panose="020B0609070205080204" pitchFamily="49" charset="-128"/>
            </a:rPr>
            <a:t>処理後に製品等として売却されている場合は、種類に「製品名」、処分方法に「売却」と記入して下さい。なお、委託先地域は「不特定」でも構いません。</a:t>
          </a:r>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168087</xdr:colOff>
      <xdr:row>32</xdr:row>
      <xdr:rowOff>80075</xdr:rowOff>
    </xdr:from>
    <xdr:to>
      <xdr:col>3</xdr:col>
      <xdr:colOff>1131671</xdr:colOff>
      <xdr:row>37</xdr:row>
      <xdr:rowOff>190500</xdr:rowOff>
    </xdr:to>
    <xdr:pic>
      <xdr:nvPicPr>
        <xdr:cNvPr id="27" name="図 26">
          <a:extLst>
            <a:ext uri="{FF2B5EF4-FFF2-40B4-BE49-F238E27FC236}">
              <a16:creationId xmlns:a16="http://schemas.microsoft.com/office/drawing/2014/main" id="{91363F62-DB6B-4C22-82A9-F065E502CE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3411" y="10243810"/>
          <a:ext cx="2319495" cy="1343072"/>
        </a:xfrm>
        <a:prstGeom prst="rect">
          <a:avLst/>
        </a:prstGeom>
      </xdr:spPr>
    </xdr:pic>
    <xdr:clientData/>
  </xdr:twoCellAnchor>
  <xdr:twoCellAnchor editAs="oneCell">
    <xdr:from>
      <xdr:col>1</xdr:col>
      <xdr:colOff>204908</xdr:colOff>
      <xdr:row>40</xdr:row>
      <xdr:rowOff>194938</xdr:rowOff>
    </xdr:from>
    <xdr:to>
      <xdr:col>3</xdr:col>
      <xdr:colOff>1564102</xdr:colOff>
      <xdr:row>43</xdr:row>
      <xdr:rowOff>156881</xdr:rowOff>
    </xdr:to>
    <xdr:pic>
      <xdr:nvPicPr>
        <xdr:cNvPr id="29" name="図 28">
          <a:extLst>
            <a:ext uri="{FF2B5EF4-FFF2-40B4-BE49-F238E27FC236}">
              <a16:creationId xmlns:a16="http://schemas.microsoft.com/office/drawing/2014/main" id="{2B17EFF9-BC3E-443A-B5E1-D52BCD294E4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0232" y="12330909"/>
          <a:ext cx="2715105" cy="701531"/>
        </a:xfrm>
        <a:prstGeom prst="rect">
          <a:avLst/>
        </a:prstGeom>
      </xdr:spPr>
    </xdr:pic>
    <xdr:clientData/>
  </xdr:twoCellAnchor>
  <xdr:twoCellAnchor editAs="oneCell">
    <xdr:from>
      <xdr:col>3</xdr:col>
      <xdr:colOff>1409540</xdr:colOff>
      <xdr:row>35</xdr:row>
      <xdr:rowOff>96420</xdr:rowOff>
    </xdr:from>
    <xdr:to>
      <xdr:col>5</xdr:col>
      <xdr:colOff>224117</xdr:colOff>
      <xdr:row>39</xdr:row>
      <xdr:rowOff>49242</xdr:rowOff>
    </xdr:to>
    <xdr:pic>
      <xdr:nvPicPr>
        <xdr:cNvPr id="36" name="図 35">
          <a:extLst>
            <a:ext uri="{FF2B5EF4-FFF2-40B4-BE49-F238E27FC236}">
              <a16:creationId xmlns:a16="http://schemas.microsoft.com/office/drawing/2014/main" id="{A86259F0-711E-4BA3-9E70-3CB93A4D81E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00775" y="10999744"/>
          <a:ext cx="1459166" cy="938939"/>
        </a:xfrm>
        <a:prstGeom prst="rect">
          <a:avLst/>
        </a:prstGeom>
      </xdr:spPr>
    </xdr:pic>
    <xdr:clientData/>
  </xdr:twoCellAnchor>
  <xdr:twoCellAnchor editAs="oneCell">
    <xdr:from>
      <xdr:col>6</xdr:col>
      <xdr:colOff>729499</xdr:colOff>
      <xdr:row>35</xdr:row>
      <xdr:rowOff>246528</xdr:rowOff>
    </xdr:from>
    <xdr:to>
      <xdr:col>7</xdr:col>
      <xdr:colOff>682127</xdr:colOff>
      <xdr:row>38</xdr:row>
      <xdr:rowOff>78441</xdr:rowOff>
    </xdr:to>
    <xdr:pic>
      <xdr:nvPicPr>
        <xdr:cNvPr id="70" name="図 69">
          <a:extLst>
            <a:ext uri="{FF2B5EF4-FFF2-40B4-BE49-F238E27FC236}">
              <a16:creationId xmlns:a16="http://schemas.microsoft.com/office/drawing/2014/main" id="{84B0E0DC-EB31-4343-B8CF-21996A1828A6}"/>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24174" t="30665" r="24044" b="31276"/>
        <a:stretch/>
      </xdr:blipFill>
      <xdr:spPr>
        <a:xfrm>
          <a:off x="6041087" y="11149852"/>
          <a:ext cx="1028393" cy="571501"/>
        </a:xfrm>
        <a:prstGeom prst="rect">
          <a:avLst/>
        </a:prstGeom>
      </xdr:spPr>
    </xdr:pic>
    <xdr:clientData/>
  </xdr:twoCellAnchor>
  <xdr:twoCellAnchor>
    <xdr:from>
      <xdr:col>6</xdr:col>
      <xdr:colOff>549088</xdr:colOff>
      <xdr:row>37</xdr:row>
      <xdr:rowOff>246386</xdr:rowOff>
    </xdr:from>
    <xdr:to>
      <xdr:col>7</xdr:col>
      <xdr:colOff>803413</xdr:colOff>
      <xdr:row>38</xdr:row>
      <xdr:rowOff>190500</xdr:rowOff>
    </xdr:to>
    <xdr:sp textlink="">
      <xdr:nvSpPr>
        <xdr:cNvPr id="71" name="矢印: 右 70">
          <a:extLst>
            <a:ext uri="{FF2B5EF4-FFF2-40B4-BE49-F238E27FC236}">
              <a16:creationId xmlns:a16="http://schemas.microsoft.com/office/drawing/2014/main" id="{E3D0A6E4-5427-4B98-85B1-8FCF2724D55C}"/>
            </a:ext>
          </a:extLst>
        </xdr:cNvPr>
        <xdr:cNvSpPr/>
      </xdr:nvSpPr>
      <xdr:spPr>
        <a:xfrm>
          <a:off x="5866523" y="11701234"/>
          <a:ext cx="1331064" cy="19259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268943</xdr:colOff>
      <xdr:row>37</xdr:row>
      <xdr:rowOff>235322</xdr:rowOff>
    </xdr:from>
    <xdr:to>
      <xdr:col>5</xdr:col>
      <xdr:colOff>638737</xdr:colOff>
      <xdr:row>38</xdr:row>
      <xdr:rowOff>163067</xdr:rowOff>
    </xdr:to>
    <xdr:sp textlink="">
      <xdr:nvSpPr>
        <xdr:cNvPr id="72" name="矢印: 右 71">
          <a:extLst>
            <a:ext uri="{FF2B5EF4-FFF2-40B4-BE49-F238E27FC236}">
              <a16:creationId xmlns:a16="http://schemas.microsoft.com/office/drawing/2014/main" id="{069C4AD2-0C87-4240-84F0-9F8A66A86EA6}"/>
            </a:ext>
          </a:extLst>
        </xdr:cNvPr>
        <xdr:cNvSpPr/>
      </xdr:nvSpPr>
      <xdr:spPr>
        <a:xfrm>
          <a:off x="4504767" y="11631704"/>
          <a:ext cx="369794" cy="1742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280147</xdr:colOff>
      <xdr:row>33</xdr:row>
      <xdr:rowOff>77641</xdr:rowOff>
    </xdr:from>
    <xdr:to>
      <xdr:col>8</xdr:col>
      <xdr:colOff>689312</xdr:colOff>
      <xdr:row>34</xdr:row>
      <xdr:rowOff>121959</xdr:rowOff>
    </xdr:to>
    <xdr:pic>
      <xdr:nvPicPr>
        <xdr:cNvPr id="73" name="図 72">
          <a:extLst>
            <a:ext uri="{FF2B5EF4-FFF2-40B4-BE49-F238E27FC236}">
              <a16:creationId xmlns:a16="http://schemas.microsoft.com/office/drawing/2014/main" id="{D940CFE2-0BD3-4FB8-BD7A-14C37925FBD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743265" y="10487906"/>
          <a:ext cx="409165" cy="290847"/>
        </a:xfrm>
        <a:prstGeom prst="rect">
          <a:avLst/>
        </a:prstGeom>
      </xdr:spPr>
    </xdr:pic>
    <xdr:clientData/>
  </xdr:twoCellAnchor>
  <xdr:oneCellAnchor>
    <xdr:from>
      <xdr:col>0</xdr:col>
      <xdr:colOff>0</xdr:colOff>
      <xdr:row>26</xdr:row>
      <xdr:rowOff>106456</xdr:rowOff>
    </xdr:from>
    <xdr:ext cx="10589558" cy="356756"/>
    <xdr:pic>
      <xdr:nvPicPr>
        <xdr:cNvPr id="18" name="図 17">
          <a:extLst>
            <a:ext uri="{FF2B5EF4-FFF2-40B4-BE49-F238E27FC236}">
              <a16:creationId xmlns:a16="http://schemas.microsoft.com/office/drawing/2014/main" id="{122431EB-0C4B-4DE3-ADCB-FE67081FCCB2}"/>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0" y="8656544"/>
          <a:ext cx="10589558" cy="356756"/>
        </a:xfrm>
        <a:prstGeom prst="rect">
          <a:avLst/>
        </a:prstGeom>
      </xdr:spPr>
    </xdr:pic>
    <xdr:clientData/>
  </xdr:oneCellAnchor>
  <xdr:twoCellAnchor>
    <xdr:from>
      <xdr:col>7</xdr:col>
      <xdr:colOff>515471</xdr:colOff>
      <xdr:row>20</xdr:row>
      <xdr:rowOff>313765</xdr:rowOff>
    </xdr:from>
    <xdr:to>
      <xdr:col>9</xdr:col>
      <xdr:colOff>840442</xdr:colOff>
      <xdr:row>23</xdr:row>
      <xdr:rowOff>369794</xdr:rowOff>
    </xdr:to>
    <xdr:sp textlink="">
      <xdr:nvSpPr>
        <xdr:cNvPr id="2" name="AutoShape 269">
          <a:extLst>
            <a:ext uri="{FF2B5EF4-FFF2-40B4-BE49-F238E27FC236}">
              <a16:creationId xmlns:a16="http://schemas.microsoft.com/office/drawing/2014/main" id="{8A0F8759-05EB-4692-8982-F150624D5BAF}"/>
            </a:ext>
          </a:extLst>
        </xdr:cNvPr>
        <xdr:cNvSpPr>
          <a:spLocks noChangeArrowheads="1"/>
        </xdr:cNvSpPr>
      </xdr:nvSpPr>
      <xdr:spPr bwMode="auto">
        <a:xfrm>
          <a:off x="6902824" y="6577853"/>
          <a:ext cx="2476500" cy="1199029"/>
        </a:xfrm>
        <a:prstGeom prst="wedgeRoundRectCallout">
          <a:avLst>
            <a:gd name="adj1" fmla="val -69831"/>
            <a:gd name="adj2" fmla="val 34552"/>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ctr" anchorCtr="0" upright="1"/>
        <a:lstStyle/>
        <a:p>
          <a:pPr rtl="0"/>
          <a:r>
            <a:rPr lang="ja-JP" altLang="en-US" sz="1050">
              <a:effectLst/>
              <a:latin typeface="ＭＳ ゴシック" panose="020B0609070205080204" pitchFamily="49" charset="-128"/>
              <a:ea typeface="ＭＳ ゴシック" panose="020B0609070205080204" pitchFamily="49" charset="-128"/>
            </a:rPr>
            <a:t>焼却や脱水など、処理をすることで減量化される場合は、「処理前の量」は受入量、「処理後の量」は減量化された量をご記入ください。</a:t>
          </a:r>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4.vml" /></Relationships>
</file>

<file path=xl/worksheets/_rels/sheet6.xml.rels>&#65279;<?xml version="1.0" encoding="utf-8" standalone="yes"?>
<Relationships xmlns="http://schemas.openxmlformats.org/package/2006/relationships"><Relationship Id="rId3" Type="http://schemas.openxmlformats.org/officeDocument/2006/relationships/comments" Target="../comments4.xml" /><Relationship Id="rId2" Type="http://schemas.openxmlformats.org/officeDocument/2006/relationships/vmlDrawing" Target="../drawings/vmlDrawing5.v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R53"/>
  <sheetViews>
    <sheetView showGridLines="0" tabSelected="1" view="pageBreakPreview" zoomScaleNormal="100" zoomScaleSheetLayoutView="100" workbookViewId="0">
      <selection activeCell="AE23" sqref="AE23:AG23"/>
    </sheetView>
  </sheetViews>
  <sheetFormatPr defaultColWidth="9" defaultRowHeight="12"/>
  <cols>
    <col min="1" max="35" width="3.625" style="1" customWidth="1"/>
    <col min="36" max="16384" width="9" style="1"/>
  </cols>
  <sheetData>
    <row r="1" spans="1:64" ht="15" customHeight="1" thickBot="1">
      <c r="AA1" s="354" t="s">
        <v>40</v>
      </c>
      <c r="AB1" s="355"/>
      <c r="AC1" s="355"/>
      <c r="AD1" s="355"/>
      <c r="AE1" s="355"/>
      <c r="AF1" s="356"/>
      <c r="AG1" s="32"/>
    </row>
    <row r="2" spans="1:64" ht="15" customHeight="1" thickBot="1">
      <c r="B2" s="383" t="s">
        <v>26</v>
      </c>
      <c r="C2" s="383"/>
      <c r="D2" s="383"/>
      <c r="E2" s="30"/>
      <c r="Z2" s="11"/>
      <c r="AA2" s="357"/>
      <c r="AB2" s="358"/>
      <c r="AC2" s="358"/>
      <c r="AD2" s="358"/>
      <c r="AE2" s="358"/>
      <c r="AF2" s="359"/>
      <c r="AG2" s="11"/>
      <c r="AJ2" s="312">
        <v>2023</v>
      </c>
      <c r="AK2" s="1" t="s">
        <v>27</v>
      </c>
    </row>
    <row r="3" spans="1:64" ht="15" customHeight="1">
      <c r="B3" s="383"/>
      <c r="C3" s="383"/>
      <c r="D3" s="383"/>
      <c r="E3" s="30"/>
      <c r="Z3" s="11"/>
      <c r="AA3" s="11"/>
      <c r="AB3" s="11"/>
      <c r="AC3" s="11"/>
      <c r="AD3" s="11"/>
      <c r="AE3" s="11"/>
      <c r="AF3" s="11"/>
      <c r="AG3" s="11"/>
      <c r="AJ3" s="1" t="str">
        <f>IF(VALUE(TEXT(DATE(AJ2,5,1),"e"))=1,TEXT(DATE(AJ2,5,1),"ggg元年度"),TEXT(DATE(AJ2,5,1),"ggge年度"))</f>
        <v>令和5年度</v>
      </c>
    </row>
    <row r="4" spans="1:64" ht="15" customHeight="1">
      <c r="B4" s="383"/>
      <c r="C4" s="383"/>
      <c r="D4" s="383"/>
      <c r="E4" s="30"/>
    </row>
    <row r="5" spans="1:64" ht="15" customHeight="1">
      <c r="B5" s="383"/>
      <c r="C5" s="383"/>
      <c r="D5" s="383"/>
      <c r="E5" s="31" t="s">
        <v>38</v>
      </c>
      <c r="S5" s="3"/>
      <c r="T5" s="9"/>
      <c r="U5" s="9"/>
      <c r="V5" s="9"/>
      <c r="W5" s="9"/>
      <c r="X5" s="9"/>
      <c r="Y5" s="9"/>
      <c r="Z5" s="9"/>
      <c r="AA5" s="9"/>
      <c r="AB5" s="9"/>
      <c r="AC5" s="9"/>
      <c r="AD5" s="9"/>
      <c r="AE5" s="9"/>
      <c r="AF5" s="9"/>
      <c r="AG5" s="9"/>
    </row>
    <row r="6" spans="1:64" s="3" customFormat="1" ht="15" customHeight="1">
      <c r="B6" s="4"/>
      <c r="C6" s="4"/>
      <c r="D6" s="4"/>
      <c r="E6" s="4"/>
      <c r="F6" s="4"/>
      <c r="G6" s="4"/>
      <c r="H6" s="4"/>
      <c r="I6" s="4"/>
      <c r="J6" s="4"/>
      <c r="K6" s="4"/>
      <c r="L6" s="4"/>
      <c r="M6" s="4"/>
      <c r="S6" s="2"/>
      <c r="T6" s="320" t="str">
        <f>"本調査票は、"&amp;SUBSTITUTE(AA1,"　","")&amp;"のホームページからダウンロードして
ご利用頂けます。"</f>
        <v>本調査票は、大分県のホームページからダウンロードして
ご利用頂けます。</v>
      </c>
      <c r="U6" s="320"/>
      <c r="V6" s="320"/>
      <c r="W6" s="320"/>
      <c r="X6" s="320"/>
      <c r="Y6" s="320"/>
      <c r="Z6" s="320"/>
      <c r="AA6" s="320"/>
      <c r="AB6" s="320"/>
      <c r="AC6" s="320"/>
      <c r="AD6" s="320"/>
      <c r="AE6" s="320"/>
      <c r="AF6" s="320"/>
      <c r="AG6" s="320"/>
      <c r="AH6" s="4"/>
      <c r="AI6" s="5"/>
    </row>
    <row r="7" spans="1:64" ht="30" customHeight="1">
      <c r="B7" s="6" t="str">
        <f>"【"&amp;AJ3&amp;"実績】"</f>
        <v>【令和5年度実績】</v>
      </c>
      <c r="R7" s="2"/>
      <c r="T7" s="320"/>
      <c r="U7" s="320"/>
      <c r="V7" s="320"/>
      <c r="W7" s="320"/>
      <c r="X7" s="320"/>
      <c r="Y7" s="320"/>
      <c r="Z7" s="320"/>
      <c r="AA7" s="320"/>
      <c r="AB7" s="320"/>
      <c r="AC7" s="320"/>
      <c r="AD7" s="320"/>
      <c r="AE7" s="320"/>
      <c r="AF7" s="320"/>
      <c r="AG7" s="320"/>
    </row>
    <row r="8" spans="1:64" ht="30" customHeight="1">
      <c r="B8" s="7" t="s">
        <v>132</v>
      </c>
      <c r="S8" s="3"/>
      <c r="T8" s="33"/>
      <c r="U8" s="34"/>
      <c r="V8" s="3"/>
      <c r="W8" s="313" t="str">
        <f>DBCS(TEXT(DATE(AJ2+1,5,1),"ge"))&amp;"産廃処理業実態調査"</f>
        <v>Ｒ６産廃処理業実態調査</v>
      </c>
      <c r="X8" s="314"/>
      <c r="Y8" s="314"/>
      <c r="Z8" s="314"/>
      <c r="AA8" s="314"/>
      <c r="AB8" s="314"/>
      <c r="AC8" s="315"/>
      <c r="AD8" s="16" t="s">
        <v>39</v>
      </c>
      <c r="AE8" s="16"/>
      <c r="AF8" s="3"/>
      <c r="AG8" s="3"/>
      <c r="AJ8" s="348"/>
      <c r="AK8" s="348"/>
      <c r="AL8" s="348"/>
    </row>
    <row r="9" spans="1:64" s="3" customFormat="1" ht="15" customHeight="1">
      <c r="B9" s="4"/>
      <c r="C9" s="4"/>
      <c r="D9" s="4"/>
      <c r="E9" s="4"/>
      <c r="F9" s="4"/>
      <c r="G9" s="4"/>
      <c r="H9" s="4"/>
      <c r="I9" s="4"/>
      <c r="J9" s="4"/>
      <c r="K9" s="4"/>
      <c r="L9" s="4"/>
      <c r="M9" s="4"/>
      <c r="S9" s="1"/>
      <c r="T9" s="29"/>
      <c r="U9" s="29"/>
      <c r="V9" s="29"/>
      <c r="W9" s="29"/>
      <c r="X9" s="29"/>
      <c r="Y9" s="29"/>
      <c r="Z9" s="29"/>
      <c r="AA9" s="29"/>
      <c r="AB9" s="29"/>
      <c r="AC9" s="29"/>
      <c r="AD9" s="29"/>
      <c r="AE9" s="29"/>
      <c r="AF9" s="29"/>
      <c r="AG9" s="29"/>
    </row>
    <row r="10" spans="1:64" ht="15" customHeight="1">
      <c r="S10" s="10"/>
      <c r="T10" s="29"/>
      <c r="U10" s="29"/>
      <c r="V10" s="29"/>
      <c r="W10" s="29"/>
      <c r="X10" s="29"/>
      <c r="Y10" s="29"/>
      <c r="Z10" s="29"/>
      <c r="AA10" s="29"/>
      <c r="AB10" s="29"/>
      <c r="AC10" s="29"/>
      <c r="AD10" s="29"/>
      <c r="AE10" s="29"/>
      <c r="AF10" s="29"/>
      <c r="AG10" s="29"/>
    </row>
    <row r="11" spans="1:64" ht="30" customHeight="1">
      <c r="F11" s="10"/>
      <c r="G11" s="10"/>
      <c r="H11" s="10"/>
      <c r="I11" s="10"/>
      <c r="J11" s="10"/>
      <c r="K11" s="10"/>
      <c r="L11" s="10"/>
      <c r="M11" s="10"/>
      <c r="N11" s="10"/>
      <c r="O11" s="10"/>
      <c r="P11" s="10"/>
      <c r="Q11" s="10"/>
      <c r="R11" s="10"/>
      <c r="AH11" s="10"/>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row>
    <row r="12" spans="1:64" ht="15" customHeight="1">
      <c r="B12" s="114"/>
      <c r="C12" s="121">
        <v>1</v>
      </c>
      <c r="D12" s="121" t="s">
        <v>28</v>
      </c>
      <c r="E12" s="121" t="str">
        <f>"この調査の対象期間は、"&amp;AJ3&amp;"（"&amp;TEXT(DATE(AJ2,4,1),"ggge年m月d日")&amp;"～"&amp;TEXT(DATE(AJ2+1,3,31),"ggge年m月d日")&amp;"）の１年間です。"</f>
        <v>この調査の対象期間は、令和5年度（令和5年4月1日～令和6年3月31日）の１年間です。</v>
      </c>
      <c r="F12" s="121"/>
      <c r="G12" s="121"/>
      <c r="H12" s="121"/>
      <c r="I12" s="121"/>
      <c r="J12" s="121"/>
      <c r="K12" s="121"/>
      <c r="L12" s="121"/>
      <c r="M12" s="121"/>
      <c r="N12" s="121"/>
      <c r="O12" s="121"/>
      <c r="P12" s="121"/>
      <c r="Q12" s="121"/>
      <c r="R12" s="121"/>
      <c r="S12" s="121"/>
      <c r="T12" s="121"/>
      <c r="U12" s="121"/>
      <c r="V12" s="121"/>
      <c r="W12" s="121"/>
      <c r="X12" s="115"/>
      <c r="Y12" s="115"/>
      <c r="Z12" s="115"/>
      <c r="AA12" s="115"/>
      <c r="AB12" s="115"/>
      <c r="AC12" s="115"/>
      <c r="AD12" s="115"/>
      <c r="AE12" s="115"/>
      <c r="AF12" s="115"/>
      <c r="AG12" s="116"/>
      <c r="AH12" s="10"/>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row>
    <row r="13" spans="1:64" ht="15" customHeight="1">
      <c r="B13" s="117"/>
      <c r="C13" s="29"/>
      <c r="D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10"/>
      <c r="AF13" s="10"/>
      <c r="AG13" s="118"/>
      <c r="AH13" s="10"/>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s="3" customFormat="1" ht="15" customHeight="1">
      <c r="B14" s="119"/>
      <c r="C14" s="29">
        <v>2</v>
      </c>
      <c r="D14" s="29" t="s">
        <v>29</v>
      </c>
      <c r="E14" s="29" t="s">
        <v>201</v>
      </c>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10"/>
      <c r="AF14" s="10"/>
      <c r="AG14" s="118"/>
      <c r="AH14" s="10"/>
      <c r="AJ14" s="113"/>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row>
    <row r="15" spans="1:64" ht="15" customHeight="1">
      <c r="A15" s="13"/>
      <c r="B15" s="117"/>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10"/>
      <c r="AF15" s="10"/>
      <c r="AG15" s="118"/>
      <c r="AH15" s="10"/>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row>
    <row r="16" spans="1:64" ht="15" customHeight="1">
      <c r="A16" s="14"/>
      <c r="B16" s="117"/>
      <c r="C16" s="29">
        <v>3</v>
      </c>
      <c r="D16" s="29" t="s">
        <v>29</v>
      </c>
      <c r="E16" s="29" t="s">
        <v>133</v>
      </c>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10"/>
      <c r="AF16" s="10"/>
      <c r="AG16" s="118"/>
      <c r="AH16" s="10"/>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row>
    <row r="17" spans="1:70" ht="15" customHeight="1">
      <c r="A17" s="15"/>
      <c r="B17" s="117"/>
      <c r="K17" s="29"/>
      <c r="L17" s="29"/>
      <c r="M17" s="29"/>
      <c r="N17" s="29"/>
      <c r="O17" s="29"/>
      <c r="P17" s="29"/>
      <c r="Q17" s="29"/>
      <c r="R17" s="29"/>
      <c r="S17" s="29"/>
      <c r="T17" s="29"/>
      <c r="U17" s="29"/>
      <c r="V17" s="29"/>
      <c r="W17" s="29"/>
      <c r="X17" s="29"/>
      <c r="Y17" s="29"/>
      <c r="Z17" s="29"/>
      <c r="AA17" s="29"/>
      <c r="AB17" s="29"/>
      <c r="AC17" s="29"/>
      <c r="AD17" s="29"/>
      <c r="AE17" s="10"/>
      <c r="AF17" s="10"/>
      <c r="AG17" s="118"/>
      <c r="AH17" s="10"/>
      <c r="AL17" s="29"/>
      <c r="AM17" s="29"/>
      <c r="AN17" s="29"/>
      <c r="AO17" s="29"/>
      <c r="AP17" s="12"/>
      <c r="AQ17" s="12"/>
      <c r="AR17" s="12"/>
      <c r="AS17" s="12"/>
      <c r="AT17" s="12"/>
      <c r="AU17" s="12"/>
      <c r="AV17" s="12"/>
      <c r="AW17" s="12"/>
      <c r="AX17" s="12"/>
      <c r="AY17" s="12"/>
      <c r="AZ17" s="12"/>
      <c r="BA17" s="12"/>
      <c r="BB17" s="12"/>
      <c r="BC17" s="12"/>
      <c r="BD17" s="12"/>
      <c r="BE17" s="12"/>
      <c r="BF17" s="12"/>
      <c r="BG17" s="12"/>
      <c r="BH17" s="12"/>
      <c r="BI17" s="12"/>
      <c r="BJ17" s="12"/>
      <c r="BK17" s="12"/>
      <c r="BL17" s="12"/>
    </row>
    <row r="18" spans="1:70" ht="15" customHeight="1">
      <c r="A18" s="16"/>
      <c r="B18" s="117"/>
      <c r="C18" s="29">
        <v>4</v>
      </c>
      <c r="D18" s="29" t="s">
        <v>28</v>
      </c>
      <c r="E18" s="29" t="s">
        <v>142</v>
      </c>
      <c r="K18" s="29"/>
      <c r="L18" s="29"/>
      <c r="M18" s="29"/>
      <c r="N18" s="29"/>
      <c r="O18" s="29"/>
      <c r="P18" s="29"/>
      <c r="Q18" s="29"/>
      <c r="R18" s="29"/>
      <c r="S18" s="29"/>
      <c r="T18" s="29"/>
      <c r="U18" s="29"/>
      <c r="V18" s="29"/>
      <c r="W18" s="29"/>
      <c r="X18" s="29"/>
      <c r="Y18" s="29"/>
      <c r="Z18" s="29"/>
      <c r="AA18" s="29"/>
      <c r="AB18" s="29"/>
      <c r="AC18" s="29"/>
      <c r="AD18" s="29"/>
      <c r="AE18" s="10"/>
      <c r="AF18" s="10"/>
      <c r="AG18" s="118"/>
      <c r="AH18" s="10"/>
      <c r="AK18" s="29"/>
      <c r="AL18" s="29"/>
      <c r="AM18" s="29"/>
      <c r="AN18" s="29"/>
      <c r="AO18" s="29"/>
      <c r="AP18" s="12"/>
      <c r="AQ18" s="12"/>
      <c r="AR18" s="12"/>
      <c r="AS18" s="12"/>
      <c r="AT18" s="12"/>
      <c r="AU18" s="12"/>
      <c r="AV18" s="12"/>
      <c r="AW18" s="12"/>
      <c r="AX18" s="12"/>
      <c r="AY18" s="12"/>
      <c r="AZ18" s="12"/>
      <c r="BA18" s="12"/>
      <c r="BB18" s="12"/>
      <c r="BC18" s="12"/>
      <c r="BD18" s="12"/>
      <c r="BE18" s="12"/>
      <c r="BF18" s="12"/>
      <c r="BG18" s="12"/>
      <c r="BH18" s="12"/>
      <c r="BI18" s="12"/>
      <c r="BJ18" s="12"/>
      <c r="BK18" s="12"/>
      <c r="BL18" s="12"/>
    </row>
    <row r="19" spans="1:70" ht="15" customHeight="1">
      <c r="A19" s="16"/>
      <c r="B19" s="117"/>
      <c r="C19" s="29"/>
      <c r="D19" s="29"/>
      <c r="E19" s="29" t="s">
        <v>146</v>
      </c>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10"/>
      <c r="AF19" s="10"/>
      <c r="AG19" s="118"/>
      <c r="AH19" s="10"/>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row>
    <row r="20" spans="1:70" ht="15" customHeight="1">
      <c r="B20" s="117"/>
      <c r="C20" s="29"/>
      <c r="D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10"/>
      <c r="AF20" s="10"/>
      <c r="AG20" s="118"/>
      <c r="AH20" s="10"/>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row>
    <row r="21" spans="1:70" ht="15" customHeight="1">
      <c r="B21" s="120"/>
      <c r="C21" s="122">
        <v>5</v>
      </c>
      <c r="D21" s="122" t="s">
        <v>28</v>
      </c>
      <c r="E21" s="122" t="s">
        <v>134</v>
      </c>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3"/>
      <c r="AF21" s="123"/>
      <c r="AG21" s="124"/>
      <c r="AH21" s="10"/>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row>
    <row r="22" spans="1:70" ht="30" customHeight="1" thickBot="1">
      <c r="X22" s="29"/>
      <c r="Y22" s="29"/>
      <c r="Z22" s="29"/>
      <c r="AA22" s="29"/>
      <c r="AB22" s="29"/>
      <c r="AC22" s="29"/>
      <c r="AD22" s="29"/>
      <c r="AE22" s="10"/>
      <c r="AF22" s="10"/>
      <c r="AG22" s="10"/>
      <c r="AH22" s="10"/>
      <c r="AJ22" s="113"/>
      <c r="AK22" s="12"/>
      <c r="AL22" s="12"/>
      <c r="AM22" s="12"/>
      <c r="AN22" s="12"/>
      <c r="AO22" s="12"/>
      <c r="AP22" s="12"/>
      <c r="AQ22" s="12"/>
      <c r="AR22" s="12"/>
      <c r="AS22" s="12"/>
      <c r="AT22" s="12"/>
      <c r="AU22" s="12"/>
      <c r="AV22" s="12"/>
      <c r="AW22" s="12"/>
      <c r="AX22" s="12"/>
      <c r="AY22" s="12"/>
      <c r="AZ22" s="12"/>
      <c r="BB22" s="12"/>
      <c r="BC22" s="12"/>
      <c r="BD22" s="12"/>
      <c r="BE22" s="12"/>
      <c r="BF22" s="12"/>
      <c r="BG22" s="12"/>
      <c r="BH22" s="12"/>
      <c r="BI22" s="12"/>
      <c r="BJ22" s="12"/>
      <c r="BK22" s="12"/>
      <c r="BL22" s="12"/>
      <c r="BM22" s="12"/>
      <c r="BP22" s="3"/>
    </row>
    <row r="23" spans="1:70" ht="24.95" customHeight="1" thickBot="1">
      <c r="A23" s="7"/>
      <c r="B23" s="366" t="s">
        <v>108</v>
      </c>
      <c r="C23" s="367"/>
      <c r="D23" s="367"/>
      <c r="E23" s="367"/>
      <c r="F23" s="367"/>
      <c r="G23" s="367"/>
      <c r="H23" s="367"/>
      <c r="I23" s="367"/>
      <c r="J23" s="367"/>
      <c r="K23" s="367"/>
      <c r="L23" s="367"/>
      <c r="M23" s="367"/>
      <c r="N23" s="367"/>
      <c r="O23" s="367"/>
      <c r="P23" s="368"/>
      <c r="Q23" s="6"/>
      <c r="R23" s="6"/>
      <c r="S23" s="6"/>
      <c r="T23" s="6"/>
      <c r="U23" s="6"/>
      <c r="V23" s="6"/>
      <c r="W23" s="6"/>
      <c r="X23" s="6"/>
      <c r="Y23" s="6"/>
      <c r="Z23" s="6"/>
      <c r="AA23" s="6"/>
      <c r="AB23" s="6"/>
      <c r="AC23" s="243" t="s">
        <v>109</v>
      </c>
      <c r="AD23" s="242" t="s">
        <v>110</v>
      </c>
      <c r="AE23" s="372"/>
      <c r="AF23" s="373"/>
      <c r="AG23" s="374"/>
      <c r="AH23" s="6"/>
      <c r="BA23" s="3" t="s">
        <v>111</v>
      </c>
      <c r="BB23" s="3" t="s">
        <v>52</v>
      </c>
      <c r="BC23" s="3" t="s">
        <v>53</v>
      </c>
      <c r="BD23" s="3" t="s">
        <v>54</v>
      </c>
      <c r="BE23" s="3" t="s">
        <v>53</v>
      </c>
      <c r="BF23" s="3" t="s">
        <v>55</v>
      </c>
      <c r="BG23" s="3" t="s">
        <v>56</v>
      </c>
      <c r="BH23" s="3" t="s">
        <v>57</v>
      </c>
      <c r="BI23" s="3" t="s">
        <v>56</v>
      </c>
      <c r="BJ23" s="3" t="s">
        <v>58</v>
      </c>
      <c r="BK23" s="3" t="s">
        <v>59</v>
      </c>
      <c r="BL23" s="3" t="s">
        <v>60</v>
      </c>
      <c r="BM23" s="3" t="s">
        <v>61</v>
      </c>
      <c r="BN23" s="3" t="s">
        <v>62</v>
      </c>
      <c r="BO23" s="3" t="s">
        <v>112</v>
      </c>
      <c r="BP23" s="3" t="s">
        <v>63</v>
      </c>
      <c r="BQ23" s="3" t="s">
        <v>64</v>
      </c>
      <c r="BR23" s="3" t="s">
        <v>65</v>
      </c>
    </row>
    <row r="24" spans="1:70" ht="50.1" customHeight="1" thickBot="1">
      <c r="A24" s="8"/>
      <c r="B24" s="369" t="s">
        <v>30</v>
      </c>
      <c r="C24" s="333" t="s">
        <v>1</v>
      </c>
      <c r="D24" s="334"/>
      <c r="E24" s="335"/>
      <c r="F24" s="387"/>
      <c r="G24" s="388"/>
      <c r="H24" s="388"/>
      <c r="I24" s="388"/>
      <c r="J24" s="388"/>
      <c r="K24" s="388"/>
      <c r="L24" s="388"/>
      <c r="M24" s="388"/>
      <c r="N24" s="388"/>
      <c r="O24" s="388"/>
      <c r="P24" s="388"/>
      <c r="Q24" s="388"/>
      <c r="R24" s="388"/>
      <c r="S24" s="388"/>
      <c r="T24" s="388"/>
      <c r="U24" s="388"/>
      <c r="V24" s="388"/>
      <c r="W24" s="389"/>
      <c r="X24" s="363" t="s">
        <v>136</v>
      </c>
      <c r="Y24" s="360" t="s">
        <v>51</v>
      </c>
      <c r="Z24" s="361"/>
      <c r="AA24" s="361"/>
      <c r="AB24" s="361"/>
      <c r="AC24" s="361"/>
      <c r="AD24" s="361"/>
      <c r="AE24" s="361"/>
      <c r="AF24" s="361"/>
      <c r="AG24" s="362"/>
      <c r="AH24" s="9"/>
      <c r="AJ24" s="35" t="s">
        <v>41</v>
      </c>
      <c r="AK24" s="36"/>
      <c r="AL24" s="36"/>
      <c r="AM24" s="36"/>
      <c r="AN24" s="36"/>
      <c r="AO24" s="36"/>
      <c r="AP24" s="36"/>
      <c r="AQ24" s="36"/>
      <c r="BA24" s="125" t="str">
        <f>IF(AE23&lt;&gt;"",AE23,"ERROR")</f>
        <v>ERROR</v>
      </c>
      <c r="BB24" s="126" t="str">
        <f>IF(F24&lt;&gt;"",F24,"ERROR")</f>
        <v>ERROR</v>
      </c>
      <c r="BC24" s="41" t="str">
        <f>IF(G25&lt;&gt;"",G25,"")</f>
        <v/>
      </c>
      <c r="BD24" s="41" t="str">
        <f>IF(F26&lt;&gt;"",F26,"")</f>
        <v/>
      </c>
      <c r="BE24" s="41" t="str">
        <f>IF(G27&lt;&gt;"",G27,"")</f>
        <v/>
      </c>
      <c r="BF24" s="41" t="str">
        <f>IF(F28&lt;&gt;"",F28,"")</f>
        <v/>
      </c>
      <c r="BG24" s="41" t="str">
        <f>IF(F29&lt;&gt;"",F29,"")</f>
        <v/>
      </c>
      <c r="BH24" s="41" t="str">
        <f>IF(F30&lt;&gt;"",F30,"")</f>
        <v/>
      </c>
      <c r="BI24" s="41" t="str">
        <f>IF(Q29&lt;&gt;"",Q29,"")</f>
        <v/>
      </c>
      <c r="BJ24" s="41" t="str">
        <f>IF(Q30&lt;&gt;"",Q30,"")</f>
        <v/>
      </c>
      <c r="BK24" s="41" t="str">
        <f>IF($AA$30&lt;&gt;"",$AA$30,"")</f>
        <v/>
      </c>
      <c r="BL24" s="41" t="str">
        <f>IF(AND(J31&lt;&gt;"",L31&lt;&gt;""),J31&amp;"/"&amp;L31,"")</f>
        <v/>
      </c>
      <c r="BM24" s="41" t="str">
        <f>IF(Q31&lt;&gt;"",Q31,"")</f>
        <v/>
      </c>
      <c r="BN24" s="41" t="str">
        <f>IF($AA$31&lt;&gt;"",$AA$31,"")</f>
        <v/>
      </c>
      <c r="BO24" s="41" t="str">
        <f>IF(Y25="①",1,"")</f>
        <v/>
      </c>
      <c r="BP24" s="41" t="str">
        <f>IF(Y26="②",2,"")</f>
        <v/>
      </c>
      <c r="BQ24" s="41" t="str">
        <f>IF(Y27="③",3,"")</f>
        <v/>
      </c>
      <c r="BR24" s="127" t="str">
        <f>IF($C$33="①",1,IF($C$34="②",2,"ERROR"))</f>
        <v>ERROR</v>
      </c>
    </row>
    <row r="25" spans="1:70" ht="30" customHeight="1">
      <c r="A25" s="8"/>
      <c r="B25" s="370"/>
      <c r="C25" s="321" t="s">
        <v>0</v>
      </c>
      <c r="D25" s="322"/>
      <c r="E25" s="323"/>
      <c r="F25" s="302" t="s">
        <v>31</v>
      </c>
      <c r="G25" s="408"/>
      <c r="H25" s="408"/>
      <c r="I25" s="408"/>
      <c r="J25" s="408"/>
      <c r="K25" s="408"/>
      <c r="L25" s="408"/>
      <c r="M25" s="408"/>
      <c r="N25" s="378"/>
      <c r="O25" s="378"/>
      <c r="P25" s="378"/>
      <c r="Q25" s="378"/>
      <c r="R25" s="378"/>
      <c r="S25" s="378"/>
      <c r="T25" s="378"/>
      <c r="U25" s="378"/>
      <c r="V25" s="378"/>
      <c r="W25" s="379"/>
      <c r="X25" s="364"/>
      <c r="Y25" s="395">
        <v>1</v>
      </c>
      <c r="Z25" s="396"/>
      <c r="AA25" s="10" t="s">
        <v>28</v>
      </c>
      <c r="AB25" s="10" t="s">
        <v>35</v>
      </c>
      <c r="AC25" s="10"/>
      <c r="AD25" s="10"/>
      <c r="AE25" s="10"/>
      <c r="AG25" s="215"/>
      <c r="AJ25" s="36"/>
      <c r="AK25" s="36" t="s">
        <v>141</v>
      </c>
      <c r="AL25" s="36"/>
      <c r="AM25" s="36"/>
      <c r="AN25" s="36"/>
      <c r="AO25" s="36"/>
      <c r="AP25" s="36"/>
      <c r="AQ25" s="36"/>
      <c r="BO25" s="3" t="s">
        <v>66</v>
      </c>
      <c r="BP25" s="3" t="s">
        <v>66</v>
      </c>
      <c r="BQ25" s="3" t="s">
        <v>66</v>
      </c>
      <c r="BR25" s="3" t="s">
        <v>66</v>
      </c>
    </row>
    <row r="26" spans="1:70" ht="30" customHeight="1">
      <c r="A26" s="8"/>
      <c r="B26" s="370"/>
      <c r="C26" s="324"/>
      <c r="D26" s="325"/>
      <c r="E26" s="326"/>
      <c r="F26" s="351"/>
      <c r="G26" s="352"/>
      <c r="H26" s="352"/>
      <c r="I26" s="352"/>
      <c r="J26" s="352"/>
      <c r="K26" s="352"/>
      <c r="L26" s="352"/>
      <c r="M26" s="352"/>
      <c r="N26" s="352"/>
      <c r="O26" s="352"/>
      <c r="P26" s="352"/>
      <c r="Q26" s="352"/>
      <c r="R26" s="352"/>
      <c r="S26" s="352"/>
      <c r="T26" s="352"/>
      <c r="U26" s="352"/>
      <c r="V26" s="352"/>
      <c r="W26" s="353"/>
      <c r="X26" s="364"/>
      <c r="Y26" s="397">
        <v>2</v>
      </c>
      <c r="Z26" s="398"/>
      <c r="AA26" s="10" t="s">
        <v>28</v>
      </c>
      <c r="AB26" s="10" t="s">
        <v>36</v>
      </c>
      <c r="AC26" s="10"/>
      <c r="AD26" s="10"/>
      <c r="AE26" s="10"/>
      <c r="AG26" s="215"/>
      <c r="AJ26" s="36"/>
      <c r="AK26" s="349" t="s">
        <v>42</v>
      </c>
      <c r="AL26" s="350"/>
      <c r="AM26" s="350"/>
      <c r="AN26" s="350"/>
      <c r="AO26" s="350"/>
      <c r="AP26" s="350"/>
      <c r="AQ26" s="350"/>
      <c r="BP26" s="42" t="str">
        <f>IF(SUM(BO24:BQ24)&gt;0,"","図形の〇が無いか確認")</f>
        <v>図形の〇が無いか確認</v>
      </c>
    </row>
    <row r="27" spans="1:70" ht="30" customHeight="1">
      <c r="A27" s="8"/>
      <c r="B27" s="370"/>
      <c r="C27" s="321" t="s">
        <v>7</v>
      </c>
      <c r="D27" s="322"/>
      <c r="E27" s="323"/>
      <c r="F27" s="302" t="s">
        <v>31</v>
      </c>
      <c r="G27" s="408"/>
      <c r="H27" s="408"/>
      <c r="I27" s="408"/>
      <c r="J27" s="408"/>
      <c r="K27" s="408"/>
      <c r="L27" s="408"/>
      <c r="M27" s="408"/>
      <c r="N27" s="378"/>
      <c r="O27" s="378"/>
      <c r="P27" s="378"/>
      <c r="Q27" s="378"/>
      <c r="R27" s="378"/>
      <c r="S27" s="378"/>
      <c r="T27" s="378"/>
      <c r="U27" s="378"/>
      <c r="V27" s="378"/>
      <c r="W27" s="379"/>
      <c r="X27" s="364"/>
      <c r="Y27" s="397">
        <v>3</v>
      </c>
      <c r="Z27" s="398"/>
      <c r="AA27" s="10" t="s">
        <v>28</v>
      </c>
      <c r="AB27" s="10" t="s">
        <v>202</v>
      </c>
      <c r="AC27" s="10"/>
      <c r="AD27" s="10"/>
      <c r="AE27" s="10"/>
      <c r="AF27" s="10"/>
      <c r="AG27" s="241"/>
      <c r="AH27" s="10"/>
      <c r="AJ27" s="36"/>
      <c r="AK27" s="37" t="s">
        <v>43</v>
      </c>
      <c r="AL27" s="36" t="s">
        <v>44</v>
      </c>
      <c r="AM27" s="36"/>
      <c r="AN27" s="38">
        <v>1</v>
      </c>
      <c r="AO27" s="36"/>
      <c r="AP27" s="36"/>
      <c r="AQ27" s="36"/>
    </row>
    <row r="28" spans="1:70" ht="30" customHeight="1">
      <c r="A28" s="8"/>
      <c r="B28" s="370"/>
      <c r="C28" s="324"/>
      <c r="D28" s="325"/>
      <c r="E28" s="326"/>
      <c r="F28" s="351"/>
      <c r="G28" s="352"/>
      <c r="H28" s="352"/>
      <c r="I28" s="352"/>
      <c r="J28" s="352"/>
      <c r="K28" s="352"/>
      <c r="L28" s="352"/>
      <c r="M28" s="352"/>
      <c r="N28" s="352"/>
      <c r="O28" s="352"/>
      <c r="P28" s="352"/>
      <c r="Q28" s="352"/>
      <c r="R28" s="352"/>
      <c r="S28" s="352"/>
      <c r="T28" s="352"/>
      <c r="U28" s="352"/>
      <c r="V28" s="352"/>
      <c r="W28" s="353"/>
      <c r="X28" s="365"/>
      <c r="Y28" s="342"/>
      <c r="Z28" s="343"/>
      <c r="AA28" s="343"/>
      <c r="AB28" s="343"/>
      <c r="AC28" s="343"/>
      <c r="AD28" s="343"/>
      <c r="AE28" s="343"/>
      <c r="AF28" s="343"/>
      <c r="AG28" s="344"/>
      <c r="AH28" s="240"/>
      <c r="AI28" s="10"/>
      <c r="AJ28" s="36"/>
      <c r="AK28" s="36"/>
      <c r="AL28" s="39" t="s">
        <v>45</v>
      </c>
      <c r="AM28" s="39"/>
      <c r="AN28" s="40" t="s">
        <v>46</v>
      </c>
      <c r="AO28" s="36"/>
      <c r="AP28" s="36"/>
      <c r="AQ28" s="36"/>
    </row>
    <row r="29" spans="1:70" ht="20.100000000000001" customHeight="1">
      <c r="A29" s="8"/>
      <c r="B29" s="370"/>
      <c r="C29" s="330" t="s">
        <v>32</v>
      </c>
      <c r="D29" s="331"/>
      <c r="E29" s="332"/>
      <c r="F29" s="327"/>
      <c r="G29" s="328"/>
      <c r="H29" s="328"/>
      <c r="I29" s="328"/>
      <c r="J29" s="328"/>
      <c r="K29" s="328"/>
      <c r="L29" s="328"/>
      <c r="M29" s="329"/>
      <c r="N29" s="330" t="s">
        <v>32</v>
      </c>
      <c r="O29" s="331"/>
      <c r="P29" s="332"/>
      <c r="Q29" s="406"/>
      <c r="R29" s="406"/>
      <c r="S29" s="406"/>
      <c r="T29" s="406"/>
      <c r="U29" s="406"/>
      <c r="V29" s="406"/>
      <c r="W29" s="407"/>
      <c r="X29" s="321" t="s">
        <v>137</v>
      </c>
      <c r="Y29" s="322"/>
      <c r="Z29" s="323"/>
      <c r="AA29" s="336"/>
      <c r="AB29" s="337"/>
      <c r="AC29" s="337"/>
      <c r="AD29" s="337"/>
      <c r="AE29" s="337"/>
      <c r="AF29" s="337"/>
      <c r="AG29" s="338"/>
      <c r="AH29" s="10"/>
    </row>
    <row r="30" spans="1:70" ht="50.1" customHeight="1">
      <c r="A30" s="8"/>
      <c r="B30" s="370"/>
      <c r="C30" s="345" t="s">
        <v>33</v>
      </c>
      <c r="D30" s="346"/>
      <c r="E30" s="347"/>
      <c r="F30" s="403"/>
      <c r="G30" s="404"/>
      <c r="H30" s="404"/>
      <c r="I30" s="404"/>
      <c r="J30" s="404"/>
      <c r="K30" s="404"/>
      <c r="L30" s="404"/>
      <c r="M30" s="405"/>
      <c r="N30" s="324" t="s">
        <v>47</v>
      </c>
      <c r="O30" s="325"/>
      <c r="P30" s="326"/>
      <c r="Q30" s="399"/>
      <c r="R30" s="399"/>
      <c r="S30" s="399"/>
      <c r="T30" s="399"/>
      <c r="U30" s="399"/>
      <c r="V30" s="399"/>
      <c r="W30" s="400"/>
      <c r="X30" s="324"/>
      <c r="Y30" s="325"/>
      <c r="Z30" s="326"/>
      <c r="AA30" s="339"/>
      <c r="AB30" s="340"/>
      <c r="AC30" s="340"/>
      <c r="AD30" s="340"/>
      <c r="AE30" s="340"/>
      <c r="AF30" s="340"/>
      <c r="AG30" s="341"/>
      <c r="AH30" s="240"/>
    </row>
    <row r="31" spans="1:70" ht="50.1" customHeight="1" thickBot="1">
      <c r="A31" s="8"/>
      <c r="B31" s="371"/>
      <c r="C31" s="380" t="s">
        <v>2</v>
      </c>
      <c r="D31" s="381"/>
      <c r="E31" s="382"/>
      <c r="F31" s="299" t="s">
        <v>139</v>
      </c>
      <c r="G31" s="1" t="s">
        <v>140</v>
      </c>
      <c r="H31" s="303"/>
      <c r="I31" s="300" t="s">
        <v>48</v>
      </c>
      <c r="J31" s="303"/>
      <c r="K31" s="300" t="s">
        <v>49</v>
      </c>
      <c r="L31" s="303"/>
      <c r="M31" s="301" t="s">
        <v>50</v>
      </c>
      <c r="N31" s="375" t="s">
        <v>34</v>
      </c>
      <c r="O31" s="376"/>
      <c r="P31" s="377"/>
      <c r="Q31" s="401"/>
      <c r="R31" s="401"/>
      <c r="S31" s="401"/>
      <c r="T31" s="401"/>
      <c r="U31" s="401"/>
      <c r="V31" s="401"/>
      <c r="W31" s="402"/>
      <c r="X31" s="390" t="s">
        <v>138</v>
      </c>
      <c r="Y31" s="391"/>
      <c r="Z31" s="392"/>
      <c r="AA31" s="393"/>
      <c r="AB31" s="393"/>
      <c r="AC31" s="393"/>
      <c r="AD31" s="393"/>
      <c r="AE31" s="393"/>
      <c r="AF31" s="393"/>
      <c r="AG31" s="394"/>
      <c r="AH31" s="240"/>
      <c r="AI31" s="137"/>
    </row>
    <row r="32" spans="1:70" ht="50.1" customHeight="1">
      <c r="B32" s="412" t="s">
        <v>135</v>
      </c>
      <c r="C32" s="415" t="str">
        <f>AJ3&amp;"の産業廃棄物処理実績について、
〇を付けてください。
（"&amp;SUBSTITUTE(AA1,"　","")&amp;"内にある施設が対象）"</f>
        <v>令和5年度の産業廃棄物処理実績について、
〇を付けてください。
（大分県内にある施設が対象）</v>
      </c>
      <c r="D32" s="416"/>
      <c r="E32" s="416"/>
      <c r="F32" s="416"/>
      <c r="G32" s="416"/>
      <c r="H32" s="416"/>
      <c r="I32" s="416"/>
      <c r="J32" s="416"/>
      <c r="K32" s="416"/>
      <c r="L32" s="416"/>
      <c r="M32" s="417"/>
      <c r="P32" s="411" t="s">
        <v>206</v>
      </c>
      <c r="Q32" s="411"/>
      <c r="R32" s="411"/>
      <c r="S32" s="411"/>
      <c r="T32" s="411"/>
      <c r="U32" s="411"/>
      <c r="V32" s="411"/>
      <c r="W32" s="411"/>
      <c r="X32" s="411"/>
      <c r="Y32" s="411"/>
      <c r="Z32" s="411"/>
      <c r="AA32" s="411"/>
      <c r="AB32" s="411"/>
      <c r="AC32" s="411"/>
      <c r="AD32" s="411"/>
      <c r="AE32" s="411"/>
      <c r="AH32" s="240"/>
      <c r="AI32" s="137"/>
    </row>
    <row r="33" spans="1:34" ht="30" customHeight="1">
      <c r="A33" s="29"/>
      <c r="B33" s="413"/>
      <c r="C33" s="395">
        <v>1</v>
      </c>
      <c r="D33" s="396"/>
      <c r="E33" s="297" t="s">
        <v>28</v>
      </c>
      <c r="F33" s="418" t="s">
        <v>204</v>
      </c>
      <c r="G33" s="418"/>
      <c r="H33" s="418"/>
      <c r="I33" s="418"/>
      <c r="J33" s="418"/>
      <c r="K33" s="418"/>
      <c r="L33" s="418"/>
      <c r="M33" s="419"/>
      <c r="N33" s="29"/>
      <c r="O33" s="29"/>
      <c r="AH33" s="10"/>
    </row>
    <row r="34" spans="1:34" ht="30" customHeight="1" thickBot="1">
      <c r="B34" s="414"/>
      <c r="C34" s="422">
        <v>2</v>
      </c>
      <c r="D34" s="423"/>
      <c r="E34" s="298" t="s">
        <v>28</v>
      </c>
      <c r="F34" s="420" t="s">
        <v>203</v>
      </c>
      <c r="G34" s="420"/>
      <c r="H34" s="420"/>
      <c r="I34" s="420"/>
      <c r="J34" s="420"/>
      <c r="K34" s="420"/>
      <c r="L34" s="420"/>
      <c r="M34" s="421"/>
      <c r="P34" s="319"/>
      <c r="Q34" s="319"/>
      <c r="R34" s="319"/>
      <c r="S34" s="319"/>
      <c r="T34" s="319"/>
      <c r="U34" s="319"/>
      <c r="V34" s="319"/>
      <c r="W34" s="319"/>
      <c r="X34" s="319"/>
      <c r="Y34" s="319"/>
      <c r="Z34" s="319"/>
      <c r="AA34" s="319"/>
      <c r="AB34" s="319"/>
      <c r="AC34" s="319"/>
      <c r="AD34" s="319"/>
      <c r="AE34" s="319"/>
      <c r="AF34" s="319"/>
      <c r="AG34" s="319"/>
    </row>
    <row r="35" spans="1:34" ht="19.149999999999999" customHeight="1">
      <c r="P35" s="409"/>
      <c r="Q35" s="409"/>
      <c r="R35" s="409"/>
      <c r="S35" s="409"/>
      <c r="T35" s="409"/>
      <c r="U35" s="409"/>
      <c r="V35" s="409"/>
      <c r="W35" s="409"/>
      <c r="X35" s="409"/>
      <c r="Y35" s="409"/>
      <c r="Z35" s="409"/>
      <c r="AA35" s="409"/>
      <c r="AB35" s="409"/>
      <c r="AC35" s="409"/>
      <c r="AD35" s="409"/>
      <c r="AE35" s="409"/>
      <c r="AF35" s="409"/>
      <c r="AG35" s="409"/>
    </row>
    <row r="36" spans="1:34" ht="19.899999999999999" customHeight="1" thickBot="1">
      <c r="P36" s="410"/>
      <c r="Q36" s="410"/>
      <c r="R36" s="410"/>
      <c r="S36" s="410"/>
      <c r="T36" s="410"/>
      <c r="U36" s="410"/>
      <c r="V36" s="410"/>
      <c r="W36" s="410"/>
      <c r="X36" s="410"/>
      <c r="Y36" s="410"/>
      <c r="Z36" s="410"/>
      <c r="AA36" s="410"/>
      <c r="AB36" s="410"/>
      <c r="AC36" s="410"/>
      <c r="AD36" s="410"/>
      <c r="AE36" s="410"/>
      <c r="AF36" s="410"/>
      <c r="AG36" s="410"/>
    </row>
    <row r="37" spans="1:34" ht="30" customHeight="1" thickBot="1">
      <c r="C37" s="384" t="s">
        <v>205</v>
      </c>
      <c r="D37" s="385"/>
      <c r="E37" s="385"/>
      <c r="F37" s="385"/>
      <c r="G37" s="385"/>
      <c r="H37" s="385"/>
      <c r="I37" s="385"/>
      <c r="J37" s="385"/>
      <c r="K37" s="385"/>
      <c r="L37" s="385"/>
      <c r="M37" s="386"/>
    </row>
    <row r="38" spans="1:34" ht="15" customHeight="1"/>
    <row r="39" spans="1:34" ht="24" customHeight="1"/>
    <row r="40" spans="1:34" ht="24" customHeight="1"/>
    <row r="41" spans="1:34" ht="24" customHeight="1"/>
    <row r="42" spans="1:34" ht="24" customHeight="1"/>
    <row r="43" spans="1:34" ht="9.9499999999999993" customHeight="1"/>
    <row r="44" spans="1:34" ht="15" customHeight="1"/>
    <row r="45" spans="1:34" ht="24" customHeight="1"/>
    <row r="46" spans="1:34" ht="5.0999999999999996" customHeight="1"/>
    <row r="47" spans="1:34" ht="15" customHeight="1"/>
    <row r="48" spans="1:34" ht="15" customHeight="1"/>
    <row r="49" spans="2:30" ht="24" customHeight="1"/>
    <row r="50" spans="2:30" ht="24" customHeight="1"/>
    <row r="51" spans="2:30" ht="24" customHeight="1"/>
    <row r="52" spans="2:30" ht="24" customHeight="1"/>
    <row r="53" spans="2:30" ht="15" customHeight="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row>
  </sheetData>
  <mergeCells count="50">
    <mergeCell ref="B32:B34"/>
    <mergeCell ref="C32:M32"/>
    <mergeCell ref="F33:M33"/>
    <mergeCell ref="F34:M34"/>
    <mergeCell ref="C33:D33"/>
    <mergeCell ref="C34:D34"/>
    <mergeCell ref="C37:M37"/>
    <mergeCell ref="F24:W24"/>
    <mergeCell ref="X31:Z31"/>
    <mergeCell ref="AA31:AG31"/>
    <mergeCell ref="Y25:Z25"/>
    <mergeCell ref="Y26:Z26"/>
    <mergeCell ref="Y27:Z27"/>
    <mergeCell ref="Q30:W30"/>
    <mergeCell ref="Q31:W31"/>
    <mergeCell ref="F30:M30"/>
    <mergeCell ref="Q29:W29"/>
    <mergeCell ref="G27:M27"/>
    <mergeCell ref="G25:M25"/>
    <mergeCell ref="P35:AG35"/>
    <mergeCell ref="P36:AG36"/>
    <mergeCell ref="P32:AE32"/>
    <mergeCell ref="AJ8:AL8"/>
    <mergeCell ref="AK26:AQ26"/>
    <mergeCell ref="F26:W26"/>
    <mergeCell ref="AA1:AF2"/>
    <mergeCell ref="Y24:AG24"/>
    <mergeCell ref="X24:X28"/>
    <mergeCell ref="F28:W28"/>
    <mergeCell ref="B23:P23"/>
    <mergeCell ref="B24:B31"/>
    <mergeCell ref="AE23:AG23"/>
    <mergeCell ref="N31:P31"/>
    <mergeCell ref="N25:W25"/>
    <mergeCell ref="N27:W27"/>
    <mergeCell ref="N30:P30"/>
    <mergeCell ref="C31:E31"/>
    <mergeCell ref="B2:D5"/>
    <mergeCell ref="P34:AG34"/>
    <mergeCell ref="T6:AG7"/>
    <mergeCell ref="C25:E26"/>
    <mergeCell ref="C27:E28"/>
    <mergeCell ref="F29:M29"/>
    <mergeCell ref="N29:P29"/>
    <mergeCell ref="C24:E24"/>
    <mergeCell ref="C29:E29"/>
    <mergeCell ref="X29:Z30"/>
    <mergeCell ref="AA29:AG30"/>
    <mergeCell ref="Y28:AG28"/>
    <mergeCell ref="C30:E30"/>
  </mergeCells>
  <phoneticPr fontId="1" type="Hiragana"/>
  <conditionalFormatting sqref="BA24:BT25 BA26:BN26 BP26:BT26 BA27:BT33 AH34:AL34">
    <cfRule type="containsText" dxfId="0" priority="2" operator="containsText" text="ERROR">
      <formula>NOT(ISERROR(SEARCH("ERROR",AH24)))</formula>
    </cfRule>
  </conditionalFormatting>
  <dataValidations count="8">
    <dataValidation imeMode="disabled" allowBlank="1" showInputMessage="1" showErrorMessage="1" sqref="AJ2" xr:uid="{00000000-0002-0000-0000-000000000000}"/>
    <dataValidation imeMode="hiragana" allowBlank="1" showInputMessage="1" showErrorMessage="1" sqref="X28 F28 X24 X29 X26 F30 F24 F26" xr:uid="{00000000-0002-0000-0000-000001000000}"/>
    <dataValidation imeMode="halfKatakana" allowBlank="1" showInputMessage="1" showErrorMessage="1" sqref="F29" xr:uid="{00000000-0002-0000-0000-000002000000}"/>
    <dataValidation imeMode="off" allowBlank="1" showInputMessage="1" showErrorMessage="1" sqref="F31 H31:M31 X31" xr:uid="{00000000-0002-0000-0000-000003000000}"/>
    <dataValidation type="list" imeMode="hiragana" allowBlank="1" showInputMessage="1" showErrorMessage="1" sqref="C33 Y25" xr:uid="{2BE91D39-DD5B-4FAD-9D0F-605360D4F4AB}">
      <formula1>"1,①"</formula1>
    </dataValidation>
    <dataValidation type="list" imeMode="hiragana" allowBlank="1" showInputMessage="1" showErrorMessage="1" sqref="C34" xr:uid="{00000000-0002-0000-0000-000006000000}">
      <formula1>"2,②"</formula1>
    </dataValidation>
    <dataValidation type="list" imeMode="hiragana" showInputMessage="1" showErrorMessage="1" sqref="Y26" xr:uid="{73CB5E5C-D326-4219-BB0D-96E295298282}">
      <formula1>"2,②"</formula1>
    </dataValidation>
    <dataValidation type="list" imeMode="hiragana" allowBlank="1" showInputMessage="1" showErrorMessage="1" sqref="Y27" xr:uid="{85B0AE5B-D8D5-43F2-89E6-0F7C5C885EB7}">
      <formula1>"3,③"</formula1>
    </dataValidation>
  </dataValidations>
  <printOptions horizontalCentered="1"/>
  <pageMargins left="0.47244094488188981" right="0.31496062992125984" top="0.39370078740157483" bottom="0.39370078740157483" header="0.31496062992125984" footer="0.31496062992125984"/>
  <pageSetup paperSize="9" scale="7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A47B8-4F50-49B2-966F-C7422DB4612E}">
  <sheetPr>
    <pageSetUpPr fitToPage="1"/>
  </sheetPr>
  <dimension ref="A1:K42"/>
  <sheetViews>
    <sheetView showGridLines="0" view="pageBreakPreview" zoomScale="85" zoomScaleNormal="75" zoomScaleSheetLayoutView="85" workbookViewId="0">
      <selection activeCell="D22" sqref="D22"/>
    </sheetView>
  </sheetViews>
  <sheetFormatPr defaultColWidth="9" defaultRowHeight="13.5"/>
  <cols>
    <col min="1" max="1" width="2.625" style="62" customWidth="1"/>
    <col min="2" max="2" width="3.625" style="61" customWidth="1"/>
    <col min="3" max="3" width="24.625" style="62" customWidth="1"/>
    <col min="4" max="4" width="21.125" style="62" bestFit="1" customWidth="1"/>
    <col min="5" max="6" width="17.5" style="62" customWidth="1"/>
    <col min="7" max="7" width="20.625" style="62" customWidth="1"/>
    <col min="8" max="8" width="15.625" style="62" customWidth="1"/>
    <col min="9" max="9" width="2.625" style="62" customWidth="1"/>
    <col min="10" max="10" width="3.125" style="62" customWidth="1"/>
    <col min="11" max="16384" width="9" style="62"/>
  </cols>
  <sheetData>
    <row r="1" spans="1:11" ht="25.5">
      <c r="A1" s="60"/>
      <c r="H1" s="63"/>
      <c r="K1" s="94"/>
    </row>
    <row r="2" spans="1:11">
      <c r="K2" s="94"/>
    </row>
    <row r="3" spans="1:11" ht="20.100000000000001" customHeight="1">
      <c r="B3" s="68" t="str">
        <f>表紙!$AJ$3&amp;"に貴施設が受託した産業廃棄物・特別管理産業廃棄物について、"</f>
        <v>令和5年度に貴施設が受託した産業廃棄物・特別管理産業廃棄物について、</v>
      </c>
      <c r="K3" s="94"/>
    </row>
    <row r="4" spans="1:11" ht="20.100000000000001" customHeight="1">
      <c r="A4"/>
      <c r="B4" s="245" t="s">
        <v>190</v>
      </c>
      <c r="D4"/>
      <c r="F4"/>
      <c r="G4"/>
      <c r="H4" s="65"/>
      <c r="K4" s="154"/>
    </row>
    <row r="5" spans="1:11" ht="50.1" customHeight="1">
      <c r="B5"/>
      <c r="C5" s="66"/>
      <c r="D5" s="67"/>
      <c r="E5" s="67"/>
      <c r="F5" s="67"/>
      <c r="G5" s="67"/>
      <c r="H5" s="67"/>
    </row>
    <row r="6" spans="1:11" ht="13.5" customHeight="1">
      <c r="B6" s="68"/>
      <c r="K6" s="96"/>
    </row>
    <row r="7" spans="1:11" ht="13.5" customHeight="1">
      <c r="B7" s="68"/>
    </row>
    <row r="8" spans="1:11">
      <c r="K8" s="95"/>
    </row>
    <row r="9" spans="1:11" ht="14.25" customHeight="1">
      <c r="B9" s="277" t="s">
        <v>161</v>
      </c>
      <c r="K9" s="139"/>
    </row>
    <row r="10" spans="1:11" s="69" customFormat="1" ht="18" customHeight="1">
      <c r="B10" s="426"/>
      <c r="C10" s="426" t="s">
        <v>113</v>
      </c>
      <c r="D10" s="230" t="s">
        <v>119</v>
      </c>
      <c r="E10" s="246"/>
      <c r="F10" s="278"/>
      <c r="G10" s="429" t="s">
        <v>126</v>
      </c>
      <c r="H10" s="426" t="s">
        <v>78</v>
      </c>
      <c r="I10" s="70"/>
      <c r="K10" s="95"/>
    </row>
    <row r="11" spans="1:11" s="71" customFormat="1" ht="30" customHeight="1">
      <c r="B11" s="427"/>
      <c r="C11" s="427"/>
      <c r="D11" s="250" t="s">
        <v>145</v>
      </c>
      <c r="E11" s="217" t="s">
        <v>67</v>
      </c>
      <c r="F11" s="239" t="s">
        <v>197</v>
      </c>
      <c r="G11" s="430"/>
      <c r="H11" s="427"/>
      <c r="I11" s="72"/>
      <c r="K11" s="94"/>
    </row>
    <row r="12" spans="1:11" s="64" customFormat="1" ht="39.950000000000003" customHeight="1">
      <c r="B12" s="249">
        <v>1</v>
      </c>
      <c r="C12" s="142" t="s">
        <v>3</v>
      </c>
      <c r="D12" s="80" t="s">
        <v>153</v>
      </c>
      <c r="E12" s="80" t="s">
        <v>74</v>
      </c>
      <c r="F12" s="81" t="s">
        <v>75</v>
      </c>
      <c r="G12" s="87" t="s">
        <v>16</v>
      </c>
      <c r="H12" s="231">
        <v>1000</v>
      </c>
      <c r="I12" s="73"/>
      <c r="K12" s="94"/>
    </row>
    <row r="13" spans="1:11" s="64" customFormat="1" ht="39.950000000000003" customHeight="1">
      <c r="B13" s="249">
        <v>2</v>
      </c>
      <c r="C13" s="142" t="s">
        <v>3</v>
      </c>
      <c r="D13" s="80" t="s">
        <v>153</v>
      </c>
      <c r="E13" s="80" t="s">
        <v>74</v>
      </c>
      <c r="F13" s="81" t="s">
        <v>75</v>
      </c>
      <c r="G13" s="87" t="s">
        <v>17</v>
      </c>
      <c r="H13" s="82">
        <v>500</v>
      </c>
      <c r="I13" s="73"/>
      <c r="K13" s="94"/>
    </row>
    <row r="14" spans="1:11" s="64" customFormat="1" ht="39.950000000000003" customHeight="1">
      <c r="B14" s="249">
        <v>3</v>
      </c>
      <c r="C14" s="142" t="s">
        <v>3</v>
      </c>
      <c r="D14" s="80" t="s">
        <v>153</v>
      </c>
      <c r="E14" s="80" t="s">
        <v>79</v>
      </c>
      <c r="F14" s="81"/>
      <c r="G14" s="87" t="s">
        <v>17</v>
      </c>
      <c r="H14" s="82">
        <v>200</v>
      </c>
      <c r="I14" s="73"/>
      <c r="K14" s="94"/>
    </row>
    <row r="15" spans="1:11" s="64" customFormat="1" ht="39.950000000000003" customHeight="1">
      <c r="B15" s="249">
        <v>4</v>
      </c>
      <c r="C15" s="142" t="s">
        <v>6</v>
      </c>
      <c r="D15" s="80" t="s">
        <v>153</v>
      </c>
      <c r="E15" s="80" t="s">
        <v>74</v>
      </c>
      <c r="F15" s="81" t="s">
        <v>150</v>
      </c>
      <c r="G15" s="87" t="s">
        <v>16</v>
      </c>
      <c r="H15" s="82">
        <v>300</v>
      </c>
      <c r="I15" s="73"/>
      <c r="K15" s="94"/>
    </row>
    <row r="16" spans="1:11" s="64" customFormat="1" ht="39.950000000000003" customHeight="1">
      <c r="B16" s="249">
        <v>5</v>
      </c>
      <c r="C16" s="142" t="s">
        <v>14</v>
      </c>
      <c r="D16" s="80" t="s">
        <v>153</v>
      </c>
      <c r="E16" s="80" t="s">
        <v>76</v>
      </c>
      <c r="F16" s="81"/>
      <c r="G16" s="87" t="s">
        <v>151</v>
      </c>
      <c r="H16" s="82">
        <v>50</v>
      </c>
      <c r="I16" s="73"/>
      <c r="K16" s="94"/>
    </row>
    <row r="17" spans="1:11" s="64" customFormat="1" ht="39.950000000000003" customHeight="1">
      <c r="B17" s="249">
        <v>6</v>
      </c>
      <c r="C17" s="142" t="s">
        <v>5</v>
      </c>
      <c r="D17" s="80" t="s">
        <v>153</v>
      </c>
      <c r="E17" s="80" t="s">
        <v>80</v>
      </c>
      <c r="F17" s="81" t="s">
        <v>81</v>
      </c>
      <c r="G17" s="87" t="s">
        <v>152</v>
      </c>
      <c r="H17" s="82">
        <v>400</v>
      </c>
      <c r="I17" s="73"/>
      <c r="K17" s="94"/>
    </row>
    <row r="18" spans="1:11" s="64" customFormat="1" ht="39.950000000000003" customHeight="1">
      <c r="B18" s="249">
        <v>7</v>
      </c>
      <c r="C18" s="84"/>
      <c r="D18" s="84"/>
      <c r="E18" s="84"/>
      <c r="F18" s="83"/>
      <c r="G18" s="85"/>
      <c r="H18" s="86"/>
      <c r="I18" s="73"/>
      <c r="K18" s="94"/>
    </row>
    <row r="19" spans="1:11" s="64" customFormat="1" ht="39.950000000000003" customHeight="1">
      <c r="B19" s="249">
        <v>8</v>
      </c>
      <c r="C19" s="84"/>
      <c r="D19" s="84"/>
      <c r="E19" s="84"/>
      <c r="F19" s="83"/>
      <c r="G19" s="85"/>
      <c r="H19" s="86"/>
      <c r="I19" s="73"/>
      <c r="K19" s="94"/>
    </row>
    <row r="20" spans="1:11" s="64" customFormat="1" ht="20.100000000000001" customHeight="1">
      <c r="B20" s="128"/>
      <c r="C20" s="129"/>
      <c r="D20" s="129"/>
      <c r="E20" s="129"/>
      <c r="F20" s="129"/>
      <c r="G20" s="130"/>
      <c r="H20" s="131"/>
      <c r="I20" s="73"/>
      <c r="K20" s="94"/>
    </row>
    <row r="21" spans="1:11" s="64" customFormat="1" ht="20.100000000000001" customHeight="1">
      <c r="B21" s="128"/>
      <c r="C21" s="75"/>
      <c r="D21" s="74"/>
      <c r="E21" s="74"/>
      <c r="F21" s="74"/>
      <c r="G21" s="428" t="s">
        <v>82</v>
      </c>
      <c r="H21" s="74"/>
      <c r="I21" s="75"/>
      <c r="K21" s="94"/>
    </row>
    <row r="22" spans="1:11" s="75" customFormat="1" ht="20.100000000000001" customHeight="1">
      <c r="A22" s="74"/>
      <c r="B22" s="74"/>
      <c r="D22" s="74"/>
      <c r="E22" s="74"/>
      <c r="F22" s="147"/>
      <c r="G22" s="428"/>
      <c r="H22" s="146"/>
      <c r="I22" s="91"/>
      <c r="K22" s="94"/>
    </row>
    <row r="23" spans="1:11" s="75" customFormat="1" ht="20.100000000000001" customHeight="1">
      <c r="A23" s="74"/>
      <c r="C23" s="143"/>
      <c r="D23" s="91"/>
      <c r="E23" s="91"/>
      <c r="F23" s="148"/>
      <c r="G23" s="91"/>
      <c r="H23" s="77"/>
      <c r="I23" s="91"/>
      <c r="K23" s="94"/>
    </row>
    <row r="24" spans="1:11" s="75" customFormat="1" ht="20.100000000000001" customHeight="1">
      <c r="A24" s="74"/>
      <c r="C24" s="144"/>
      <c r="D24" s="91"/>
      <c r="E24" s="91"/>
      <c r="F24" s="148"/>
      <c r="G24" s="91"/>
      <c r="H24" s="77"/>
      <c r="I24" s="91"/>
      <c r="K24" s="94"/>
    </row>
    <row r="25" spans="1:11" s="75" customFormat="1" ht="20.100000000000001" customHeight="1">
      <c r="A25" s="74"/>
      <c r="C25" s="144"/>
      <c r="D25" s="91"/>
      <c r="E25" s="216"/>
      <c r="F25" s="148"/>
      <c r="G25" s="91"/>
      <c r="H25" s="77"/>
      <c r="I25" s="91"/>
      <c r="K25" s="94"/>
    </row>
    <row r="26" spans="1:11" s="75" customFormat="1" ht="20.100000000000001" customHeight="1">
      <c r="A26" s="74"/>
      <c r="C26" s="144"/>
      <c r="D26" s="91"/>
      <c r="E26" s="77"/>
      <c r="F26" s="148"/>
      <c r="G26" s="91"/>
      <c r="H26" s="77"/>
      <c r="I26" s="91"/>
      <c r="K26" s="94"/>
    </row>
    <row r="27" spans="1:11" s="75" customFormat="1" ht="20.100000000000001" customHeight="1">
      <c r="A27" s="74"/>
      <c r="C27" s="88"/>
      <c r="D27" s="88"/>
      <c r="E27" s="88"/>
      <c r="F27" s="149"/>
      <c r="G27" s="88"/>
      <c r="H27" s="78"/>
      <c r="I27" s="88"/>
      <c r="K27" s="94"/>
    </row>
    <row r="28" spans="1:11" s="74" customFormat="1" ht="20.100000000000001" customHeight="1">
      <c r="C28" s="144"/>
      <c r="D28" s="88"/>
      <c r="E28" s="88"/>
      <c r="F28" s="149"/>
      <c r="G28" s="88"/>
      <c r="H28" s="78"/>
      <c r="I28" s="88"/>
      <c r="K28" s="94"/>
    </row>
    <row r="29" spans="1:11" s="74" customFormat="1" ht="20.100000000000001" customHeight="1">
      <c r="C29" s="144"/>
      <c r="D29" s="88"/>
      <c r="E29" s="88"/>
      <c r="F29" s="149"/>
      <c r="G29" s="431" t="s">
        <v>114</v>
      </c>
      <c r="H29" s="78"/>
      <c r="I29" s="88"/>
      <c r="K29" s="94"/>
    </row>
    <row r="30" spans="1:11" s="74" customFormat="1" ht="20.100000000000001" customHeight="1">
      <c r="C30" s="144"/>
      <c r="D30" s="88"/>
      <c r="E30" s="88"/>
      <c r="F30" s="149"/>
      <c r="G30" s="431"/>
      <c r="H30" s="78"/>
      <c r="I30" s="88"/>
      <c r="K30" s="94"/>
    </row>
    <row r="31" spans="1:11" s="74" customFormat="1" ht="20.100000000000001" customHeight="1">
      <c r="C31" s="144"/>
      <c r="D31" s="88"/>
      <c r="E31" s="88" t="s">
        <v>125</v>
      </c>
      <c r="F31" s="149"/>
      <c r="H31" s="78"/>
      <c r="I31" s="88"/>
      <c r="K31" s="94"/>
    </row>
    <row r="32" spans="1:11" s="74" customFormat="1" ht="20.100000000000001" customHeight="1">
      <c r="C32" s="144"/>
      <c r="D32" s="88"/>
      <c r="E32" s="88"/>
      <c r="F32" s="149"/>
      <c r="H32" s="78"/>
      <c r="I32" s="88"/>
      <c r="K32" s="94"/>
    </row>
    <row r="33" spans="1:11" s="74" customFormat="1" ht="20.100000000000001" customHeight="1">
      <c r="C33" s="144"/>
      <c r="D33" s="88"/>
      <c r="E33" s="88"/>
      <c r="F33" s="149"/>
      <c r="G33" s="196"/>
      <c r="H33" s="251" t="s">
        <v>154</v>
      </c>
      <c r="I33" s="88"/>
      <c r="K33" s="94"/>
    </row>
    <row r="34" spans="1:11" s="74" customFormat="1" ht="20.100000000000001" customHeight="1">
      <c r="C34" s="144"/>
      <c r="D34" s="88"/>
      <c r="E34" s="88"/>
      <c r="F34" s="149"/>
      <c r="G34" s="88"/>
      <c r="H34" s="78"/>
      <c r="I34" s="88"/>
      <c r="K34" s="94"/>
    </row>
    <row r="35" spans="1:11" s="74" customFormat="1" ht="20.100000000000001" customHeight="1">
      <c r="C35" s="144"/>
      <c r="D35" s="88"/>
      <c r="E35" s="88"/>
      <c r="F35" s="149"/>
      <c r="H35" s="252"/>
      <c r="I35" s="88"/>
      <c r="K35" s="94"/>
    </row>
    <row r="36" spans="1:11" s="74" customFormat="1" ht="20.100000000000001" customHeight="1">
      <c r="C36" s="144"/>
      <c r="D36" s="88"/>
      <c r="E36" s="88"/>
      <c r="F36" s="149"/>
      <c r="G36" s="424"/>
      <c r="H36" s="425"/>
      <c r="I36" s="88"/>
      <c r="K36" s="94"/>
    </row>
    <row r="37" spans="1:11" ht="20.100000000000001" customHeight="1">
      <c r="C37" s="229"/>
      <c r="D37" s="89"/>
      <c r="E37" s="89"/>
      <c r="F37" s="150"/>
      <c r="G37" s="89"/>
      <c r="H37" s="153" t="s">
        <v>115</v>
      </c>
      <c r="I37" s="89"/>
    </row>
    <row r="38" spans="1:11" ht="20.100000000000001" customHeight="1">
      <c r="C38" s="229"/>
      <c r="D38" s="89"/>
      <c r="E38" s="89"/>
      <c r="F38" s="150"/>
      <c r="G38" s="89"/>
      <c r="H38" s="79"/>
      <c r="I38" s="89"/>
    </row>
    <row r="39" spans="1:11" ht="20.100000000000001" customHeight="1">
      <c r="C39" s="229"/>
      <c r="D39" s="89"/>
      <c r="E39" s="89"/>
      <c r="F39" s="150"/>
      <c r="G39" s="89"/>
      <c r="H39" s="79"/>
      <c r="I39" s="89"/>
    </row>
    <row r="40" spans="1:11" ht="20.100000000000001" customHeight="1">
      <c r="C40" s="229"/>
      <c r="D40" s="74"/>
      <c r="E40" s="89"/>
      <c r="F40" s="151"/>
      <c r="G40" s="145"/>
      <c r="H40" s="152"/>
      <c r="I40" s="89"/>
    </row>
    <row r="41" spans="1:11" ht="20.100000000000001" customHeight="1">
      <c r="C41" s="74"/>
      <c r="E41" s="74"/>
      <c r="I41" s="74"/>
    </row>
    <row r="42" spans="1:11" s="74" customFormat="1" ht="20.100000000000001" customHeight="1">
      <c r="A42" s="75"/>
    </row>
  </sheetData>
  <sheetProtection sheet="1" objects="1" scenarios="1" selectLockedCells="1" selectUnlockedCells="1"/>
  <mergeCells count="7">
    <mergeCell ref="G36:H36"/>
    <mergeCell ref="B10:B11"/>
    <mergeCell ref="G21:G22"/>
    <mergeCell ref="G10:G11"/>
    <mergeCell ref="H10:H11"/>
    <mergeCell ref="C10:C11"/>
    <mergeCell ref="G29:G30"/>
  </mergeCells>
  <phoneticPr fontId="1"/>
  <printOptions horizontalCentered="1" verticalCentered="1"/>
  <pageMargins left="0.11811023622047245" right="0.19685039370078741" top="0.39370078740157483" bottom="0.19685039370078741" header="0" footer="0"/>
  <pageSetup paperSize="9" scale="80" fitToWidth="2" fitToHeight="2" orientation="portrait" r:id="rId1"/>
  <headerFooter alignWithMargins="0">
    <evenFooter>&amp;R&amp;"ＭＳ Ｐゴシック,太字"&amp;20&amp;E②処理状況も記入してください。</evenFooter>
  </headerFooter>
  <rowBreaks count="1" manualBreakCount="1">
    <brk id="3" max="22" man="1"/>
  </rowBreaks>
  <colBreaks count="1" manualBreakCount="1">
    <brk id="8" max="39"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G65"/>
  <sheetViews>
    <sheetView showGridLines="0" view="pageBreakPreview" zoomScaleNormal="100" zoomScaleSheetLayoutView="100" workbookViewId="0">
      <pane xSplit="1" ySplit="3" topLeftCell="B4" activePane="bottomRight" state="frozen"/>
      <selection pane="topRight"/>
      <selection pane="bottomLeft"/>
      <selection pane="bottomRight" activeCell="B4" sqref="B4"/>
    </sheetView>
  </sheetViews>
  <sheetFormatPr defaultColWidth="9" defaultRowHeight="13.5"/>
  <cols>
    <col min="1" max="1" width="4.375" style="24" customWidth="1"/>
    <col min="2" max="2" width="24.625" style="24" customWidth="1"/>
    <col min="3" max="3" width="20.625" style="44" customWidth="1"/>
    <col min="4" max="5" width="15.625" style="44" customWidth="1"/>
    <col min="6" max="6" width="24.625" style="24" customWidth="1"/>
    <col min="7" max="7" width="15.625" style="24" customWidth="1"/>
    <col min="8" max="16384" width="9" style="24"/>
  </cols>
  <sheetData>
    <row r="1" spans="1:33" ht="27" customHeight="1" thickBot="1">
      <c r="A1" s="7" t="s">
        <v>143</v>
      </c>
      <c r="B1" s="23"/>
      <c r="C1" s="296" t="str">
        <f>表紙!$AJ$3&amp;"実績"</f>
        <v>令和5年度実績</v>
      </c>
      <c r="D1" s="43"/>
      <c r="E1" s="43"/>
      <c r="F1" s="23"/>
      <c r="G1" s="50" t="s">
        <v>69</v>
      </c>
      <c r="I1" s="294" t="s">
        <v>208</v>
      </c>
      <c r="AA1" s="247" t="s">
        <v>148</v>
      </c>
    </row>
    <row r="2" spans="1:33" ht="27" customHeight="1">
      <c r="A2" s="432"/>
      <c r="B2" s="434" t="s">
        <v>117</v>
      </c>
      <c r="C2" s="218" t="s">
        <v>119</v>
      </c>
      <c r="D2" s="233"/>
      <c r="E2" s="232"/>
      <c r="F2" s="434" t="s">
        <v>144</v>
      </c>
      <c r="G2" s="436" t="s">
        <v>25</v>
      </c>
      <c r="I2" s="318" t="s">
        <v>209</v>
      </c>
      <c r="AA2" s="248" t="s">
        <v>147</v>
      </c>
    </row>
    <row r="3" spans="1:33" ht="30" customHeight="1" thickBot="1">
      <c r="A3" s="433"/>
      <c r="B3" s="435"/>
      <c r="C3" s="244" t="s">
        <v>145</v>
      </c>
      <c r="D3" s="48" t="s">
        <v>67</v>
      </c>
      <c r="E3" s="49" t="s">
        <v>197</v>
      </c>
      <c r="F3" s="435"/>
      <c r="G3" s="437"/>
      <c r="I3" s="317" t="s">
        <v>210</v>
      </c>
      <c r="AA3" s="226" t="s">
        <v>71</v>
      </c>
      <c r="AB3" s="225" t="s">
        <v>120</v>
      </c>
      <c r="AC3" s="44" t="s">
        <v>67</v>
      </c>
      <c r="AD3" s="44" t="s">
        <v>68</v>
      </c>
      <c r="AE3" s="44" t="s">
        <v>149</v>
      </c>
      <c r="AF3" s="44" t="s">
        <v>72</v>
      </c>
      <c r="AG3" s="44" t="s">
        <v>73</v>
      </c>
    </row>
    <row r="4" spans="1:33" ht="32.1" customHeight="1" thickTop="1">
      <c r="A4" s="17">
        <v>1</v>
      </c>
      <c r="B4" s="304"/>
      <c r="C4" s="219" t="s">
        <v>207</v>
      </c>
      <c r="D4" s="45"/>
      <c r="E4" s="208"/>
      <c r="F4" s="20"/>
      <c r="G4" s="209"/>
      <c r="AA4" s="51" t="str">
        <f t="shared" ref="AA4:AA35" si="0">IF(B4&lt;&gt;"",B4,"")</f>
        <v/>
      </c>
      <c r="AB4" s="52" t="str">
        <f>IF(C4&lt;&gt;"排出事業者・処分業者",LEFT(C4,1),"")</f>
        <v>排</v>
      </c>
      <c r="AC4" s="52" t="str">
        <f t="shared" ref="AC4:AC35" si="1">IF(D4&lt;&gt;"",D4,"")</f>
        <v/>
      </c>
      <c r="AD4" s="52" t="str">
        <f t="shared" ref="AD4:AD35" si="2">IF(E4&lt;&gt;"",E4,"")</f>
        <v/>
      </c>
      <c r="AE4" s="52"/>
      <c r="AF4" s="52" t="str">
        <f t="shared" ref="AF4:AG4" si="3">IF(F4&lt;&gt;"",F4,"")</f>
        <v/>
      </c>
      <c r="AG4" s="53" t="str">
        <f t="shared" si="3"/>
        <v/>
      </c>
    </row>
    <row r="5" spans="1:33" ht="32.1" customHeight="1">
      <c r="A5" s="18">
        <f>A4+1</f>
        <v>2</v>
      </c>
      <c r="B5" s="305"/>
      <c r="C5" s="208" t="s">
        <v>207</v>
      </c>
      <c r="D5" s="46"/>
      <c r="E5" s="210"/>
      <c r="F5" s="21"/>
      <c r="G5" s="211"/>
      <c r="AA5" s="54" t="str">
        <f t="shared" si="0"/>
        <v/>
      </c>
      <c r="AB5" s="55" t="str">
        <f>IF(C5&lt;&gt;"排出事業者・処分業者",LEFT(C5,1),"")</f>
        <v>排</v>
      </c>
      <c r="AC5" s="55" t="str">
        <f t="shared" si="1"/>
        <v/>
      </c>
      <c r="AD5" s="55" t="str">
        <f t="shared" si="2"/>
        <v/>
      </c>
      <c r="AE5" s="55"/>
      <c r="AF5" s="55" t="str">
        <f t="shared" ref="AF5:AF29" si="4">IF(F5&lt;&gt;"",F5,"")</f>
        <v/>
      </c>
      <c r="AG5" s="56" t="str">
        <f t="shared" ref="AG5:AG29" si="5">IF(G5&lt;&gt;"",G5,"")</f>
        <v/>
      </c>
    </row>
    <row r="6" spans="1:33" ht="32.1" customHeight="1">
      <c r="A6" s="18">
        <f t="shared" ref="A6:A62" si="6">A5+1</f>
        <v>3</v>
      </c>
      <c r="B6" s="305"/>
      <c r="C6" s="210" t="s">
        <v>207</v>
      </c>
      <c r="D6" s="46"/>
      <c r="E6" s="210"/>
      <c r="F6" s="21"/>
      <c r="G6" s="211"/>
      <c r="AA6" s="54" t="str">
        <f t="shared" si="0"/>
        <v/>
      </c>
      <c r="AB6" s="55" t="str">
        <f t="shared" ref="AB6:AB35" si="7">IF(C6&lt;&gt;"排出事業者・処分業者",LEFT(C6,1),"")</f>
        <v>排</v>
      </c>
      <c r="AC6" s="55" t="str">
        <f t="shared" si="1"/>
        <v/>
      </c>
      <c r="AD6" s="55" t="str">
        <f t="shared" si="2"/>
        <v/>
      </c>
      <c r="AE6" s="55"/>
      <c r="AF6" s="55" t="str">
        <f t="shared" si="4"/>
        <v/>
      </c>
      <c r="AG6" s="56" t="str">
        <f t="shared" si="5"/>
        <v/>
      </c>
    </row>
    <row r="7" spans="1:33" ht="32.1" customHeight="1">
      <c r="A7" s="18">
        <f t="shared" si="6"/>
        <v>4</v>
      </c>
      <c r="B7" s="305"/>
      <c r="C7" s="210" t="s">
        <v>207</v>
      </c>
      <c r="D7" s="46"/>
      <c r="E7" s="210"/>
      <c r="F7" s="21"/>
      <c r="G7" s="211"/>
      <c r="AA7" s="54" t="str">
        <f t="shared" si="0"/>
        <v/>
      </c>
      <c r="AB7" s="55" t="str">
        <f t="shared" si="7"/>
        <v>排</v>
      </c>
      <c r="AC7" s="55" t="str">
        <f t="shared" si="1"/>
        <v/>
      </c>
      <c r="AD7" s="55" t="str">
        <f t="shared" si="2"/>
        <v/>
      </c>
      <c r="AE7" s="55"/>
      <c r="AF7" s="55" t="str">
        <f t="shared" si="4"/>
        <v/>
      </c>
      <c r="AG7" s="56" t="str">
        <f t="shared" si="5"/>
        <v/>
      </c>
    </row>
    <row r="8" spans="1:33" ht="32.1" customHeight="1">
      <c r="A8" s="18">
        <f t="shared" si="6"/>
        <v>5</v>
      </c>
      <c r="B8" s="305"/>
      <c r="C8" s="210" t="s">
        <v>207</v>
      </c>
      <c r="D8" s="46"/>
      <c r="E8" s="210"/>
      <c r="F8" s="21"/>
      <c r="G8" s="211"/>
      <c r="AA8" s="54" t="str">
        <f t="shared" si="0"/>
        <v/>
      </c>
      <c r="AB8" s="55" t="str">
        <f t="shared" si="7"/>
        <v>排</v>
      </c>
      <c r="AC8" s="55" t="str">
        <f t="shared" si="1"/>
        <v/>
      </c>
      <c r="AD8" s="55" t="str">
        <f t="shared" si="2"/>
        <v/>
      </c>
      <c r="AE8" s="55"/>
      <c r="AF8" s="55" t="str">
        <f t="shared" si="4"/>
        <v/>
      </c>
      <c r="AG8" s="56" t="str">
        <f t="shared" si="5"/>
        <v/>
      </c>
    </row>
    <row r="9" spans="1:33" ht="32.1" customHeight="1">
      <c r="A9" s="18">
        <f t="shared" si="6"/>
        <v>6</v>
      </c>
      <c r="B9" s="305"/>
      <c r="C9" s="210" t="s">
        <v>207</v>
      </c>
      <c r="D9" s="46"/>
      <c r="E9" s="210"/>
      <c r="F9" s="21"/>
      <c r="G9" s="211"/>
      <c r="AA9" s="54" t="str">
        <f t="shared" si="0"/>
        <v/>
      </c>
      <c r="AB9" s="55" t="str">
        <f t="shared" si="7"/>
        <v>排</v>
      </c>
      <c r="AC9" s="55" t="str">
        <f t="shared" si="1"/>
        <v/>
      </c>
      <c r="AD9" s="55" t="str">
        <f t="shared" si="2"/>
        <v/>
      </c>
      <c r="AE9" s="55"/>
      <c r="AF9" s="55" t="str">
        <f t="shared" si="4"/>
        <v/>
      </c>
      <c r="AG9" s="56" t="str">
        <f t="shared" si="5"/>
        <v/>
      </c>
    </row>
    <row r="10" spans="1:33" ht="32.1" customHeight="1">
      <c r="A10" s="18">
        <f t="shared" si="6"/>
        <v>7</v>
      </c>
      <c r="B10" s="305"/>
      <c r="C10" s="210" t="s">
        <v>207</v>
      </c>
      <c r="D10" s="46"/>
      <c r="E10" s="210"/>
      <c r="F10" s="21"/>
      <c r="G10" s="211"/>
      <c r="S10"/>
      <c r="AA10" s="54" t="str">
        <f t="shared" si="0"/>
        <v/>
      </c>
      <c r="AB10" s="55" t="str">
        <f t="shared" si="7"/>
        <v>排</v>
      </c>
      <c r="AC10" s="55" t="str">
        <f t="shared" si="1"/>
        <v/>
      </c>
      <c r="AD10" s="55" t="str">
        <f t="shared" si="2"/>
        <v/>
      </c>
      <c r="AE10" s="55"/>
      <c r="AF10" s="55" t="str">
        <f t="shared" si="4"/>
        <v/>
      </c>
      <c r="AG10" s="56" t="str">
        <f t="shared" si="5"/>
        <v/>
      </c>
    </row>
    <row r="11" spans="1:33" ht="32.1" customHeight="1">
      <c r="A11" s="18">
        <f t="shared" si="6"/>
        <v>8</v>
      </c>
      <c r="B11" s="305"/>
      <c r="C11" s="210" t="s">
        <v>207</v>
      </c>
      <c r="D11" s="46"/>
      <c r="E11" s="210"/>
      <c r="F11" s="21"/>
      <c r="G11" s="211"/>
      <c r="AA11" s="54" t="str">
        <f t="shared" si="0"/>
        <v/>
      </c>
      <c r="AB11" s="55" t="str">
        <f t="shared" si="7"/>
        <v>排</v>
      </c>
      <c r="AC11" s="55" t="str">
        <f t="shared" si="1"/>
        <v/>
      </c>
      <c r="AD11" s="55" t="str">
        <f t="shared" si="2"/>
        <v/>
      </c>
      <c r="AE11" s="55"/>
      <c r="AF11" s="55" t="str">
        <f t="shared" si="4"/>
        <v/>
      </c>
      <c r="AG11" s="56" t="str">
        <f t="shared" si="5"/>
        <v/>
      </c>
    </row>
    <row r="12" spans="1:33" ht="32.1" customHeight="1">
      <c r="A12" s="18">
        <f t="shared" si="6"/>
        <v>9</v>
      </c>
      <c r="B12" s="305"/>
      <c r="C12" s="210" t="s">
        <v>207</v>
      </c>
      <c r="D12" s="46"/>
      <c r="E12" s="210"/>
      <c r="F12" s="21"/>
      <c r="G12" s="211"/>
      <c r="AA12" s="54" t="str">
        <f t="shared" si="0"/>
        <v/>
      </c>
      <c r="AB12" s="55" t="str">
        <f t="shared" si="7"/>
        <v>排</v>
      </c>
      <c r="AC12" s="55" t="str">
        <f t="shared" si="1"/>
        <v/>
      </c>
      <c r="AD12" s="55" t="str">
        <f t="shared" si="2"/>
        <v/>
      </c>
      <c r="AE12" s="55"/>
      <c r="AF12" s="55" t="str">
        <f t="shared" si="4"/>
        <v/>
      </c>
      <c r="AG12" s="56" t="str">
        <f t="shared" si="5"/>
        <v/>
      </c>
    </row>
    <row r="13" spans="1:33" ht="32.1" customHeight="1">
      <c r="A13" s="18">
        <f t="shared" si="6"/>
        <v>10</v>
      </c>
      <c r="B13" s="305"/>
      <c r="C13" s="210" t="s">
        <v>207</v>
      </c>
      <c r="D13" s="46"/>
      <c r="E13" s="210"/>
      <c r="F13" s="21"/>
      <c r="G13" s="211"/>
      <c r="AA13" s="54" t="str">
        <f t="shared" si="0"/>
        <v/>
      </c>
      <c r="AB13" s="55" t="str">
        <f t="shared" si="7"/>
        <v>排</v>
      </c>
      <c r="AC13" s="55" t="str">
        <f t="shared" si="1"/>
        <v/>
      </c>
      <c r="AD13" s="55" t="str">
        <f t="shared" si="2"/>
        <v/>
      </c>
      <c r="AE13" s="55"/>
      <c r="AF13" s="55" t="str">
        <f t="shared" si="4"/>
        <v/>
      </c>
      <c r="AG13" s="56" t="str">
        <f t="shared" si="5"/>
        <v/>
      </c>
    </row>
    <row r="14" spans="1:33" ht="32.1" customHeight="1">
      <c r="A14" s="18">
        <f t="shared" si="6"/>
        <v>11</v>
      </c>
      <c r="B14" s="305"/>
      <c r="C14" s="210" t="s">
        <v>207</v>
      </c>
      <c r="D14" s="46"/>
      <c r="E14" s="210"/>
      <c r="F14" s="21"/>
      <c r="G14" s="211"/>
      <c r="AA14" s="54" t="str">
        <f t="shared" si="0"/>
        <v/>
      </c>
      <c r="AB14" s="55" t="str">
        <f t="shared" si="7"/>
        <v>排</v>
      </c>
      <c r="AC14" s="55" t="str">
        <f t="shared" si="1"/>
        <v/>
      </c>
      <c r="AD14" s="55" t="str">
        <f t="shared" si="2"/>
        <v/>
      </c>
      <c r="AE14" s="55"/>
      <c r="AF14" s="55" t="str">
        <f t="shared" si="4"/>
        <v/>
      </c>
      <c r="AG14" s="56" t="str">
        <f t="shared" si="5"/>
        <v/>
      </c>
    </row>
    <row r="15" spans="1:33" ht="32.1" customHeight="1">
      <c r="A15" s="18">
        <f t="shared" si="6"/>
        <v>12</v>
      </c>
      <c r="B15" s="305"/>
      <c r="C15" s="210" t="s">
        <v>207</v>
      </c>
      <c r="D15" s="46"/>
      <c r="E15" s="210"/>
      <c r="F15" s="21"/>
      <c r="G15" s="211"/>
      <c r="AA15" s="54" t="str">
        <f t="shared" si="0"/>
        <v/>
      </c>
      <c r="AB15" s="55" t="str">
        <f t="shared" si="7"/>
        <v>排</v>
      </c>
      <c r="AC15" s="55" t="str">
        <f t="shared" si="1"/>
        <v/>
      </c>
      <c r="AD15" s="55" t="str">
        <f t="shared" si="2"/>
        <v/>
      </c>
      <c r="AE15" s="55"/>
      <c r="AF15" s="55" t="str">
        <f t="shared" si="4"/>
        <v/>
      </c>
      <c r="AG15" s="56" t="str">
        <f t="shared" si="5"/>
        <v/>
      </c>
    </row>
    <row r="16" spans="1:33" ht="32.1" customHeight="1">
      <c r="A16" s="18">
        <f t="shared" si="6"/>
        <v>13</v>
      </c>
      <c r="B16" s="305"/>
      <c r="C16" s="210" t="s">
        <v>207</v>
      </c>
      <c r="D16" s="46"/>
      <c r="E16" s="210"/>
      <c r="F16" s="21"/>
      <c r="G16" s="211"/>
      <c r="AA16" s="54" t="str">
        <f t="shared" si="0"/>
        <v/>
      </c>
      <c r="AB16" s="55" t="str">
        <f t="shared" si="7"/>
        <v>排</v>
      </c>
      <c r="AC16" s="55" t="str">
        <f t="shared" si="1"/>
        <v/>
      </c>
      <c r="AD16" s="55" t="str">
        <f t="shared" si="2"/>
        <v/>
      </c>
      <c r="AE16" s="55"/>
      <c r="AF16" s="55" t="str">
        <f t="shared" si="4"/>
        <v/>
      </c>
      <c r="AG16" s="56" t="str">
        <f t="shared" si="5"/>
        <v/>
      </c>
    </row>
    <row r="17" spans="1:33" ht="32.1" customHeight="1">
      <c r="A17" s="18">
        <f t="shared" si="6"/>
        <v>14</v>
      </c>
      <c r="B17" s="305"/>
      <c r="C17" s="210" t="s">
        <v>207</v>
      </c>
      <c r="D17" s="46"/>
      <c r="E17" s="210"/>
      <c r="F17" s="21"/>
      <c r="G17" s="211"/>
      <c r="AA17" s="54" t="str">
        <f t="shared" si="0"/>
        <v/>
      </c>
      <c r="AB17" s="55" t="str">
        <f t="shared" si="7"/>
        <v>排</v>
      </c>
      <c r="AC17" s="55" t="str">
        <f t="shared" si="1"/>
        <v/>
      </c>
      <c r="AD17" s="55" t="str">
        <f t="shared" si="2"/>
        <v/>
      </c>
      <c r="AE17" s="55"/>
      <c r="AF17" s="55" t="str">
        <f t="shared" si="4"/>
        <v/>
      </c>
      <c r="AG17" s="56" t="str">
        <f t="shared" si="5"/>
        <v/>
      </c>
    </row>
    <row r="18" spans="1:33" ht="32.1" customHeight="1">
      <c r="A18" s="18">
        <f t="shared" si="6"/>
        <v>15</v>
      </c>
      <c r="B18" s="305"/>
      <c r="C18" s="210" t="s">
        <v>207</v>
      </c>
      <c r="D18" s="46"/>
      <c r="E18" s="210"/>
      <c r="F18" s="21"/>
      <c r="G18" s="211"/>
      <c r="AA18" s="54" t="str">
        <f t="shared" si="0"/>
        <v/>
      </c>
      <c r="AB18" s="55" t="str">
        <f t="shared" si="7"/>
        <v>排</v>
      </c>
      <c r="AC18" s="55" t="str">
        <f t="shared" si="1"/>
        <v/>
      </c>
      <c r="AD18" s="55" t="str">
        <f t="shared" si="2"/>
        <v/>
      </c>
      <c r="AE18" s="55"/>
      <c r="AF18" s="55" t="str">
        <f t="shared" si="4"/>
        <v/>
      </c>
      <c r="AG18" s="56" t="str">
        <f t="shared" si="5"/>
        <v/>
      </c>
    </row>
    <row r="19" spans="1:33" ht="32.1" customHeight="1">
      <c r="A19" s="18">
        <f t="shared" si="6"/>
        <v>16</v>
      </c>
      <c r="B19" s="305"/>
      <c r="C19" s="210" t="s">
        <v>207</v>
      </c>
      <c r="D19" s="46"/>
      <c r="E19" s="210"/>
      <c r="F19" s="21"/>
      <c r="G19" s="211"/>
      <c r="AA19" s="54" t="str">
        <f t="shared" si="0"/>
        <v/>
      </c>
      <c r="AB19" s="55" t="str">
        <f t="shared" si="7"/>
        <v>排</v>
      </c>
      <c r="AC19" s="55" t="str">
        <f t="shared" si="1"/>
        <v/>
      </c>
      <c r="AD19" s="55" t="str">
        <f t="shared" si="2"/>
        <v/>
      </c>
      <c r="AE19" s="55"/>
      <c r="AF19" s="55" t="str">
        <f t="shared" si="4"/>
        <v/>
      </c>
      <c r="AG19" s="56" t="str">
        <f t="shared" si="5"/>
        <v/>
      </c>
    </row>
    <row r="20" spans="1:33" ht="32.1" customHeight="1">
      <c r="A20" s="18">
        <f t="shared" si="6"/>
        <v>17</v>
      </c>
      <c r="B20" s="305"/>
      <c r="C20" s="210" t="s">
        <v>207</v>
      </c>
      <c r="D20" s="46"/>
      <c r="E20" s="210"/>
      <c r="F20" s="21"/>
      <c r="G20" s="211"/>
      <c r="AA20" s="54" t="str">
        <f t="shared" si="0"/>
        <v/>
      </c>
      <c r="AB20" s="55" t="str">
        <f t="shared" si="7"/>
        <v>排</v>
      </c>
      <c r="AC20" s="55" t="str">
        <f t="shared" si="1"/>
        <v/>
      </c>
      <c r="AD20" s="55" t="str">
        <f t="shared" si="2"/>
        <v/>
      </c>
      <c r="AE20" s="55"/>
      <c r="AF20" s="55" t="str">
        <f t="shared" si="4"/>
        <v/>
      </c>
      <c r="AG20" s="56" t="str">
        <f t="shared" si="5"/>
        <v/>
      </c>
    </row>
    <row r="21" spans="1:33" ht="32.1" customHeight="1">
      <c r="A21" s="18">
        <f t="shared" si="6"/>
        <v>18</v>
      </c>
      <c r="B21" s="305"/>
      <c r="C21" s="210" t="s">
        <v>207</v>
      </c>
      <c r="D21" s="46"/>
      <c r="E21" s="210"/>
      <c r="F21" s="21"/>
      <c r="G21" s="211"/>
      <c r="AA21" s="54" t="str">
        <f t="shared" si="0"/>
        <v/>
      </c>
      <c r="AB21" s="55" t="str">
        <f t="shared" si="7"/>
        <v>排</v>
      </c>
      <c r="AC21" s="55" t="str">
        <f t="shared" si="1"/>
        <v/>
      </c>
      <c r="AD21" s="55" t="str">
        <f t="shared" si="2"/>
        <v/>
      </c>
      <c r="AE21" s="55"/>
      <c r="AF21" s="55" t="str">
        <f t="shared" si="4"/>
        <v/>
      </c>
      <c r="AG21" s="56" t="str">
        <f t="shared" si="5"/>
        <v/>
      </c>
    </row>
    <row r="22" spans="1:33" ht="32.1" customHeight="1">
      <c r="A22" s="18">
        <f t="shared" si="6"/>
        <v>19</v>
      </c>
      <c r="B22" s="305"/>
      <c r="C22" s="210" t="s">
        <v>207</v>
      </c>
      <c r="D22" s="46"/>
      <c r="E22" s="210"/>
      <c r="F22" s="21"/>
      <c r="G22" s="211"/>
      <c r="AA22" s="54" t="str">
        <f t="shared" si="0"/>
        <v/>
      </c>
      <c r="AB22" s="55" t="str">
        <f t="shared" si="7"/>
        <v>排</v>
      </c>
      <c r="AC22" s="55" t="str">
        <f t="shared" si="1"/>
        <v/>
      </c>
      <c r="AD22" s="55" t="str">
        <f t="shared" si="2"/>
        <v/>
      </c>
      <c r="AE22" s="55"/>
      <c r="AF22" s="55" t="str">
        <f t="shared" si="4"/>
        <v/>
      </c>
      <c r="AG22" s="56" t="str">
        <f t="shared" si="5"/>
        <v/>
      </c>
    </row>
    <row r="23" spans="1:33" ht="32.1" customHeight="1">
      <c r="A23" s="18">
        <f t="shared" si="6"/>
        <v>20</v>
      </c>
      <c r="B23" s="305"/>
      <c r="C23" s="210" t="s">
        <v>207</v>
      </c>
      <c r="D23" s="46"/>
      <c r="E23" s="210"/>
      <c r="F23" s="21"/>
      <c r="G23" s="211"/>
      <c r="AA23" s="54" t="str">
        <f t="shared" si="0"/>
        <v/>
      </c>
      <c r="AB23" s="55" t="str">
        <f t="shared" si="7"/>
        <v>排</v>
      </c>
      <c r="AC23" s="55" t="str">
        <f t="shared" si="1"/>
        <v/>
      </c>
      <c r="AD23" s="55" t="str">
        <f t="shared" si="2"/>
        <v/>
      </c>
      <c r="AE23" s="55"/>
      <c r="AF23" s="55" t="str">
        <f t="shared" si="4"/>
        <v/>
      </c>
      <c r="AG23" s="56" t="str">
        <f t="shared" si="5"/>
        <v/>
      </c>
    </row>
    <row r="24" spans="1:33" ht="32.1" customHeight="1">
      <c r="A24" s="18">
        <f t="shared" si="6"/>
        <v>21</v>
      </c>
      <c r="B24" s="305"/>
      <c r="C24" s="210" t="s">
        <v>207</v>
      </c>
      <c r="D24" s="46"/>
      <c r="E24" s="210"/>
      <c r="F24" s="21"/>
      <c r="G24" s="211"/>
      <c r="AA24" s="54" t="str">
        <f t="shared" si="0"/>
        <v/>
      </c>
      <c r="AB24" s="55" t="str">
        <f t="shared" si="7"/>
        <v>排</v>
      </c>
      <c r="AC24" s="55" t="str">
        <f t="shared" si="1"/>
        <v/>
      </c>
      <c r="AD24" s="55" t="str">
        <f t="shared" si="2"/>
        <v/>
      </c>
      <c r="AE24" s="55"/>
      <c r="AF24" s="55" t="str">
        <f t="shared" si="4"/>
        <v/>
      </c>
      <c r="AG24" s="56" t="str">
        <f t="shared" si="5"/>
        <v/>
      </c>
    </row>
    <row r="25" spans="1:33" ht="32.1" customHeight="1">
      <c r="A25" s="18">
        <f t="shared" si="6"/>
        <v>22</v>
      </c>
      <c r="B25" s="305"/>
      <c r="C25" s="210" t="s">
        <v>207</v>
      </c>
      <c r="D25" s="46"/>
      <c r="E25" s="210"/>
      <c r="F25" s="21"/>
      <c r="G25" s="211"/>
      <c r="AA25" s="54" t="str">
        <f t="shared" si="0"/>
        <v/>
      </c>
      <c r="AB25" s="55" t="str">
        <f t="shared" si="7"/>
        <v>排</v>
      </c>
      <c r="AC25" s="55" t="str">
        <f t="shared" si="1"/>
        <v/>
      </c>
      <c r="AD25" s="55" t="str">
        <f t="shared" si="2"/>
        <v/>
      </c>
      <c r="AE25" s="55"/>
      <c r="AF25" s="55" t="str">
        <f t="shared" si="4"/>
        <v/>
      </c>
      <c r="AG25" s="56" t="str">
        <f t="shared" si="5"/>
        <v/>
      </c>
    </row>
    <row r="26" spans="1:33" ht="32.1" customHeight="1">
      <c r="A26" s="18">
        <f t="shared" si="6"/>
        <v>23</v>
      </c>
      <c r="B26" s="305"/>
      <c r="C26" s="210" t="s">
        <v>207</v>
      </c>
      <c r="D26" s="46"/>
      <c r="E26" s="210"/>
      <c r="F26" s="21"/>
      <c r="G26" s="211"/>
      <c r="AA26" s="54" t="str">
        <f t="shared" si="0"/>
        <v/>
      </c>
      <c r="AB26" s="55" t="str">
        <f t="shared" si="7"/>
        <v>排</v>
      </c>
      <c r="AC26" s="55" t="str">
        <f t="shared" si="1"/>
        <v/>
      </c>
      <c r="AD26" s="55" t="str">
        <f t="shared" si="2"/>
        <v/>
      </c>
      <c r="AE26" s="55"/>
      <c r="AF26" s="55" t="str">
        <f t="shared" si="4"/>
        <v/>
      </c>
      <c r="AG26" s="56" t="str">
        <f t="shared" si="5"/>
        <v/>
      </c>
    </row>
    <row r="27" spans="1:33" ht="32.1" customHeight="1">
      <c r="A27" s="18">
        <f t="shared" si="6"/>
        <v>24</v>
      </c>
      <c r="B27" s="305"/>
      <c r="C27" s="210" t="s">
        <v>207</v>
      </c>
      <c r="D27" s="46"/>
      <c r="E27" s="210"/>
      <c r="F27" s="21"/>
      <c r="G27" s="211"/>
      <c r="AA27" s="54" t="str">
        <f t="shared" si="0"/>
        <v/>
      </c>
      <c r="AB27" s="55" t="str">
        <f t="shared" si="7"/>
        <v>排</v>
      </c>
      <c r="AC27" s="55" t="str">
        <f t="shared" si="1"/>
        <v/>
      </c>
      <c r="AD27" s="55" t="str">
        <f t="shared" si="2"/>
        <v/>
      </c>
      <c r="AE27" s="55"/>
      <c r="AF27" s="55" t="str">
        <f t="shared" si="4"/>
        <v/>
      </c>
      <c r="AG27" s="56" t="str">
        <f t="shared" si="5"/>
        <v/>
      </c>
    </row>
    <row r="28" spans="1:33" ht="32.1" customHeight="1" thickBot="1">
      <c r="A28" s="140">
        <f t="shared" si="6"/>
        <v>25</v>
      </c>
      <c r="B28" s="306"/>
      <c r="C28" s="210" t="s">
        <v>207</v>
      </c>
      <c r="D28" s="46"/>
      <c r="E28" s="210"/>
      <c r="F28" s="141"/>
      <c r="G28" s="212"/>
      <c r="AA28" s="57" t="str">
        <f t="shared" si="0"/>
        <v/>
      </c>
      <c r="AB28" s="58" t="str">
        <f t="shared" si="7"/>
        <v>排</v>
      </c>
      <c r="AC28" s="58" t="str">
        <f t="shared" si="1"/>
        <v/>
      </c>
      <c r="AD28" s="58" t="str">
        <f t="shared" si="2"/>
        <v/>
      </c>
      <c r="AE28" s="58"/>
      <c r="AF28" s="58" t="str">
        <f t="shared" si="4"/>
        <v/>
      </c>
      <c r="AG28" s="59" t="str">
        <f t="shared" si="5"/>
        <v/>
      </c>
    </row>
    <row r="29" spans="1:33" ht="32.1" customHeight="1">
      <c r="A29" s="17">
        <f t="shared" si="6"/>
        <v>26</v>
      </c>
      <c r="B29" s="304"/>
      <c r="C29" s="210" t="s">
        <v>207</v>
      </c>
      <c r="D29" s="45"/>
      <c r="E29" s="208"/>
      <c r="F29" s="20"/>
      <c r="G29" s="209"/>
      <c r="AA29" s="51" t="str">
        <f t="shared" si="0"/>
        <v/>
      </c>
      <c r="AB29" s="52" t="str">
        <f t="shared" si="7"/>
        <v>排</v>
      </c>
      <c r="AC29" s="52" t="str">
        <f t="shared" si="1"/>
        <v/>
      </c>
      <c r="AD29" s="52" t="str">
        <f t="shared" si="2"/>
        <v/>
      </c>
      <c r="AE29" s="52"/>
      <c r="AF29" s="52" t="str">
        <f t="shared" si="4"/>
        <v/>
      </c>
      <c r="AG29" s="53" t="str">
        <f t="shared" si="5"/>
        <v/>
      </c>
    </row>
    <row r="30" spans="1:33" ht="32.1" customHeight="1">
      <c r="A30" s="18">
        <f t="shared" si="6"/>
        <v>27</v>
      </c>
      <c r="B30" s="305"/>
      <c r="C30" s="210" t="s">
        <v>207</v>
      </c>
      <c r="D30" s="46"/>
      <c r="E30" s="210"/>
      <c r="F30" s="21"/>
      <c r="G30" s="211"/>
      <c r="AA30" s="54" t="str">
        <f t="shared" si="0"/>
        <v/>
      </c>
      <c r="AB30" s="55" t="str">
        <f t="shared" si="7"/>
        <v>排</v>
      </c>
      <c r="AC30" s="55" t="str">
        <f t="shared" si="1"/>
        <v/>
      </c>
      <c r="AD30" s="55" t="str">
        <f t="shared" si="2"/>
        <v/>
      </c>
      <c r="AE30" s="55"/>
      <c r="AF30" s="55" t="str">
        <f t="shared" ref="AF30:AF53" si="8">IF(F30&lt;&gt;"",F30,"")</f>
        <v/>
      </c>
      <c r="AG30" s="56" t="str">
        <f t="shared" ref="AG30:AG53" si="9">IF(G30&lt;&gt;"",G30,"")</f>
        <v/>
      </c>
    </row>
    <row r="31" spans="1:33" ht="32.1" customHeight="1">
      <c r="A31" s="18">
        <f t="shared" si="6"/>
        <v>28</v>
      </c>
      <c r="B31" s="305"/>
      <c r="C31" s="210" t="s">
        <v>207</v>
      </c>
      <c r="D31" s="46"/>
      <c r="E31" s="210"/>
      <c r="F31" s="21"/>
      <c r="G31" s="211"/>
      <c r="AA31" s="54" t="str">
        <f t="shared" si="0"/>
        <v/>
      </c>
      <c r="AB31" s="55" t="str">
        <f t="shared" si="7"/>
        <v>排</v>
      </c>
      <c r="AC31" s="55" t="str">
        <f t="shared" si="1"/>
        <v/>
      </c>
      <c r="AD31" s="55" t="str">
        <f t="shared" si="2"/>
        <v/>
      </c>
      <c r="AE31" s="55"/>
      <c r="AF31" s="55" t="str">
        <f t="shared" si="8"/>
        <v/>
      </c>
      <c r="AG31" s="56" t="str">
        <f t="shared" si="9"/>
        <v/>
      </c>
    </row>
    <row r="32" spans="1:33" ht="32.1" customHeight="1">
      <c r="A32" s="18">
        <f t="shared" si="6"/>
        <v>29</v>
      </c>
      <c r="B32" s="305"/>
      <c r="C32" s="210" t="s">
        <v>207</v>
      </c>
      <c r="D32" s="46"/>
      <c r="E32" s="210"/>
      <c r="F32" s="21"/>
      <c r="G32" s="211"/>
      <c r="AA32" s="54" t="str">
        <f t="shared" si="0"/>
        <v/>
      </c>
      <c r="AB32" s="55" t="str">
        <f t="shared" si="7"/>
        <v>排</v>
      </c>
      <c r="AC32" s="55" t="str">
        <f t="shared" si="1"/>
        <v/>
      </c>
      <c r="AD32" s="55" t="str">
        <f t="shared" si="2"/>
        <v/>
      </c>
      <c r="AE32" s="55"/>
      <c r="AF32" s="55" t="str">
        <f t="shared" si="8"/>
        <v/>
      </c>
      <c r="AG32" s="56" t="str">
        <f t="shared" si="9"/>
        <v/>
      </c>
    </row>
    <row r="33" spans="1:33" ht="32.1" customHeight="1" thickBot="1">
      <c r="A33" s="19">
        <f t="shared" si="6"/>
        <v>30</v>
      </c>
      <c r="B33" s="307"/>
      <c r="C33" s="213" t="s">
        <v>207</v>
      </c>
      <c r="D33" s="47"/>
      <c r="E33" s="213"/>
      <c r="F33" s="22"/>
      <c r="G33" s="214"/>
      <c r="AA33" s="54" t="str">
        <f t="shared" si="0"/>
        <v/>
      </c>
      <c r="AB33" s="55" t="str">
        <f t="shared" si="7"/>
        <v>排</v>
      </c>
      <c r="AC33" s="55" t="str">
        <f t="shared" si="1"/>
        <v/>
      </c>
      <c r="AD33" s="55" t="str">
        <f t="shared" si="2"/>
        <v/>
      </c>
      <c r="AE33" s="55"/>
      <c r="AF33" s="55" t="str">
        <f t="shared" si="8"/>
        <v/>
      </c>
      <c r="AG33" s="56" t="str">
        <f t="shared" si="9"/>
        <v/>
      </c>
    </row>
    <row r="34" spans="1:33" ht="32.1" customHeight="1">
      <c r="A34" s="17">
        <f t="shared" si="6"/>
        <v>31</v>
      </c>
      <c r="B34" s="304"/>
      <c r="C34" s="208" t="s">
        <v>207</v>
      </c>
      <c r="D34" s="45"/>
      <c r="E34" s="208"/>
      <c r="F34" s="20"/>
      <c r="G34" s="209"/>
      <c r="AA34" s="54" t="str">
        <f t="shared" si="0"/>
        <v/>
      </c>
      <c r="AB34" s="55" t="str">
        <f t="shared" si="7"/>
        <v>排</v>
      </c>
      <c r="AC34" s="55" t="str">
        <f t="shared" si="1"/>
        <v/>
      </c>
      <c r="AD34" s="55" t="str">
        <f t="shared" si="2"/>
        <v/>
      </c>
      <c r="AE34" s="55"/>
      <c r="AF34" s="55" t="str">
        <f t="shared" si="8"/>
        <v/>
      </c>
      <c r="AG34" s="56" t="str">
        <f t="shared" si="9"/>
        <v/>
      </c>
    </row>
    <row r="35" spans="1:33" ht="32.1" customHeight="1">
      <c r="A35" s="18">
        <f t="shared" si="6"/>
        <v>32</v>
      </c>
      <c r="B35" s="305"/>
      <c r="C35" s="210" t="s">
        <v>207</v>
      </c>
      <c r="D35" s="46"/>
      <c r="E35" s="210"/>
      <c r="F35" s="21"/>
      <c r="G35" s="211"/>
      <c r="S35"/>
      <c r="AA35" s="54" t="str">
        <f t="shared" si="0"/>
        <v/>
      </c>
      <c r="AB35" s="55" t="str">
        <f t="shared" si="7"/>
        <v>排</v>
      </c>
      <c r="AC35" s="55" t="str">
        <f t="shared" si="1"/>
        <v/>
      </c>
      <c r="AD35" s="55" t="str">
        <f t="shared" si="2"/>
        <v/>
      </c>
      <c r="AE35" s="55"/>
      <c r="AF35" s="55" t="str">
        <f t="shared" si="8"/>
        <v/>
      </c>
      <c r="AG35" s="56" t="str">
        <f t="shared" si="9"/>
        <v/>
      </c>
    </row>
    <row r="36" spans="1:33" ht="32.1" customHeight="1">
      <c r="A36" s="18">
        <f t="shared" si="6"/>
        <v>33</v>
      </c>
      <c r="B36" s="305"/>
      <c r="C36" s="210" t="s">
        <v>207</v>
      </c>
      <c r="D36" s="46"/>
      <c r="E36" s="210"/>
      <c r="F36" s="21"/>
      <c r="G36" s="211"/>
      <c r="AA36" s="54" t="str">
        <f t="shared" ref="AA36:AA63" si="10">IF(B36&lt;&gt;"",B36,"")</f>
        <v/>
      </c>
      <c r="AB36" s="55" t="str">
        <f t="shared" ref="AB36:AB63" si="11">IF(C36&lt;&gt;"排出事業者・処分業者",LEFT(C36,1),"")</f>
        <v>排</v>
      </c>
      <c r="AC36" s="55" t="str">
        <f t="shared" ref="AC36:AC63" si="12">IF(D36&lt;&gt;"",D36,"")</f>
        <v/>
      </c>
      <c r="AD36" s="55" t="str">
        <f t="shared" ref="AD36:AD63" si="13">IF(E36&lt;&gt;"",E36,"")</f>
        <v/>
      </c>
      <c r="AE36" s="55"/>
      <c r="AF36" s="55" t="str">
        <f t="shared" si="8"/>
        <v/>
      </c>
      <c r="AG36" s="56" t="str">
        <f t="shared" si="9"/>
        <v/>
      </c>
    </row>
    <row r="37" spans="1:33" ht="32.1" customHeight="1">
      <c r="A37" s="18">
        <f t="shared" si="6"/>
        <v>34</v>
      </c>
      <c r="B37" s="305"/>
      <c r="C37" s="210" t="s">
        <v>207</v>
      </c>
      <c r="D37" s="46"/>
      <c r="E37" s="210"/>
      <c r="F37" s="21"/>
      <c r="G37" s="211"/>
      <c r="AA37" s="54" t="str">
        <f t="shared" si="10"/>
        <v/>
      </c>
      <c r="AB37" s="55" t="str">
        <f t="shared" si="11"/>
        <v>排</v>
      </c>
      <c r="AC37" s="55" t="str">
        <f t="shared" si="12"/>
        <v/>
      </c>
      <c r="AD37" s="55" t="str">
        <f t="shared" si="13"/>
        <v/>
      </c>
      <c r="AE37" s="55"/>
      <c r="AF37" s="55" t="str">
        <f t="shared" si="8"/>
        <v/>
      </c>
      <c r="AG37" s="56" t="str">
        <f t="shared" si="9"/>
        <v/>
      </c>
    </row>
    <row r="38" spans="1:33" ht="32.1" customHeight="1">
      <c r="A38" s="18">
        <f t="shared" si="6"/>
        <v>35</v>
      </c>
      <c r="B38" s="305"/>
      <c r="C38" s="210" t="s">
        <v>207</v>
      </c>
      <c r="D38" s="46"/>
      <c r="E38" s="210"/>
      <c r="F38" s="21"/>
      <c r="G38" s="211"/>
      <c r="AA38" s="54" t="str">
        <f t="shared" si="10"/>
        <v/>
      </c>
      <c r="AB38" s="55" t="str">
        <f t="shared" si="11"/>
        <v>排</v>
      </c>
      <c r="AC38" s="55" t="str">
        <f t="shared" si="12"/>
        <v/>
      </c>
      <c r="AD38" s="55" t="str">
        <f t="shared" si="13"/>
        <v/>
      </c>
      <c r="AE38" s="55"/>
      <c r="AF38" s="55" t="str">
        <f t="shared" si="8"/>
        <v/>
      </c>
      <c r="AG38" s="56" t="str">
        <f t="shared" si="9"/>
        <v/>
      </c>
    </row>
    <row r="39" spans="1:33" ht="32.1" customHeight="1">
      <c r="A39" s="18">
        <f t="shared" si="6"/>
        <v>36</v>
      </c>
      <c r="B39" s="305"/>
      <c r="C39" s="210" t="s">
        <v>207</v>
      </c>
      <c r="D39" s="46"/>
      <c r="E39" s="210"/>
      <c r="F39" s="21"/>
      <c r="G39" s="211"/>
      <c r="AA39" s="54" t="str">
        <f t="shared" si="10"/>
        <v/>
      </c>
      <c r="AB39" s="55" t="str">
        <f t="shared" si="11"/>
        <v>排</v>
      </c>
      <c r="AC39" s="55" t="str">
        <f t="shared" si="12"/>
        <v/>
      </c>
      <c r="AD39" s="55" t="str">
        <f t="shared" si="13"/>
        <v/>
      </c>
      <c r="AE39" s="55"/>
      <c r="AF39" s="55" t="str">
        <f t="shared" si="8"/>
        <v/>
      </c>
      <c r="AG39" s="56" t="str">
        <f t="shared" si="9"/>
        <v/>
      </c>
    </row>
    <row r="40" spans="1:33" ht="32.1" customHeight="1">
      <c r="A40" s="18">
        <f t="shared" si="6"/>
        <v>37</v>
      </c>
      <c r="B40" s="305"/>
      <c r="C40" s="210" t="s">
        <v>207</v>
      </c>
      <c r="D40" s="46"/>
      <c r="E40" s="210"/>
      <c r="F40" s="21"/>
      <c r="G40" s="211"/>
      <c r="AA40" s="54" t="str">
        <f t="shared" si="10"/>
        <v/>
      </c>
      <c r="AB40" s="55" t="str">
        <f t="shared" si="11"/>
        <v>排</v>
      </c>
      <c r="AC40" s="55" t="str">
        <f t="shared" si="12"/>
        <v/>
      </c>
      <c r="AD40" s="55" t="str">
        <f t="shared" si="13"/>
        <v/>
      </c>
      <c r="AE40" s="55"/>
      <c r="AF40" s="55" t="str">
        <f t="shared" si="8"/>
        <v/>
      </c>
      <c r="AG40" s="56" t="str">
        <f t="shared" si="9"/>
        <v/>
      </c>
    </row>
    <row r="41" spans="1:33" ht="32.1" customHeight="1">
      <c r="A41" s="18">
        <f t="shared" si="6"/>
        <v>38</v>
      </c>
      <c r="B41" s="305"/>
      <c r="C41" s="210" t="s">
        <v>207</v>
      </c>
      <c r="D41" s="46"/>
      <c r="E41" s="210"/>
      <c r="F41" s="21"/>
      <c r="G41" s="211"/>
      <c r="AA41" s="54" t="str">
        <f t="shared" si="10"/>
        <v/>
      </c>
      <c r="AB41" s="55" t="str">
        <f t="shared" si="11"/>
        <v>排</v>
      </c>
      <c r="AC41" s="55" t="str">
        <f t="shared" si="12"/>
        <v/>
      </c>
      <c r="AD41" s="55" t="str">
        <f t="shared" si="13"/>
        <v/>
      </c>
      <c r="AE41" s="55"/>
      <c r="AF41" s="55" t="str">
        <f t="shared" si="8"/>
        <v/>
      </c>
      <c r="AG41" s="56" t="str">
        <f t="shared" si="9"/>
        <v/>
      </c>
    </row>
    <row r="42" spans="1:33" ht="32.1" customHeight="1">
      <c r="A42" s="18">
        <f t="shared" si="6"/>
        <v>39</v>
      </c>
      <c r="B42" s="305"/>
      <c r="C42" s="210" t="s">
        <v>207</v>
      </c>
      <c r="D42" s="46"/>
      <c r="E42" s="210"/>
      <c r="F42" s="21"/>
      <c r="G42" s="211"/>
      <c r="AA42" s="54" t="str">
        <f t="shared" si="10"/>
        <v/>
      </c>
      <c r="AB42" s="55" t="str">
        <f t="shared" si="11"/>
        <v>排</v>
      </c>
      <c r="AC42" s="55" t="str">
        <f t="shared" si="12"/>
        <v/>
      </c>
      <c r="AD42" s="55" t="str">
        <f t="shared" si="13"/>
        <v/>
      </c>
      <c r="AE42" s="55"/>
      <c r="AF42" s="55" t="str">
        <f t="shared" si="8"/>
        <v/>
      </c>
      <c r="AG42" s="56" t="str">
        <f t="shared" si="9"/>
        <v/>
      </c>
    </row>
    <row r="43" spans="1:33" ht="32.1" customHeight="1">
      <c r="A43" s="18">
        <f t="shared" si="6"/>
        <v>40</v>
      </c>
      <c r="B43" s="305"/>
      <c r="C43" s="210" t="s">
        <v>207</v>
      </c>
      <c r="D43" s="46"/>
      <c r="E43" s="210"/>
      <c r="F43" s="21"/>
      <c r="G43" s="211"/>
      <c r="AA43" s="54" t="str">
        <f t="shared" si="10"/>
        <v/>
      </c>
      <c r="AB43" s="55" t="str">
        <f t="shared" si="11"/>
        <v>排</v>
      </c>
      <c r="AC43" s="55" t="str">
        <f t="shared" si="12"/>
        <v/>
      </c>
      <c r="AD43" s="55" t="str">
        <f t="shared" si="13"/>
        <v/>
      </c>
      <c r="AE43" s="55"/>
      <c r="AF43" s="55" t="str">
        <f t="shared" si="8"/>
        <v/>
      </c>
      <c r="AG43" s="56" t="str">
        <f t="shared" si="9"/>
        <v/>
      </c>
    </row>
    <row r="44" spans="1:33" ht="32.1" customHeight="1">
      <c r="A44" s="18">
        <f t="shared" si="6"/>
        <v>41</v>
      </c>
      <c r="B44" s="305"/>
      <c r="C44" s="210" t="s">
        <v>207</v>
      </c>
      <c r="D44" s="46"/>
      <c r="E44" s="210"/>
      <c r="F44" s="21"/>
      <c r="G44" s="211"/>
      <c r="AA44" s="54" t="str">
        <f t="shared" si="10"/>
        <v/>
      </c>
      <c r="AB44" s="55" t="str">
        <f t="shared" si="11"/>
        <v>排</v>
      </c>
      <c r="AC44" s="55" t="str">
        <f t="shared" si="12"/>
        <v/>
      </c>
      <c r="AD44" s="55" t="str">
        <f t="shared" si="13"/>
        <v/>
      </c>
      <c r="AE44" s="55"/>
      <c r="AF44" s="55" t="str">
        <f t="shared" si="8"/>
        <v/>
      </c>
      <c r="AG44" s="56" t="str">
        <f t="shared" si="9"/>
        <v/>
      </c>
    </row>
    <row r="45" spans="1:33" ht="32.1" customHeight="1">
      <c r="A45" s="18">
        <f t="shared" si="6"/>
        <v>42</v>
      </c>
      <c r="B45" s="305"/>
      <c r="C45" s="210" t="s">
        <v>207</v>
      </c>
      <c r="D45" s="46"/>
      <c r="E45" s="210"/>
      <c r="F45" s="21"/>
      <c r="G45" s="211"/>
      <c r="AA45" s="54" t="str">
        <f t="shared" si="10"/>
        <v/>
      </c>
      <c r="AB45" s="55" t="str">
        <f t="shared" si="11"/>
        <v>排</v>
      </c>
      <c r="AC45" s="55" t="str">
        <f t="shared" si="12"/>
        <v/>
      </c>
      <c r="AD45" s="55" t="str">
        <f t="shared" si="13"/>
        <v/>
      </c>
      <c r="AE45" s="55"/>
      <c r="AF45" s="55" t="str">
        <f t="shared" si="8"/>
        <v/>
      </c>
      <c r="AG45" s="56" t="str">
        <f t="shared" si="9"/>
        <v/>
      </c>
    </row>
    <row r="46" spans="1:33" ht="32.1" customHeight="1">
      <c r="A46" s="18">
        <f t="shared" si="6"/>
        <v>43</v>
      </c>
      <c r="B46" s="305"/>
      <c r="C46" s="210" t="s">
        <v>207</v>
      </c>
      <c r="D46" s="46"/>
      <c r="E46" s="210"/>
      <c r="F46" s="21"/>
      <c r="G46" s="211"/>
      <c r="AA46" s="54" t="str">
        <f t="shared" si="10"/>
        <v/>
      </c>
      <c r="AB46" s="55" t="str">
        <f t="shared" si="11"/>
        <v>排</v>
      </c>
      <c r="AC46" s="55" t="str">
        <f t="shared" si="12"/>
        <v/>
      </c>
      <c r="AD46" s="55" t="str">
        <f t="shared" si="13"/>
        <v/>
      </c>
      <c r="AE46" s="55"/>
      <c r="AF46" s="55" t="str">
        <f t="shared" si="8"/>
        <v/>
      </c>
      <c r="AG46" s="56" t="str">
        <f t="shared" si="9"/>
        <v/>
      </c>
    </row>
    <row r="47" spans="1:33" ht="32.1" customHeight="1">
      <c r="A47" s="18">
        <f t="shared" si="6"/>
        <v>44</v>
      </c>
      <c r="B47" s="305"/>
      <c r="C47" s="210" t="s">
        <v>207</v>
      </c>
      <c r="D47" s="46"/>
      <c r="E47" s="210"/>
      <c r="F47" s="21"/>
      <c r="G47" s="211"/>
      <c r="AA47" s="54" t="str">
        <f t="shared" si="10"/>
        <v/>
      </c>
      <c r="AB47" s="55" t="str">
        <f t="shared" si="11"/>
        <v>排</v>
      </c>
      <c r="AC47" s="55" t="str">
        <f t="shared" si="12"/>
        <v/>
      </c>
      <c r="AD47" s="55" t="str">
        <f t="shared" si="13"/>
        <v/>
      </c>
      <c r="AE47" s="55"/>
      <c r="AF47" s="55" t="str">
        <f t="shared" si="8"/>
        <v/>
      </c>
      <c r="AG47" s="56" t="str">
        <f t="shared" si="9"/>
        <v/>
      </c>
    </row>
    <row r="48" spans="1:33" ht="32.1" customHeight="1">
      <c r="A48" s="18">
        <f t="shared" si="6"/>
        <v>45</v>
      </c>
      <c r="B48" s="305"/>
      <c r="C48" s="210" t="s">
        <v>207</v>
      </c>
      <c r="D48" s="46"/>
      <c r="E48" s="210"/>
      <c r="F48" s="21"/>
      <c r="G48" s="211"/>
      <c r="AA48" s="54" t="str">
        <f t="shared" si="10"/>
        <v/>
      </c>
      <c r="AB48" s="55" t="str">
        <f t="shared" si="11"/>
        <v>排</v>
      </c>
      <c r="AC48" s="55" t="str">
        <f t="shared" si="12"/>
        <v/>
      </c>
      <c r="AD48" s="55" t="str">
        <f t="shared" si="13"/>
        <v/>
      </c>
      <c r="AE48" s="55"/>
      <c r="AF48" s="55" t="str">
        <f t="shared" si="8"/>
        <v/>
      </c>
      <c r="AG48" s="56" t="str">
        <f t="shared" si="9"/>
        <v/>
      </c>
    </row>
    <row r="49" spans="1:33" ht="32.1" customHeight="1">
      <c r="A49" s="18">
        <f t="shared" si="6"/>
        <v>46</v>
      </c>
      <c r="B49" s="305"/>
      <c r="C49" s="210" t="s">
        <v>207</v>
      </c>
      <c r="D49" s="46"/>
      <c r="E49" s="210"/>
      <c r="F49" s="21"/>
      <c r="G49" s="211"/>
      <c r="AA49" s="54" t="str">
        <f t="shared" si="10"/>
        <v/>
      </c>
      <c r="AB49" s="55" t="str">
        <f t="shared" si="11"/>
        <v>排</v>
      </c>
      <c r="AC49" s="55" t="str">
        <f t="shared" si="12"/>
        <v/>
      </c>
      <c r="AD49" s="55" t="str">
        <f t="shared" si="13"/>
        <v/>
      </c>
      <c r="AE49" s="55"/>
      <c r="AF49" s="55" t="str">
        <f t="shared" si="8"/>
        <v/>
      </c>
      <c r="AG49" s="56" t="str">
        <f t="shared" si="9"/>
        <v/>
      </c>
    </row>
    <row r="50" spans="1:33" ht="32.1" customHeight="1">
      <c r="A50" s="18">
        <f t="shared" si="6"/>
        <v>47</v>
      </c>
      <c r="B50" s="305"/>
      <c r="C50" s="210" t="s">
        <v>207</v>
      </c>
      <c r="D50" s="46"/>
      <c r="E50" s="210"/>
      <c r="F50" s="21"/>
      <c r="G50" s="211"/>
      <c r="AA50" s="54" t="str">
        <f t="shared" si="10"/>
        <v/>
      </c>
      <c r="AB50" s="55" t="str">
        <f t="shared" si="11"/>
        <v>排</v>
      </c>
      <c r="AC50" s="55" t="str">
        <f t="shared" si="12"/>
        <v/>
      </c>
      <c r="AD50" s="55" t="str">
        <f t="shared" si="13"/>
        <v/>
      </c>
      <c r="AE50" s="55"/>
      <c r="AF50" s="55" t="str">
        <f t="shared" si="8"/>
        <v/>
      </c>
      <c r="AG50" s="56" t="str">
        <f t="shared" si="9"/>
        <v/>
      </c>
    </row>
    <row r="51" spans="1:33" ht="32.1" customHeight="1">
      <c r="A51" s="18">
        <f t="shared" si="6"/>
        <v>48</v>
      </c>
      <c r="B51" s="305"/>
      <c r="C51" s="210" t="s">
        <v>207</v>
      </c>
      <c r="D51" s="46"/>
      <c r="E51" s="210"/>
      <c r="F51" s="21"/>
      <c r="G51" s="211"/>
      <c r="AA51" s="54" t="str">
        <f t="shared" si="10"/>
        <v/>
      </c>
      <c r="AB51" s="55" t="str">
        <f t="shared" si="11"/>
        <v>排</v>
      </c>
      <c r="AC51" s="55" t="str">
        <f t="shared" si="12"/>
        <v/>
      </c>
      <c r="AD51" s="55" t="str">
        <f t="shared" si="13"/>
        <v/>
      </c>
      <c r="AE51" s="55"/>
      <c r="AF51" s="55" t="str">
        <f t="shared" si="8"/>
        <v/>
      </c>
      <c r="AG51" s="56" t="str">
        <f t="shared" si="9"/>
        <v/>
      </c>
    </row>
    <row r="52" spans="1:33" ht="32.1" customHeight="1">
      <c r="A52" s="18">
        <f t="shared" si="6"/>
        <v>49</v>
      </c>
      <c r="B52" s="305"/>
      <c r="C52" s="210" t="s">
        <v>207</v>
      </c>
      <c r="D52" s="46"/>
      <c r="E52" s="210"/>
      <c r="F52" s="21"/>
      <c r="G52" s="211"/>
      <c r="AA52" s="54" t="str">
        <f t="shared" si="10"/>
        <v/>
      </c>
      <c r="AB52" s="55" t="str">
        <f t="shared" si="11"/>
        <v>排</v>
      </c>
      <c r="AC52" s="55" t="str">
        <f t="shared" si="12"/>
        <v/>
      </c>
      <c r="AD52" s="55" t="str">
        <f t="shared" si="13"/>
        <v/>
      </c>
      <c r="AE52" s="55"/>
      <c r="AF52" s="55" t="str">
        <f t="shared" si="8"/>
        <v/>
      </c>
      <c r="AG52" s="56" t="str">
        <f t="shared" si="9"/>
        <v/>
      </c>
    </row>
    <row r="53" spans="1:33" ht="32.1" customHeight="1" thickBot="1">
      <c r="A53" s="140">
        <f t="shared" si="6"/>
        <v>50</v>
      </c>
      <c r="B53" s="306"/>
      <c r="C53" s="210" t="s">
        <v>207</v>
      </c>
      <c r="D53" s="46"/>
      <c r="E53" s="210"/>
      <c r="F53" s="141"/>
      <c r="G53" s="212"/>
      <c r="AA53" s="57" t="str">
        <f t="shared" si="10"/>
        <v/>
      </c>
      <c r="AB53" s="58" t="str">
        <f t="shared" si="11"/>
        <v>排</v>
      </c>
      <c r="AC53" s="58" t="str">
        <f t="shared" si="12"/>
        <v/>
      </c>
      <c r="AD53" s="58" t="str">
        <f t="shared" si="13"/>
        <v/>
      </c>
      <c r="AE53" s="58"/>
      <c r="AF53" s="58" t="str">
        <f t="shared" si="8"/>
        <v/>
      </c>
      <c r="AG53" s="59" t="str">
        <f t="shared" si="9"/>
        <v/>
      </c>
    </row>
    <row r="54" spans="1:33" ht="32.1" customHeight="1">
      <c r="A54" s="17">
        <f t="shared" si="6"/>
        <v>51</v>
      </c>
      <c r="B54" s="304"/>
      <c r="C54" s="210" t="s">
        <v>207</v>
      </c>
      <c r="D54" s="45"/>
      <c r="E54" s="208"/>
      <c r="F54" s="20"/>
      <c r="G54" s="209"/>
      <c r="AA54" s="54" t="str">
        <f t="shared" si="10"/>
        <v/>
      </c>
      <c r="AB54" s="55" t="str">
        <f t="shared" si="11"/>
        <v>排</v>
      </c>
      <c r="AC54" s="55" t="str">
        <f t="shared" si="12"/>
        <v/>
      </c>
      <c r="AD54" s="55" t="str">
        <f t="shared" si="13"/>
        <v/>
      </c>
      <c r="AE54" s="55"/>
      <c r="AF54" s="55" t="str">
        <f t="shared" ref="AF54:AF63" si="14">IF(F54&lt;&gt;"",F54,"")</f>
        <v/>
      </c>
      <c r="AG54" s="56" t="str">
        <f t="shared" ref="AG54:AG63" si="15">IF(G54&lt;&gt;"",G54,"")</f>
        <v/>
      </c>
    </row>
    <row r="55" spans="1:33" ht="32.1" customHeight="1">
      <c r="A55" s="18">
        <f t="shared" si="6"/>
        <v>52</v>
      </c>
      <c r="B55" s="305"/>
      <c r="C55" s="210" t="s">
        <v>207</v>
      </c>
      <c r="D55" s="46"/>
      <c r="E55" s="210"/>
      <c r="F55" s="21"/>
      <c r="G55" s="211"/>
      <c r="AA55" s="54" t="str">
        <f t="shared" si="10"/>
        <v/>
      </c>
      <c r="AB55" s="55" t="str">
        <f t="shared" si="11"/>
        <v>排</v>
      </c>
      <c r="AC55" s="55" t="str">
        <f t="shared" si="12"/>
        <v/>
      </c>
      <c r="AD55" s="55" t="str">
        <f t="shared" si="13"/>
        <v/>
      </c>
      <c r="AE55" s="55"/>
      <c r="AF55" s="55" t="str">
        <f t="shared" si="14"/>
        <v/>
      </c>
      <c r="AG55" s="56" t="str">
        <f t="shared" si="15"/>
        <v/>
      </c>
    </row>
    <row r="56" spans="1:33" ht="32.1" customHeight="1">
      <c r="A56" s="18">
        <f t="shared" si="6"/>
        <v>53</v>
      </c>
      <c r="B56" s="305"/>
      <c r="C56" s="210" t="s">
        <v>207</v>
      </c>
      <c r="D56" s="46"/>
      <c r="E56" s="210"/>
      <c r="F56" s="21"/>
      <c r="G56" s="211"/>
      <c r="AA56" s="54" t="str">
        <f t="shared" si="10"/>
        <v/>
      </c>
      <c r="AB56" s="55" t="str">
        <f t="shared" si="11"/>
        <v>排</v>
      </c>
      <c r="AC56" s="55" t="str">
        <f t="shared" si="12"/>
        <v/>
      </c>
      <c r="AD56" s="55" t="str">
        <f t="shared" si="13"/>
        <v/>
      </c>
      <c r="AE56" s="55"/>
      <c r="AF56" s="55" t="str">
        <f t="shared" si="14"/>
        <v/>
      </c>
      <c r="AG56" s="56" t="str">
        <f t="shared" si="15"/>
        <v/>
      </c>
    </row>
    <row r="57" spans="1:33" ht="32.1" customHeight="1">
      <c r="A57" s="18">
        <f t="shared" si="6"/>
        <v>54</v>
      </c>
      <c r="B57" s="305"/>
      <c r="C57" s="210" t="s">
        <v>207</v>
      </c>
      <c r="D57" s="46"/>
      <c r="E57" s="210"/>
      <c r="F57" s="21"/>
      <c r="G57" s="211"/>
      <c r="AA57" s="54" t="str">
        <f t="shared" si="10"/>
        <v/>
      </c>
      <c r="AB57" s="55" t="str">
        <f t="shared" si="11"/>
        <v>排</v>
      </c>
      <c r="AC57" s="55" t="str">
        <f t="shared" si="12"/>
        <v/>
      </c>
      <c r="AD57" s="55" t="str">
        <f t="shared" si="13"/>
        <v/>
      </c>
      <c r="AE57" s="55"/>
      <c r="AF57" s="55" t="str">
        <f t="shared" si="14"/>
        <v/>
      </c>
      <c r="AG57" s="56" t="str">
        <f t="shared" si="15"/>
        <v/>
      </c>
    </row>
    <row r="58" spans="1:33" ht="32.1" customHeight="1">
      <c r="A58" s="18">
        <f t="shared" si="6"/>
        <v>55</v>
      </c>
      <c r="B58" s="305"/>
      <c r="C58" s="210" t="s">
        <v>207</v>
      </c>
      <c r="D58" s="46"/>
      <c r="E58" s="210"/>
      <c r="F58" s="21"/>
      <c r="G58" s="211"/>
      <c r="AA58" s="54" t="str">
        <f t="shared" si="10"/>
        <v/>
      </c>
      <c r="AB58" s="55" t="str">
        <f t="shared" si="11"/>
        <v>排</v>
      </c>
      <c r="AC58" s="55" t="str">
        <f t="shared" si="12"/>
        <v/>
      </c>
      <c r="AD58" s="55" t="str">
        <f t="shared" si="13"/>
        <v/>
      </c>
      <c r="AE58" s="55"/>
      <c r="AF58" s="55" t="str">
        <f t="shared" si="14"/>
        <v/>
      </c>
      <c r="AG58" s="56" t="str">
        <f t="shared" si="15"/>
        <v/>
      </c>
    </row>
    <row r="59" spans="1:33" ht="32.1" customHeight="1">
      <c r="A59" s="18">
        <f t="shared" si="6"/>
        <v>56</v>
      </c>
      <c r="B59" s="305"/>
      <c r="C59" s="210" t="s">
        <v>207</v>
      </c>
      <c r="D59" s="46"/>
      <c r="E59" s="210"/>
      <c r="F59" s="21"/>
      <c r="G59" s="211"/>
      <c r="AA59" s="54" t="str">
        <f t="shared" si="10"/>
        <v/>
      </c>
      <c r="AB59" s="55" t="str">
        <f t="shared" si="11"/>
        <v>排</v>
      </c>
      <c r="AC59" s="55" t="str">
        <f t="shared" si="12"/>
        <v/>
      </c>
      <c r="AD59" s="55" t="str">
        <f t="shared" si="13"/>
        <v/>
      </c>
      <c r="AE59" s="55"/>
      <c r="AF59" s="55" t="str">
        <f t="shared" si="14"/>
        <v/>
      </c>
      <c r="AG59" s="56" t="str">
        <f t="shared" si="15"/>
        <v/>
      </c>
    </row>
    <row r="60" spans="1:33" ht="32.1" customHeight="1">
      <c r="A60" s="18">
        <f t="shared" si="6"/>
        <v>57</v>
      </c>
      <c r="B60" s="305"/>
      <c r="C60" s="210" t="s">
        <v>207</v>
      </c>
      <c r="D60" s="46"/>
      <c r="E60" s="210"/>
      <c r="F60" s="21"/>
      <c r="G60" s="211"/>
      <c r="AA60" s="54" t="str">
        <f t="shared" si="10"/>
        <v/>
      </c>
      <c r="AB60" s="55" t="str">
        <f t="shared" si="11"/>
        <v>排</v>
      </c>
      <c r="AC60" s="55" t="str">
        <f t="shared" si="12"/>
        <v/>
      </c>
      <c r="AD60" s="55" t="str">
        <f t="shared" si="13"/>
        <v/>
      </c>
      <c r="AE60" s="55"/>
      <c r="AF60" s="55" t="str">
        <f t="shared" si="14"/>
        <v/>
      </c>
      <c r="AG60" s="56" t="str">
        <f t="shared" si="15"/>
        <v/>
      </c>
    </row>
    <row r="61" spans="1:33" ht="32.1" customHeight="1">
      <c r="A61" s="18">
        <f t="shared" si="6"/>
        <v>58</v>
      </c>
      <c r="B61" s="305"/>
      <c r="C61" s="210" t="s">
        <v>207</v>
      </c>
      <c r="D61" s="46"/>
      <c r="E61" s="210"/>
      <c r="F61" s="21"/>
      <c r="G61" s="211"/>
      <c r="I61" s="35" t="s">
        <v>41</v>
      </c>
      <c r="AA61" s="54" t="str">
        <f t="shared" si="10"/>
        <v/>
      </c>
      <c r="AB61" s="55" t="str">
        <f t="shared" si="11"/>
        <v>排</v>
      </c>
      <c r="AC61" s="55" t="str">
        <f t="shared" si="12"/>
        <v/>
      </c>
      <c r="AD61" s="55" t="str">
        <f t="shared" si="13"/>
        <v/>
      </c>
      <c r="AE61" s="55"/>
      <c r="AF61" s="55" t="str">
        <f t="shared" si="14"/>
        <v/>
      </c>
      <c r="AG61" s="56" t="str">
        <f t="shared" si="15"/>
        <v/>
      </c>
    </row>
    <row r="62" spans="1:33" ht="32.1" customHeight="1">
      <c r="A62" s="140">
        <f t="shared" si="6"/>
        <v>59</v>
      </c>
      <c r="B62" s="306"/>
      <c r="C62" s="210" t="s">
        <v>207</v>
      </c>
      <c r="D62" s="46"/>
      <c r="E62" s="210"/>
      <c r="F62" s="141"/>
      <c r="G62" s="212"/>
      <c r="I62" s="294" t="s">
        <v>200</v>
      </c>
      <c r="AA62" s="54" t="str">
        <f t="shared" si="10"/>
        <v/>
      </c>
      <c r="AB62" s="55" t="str">
        <f t="shared" si="11"/>
        <v>排</v>
      </c>
      <c r="AC62" s="55" t="str">
        <f t="shared" si="12"/>
        <v/>
      </c>
      <c r="AD62" s="55" t="str">
        <f t="shared" si="13"/>
        <v/>
      </c>
      <c r="AE62" s="55"/>
      <c r="AF62" s="55" t="str">
        <f t="shared" si="14"/>
        <v/>
      </c>
      <c r="AG62" s="56" t="str">
        <f t="shared" si="15"/>
        <v/>
      </c>
    </row>
    <row r="63" spans="1:33" ht="32.1" customHeight="1" thickBot="1">
      <c r="A63" s="19">
        <f>A62+1</f>
        <v>60</v>
      </c>
      <c r="B63" s="307"/>
      <c r="C63" s="213" t="s">
        <v>207</v>
      </c>
      <c r="D63" s="47"/>
      <c r="E63" s="213"/>
      <c r="F63" s="22"/>
      <c r="G63" s="214"/>
      <c r="I63" s="295" t="s">
        <v>199</v>
      </c>
      <c r="AA63" s="57" t="str">
        <f t="shared" si="10"/>
        <v/>
      </c>
      <c r="AB63" s="58" t="str">
        <f t="shared" si="11"/>
        <v>排</v>
      </c>
      <c r="AC63" s="58" t="str">
        <f t="shared" si="12"/>
        <v/>
      </c>
      <c r="AD63" s="58" t="str">
        <f t="shared" si="13"/>
        <v/>
      </c>
      <c r="AE63" s="58"/>
      <c r="AF63" s="58" t="str">
        <f t="shared" si="14"/>
        <v/>
      </c>
      <c r="AG63" s="59" t="str">
        <f t="shared" si="15"/>
        <v/>
      </c>
    </row>
    <row r="64" spans="1:33" ht="27" customHeight="1">
      <c r="A64" s="26"/>
    </row>
    <row r="65" ht="27" customHeight="1"/>
  </sheetData>
  <mergeCells count="4">
    <mergeCell ref="A2:A3"/>
    <mergeCell ref="F2:F3"/>
    <mergeCell ref="G2:G3"/>
    <mergeCell ref="B2:B3"/>
  </mergeCells>
  <phoneticPr fontId="1"/>
  <dataValidations count="4">
    <dataValidation imeMode="disabled" allowBlank="1" showInputMessage="1" showErrorMessage="1" sqref="G4:G63" xr:uid="{00000000-0002-0000-0200-000000000000}"/>
    <dataValidation imeMode="hiragana" allowBlank="1" showInputMessage="1" showErrorMessage="1" sqref="B4:B63 D4:F63" xr:uid="{00000000-0002-0000-0200-000001000000}"/>
    <dataValidation type="list" imeMode="hiragana" allowBlank="1" showInputMessage="1" showErrorMessage="1" sqref="C4:C63" xr:uid="{F71245D2-D1F6-497E-BA8D-8926B1489C36}">
      <formula1>"排出事業者・処理業者,1.排出事業者,2.処理業者"</formula1>
    </dataValidation>
    <dataValidation type="list" imeMode="hiragana" allowBlank="1" showInputMessage="1" showErrorMessage="1" sqref="C4:C63" xr:uid="{815C6016-F3AD-4FB9-89FF-819C8B1C316F}">
      <formula1>"排出事業者・処分業者,1.排出事業者,2.処分業者"</formula1>
    </dataValidation>
  </dataValidations>
  <printOptions horizontalCentered="1"/>
  <pageMargins left="0.47244094488188981" right="0.31496062992125984" top="0.59055118110236227" bottom="0.39370078740157483" header="0.31496062992125984" footer="0.31496062992125984"/>
  <pageSetup paperSize="9" scale="79" fitToHeight="0" orientation="portrait" r:id="rId1"/>
  <headerFooter>
    <oddFooter>&amp;R&amp;"ＭＳ Ｐゴシック,太字"&amp;20&amp;E②処理状況も記入してください。</oddFooter>
  </headerFooter>
  <rowBreaks count="1" manualBreakCount="1">
    <brk id="33" max="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A3EE1-6073-424F-8A7C-7E205E7DFEC5}">
  <dimension ref="B2:M35"/>
  <sheetViews>
    <sheetView showGridLines="0" view="pageBreakPreview" topLeftCell="A7" zoomScale="85" zoomScaleNormal="100" zoomScaleSheetLayoutView="85" workbookViewId="0">
      <selection activeCell="I33" sqref="I33"/>
    </sheetView>
  </sheetViews>
  <sheetFormatPr defaultColWidth="9" defaultRowHeight="13.5"/>
  <cols>
    <col min="1" max="1" width="9" style="94"/>
    <col min="2" max="2" width="9" style="94" customWidth="1"/>
    <col min="3" max="3" width="2.625" style="94" customWidth="1"/>
    <col min="4" max="4" width="25.625" style="94" customWidth="1"/>
    <col min="5" max="5" width="2.625" style="94" customWidth="1"/>
    <col min="6" max="6" width="13.25" style="94" customWidth="1"/>
    <col min="7" max="7" width="0.875" style="94" customWidth="1"/>
    <col min="8" max="8" width="2.625" style="94" customWidth="1"/>
    <col min="9" max="9" width="25.625" style="94" customWidth="1"/>
    <col min="10" max="10" width="2.625" style="94" customWidth="1"/>
    <col min="11" max="11" width="13.25" style="94" bestFit="1" customWidth="1"/>
    <col min="12" max="12" width="9" style="94"/>
    <col min="13" max="13" width="5.625" style="94" customWidth="1"/>
    <col min="14" max="16384" width="9" style="94"/>
  </cols>
  <sheetData>
    <row r="2" spans="2:13" ht="24" customHeight="1">
      <c r="B2" s="93" t="s">
        <v>168</v>
      </c>
    </row>
    <row r="4" spans="2:13" ht="15.95" customHeight="1"/>
    <row r="5" spans="2:13" s="95" customFormat="1" ht="24.95" customHeight="1">
      <c r="B5" s="439" t="s">
        <v>83</v>
      </c>
      <c r="C5" s="439"/>
      <c r="D5" s="439"/>
      <c r="E5" s="439"/>
      <c r="F5" s="439"/>
      <c r="G5" s="439"/>
      <c r="H5" s="439"/>
      <c r="I5" s="439"/>
      <c r="J5" s="439"/>
      <c r="K5" s="439"/>
      <c r="L5" s="154"/>
      <c r="M5" s="154"/>
    </row>
    <row r="6" spans="2:13" s="95" customFormat="1" ht="24.95" customHeight="1">
      <c r="B6" s="101" t="s">
        <v>84</v>
      </c>
      <c r="C6" s="94"/>
      <c r="D6" s="94"/>
      <c r="E6" s="94"/>
      <c r="F6" s="94"/>
      <c r="G6" s="94"/>
      <c r="H6" s="94"/>
      <c r="I6" s="94"/>
      <c r="J6" s="94"/>
      <c r="K6" s="94"/>
    </row>
    <row r="7" spans="2:13" s="95" customFormat="1" ht="39.950000000000003" customHeight="1">
      <c r="B7" s="440" t="s">
        <v>116</v>
      </c>
      <c r="C7" s="440"/>
      <c r="D7" s="440"/>
      <c r="E7" s="440"/>
      <c r="F7" s="440"/>
      <c r="G7" s="440"/>
      <c r="H7" s="440"/>
      <c r="I7" s="440"/>
      <c r="J7" s="440"/>
      <c r="K7" s="440"/>
      <c r="L7" s="154"/>
      <c r="M7" s="154"/>
    </row>
    <row r="8" spans="2:13" s="95" customFormat="1" ht="13.5" customHeight="1">
      <c r="B8" s="440"/>
      <c r="C8" s="440"/>
      <c r="D8" s="440"/>
      <c r="E8" s="440"/>
      <c r="F8" s="440"/>
      <c r="G8" s="440"/>
      <c r="H8" s="440"/>
      <c r="I8" s="440"/>
      <c r="J8" s="440"/>
      <c r="K8" s="440"/>
    </row>
    <row r="9" spans="2:13" s="95" customFormat="1" ht="13.5" customHeight="1">
      <c r="B9" s="139"/>
      <c r="C9" s="139"/>
      <c r="D9" s="139"/>
      <c r="E9" s="139"/>
      <c r="F9" s="139"/>
      <c r="G9" s="139"/>
      <c r="H9" s="139"/>
      <c r="I9" s="139"/>
      <c r="J9" s="139"/>
      <c r="K9" s="139"/>
    </row>
    <row r="11" spans="2:13" ht="17.25">
      <c r="C11" s="97" t="s">
        <v>85</v>
      </c>
    </row>
    <row r="12" spans="2:13" ht="30" customHeight="1" thickBot="1">
      <c r="C12" s="155"/>
      <c r="D12" s="156" t="s">
        <v>86</v>
      </c>
      <c r="E12" s="157"/>
      <c r="F12" s="158" t="s">
        <v>87</v>
      </c>
      <c r="G12" s="138"/>
      <c r="H12" s="159"/>
      <c r="I12" s="156" t="s">
        <v>86</v>
      </c>
      <c r="J12" s="157"/>
      <c r="K12" s="158" t="s">
        <v>87</v>
      </c>
    </row>
    <row r="13" spans="2:13" ht="30" customHeight="1" thickTop="1">
      <c r="C13" s="98"/>
      <c r="D13" s="160" t="s">
        <v>4</v>
      </c>
      <c r="E13" s="99"/>
      <c r="F13" s="100">
        <v>1.1399999999999999</v>
      </c>
      <c r="G13" s="101"/>
      <c r="H13" s="102"/>
      <c r="I13" s="161" t="s">
        <v>3</v>
      </c>
      <c r="J13" s="103"/>
      <c r="K13" s="104">
        <v>1.48</v>
      </c>
    </row>
    <row r="14" spans="2:13" ht="30" customHeight="1">
      <c r="C14" s="102"/>
      <c r="D14" s="161" t="s">
        <v>8</v>
      </c>
      <c r="E14" s="103"/>
      <c r="F14" s="104">
        <v>1.1000000000000001</v>
      </c>
      <c r="G14" s="101"/>
      <c r="H14" s="102"/>
      <c r="I14" s="161" t="s">
        <v>20</v>
      </c>
      <c r="J14" s="103"/>
      <c r="K14" s="104">
        <v>1</v>
      </c>
    </row>
    <row r="15" spans="2:13" ht="30" customHeight="1">
      <c r="C15" s="102"/>
      <c r="D15" s="161" t="s">
        <v>9</v>
      </c>
      <c r="E15" s="103"/>
      <c r="F15" s="104">
        <v>0.9</v>
      </c>
      <c r="G15" s="101"/>
      <c r="H15" s="102"/>
      <c r="I15" s="161" t="s">
        <v>21</v>
      </c>
      <c r="J15" s="103"/>
      <c r="K15" s="104">
        <v>1</v>
      </c>
    </row>
    <row r="16" spans="2:13" ht="30" customHeight="1">
      <c r="C16" s="102"/>
      <c r="D16" s="161" t="s">
        <v>10</v>
      </c>
      <c r="E16" s="103"/>
      <c r="F16" s="104">
        <v>1.25</v>
      </c>
      <c r="G16" s="101"/>
      <c r="H16" s="102"/>
      <c r="I16" s="161" t="s">
        <v>23</v>
      </c>
      <c r="J16" s="103"/>
      <c r="K16" s="104">
        <v>1.26</v>
      </c>
    </row>
    <row r="17" spans="3:11" ht="30" customHeight="1">
      <c r="C17" s="102"/>
      <c r="D17" s="161" t="s">
        <v>11</v>
      </c>
      <c r="E17" s="103"/>
      <c r="F17" s="104">
        <v>1.1299999999999999</v>
      </c>
      <c r="G17" s="101"/>
      <c r="H17" s="102"/>
      <c r="I17" s="161" t="s">
        <v>88</v>
      </c>
      <c r="J17" s="103"/>
      <c r="K17" s="104">
        <v>0.26</v>
      </c>
    </row>
    <row r="18" spans="3:11" ht="30" customHeight="1">
      <c r="C18" s="102"/>
      <c r="D18" s="161" t="s">
        <v>5</v>
      </c>
      <c r="E18" s="103"/>
      <c r="F18" s="104">
        <v>0.35</v>
      </c>
      <c r="G18" s="101"/>
      <c r="H18" s="102"/>
      <c r="I18" s="161" t="s">
        <v>89</v>
      </c>
      <c r="J18" s="103"/>
      <c r="K18" s="104">
        <v>0.26</v>
      </c>
    </row>
    <row r="19" spans="3:11" ht="30" customHeight="1">
      <c r="C19" s="102"/>
      <c r="D19" s="161" t="s">
        <v>12</v>
      </c>
      <c r="E19" s="103"/>
      <c r="F19" s="104">
        <v>0.3</v>
      </c>
      <c r="G19" s="101"/>
      <c r="H19" s="102"/>
      <c r="I19" s="161" t="s">
        <v>90</v>
      </c>
      <c r="J19" s="103"/>
      <c r="K19" s="104">
        <v>0.26</v>
      </c>
    </row>
    <row r="20" spans="3:11" ht="30" customHeight="1">
      <c r="C20" s="102"/>
      <c r="D20" s="161" t="s">
        <v>6</v>
      </c>
      <c r="E20" s="103"/>
      <c r="F20" s="104">
        <v>0.55000000000000004</v>
      </c>
      <c r="G20" s="101"/>
      <c r="H20" s="102"/>
      <c r="I20" s="161" t="s">
        <v>91</v>
      </c>
      <c r="J20" s="103"/>
      <c r="K20" s="104">
        <v>0.26</v>
      </c>
    </row>
    <row r="21" spans="3:11" ht="30" customHeight="1">
      <c r="C21" s="102"/>
      <c r="D21" s="161" t="s">
        <v>13</v>
      </c>
      <c r="E21" s="103"/>
      <c r="F21" s="104">
        <v>0.12</v>
      </c>
      <c r="G21" s="101"/>
      <c r="H21" s="102"/>
      <c r="I21" s="161" t="s">
        <v>92</v>
      </c>
      <c r="J21" s="103"/>
      <c r="K21" s="104">
        <v>1</v>
      </c>
    </row>
    <row r="22" spans="3:11" ht="30" customHeight="1">
      <c r="C22" s="102"/>
      <c r="D22" s="161" t="s">
        <v>19</v>
      </c>
      <c r="E22" s="103"/>
      <c r="F22" s="104">
        <v>1</v>
      </c>
      <c r="G22" s="101"/>
      <c r="H22" s="102"/>
      <c r="I22" s="161" t="s">
        <v>93</v>
      </c>
      <c r="J22" s="103"/>
      <c r="K22" s="104">
        <v>1</v>
      </c>
    </row>
    <row r="23" spans="3:11" ht="30" customHeight="1">
      <c r="C23" s="102"/>
      <c r="D23" s="161" t="s">
        <v>94</v>
      </c>
      <c r="E23" s="103"/>
      <c r="F23" s="104">
        <v>1</v>
      </c>
      <c r="G23" s="101"/>
      <c r="H23" s="102"/>
      <c r="I23" s="161" t="s">
        <v>95</v>
      </c>
      <c r="J23" s="103"/>
      <c r="K23" s="104">
        <v>1</v>
      </c>
    </row>
    <row r="24" spans="3:11" ht="30" customHeight="1">
      <c r="C24" s="102"/>
      <c r="D24" s="161" t="s">
        <v>22</v>
      </c>
      <c r="E24" s="103"/>
      <c r="F24" s="104">
        <v>0.52</v>
      </c>
      <c r="G24" s="101"/>
      <c r="H24" s="102"/>
      <c r="I24" s="161" t="s">
        <v>96</v>
      </c>
      <c r="J24" s="103"/>
      <c r="K24" s="104">
        <v>1</v>
      </c>
    </row>
    <row r="25" spans="3:11" ht="30" customHeight="1">
      <c r="C25" s="105"/>
      <c r="D25" s="162" t="s">
        <v>14</v>
      </c>
      <c r="E25" s="106"/>
      <c r="F25" s="107">
        <v>1.1299999999999999</v>
      </c>
      <c r="H25" s="102"/>
      <c r="I25" s="161" t="s">
        <v>97</v>
      </c>
      <c r="J25" s="103"/>
      <c r="K25" s="104">
        <v>0.3</v>
      </c>
    </row>
    <row r="26" spans="3:11" ht="30" customHeight="1">
      <c r="C26" s="102"/>
      <c r="D26" s="163" t="s">
        <v>98</v>
      </c>
      <c r="E26" s="103"/>
      <c r="F26" s="104">
        <v>1</v>
      </c>
      <c r="H26" s="102"/>
      <c r="I26" s="161" t="s">
        <v>99</v>
      </c>
      <c r="J26" s="103"/>
      <c r="K26" s="104">
        <v>1</v>
      </c>
    </row>
    <row r="27" spans="3:11" ht="30" customHeight="1">
      <c r="C27" s="102"/>
      <c r="D27" s="161" t="s">
        <v>15</v>
      </c>
      <c r="E27" s="103"/>
      <c r="F27" s="104">
        <v>1.93</v>
      </c>
      <c r="H27" s="102"/>
      <c r="I27" s="161" t="s">
        <v>100</v>
      </c>
      <c r="J27" s="103"/>
      <c r="K27" s="104">
        <v>0.3</v>
      </c>
    </row>
    <row r="28" spans="3:11" ht="30" customHeight="1">
      <c r="C28" s="101"/>
      <c r="D28" s="110"/>
      <c r="E28" s="110"/>
      <c r="F28" s="111"/>
      <c r="H28" s="101"/>
      <c r="I28" s="110"/>
      <c r="J28" s="110"/>
      <c r="K28" s="111"/>
    </row>
    <row r="29" spans="3:11" ht="30" customHeight="1">
      <c r="C29" s="438" t="s">
        <v>37</v>
      </c>
      <c r="D29" s="438"/>
      <c r="E29" s="438"/>
      <c r="F29" s="438"/>
      <c r="G29" s="438"/>
      <c r="H29" s="438"/>
      <c r="I29" s="438"/>
      <c r="J29" s="438"/>
      <c r="K29" s="112">
        <v>2.9999999999999997E-4</v>
      </c>
    </row>
    <row r="30" spans="3:11" ht="30" customHeight="1"/>
    <row r="31" spans="3:11" ht="30" customHeight="1">
      <c r="C31" s="97" t="s">
        <v>101</v>
      </c>
    </row>
    <row r="32" spans="3:11" ht="30" customHeight="1" thickBot="1">
      <c r="C32" s="155"/>
      <c r="D32" s="156" t="s">
        <v>86</v>
      </c>
      <c r="E32" s="157"/>
      <c r="F32" s="158" t="s">
        <v>87</v>
      </c>
      <c r="G32" s="138"/>
      <c r="H32" s="159"/>
      <c r="I32" s="156" t="s">
        <v>86</v>
      </c>
      <c r="J32" s="157"/>
      <c r="K32" s="158" t="s">
        <v>87</v>
      </c>
    </row>
    <row r="33" spans="3:11" ht="30" customHeight="1" thickTop="1">
      <c r="C33" s="98"/>
      <c r="D33" s="160" t="s">
        <v>102</v>
      </c>
      <c r="E33" s="99"/>
      <c r="F33" s="100">
        <v>1</v>
      </c>
      <c r="G33" s="101"/>
      <c r="H33" s="98"/>
      <c r="I33" s="164" t="s">
        <v>103</v>
      </c>
      <c r="J33" s="108"/>
      <c r="K33" s="104">
        <v>1</v>
      </c>
    </row>
    <row r="34" spans="3:11" ht="30" customHeight="1">
      <c r="C34" s="102"/>
      <c r="D34" s="161" t="s">
        <v>104</v>
      </c>
      <c r="E34" s="103"/>
      <c r="F34" s="104">
        <v>0.15</v>
      </c>
      <c r="G34" s="101"/>
      <c r="H34" s="102"/>
      <c r="I34" s="165" t="s">
        <v>105</v>
      </c>
      <c r="J34" s="109"/>
      <c r="K34" s="104">
        <v>1</v>
      </c>
    </row>
    <row r="35" spans="3:11" ht="30" customHeight="1">
      <c r="C35" s="102"/>
      <c r="D35" s="161" t="s">
        <v>106</v>
      </c>
      <c r="E35" s="103"/>
      <c r="F35" s="104">
        <v>0.05</v>
      </c>
      <c r="G35" s="101"/>
      <c r="H35" s="102"/>
      <c r="I35" s="161" t="s">
        <v>107</v>
      </c>
      <c r="J35" s="103"/>
      <c r="K35" s="104">
        <v>13.57</v>
      </c>
    </row>
  </sheetData>
  <mergeCells count="3">
    <mergeCell ref="C29:J29"/>
    <mergeCell ref="B5:K5"/>
    <mergeCell ref="B7:K8"/>
  </mergeCells>
  <phoneticPr fontId="1"/>
  <dataValidations count="1">
    <dataValidation imeMode="disabled" allowBlank="1" showInputMessage="1" showErrorMessage="1" sqref="K33:K35 K13:K29 F33:F35 F13:F28" xr:uid="{21EE8CE2-A7F4-4749-B759-185436525E8D}"/>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75D53-9794-4277-B9D6-E23D1F9019E4}">
  <sheetPr>
    <tabColor rgb="FFFFC000"/>
    <pageSetUpPr fitToPage="1"/>
  </sheetPr>
  <dimension ref="A1:AG65"/>
  <sheetViews>
    <sheetView showGridLines="0" view="pageBreakPreview" zoomScaleNormal="100" zoomScaleSheetLayoutView="100" workbookViewId="0">
      <pane xSplit="1" ySplit="3" topLeftCell="B4" activePane="bottomRight" state="frozen"/>
      <selection activeCell="I3" sqref="I1:I3"/>
      <selection pane="topRight" activeCell="I3" sqref="I1:I3"/>
      <selection pane="bottomLeft" activeCell="I3" sqref="I1:I3"/>
      <selection pane="bottomRight" activeCell="B4" sqref="B4"/>
    </sheetView>
  </sheetViews>
  <sheetFormatPr defaultColWidth="9" defaultRowHeight="13.5"/>
  <cols>
    <col min="1" max="1" width="4.375" style="24" customWidth="1"/>
    <col min="2" max="2" width="24.625" style="24" customWidth="1"/>
    <col min="3" max="3" width="20.625" style="44" customWidth="1"/>
    <col min="4" max="5" width="15.625" style="44" customWidth="1"/>
    <col min="6" max="6" width="24.625" style="24" customWidth="1"/>
    <col min="7" max="7" width="15.625" style="24" customWidth="1"/>
    <col min="8" max="16384" width="9" style="24"/>
  </cols>
  <sheetData>
    <row r="1" spans="1:33" ht="27" customHeight="1" thickBot="1">
      <c r="A1" s="7" t="s">
        <v>143</v>
      </c>
      <c r="B1" s="23"/>
      <c r="C1" s="296" t="str">
        <f>表紙!$AJ$3&amp;"実績"</f>
        <v>令和5年度実績</v>
      </c>
      <c r="D1" s="43"/>
      <c r="E1" s="43"/>
      <c r="F1" s="23"/>
      <c r="G1" s="50" t="s">
        <v>69</v>
      </c>
      <c r="I1" s="294" t="s">
        <v>208</v>
      </c>
      <c r="AA1" s="247" t="s">
        <v>148</v>
      </c>
    </row>
    <row r="2" spans="1:33" ht="27" customHeight="1">
      <c r="A2" s="432"/>
      <c r="B2" s="434" t="s">
        <v>117</v>
      </c>
      <c r="C2" s="218" t="s">
        <v>119</v>
      </c>
      <c r="D2" s="233"/>
      <c r="E2" s="232"/>
      <c r="F2" s="434" t="s">
        <v>144</v>
      </c>
      <c r="G2" s="436" t="s">
        <v>25</v>
      </c>
      <c r="I2" s="318" t="s">
        <v>209</v>
      </c>
      <c r="AA2" s="248" t="s">
        <v>147</v>
      </c>
    </row>
    <row r="3" spans="1:33" ht="30" customHeight="1" thickBot="1">
      <c r="A3" s="433"/>
      <c r="B3" s="435"/>
      <c r="C3" s="244" t="s">
        <v>145</v>
      </c>
      <c r="D3" s="48" t="s">
        <v>67</v>
      </c>
      <c r="E3" s="49" t="s">
        <v>197</v>
      </c>
      <c r="F3" s="435"/>
      <c r="G3" s="437"/>
      <c r="I3" s="317" t="s">
        <v>210</v>
      </c>
      <c r="AA3" s="226" t="s">
        <v>71</v>
      </c>
      <c r="AB3" s="225" t="s">
        <v>120</v>
      </c>
      <c r="AC3" s="44" t="s">
        <v>67</v>
      </c>
      <c r="AD3" s="44" t="s">
        <v>68</v>
      </c>
      <c r="AE3" s="44" t="s">
        <v>149</v>
      </c>
      <c r="AF3" s="44" t="s">
        <v>72</v>
      </c>
      <c r="AG3" s="44" t="s">
        <v>73</v>
      </c>
    </row>
    <row r="4" spans="1:33" ht="32.1" customHeight="1" thickTop="1">
      <c r="A4" s="17">
        <f>MAX(①受託状況!A:A)+1</f>
        <v>61</v>
      </c>
      <c r="B4" s="308"/>
      <c r="C4" s="219" t="s">
        <v>207</v>
      </c>
      <c r="D4" s="45"/>
      <c r="E4" s="208"/>
      <c r="F4" s="20"/>
      <c r="G4" s="209"/>
      <c r="AA4" s="51" t="str">
        <f t="shared" ref="AA4:AA63" si="0">IF(B4&lt;&gt;"",B4,"")</f>
        <v/>
      </c>
      <c r="AB4" s="52" t="str">
        <f t="shared" ref="AB4:AB63" si="1">IF(C4&lt;&gt;"排出事業者・処分業者",LEFT(C4,1),"")</f>
        <v>排</v>
      </c>
      <c r="AC4" s="52" t="str">
        <f t="shared" ref="AC4:AD35" si="2">IF(D4&lt;&gt;"",D4,"")</f>
        <v/>
      </c>
      <c r="AD4" s="52" t="str">
        <f t="shared" si="2"/>
        <v/>
      </c>
      <c r="AE4" s="52"/>
      <c r="AF4" s="52" t="str">
        <f t="shared" ref="AF4:AG19" si="3">IF(F4&lt;&gt;"",F4,"")</f>
        <v/>
      </c>
      <c r="AG4" s="53" t="str">
        <f t="shared" si="3"/>
        <v/>
      </c>
    </row>
    <row r="5" spans="1:33" ht="32.1" customHeight="1">
      <c r="A5" s="18">
        <f>A4+1</f>
        <v>62</v>
      </c>
      <c r="B5" s="309"/>
      <c r="C5" s="208" t="s">
        <v>207</v>
      </c>
      <c r="D5" s="46"/>
      <c r="E5" s="210"/>
      <c r="F5" s="21"/>
      <c r="G5" s="211"/>
      <c r="AA5" s="54" t="str">
        <f t="shared" si="0"/>
        <v/>
      </c>
      <c r="AB5" s="55" t="str">
        <f t="shared" si="1"/>
        <v>排</v>
      </c>
      <c r="AC5" s="55" t="str">
        <f t="shared" si="2"/>
        <v/>
      </c>
      <c r="AD5" s="55" t="str">
        <f t="shared" si="2"/>
        <v/>
      </c>
      <c r="AE5" s="55"/>
      <c r="AF5" s="55" t="str">
        <f t="shared" si="3"/>
        <v/>
      </c>
      <c r="AG5" s="56" t="str">
        <f t="shared" si="3"/>
        <v/>
      </c>
    </row>
    <row r="6" spans="1:33" ht="32.1" customHeight="1">
      <c r="A6" s="18">
        <f t="shared" ref="A6:A62" si="4">A5+1</f>
        <v>63</v>
      </c>
      <c r="B6" s="309"/>
      <c r="C6" s="210" t="s">
        <v>207</v>
      </c>
      <c r="D6" s="46"/>
      <c r="E6" s="210"/>
      <c r="F6" s="21"/>
      <c r="G6" s="211"/>
      <c r="AA6" s="54" t="str">
        <f t="shared" si="0"/>
        <v/>
      </c>
      <c r="AB6" s="55" t="str">
        <f t="shared" si="1"/>
        <v>排</v>
      </c>
      <c r="AC6" s="55" t="str">
        <f t="shared" si="2"/>
        <v/>
      </c>
      <c r="AD6" s="55" t="str">
        <f t="shared" si="2"/>
        <v/>
      </c>
      <c r="AE6" s="55"/>
      <c r="AF6" s="55" t="str">
        <f t="shared" si="3"/>
        <v/>
      </c>
      <c r="AG6" s="56" t="str">
        <f t="shared" si="3"/>
        <v/>
      </c>
    </row>
    <row r="7" spans="1:33" ht="32.1" customHeight="1">
      <c r="A7" s="18">
        <f t="shared" si="4"/>
        <v>64</v>
      </c>
      <c r="B7" s="309"/>
      <c r="C7" s="210" t="s">
        <v>207</v>
      </c>
      <c r="D7" s="46"/>
      <c r="E7" s="210"/>
      <c r="F7" s="21"/>
      <c r="G7" s="211"/>
      <c r="AA7" s="54" t="str">
        <f t="shared" si="0"/>
        <v/>
      </c>
      <c r="AB7" s="55" t="str">
        <f t="shared" si="1"/>
        <v>排</v>
      </c>
      <c r="AC7" s="55" t="str">
        <f t="shared" si="2"/>
        <v/>
      </c>
      <c r="AD7" s="55" t="str">
        <f t="shared" si="2"/>
        <v/>
      </c>
      <c r="AE7" s="55"/>
      <c r="AF7" s="55" t="str">
        <f t="shared" si="3"/>
        <v/>
      </c>
      <c r="AG7" s="56" t="str">
        <f t="shared" si="3"/>
        <v/>
      </c>
    </row>
    <row r="8" spans="1:33" ht="32.1" customHeight="1">
      <c r="A8" s="18">
        <f t="shared" si="4"/>
        <v>65</v>
      </c>
      <c r="B8" s="309"/>
      <c r="C8" s="210" t="s">
        <v>207</v>
      </c>
      <c r="D8" s="46"/>
      <c r="E8" s="210"/>
      <c r="F8" s="21"/>
      <c r="G8" s="211"/>
      <c r="AA8" s="54" t="str">
        <f t="shared" si="0"/>
        <v/>
      </c>
      <c r="AB8" s="55" t="str">
        <f t="shared" si="1"/>
        <v>排</v>
      </c>
      <c r="AC8" s="55" t="str">
        <f t="shared" si="2"/>
        <v/>
      </c>
      <c r="AD8" s="55" t="str">
        <f t="shared" si="2"/>
        <v/>
      </c>
      <c r="AE8" s="55"/>
      <c r="AF8" s="55" t="str">
        <f t="shared" si="3"/>
        <v/>
      </c>
      <c r="AG8" s="56" t="str">
        <f t="shared" si="3"/>
        <v/>
      </c>
    </row>
    <row r="9" spans="1:33" ht="32.1" customHeight="1">
      <c r="A9" s="18">
        <f t="shared" si="4"/>
        <v>66</v>
      </c>
      <c r="B9" s="309"/>
      <c r="C9" s="210" t="s">
        <v>207</v>
      </c>
      <c r="D9" s="46"/>
      <c r="E9" s="210"/>
      <c r="F9" s="21"/>
      <c r="G9" s="211"/>
      <c r="AA9" s="54" t="str">
        <f t="shared" si="0"/>
        <v/>
      </c>
      <c r="AB9" s="55" t="str">
        <f t="shared" si="1"/>
        <v>排</v>
      </c>
      <c r="AC9" s="55" t="str">
        <f t="shared" si="2"/>
        <v/>
      </c>
      <c r="AD9" s="55" t="str">
        <f t="shared" si="2"/>
        <v/>
      </c>
      <c r="AE9" s="55"/>
      <c r="AF9" s="55" t="str">
        <f t="shared" si="3"/>
        <v/>
      </c>
      <c r="AG9" s="56" t="str">
        <f t="shared" si="3"/>
        <v/>
      </c>
    </row>
    <row r="10" spans="1:33" ht="32.1" customHeight="1">
      <c r="A10" s="18">
        <f t="shared" si="4"/>
        <v>67</v>
      </c>
      <c r="B10" s="309"/>
      <c r="C10" s="210" t="s">
        <v>207</v>
      </c>
      <c r="D10" s="46"/>
      <c r="E10" s="210"/>
      <c r="F10" s="21"/>
      <c r="G10" s="211"/>
      <c r="S10"/>
      <c r="AA10" s="54" t="str">
        <f t="shared" si="0"/>
        <v/>
      </c>
      <c r="AB10" s="55" t="str">
        <f t="shared" si="1"/>
        <v>排</v>
      </c>
      <c r="AC10" s="55" t="str">
        <f t="shared" si="2"/>
        <v/>
      </c>
      <c r="AD10" s="55" t="str">
        <f t="shared" si="2"/>
        <v/>
      </c>
      <c r="AE10" s="55"/>
      <c r="AF10" s="55" t="str">
        <f t="shared" si="3"/>
        <v/>
      </c>
      <c r="AG10" s="56" t="str">
        <f t="shared" si="3"/>
        <v/>
      </c>
    </row>
    <row r="11" spans="1:33" ht="32.1" customHeight="1">
      <c r="A11" s="18">
        <f t="shared" si="4"/>
        <v>68</v>
      </c>
      <c r="B11" s="309"/>
      <c r="C11" s="210" t="s">
        <v>207</v>
      </c>
      <c r="D11" s="46"/>
      <c r="E11" s="210"/>
      <c r="F11" s="21"/>
      <c r="G11" s="211"/>
      <c r="AA11" s="54" t="str">
        <f t="shared" si="0"/>
        <v/>
      </c>
      <c r="AB11" s="55" t="str">
        <f t="shared" si="1"/>
        <v>排</v>
      </c>
      <c r="AC11" s="55" t="str">
        <f t="shared" si="2"/>
        <v/>
      </c>
      <c r="AD11" s="55" t="str">
        <f t="shared" si="2"/>
        <v/>
      </c>
      <c r="AE11" s="55"/>
      <c r="AF11" s="55" t="str">
        <f t="shared" si="3"/>
        <v/>
      </c>
      <c r="AG11" s="56" t="str">
        <f t="shared" si="3"/>
        <v/>
      </c>
    </row>
    <row r="12" spans="1:33" ht="32.1" customHeight="1">
      <c r="A12" s="18">
        <f t="shared" si="4"/>
        <v>69</v>
      </c>
      <c r="B12" s="309"/>
      <c r="C12" s="210" t="s">
        <v>207</v>
      </c>
      <c r="D12" s="46"/>
      <c r="E12" s="210"/>
      <c r="F12" s="21"/>
      <c r="G12" s="211"/>
      <c r="AA12" s="54" t="str">
        <f t="shared" si="0"/>
        <v/>
      </c>
      <c r="AB12" s="55" t="str">
        <f t="shared" si="1"/>
        <v>排</v>
      </c>
      <c r="AC12" s="55" t="str">
        <f t="shared" si="2"/>
        <v/>
      </c>
      <c r="AD12" s="55" t="str">
        <f t="shared" si="2"/>
        <v/>
      </c>
      <c r="AE12" s="55"/>
      <c r="AF12" s="55" t="str">
        <f t="shared" si="3"/>
        <v/>
      </c>
      <c r="AG12" s="56" t="str">
        <f t="shared" si="3"/>
        <v/>
      </c>
    </row>
    <row r="13" spans="1:33" ht="32.1" customHeight="1">
      <c r="A13" s="18">
        <f t="shared" si="4"/>
        <v>70</v>
      </c>
      <c r="B13" s="309"/>
      <c r="C13" s="210" t="s">
        <v>207</v>
      </c>
      <c r="D13" s="46"/>
      <c r="E13" s="210"/>
      <c r="F13" s="21"/>
      <c r="G13" s="211"/>
      <c r="AA13" s="54" t="str">
        <f t="shared" si="0"/>
        <v/>
      </c>
      <c r="AB13" s="55" t="str">
        <f t="shared" si="1"/>
        <v>排</v>
      </c>
      <c r="AC13" s="55" t="str">
        <f t="shared" si="2"/>
        <v/>
      </c>
      <c r="AD13" s="55" t="str">
        <f t="shared" si="2"/>
        <v/>
      </c>
      <c r="AE13" s="55"/>
      <c r="AF13" s="55" t="str">
        <f t="shared" si="3"/>
        <v/>
      </c>
      <c r="AG13" s="56" t="str">
        <f t="shared" si="3"/>
        <v/>
      </c>
    </row>
    <row r="14" spans="1:33" ht="32.1" customHeight="1">
      <c r="A14" s="18">
        <f t="shared" si="4"/>
        <v>71</v>
      </c>
      <c r="B14" s="309"/>
      <c r="C14" s="210" t="s">
        <v>207</v>
      </c>
      <c r="D14" s="46"/>
      <c r="E14" s="210"/>
      <c r="F14" s="21"/>
      <c r="G14" s="211"/>
      <c r="AA14" s="54" t="str">
        <f t="shared" si="0"/>
        <v/>
      </c>
      <c r="AB14" s="55" t="str">
        <f t="shared" si="1"/>
        <v>排</v>
      </c>
      <c r="AC14" s="55" t="str">
        <f t="shared" si="2"/>
        <v/>
      </c>
      <c r="AD14" s="55" t="str">
        <f t="shared" si="2"/>
        <v/>
      </c>
      <c r="AE14" s="55"/>
      <c r="AF14" s="55" t="str">
        <f t="shared" si="3"/>
        <v/>
      </c>
      <c r="AG14" s="56" t="str">
        <f t="shared" si="3"/>
        <v/>
      </c>
    </row>
    <row r="15" spans="1:33" ht="32.1" customHeight="1">
      <c r="A15" s="18">
        <f t="shared" si="4"/>
        <v>72</v>
      </c>
      <c r="B15" s="309"/>
      <c r="C15" s="210" t="s">
        <v>207</v>
      </c>
      <c r="D15" s="46"/>
      <c r="E15" s="210"/>
      <c r="F15" s="21"/>
      <c r="G15" s="211"/>
      <c r="AA15" s="54" t="str">
        <f t="shared" si="0"/>
        <v/>
      </c>
      <c r="AB15" s="55" t="str">
        <f t="shared" si="1"/>
        <v>排</v>
      </c>
      <c r="AC15" s="55" t="str">
        <f t="shared" si="2"/>
        <v/>
      </c>
      <c r="AD15" s="55" t="str">
        <f t="shared" si="2"/>
        <v/>
      </c>
      <c r="AE15" s="55"/>
      <c r="AF15" s="55" t="str">
        <f t="shared" si="3"/>
        <v/>
      </c>
      <c r="AG15" s="56" t="str">
        <f t="shared" si="3"/>
        <v/>
      </c>
    </row>
    <row r="16" spans="1:33" ht="32.1" customHeight="1">
      <c r="A16" s="18">
        <f t="shared" si="4"/>
        <v>73</v>
      </c>
      <c r="B16" s="309"/>
      <c r="C16" s="210" t="s">
        <v>207</v>
      </c>
      <c r="D16" s="46"/>
      <c r="E16" s="210"/>
      <c r="F16" s="21"/>
      <c r="G16" s="211"/>
      <c r="AA16" s="54" t="str">
        <f t="shared" si="0"/>
        <v/>
      </c>
      <c r="AB16" s="55" t="str">
        <f t="shared" si="1"/>
        <v>排</v>
      </c>
      <c r="AC16" s="55" t="str">
        <f t="shared" si="2"/>
        <v/>
      </c>
      <c r="AD16" s="55" t="str">
        <f t="shared" si="2"/>
        <v/>
      </c>
      <c r="AE16" s="55"/>
      <c r="AF16" s="55" t="str">
        <f t="shared" si="3"/>
        <v/>
      </c>
      <c r="AG16" s="56" t="str">
        <f t="shared" si="3"/>
        <v/>
      </c>
    </row>
    <row r="17" spans="1:33" ht="32.1" customHeight="1">
      <c r="A17" s="18">
        <f t="shared" si="4"/>
        <v>74</v>
      </c>
      <c r="B17" s="309"/>
      <c r="C17" s="210" t="s">
        <v>207</v>
      </c>
      <c r="D17" s="46"/>
      <c r="E17" s="210"/>
      <c r="F17" s="21"/>
      <c r="G17" s="211"/>
      <c r="AA17" s="54" t="str">
        <f t="shared" si="0"/>
        <v/>
      </c>
      <c r="AB17" s="55" t="str">
        <f t="shared" si="1"/>
        <v>排</v>
      </c>
      <c r="AC17" s="55" t="str">
        <f t="shared" si="2"/>
        <v/>
      </c>
      <c r="AD17" s="55" t="str">
        <f t="shared" si="2"/>
        <v/>
      </c>
      <c r="AE17" s="55"/>
      <c r="AF17" s="55" t="str">
        <f t="shared" si="3"/>
        <v/>
      </c>
      <c r="AG17" s="56" t="str">
        <f t="shared" si="3"/>
        <v/>
      </c>
    </row>
    <row r="18" spans="1:33" ht="32.1" customHeight="1">
      <c r="A18" s="18">
        <f t="shared" si="4"/>
        <v>75</v>
      </c>
      <c r="B18" s="309"/>
      <c r="C18" s="210" t="s">
        <v>207</v>
      </c>
      <c r="D18" s="46"/>
      <c r="E18" s="210"/>
      <c r="F18" s="21"/>
      <c r="G18" s="211"/>
      <c r="AA18" s="54" t="str">
        <f t="shared" si="0"/>
        <v/>
      </c>
      <c r="AB18" s="55" t="str">
        <f t="shared" si="1"/>
        <v>排</v>
      </c>
      <c r="AC18" s="55" t="str">
        <f t="shared" si="2"/>
        <v/>
      </c>
      <c r="AD18" s="55" t="str">
        <f t="shared" si="2"/>
        <v/>
      </c>
      <c r="AE18" s="55"/>
      <c r="AF18" s="55" t="str">
        <f t="shared" si="3"/>
        <v/>
      </c>
      <c r="AG18" s="56" t="str">
        <f t="shared" si="3"/>
        <v/>
      </c>
    </row>
    <row r="19" spans="1:33" ht="32.1" customHeight="1">
      <c r="A19" s="18">
        <f t="shared" si="4"/>
        <v>76</v>
      </c>
      <c r="B19" s="309"/>
      <c r="C19" s="210" t="s">
        <v>207</v>
      </c>
      <c r="D19" s="46"/>
      <c r="E19" s="210"/>
      <c r="F19" s="21"/>
      <c r="G19" s="211"/>
      <c r="AA19" s="54" t="str">
        <f t="shared" si="0"/>
        <v/>
      </c>
      <c r="AB19" s="55" t="str">
        <f t="shared" si="1"/>
        <v>排</v>
      </c>
      <c r="AC19" s="55" t="str">
        <f t="shared" si="2"/>
        <v/>
      </c>
      <c r="AD19" s="55" t="str">
        <f t="shared" si="2"/>
        <v/>
      </c>
      <c r="AE19" s="55"/>
      <c r="AF19" s="55" t="str">
        <f t="shared" si="3"/>
        <v/>
      </c>
      <c r="AG19" s="56" t="str">
        <f t="shared" si="3"/>
        <v/>
      </c>
    </row>
    <row r="20" spans="1:33" ht="32.1" customHeight="1">
      <c r="A20" s="18">
        <f t="shared" si="4"/>
        <v>77</v>
      </c>
      <c r="B20" s="309"/>
      <c r="C20" s="210" t="s">
        <v>207</v>
      </c>
      <c r="D20" s="46"/>
      <c r="E20" s="210"/>
      <c r="F20" s="21"/>
      <c r="G20" s="211"/>
      <c r="AA20" s="54" t="str">
        <f t="shared" si="0"/>
        <v/>
      </c>
      <c r="AB20" s="55" t="str">
        <f t="shared" si="1"/>
        <v>排</v>
      </c>
      <c r="AC20" s="55" t="str">
        <f t="shared" si="2"/>
        <v/>
      </c>
      <c r="AD20" s="55" t="str">
        <f t="shared" si="2"/>
        <v/>
      </c>
      <c r="AE20" s="55"/>
      <c r="AF20" s="55" t="str">
        <f t="shared" ref="AF20:AG44" si="5">IF(F20&lt;&gt;"",F20,"")</f>
        <v/>
      </c>
      <c r="AG20" s="56" t="str">
        <f t="shared" si="5"/>
        <v/>
      </c>
    </row>
    <row r="21" spans="1:33" ht="32.1" customHeight="1">
      <c r="A21" s="18">
        <f t="shared" si="4"/>
        <v>78</v>
      </c>
      <c r="B21" s="309"/>
      <c r="C21" s="210" t="s">
        <v>207</v>
      </c>
      <c r="D21" s="46"/>
      <c r="E21" s="210"/>
      <c r="F21" s="21"/>
      <c r="G21" s="211"/>
      <c r="AA21" s="54" t="str">
        <f t="shared" si="0"/>
        <v/>
      </c>
      <c r="AB21" s="55" t="str">
        <f t="shared" si="1"/>
        <v>排</v>
      </c>
      <c r="AC21" s="55" t="str">
        <f t="shared" si="2"/>
        <v/>
      </c>
      <c r="AD21" s="55" t="str">
        <f t="shared" si="2"/>
        <v/>
      </c>
      <c r="AE21" s="55"/>
      <c r="AF21" s="55" t="str">
        <f t="shared" si="5"/>
        <v/>
      </c>
      <c r="AG21" s="56" t="str">
        <f t="shared" si="5"/>
        <v/>
      </c>
    </row>
    <row r="22" spans="1:33" ht="32.1" customHeight="1">
      <c r="A22" s="18">
        <f t="shared" si="4"/>
        <v>79</v>
      </c>
      <c r="B22" s="309"/>
      <c r="C22" s="210" t="s">
        <v>207</v>
      </c>
      <c r="D22" s="46"/>
      <c r="E22" s="210"/>
      <c r="F22" s="21"/>
      <c r="G22" s="211"/>
      <c r="AA22" s="54" t="str">
        <f t="shared" si="0"/>
        <v/>
      </c>
      <c r="AB22" s="55" t="str">
        <f t="shared" si="1"/>
        <v>排</v>
      </c>
      <c r="AC22" s="55" t="str">
        <f t="shared" si="2"/>
        <v/>
      </c>
      <c r="AD22" s="55" t="str">
        <f t="shared" si="2"/>
        <v/>
      </c>
      <c r="AE22" s="55"/>
      <c r="AF22" s="55" t="str">
        <f t="shared" si="5"/>
        <v/>
      </c>
      <c r="AG22" s="56" t="str">
        <f t="shared" si="5"/>
        <v/>
      </c>
    </row>
    <row r="23" spans="1:33" ht="32.1" customHeight="1">
      <c r="A23" s="18">
        <f t="shared" si="4"/>
        <v>80</v>
      </c>
      <c r="B23" s="309"/>
      <c r="C23" s="210" t="s">
        <v>207</v>
      </c>
      <c r="D23" s="46"/>
      <c r="E23" s="210"/>
      <c r="F23" s="21"/>
      <c r="G23" s="211"/>
      <c r="AA23" s="54" t="str">
        <f t="shared" si="0"/>
        <v/>
      </c>
      <c r="AB23" s="55" t="str">
        <f t="shared" si="1"/>
        <v>排</v>
      </c>
      <c r="AC23" s="55" t="str">
        <f t="shared" si="2"/>
        <v/>
      </c>
      <c r="AD23" s="55" t="str">
        <f t="shared" si="2"/>
        <v/>
      </c>
      <c r="AE23" s="55"/>
      <c r="AF23" s="55" t="str">
        <f t="shared" si="5"/>
        <v/>
      </c>
      <c r="AG23" s="56" t="str">
        <f t="shared" si="5"/>
        <v/>
      </c>
    </row>
    <row r="24" spans="1:33" ht="32.1" customHeight="1">
      <c r="A24" s="18">
        <f t="shared" si="4"/>
        <v>81</v>
      </c>
      <c r="B24" s="309"/>
      <c r="C24" s="210" t="s">
        <v>207</v>
      </c>
      <c r="D24" s="46"/>
      <c r="E24" s="210"/>
      <c r="F24" s="21"/>
      <c r="G24" s="211"/>
      <c r="AA24" s="54" t="str">
        <f t="shared" si="0"/>
        <v/>
      </c>
      <c r="AB24" s="55" t="str">
        <f t="shared" si="1"/>
        <v>排</v>
      </c>
      <c r="AC24" s="55" t="str">
        <f t="shared" si="2"/>
        <v/>
      </c>
      <c r="AD24" s="55" t="str">
        <f t="shared" si="2"/>
        <v/>
      </c>
      <c r="AE24" s="55"/>
      <c r="AF24" s="55" t="str">
        <f t="shared" si="5"/>
        <v/>
      </c>
      <c r="AG24" s="56" t="str">
        <f t="shared" si="5"/>
        <v/>
      </c>
    </row>
    <row r="25" spans="1:33" ht="32.1" customHeight="1">
      <c r="A25" s="18">
        <f t="shared" si="4"/>
        <v>82</v>
      </c>
      <c r="B25" s="309"/>
      <c r="C25" s="210" t="s">
        <v>207</v>
      </c>
      <c r="D25" s="46"/>
      <c r="E25" s="210"/>
      <c r="F25" s="21"/>
      <c r="G25" s="211"/>
      <c r="AA25" s="54" t="str">
        <f t="shared" si="0"/>
        <v/>
      </c>
      <c r="AB25" s="55" t="str">
        <f t="shared" si="1"/>
        <v>排</v>
      </c>
      <c r="AC25" s="55" t="str">
        <f t="shared" si="2"/>
        <v/>
      </c>
      <c r="AD25" s="55" t="str">
        <f t="shared" si="2"/>
        <v/>
      </c>
      <c r="AE25" s="55"/>
      <c r="AF25" s="55" t="str">
        <f t="shared" si="5"/>
        <v/>
      </c>
      <c r="AG25" s="56" t="str">
        <f t="shared" si="5"/>
        <v/>
      </c>
    </row>
    <row r="26" spans="1:33" ht="32.1" customHeight="1">
      <c r="A26" s="18">
        <f t="shared" si="4"/>
        <v>83</v>
      </c>
      <c r="B26" s="309"/>
      <c r="C26" s="210" t="s">
        <v>207</v>
      </c>
      <c r="D26" s="46"/>
      <c r="E26" s="210"/>
      <c r="F26" s="21"/>
      <c r="G26" s="211"/>
      <c r="AA26" s="54" t="str">
        <f t="shared" si="0"/>
        <v/>
      </c>
      <c r="AB26" s="55" t="str">
        <f t="shared" si="1"/>
        <v>排</v>
      </c>
      <c r="AC26" s="55" t="str">
        <f t="shared" si="2"/>
        <v/>
      </c>
      <c r="AD26" s="55" t="str">
        <f t="shared" si="2"/>
        <v/>
      </c>
      <c r="AE26" s="55"/>
      <c r="AF26" s="55" t="str">
        <f t="shared" si="5"/>
        <v/>
      </c>
      <c r="AG26" s="56" t="str">
        <f t="shared" si="5"/>
        <v/>
      </c>
    </row>
    <row r="27" spans="1:33" ht="32.1" customHeight="1">
      <c r="A27" s="18">
        <f t="shared" si="4"/>
        <v>84</v>
      </c>
      <c r="B27" s="309"/>
      <c r="C27" s="210" t="s">
        <v>207</v>
      </c>
      <c r="D27" s="46"/>
      <c r="E27" s="210"/>
      <c r="F27" s="21"/>
      <c r="G27" s="211"/>
      <c r="AA27" s="54" t="str">
        <f t="shared" si="0"/>
        <v/>
      </c>
      <c r="AB27" s="55" t="str">
        <f t="shared" si="1"/>
        <v>排</v>
      </c>
      <c r="AC27" s="55" t="str">
        <f t="shared" si="2"/>
        <v/>
      </c>
      <c r="AD27" s="55" t="str">
        <f t="shared" si="2"/>
        <v/>
      </c>
      <c r="AE27" s="55"/>
      <c r="AF27" s="55" t="str">
        <f t="shared" si="5"/>
        <v/>
      </c>
      <c r="AG27" s="56" t="str">
        <f t="shared" si="5"/>
        <v/>
      </c>
    </row>
    <row r="28" spans="1:33" ht="32.1" customHeight="1" thickBot="1">
      <c r="A28" s="140">
        <f t="shared" si="4"/>
        <v>85</v>
      </c>
      <c r="B28" s="310"/>
      <c r="C28" s="210" t="s">
        <v>207</v>
      </c>
      <c r="D28" s="46"/>
      <c r="E28" s="210"/>
      <c r="F28" s="141"/>
      <c r="G28" s="212"/>
      <c r="AA28" s="57" t="str">
        <f t="shared" si="0"/>
        <v/>
      </c>
      <c r="AB28" s="58" t="str">
        <f t="shared" si="1"/>
        <v>排</v>
      </c>
      <c r="AC28" s="58" t="str">
        <f t="shared" si="2"/>
        <v/>
      </c>
      <c r="AD28" s="58" t="str">
        <f t="shared" si="2"/>
        <v/>
      </c>
      <c r="AE28" s="58"/>
      <c r="AF28" s="58" t="str">
        <f t="shared" si="5"/>
        <v/>
      </c>
      <c r="AG28" s="59" t="str">
        <f t="shared" si="5"/>
        <v/>
      </c>
    </row>
    <row r="29" spans="1:33" ht="32.1" customHeight="1">
      <c r="A29" s="17">
        <f t="shared" si="4"/>
        <v>86</v>
      </c>
      <c r="B29" s="308"/>
      <c r="C29" s="210" t="s">
        <v>207</v>
      </c>
      <c r="D29" s="45"/>
      <c r="E29" s="208"/>
      <c r="F29" s="20"/>
      <c r="G29" s="209"/>
      <c r="AA29" s="51" t="str">
        <f t="shared" si="0"/>
        <v/>
      </c>
      <c r="AB29" s="52" t="str">
        <f t="shared" si="1"/>
        <v>排</v>
      </c>
      <c r="AC29" s="52" t="str">
        <f t="shared" si="2"/>
        <v/>
      </c>
      <c r="AD29" s="52" t="str">
        <f t="shared" si="2"/>
        <v/>
      </c>
      <c r="AE29" s="52"/>
      <c r="AF29" s="52" t="str">
        <f t="shared" si="5"/>
        <v/>
      </c>
      <c r="AG29" s="53" t="str">
        <f t="shared" si="5"/>
        <v/>
      </c>
    </row>
    <row r="30" spans="1:33" ht="32.1" customHeight="1">
      <c r="A30" s="18">
        <f t="shared" si="4"/>
        <v>87</v>
      </c>
      <c r="B30" s="309"/>
      <c r="C30" s="210" t="s">
        <v>207</v>
      </c>
      <c r="D30" s="46"/>
      <c r="E30" s="210"/>
      <c r="F30" s="21"/>
      <c r="G30" s="211"/>
      <c r="AA30" s="54" t="str">
        <f t="shared" si="0"/>
        <v/>
      </c>
      <c r="AB30" s="55" t="str">
        <f t="shared" si="1"/>
        <v>排</v>
      </c>
      <c r="AC30" s="55" t="str">
        <f t="shared" si="2"/>
        <v/>
      </c>
      <c r="AD30" s="55" t="str">
        <f t="shared" si="2"/>
        <v/>
      </c>
      <c r="AE30" s="55"/>
      <c r="AF30" s="55" t="str">
        <f t="shared" si="5"/>
        <v/>
      </c>
      <c r="AG30" s="56" t="str">
        <f t="shared" si="5"/>
        <v/>
      </c>
    </row>
    <row r="31" spans="1:33" ht="32.1" customHeight="1">
      <c r="A31" s="18">
        <f t="shared" si="4"/>
        <v>88</v>
      </c>
      <c r="B31" s="309"/>
      <c r="C31" s="210" t="s">
        <v>207</v>
      </c>
      <c r="D31" s="46"/>
      <c r="E31" s="210"/>
      <c r="F31" s="21"/>
      <c r="G31" s="211"/>
      <c r="AA31" s="54" t="str">
        <f t="shared" si="0"/>
        <v/>
      </c>
      <c r="AB31" s="55" t="str">
        <f t="shared" si="1"/>
        <v>排</v>
      </c>
      <c r="AC31" s="55" t="str">
        <f t="shared" si="2"/>
        <v/>
      </c>
      <c r="AD31" s="55" t="str">
        <f t="shared" si="2"/>
        <v/>
      </c>
      <c r="AE31" s="55"/>
      <c r="AF31" s="55" t="str">
        <f t="shared" si="5"/>
        <v/>
      </c>
      <c r="AG31" s="56" t="str">
        <f t="shared" si="5"/>
        <v/>
      </c>
    </row>
    <row r="32" spans="1:33" ht="32.1" customHeight="1">
      <c r="A32" s="18">
        <f t="shared" si="4"/>
        <v>89</v>
      </c>
      <c r="B32" s="309"/>
      <c r="C32" s="210" t="s">
        <v>207</v>
      </c>
      <c r="D32" s="46"/>
      <c r="E32" s="210"/>
      <c r="F32" s="21"/>
      <c r="G32" s="211"/>
      <c r="AA32" s="54" t="str">
        <f t="shared" si="0"/>
        <v/>
      </c>
      <c r="AB32" s="55" t="str">
        <f t="shared" si="1"/>
        <v>排</v>
      </c>
      <c r="AC32" s="55" t="str">
        <f t="shared" si="2"/>
        <v/>
      </c>
      <c r="AD32" s="55" t="str">
        <f t="shared" si="2"/>
        <v/>
      </c>
      <c r="AE32" s="55"/>
      <c r="AF32" s="55" t="str">
        <f t="shared" si="5"/>
        <v/>
      </c>
      <c r="AG32" s="56" t="str">
        <f t="shared" si="5"/>
        <v/>
      </c>
    </row>
    <row r="33" spans="1:33" ht="32.1" customHeight="1" thickBot="1">
      <c r="A33" s="19">
        <f t="shared" si="4"/>
        <v>90</v>
      </c>
      <c r="B33" s="311"/>
      <c r="C33" s="213" t="s">
        <v>207</v>
      </c>
      <c r="D33" s="47"/>
      <c r="E33" s="213"/>
      <c r="F33" s="22"/>
      <c r="G33" s="214"/>
      <c r="AA33" s="54" t="str">
        <f t="shared" si="0"/>
        <v/>
      </c>
      <c r="AB33" s="55" t="str">
        <f t="shared" si="1"/>
        <v>排</v>
      </c>
      <c r="AC33" s="55" t="str">
        <f t="shared" si="2"/>
        <v/>
      </c>
      <c r="AD33" s="55" t="str">
        <f t="shared" si="2"/>
        <v/>
      </c>
      <c r="AE33" s="55"/>
      <c r="AF33" s="55" t="str">
        <f t="shared" si="5"/>
        <v/>
      </c>
      <c r="AG33" s="56" t="str">
        <f t="shared" si="5"/>
        <v/>
      </c>
    </row>
    <row r="34" spans="1:33" ht="32.1" customHeight="1">
      <c r="A34" s="17">
        <f t="shared" si="4"/>
        <v>91</v>
      </c>
      <c r="B34" s="308"/>
      <c r="C34" s="208" t="s">
        <v>207</v>
      </c>
      <c r="D34" s="45"/>
      <c r="E34" s="208"/>
      <c r="F34" s="20"/>
      <c r="G34" s="209"/>
      <c r="AA34" s="54" t="str">
        <f t="shared" si="0"/>
        <v/>
      </c>
      <c r="AB34" s="55" t="str">
        <f t="shared" si="1"/>
        <v>排</v>
      </c>
      <c r="AC34" s="55" t="str">
        <f t="shared" si="2"/>
        <v/>
      </c>
      <c r="AD34" s="55" t="str">
        <f t="shared" si="2"/>
        <v/>
      </c>
      <c r="AE34" s="55"/>
      <c r="AF34" s="55" t="str">
        <f t="shared" si="5"/>
        <v/>
      </c>
      <c r="AG34" s="56" t="str">
        <f t="shared" si="5"/>
        <v/>
      </c>
    </row>
    <row r="35" spans="1:33" ht="32.1" customHeight="1">
      <c r="A35" s="18">
        <f t="shared" si="4"/>
        <v>92</v>
      </c>
      <c r="B35" s="309"/>
      <c r="C35" s="210" t="s">
        <v>207</v>
      </c>
      <c r="D35" s="46"/>
      <c r="E35" s="210"/>
      <c r="F35" s="21"/>
      <c r="G35" s="211"/>
      <c r="S35"/>
      <c r="AA35" s="54" t="str">
        <f t="shared" si="0"/>
        <v/>
      </c>
      <c r="AB35" s="55" t="str">
        <f t="shared" si="1"/>
        <v>排</v>
      </c>
      <c r="AC35" s="55" t="str">
        <f t="shared" si="2"/>
        <v/>
      </c>
      <c r="AD35" s="55" t="str">
        <f t="shared" si="2"/>
        <v/>
      </c>
      <c r="AE35" s="55"/>
      <c r="AF35" s="55" t="str">
        <f t="shared" si="5"/>
        <v/>
      </c>
      <c r="AG35" s="56" t="str">
        <f t="shared" si="5"/>
        <v/>
      </c>
    </row>
    <row r="36" spans="1:33" ht="32.1" customHeight="1">
      <c r="A36" s="18">
        <f t="shared" si="4"/>
        <v>93</v>
      </c>
      <c r="B36" s="309"/>
      <c r="C36" s="210" t="s">
        <v>207</v>
      </c>
      <c r="D36" s="46"/>
      <c r="E36" s="210"/>
      <c r="F36" s="21"/>
      <c r="G36" s="211"/>
      <c r="AA36" s="54" t="str">
        <f t="shared" si="0"/>
        <v/>
      </c>
      <c r="AB36" s="55" t="str">
        <f t="shared" si="1"/>
        <v>排</v>
      </c>
      <c r="AC36" s="55" t="str">
        <f t="shared" ref="AC36:AD63" si="6">IF(D36&lt;&gt;"",D36,"")</f>
        <v/>
      </c>
      <c r="AD36" s="55" t="str">
        <f t="shared" si="6"/>
        <v/>
      </c>
      <c r="AE36" s="55"/>
      <c r="AF36" s="55" t="str">
        <f t="shared" si="5"/>
        <v/>
      </c>
      <c r="AG36" s="56" t="str">
        <f t="shared" si="5"/>
        <v/>
      </c>
    </row>
    <row r="37" spans="1:33" ht="32.1" customHeight="1">
      <c r="A37" s="18">
        <f t="shared" si="4"/>
        <v>94</v>
      </c>
      <c r="B37" s="309"/>
      <c r="C37" s="210" t="s">
        <v>207</v>
      </c>
      <c r="D37" s="46"/>
      <c r="E37" s="210"/>
      <c r="F37" s="21"/>
      <c r="G37" s="211"/>
      <c r="AA37" s="54" t="str">
        <f t="shared" si="0"/>
        <v/>
      </c>
      <c r="AB37" s="55" t="str">
        <f t="shared" si="1"/>
        <v>排</v>
      </c>
      <c r="AC37" s="55" t="str">
        <f t="shared" si="6"/>
        <v/>
      </c>
      <c r="AD37" s="55" t="str">
        <f t="shared" si="6"/>
        <v/>
      </c>
      <c r="AE37" s="55"/>
      <c r="AF37" s="55" t="str">
        <f t="shared" si="5"/>
        <v/>
      </c>
      <c r="AG37" s="56" t="str">
        <f t="shared" si="5"/>
        <v/>
      </c>
    </row>
    <row r="38" spans="1:33" ht="32.1" customHeight="1">
      <c r="A38" s="18">
        <f t="shared" si="4"/>
        <v>95</v>
      </c>
      <c r="B38" s="309"/>
      <c r="C38" s="210" t="s">
        <v>207</v>
      </c>
      <c r="D38" s="46"/>
      <c r="E38" s="210"/>
      <c r="F38" s="21"/>
      <c r="G38" s="211"/>
      <c r="AA38" s="54" t="str">
        <f t="shared" si="0"/>
        <v/>
      </c>
      <c r="AB38" s="55" t="str">
        <f t="shared" si="1"/>
        <v>排</v>
      </c>
      <c r="AC38" s="55" t="str">
        <f t="shared" si="6"/>
        <v/>
      </c>
      <c r="AD38" s="55" t="str">
        <f t="shared" si="6"/>
        <v/>
      </c>
      <c r="AE38" s="55"/>
      <c r="AF38" s="55" t="str">
        <f t="shared" si="5"/>
        <v/>
      </c>
      <c r="AG38" s="56" t="str">
        <f t="shared" si="5"/>
        <v/>
      </c>
    </row>
    <row r="39" spans="1:33" ht="32.1" customHeight="1">
      <c r="A39" s="18">
        <f t="shared" si="4"/>
        <v>96</v>
      </c>
      <c r="B39" s="309"/>
      <c r="C39" s="210" t="s">
        <v>207</v>
      </c>
      <c r="D39" s="46"/>
      <c r="E39" s="210"/>
      <c r="F39" s="21"/>
      <c r="G39" s="211"/>
      <c r="AA39" s="54" t="str">
        <f t="shared" si="0"/>
        <v/>
      </c>
      <c r="AB39" s="55" t="str">
        <f t="shared" si="1"/>
        <v>排</v>
      </c>
      <c r="AC39" s="55" t="str">
        <f t="shared" si="6"/>
        <v/>
      </c>
      <c r="AD39" s="55" t="str">
        <f t="shared" si="6"/>
        <v/>
      </c>
      <c r="AE39" s="55"/>
      <c r="AF39" s="55" t="str">
        <f t="shared" si="5"/>
        <v/>
      </c>
      <c r="AG39" s="56" t="str">
        <f t="shared" si="5"/>
        <v/>
      </c>
    </row>
    <row r="40" spans="1:33" ht="32.1" customHeight="1">
      <c r="A40" s="18">
        <f t="shared" si="4"/>
        <v>97</v>
      </c>
      <c r="B40" s="309"/>
      <c r="C40" s="210" t="s">
        <v>207</v>
      </c>
      <c r="D40" s="46"/>
      <c r="E40" s="210"/>
      <c r="F40" s="21"/>
      <c r="G40" s="211"/>
      <c r="AA40" s="54" t="str">
        <f t="shared" si="0"/>
        <v/>
      </c>
      <c r="AB40" s="55" t="str">
        <f t="shared" si="1"/>
        <v>排</v>
      </c>
      <c r="AC40" s="55" t="str">
        <f t="shared" si="6"/>
        <v/>
      </c>
      <c r="AD40" s="55" t="str">
        <f t="shared" si="6"/>
        <v/>
      </c>
      <c r="AE40" s="55"/>
      <c r="AF40" s="55" t="str">
        <f t="shared" si="5"/>
        <v/>
      </c>
      <c r="AG40" s="56" t="str">
        <f t="shared" si="5"/>
        <v/>
      </c>
    </row>
    <row r="41" spans="1:33" ht="32.1" customHeight="1">
      <c r="A41" s="18">
        <f t="shared" si="4"/>
        <v>98</v>
      </c>
      <c r="B41" s="309"/>
      <c r="C41" s="210" t="s">
        <v>207</v>
      </c>
      <c r="D41" s="46"/>
      <c r="E41" s="210"/>
      <c r="F41" s="21"/>
      <c r="G41" s="211"/>
      <c r="AA41" s="54" t="str">
        <f t="shared" si="0"/>
        <v/>
      </c>
      <c r="AB41" s="55" t="str">
        <f t="shared" si="1"/>
        <v>排</v>
      </c>
      <c r="AC41" s="55" t="str">
        <f t="shared" si="6"/>
        <v/>
      </c>
      <c r="AD41" s="55" t="str">
        <f t="shared" si="6"/>
        <v/>
      </c>
      <c r="AE41" s="55"/>
      <c r="AF41" s="55" t="str">
        <f t="shared" si="5"/>
        <v/>
      </c>
      <c r="AG41" s="56" t="str">
        <f t="shared" si="5"/>
        <v/>
      </c>
    </row>
    <row r="42" spans="1:33" ht="32.1" customHeight="1">
      <c r="A42" s="18">
        <f t="shared" si="4"/>
        <v>99</v>
      </c>
      <c r="B42" s="309"/>
      <c r="C42" s="210" t="s">
        <v>207</v>
      </c>
      <c r="D42" s="46"/>
      <c r="E42" s="210"/>
      <c r="F42" s="21"/>
      <c r="G42" s="211"/>
      <c r="AA42" s="54" t="str">
        <f t="shared" si="0"/>
        <v/>
      </c>
      <c r="AB42" s="55" t="str">
        <f t="shared" si="1"/>
        <v>排</v>
      </c>
      <c r="AC42" s="55" t="str">
        <f t="shared" si="6"/>
        <v/>
      </c>
      <c r="AD42" s="55" t="str">
        <f t="shared" si="6"/>
        <v/>
      </c>
      <c r="AE42" s="55"/>
      <c r="AF42" s="55" t="str">
        <f t="shared" si="5"/>
        <v/>
      </c>
      <c r="AG42" s="56" t="str">
        <f t="shared" si="5"/>
        <v/>
      </c>
    </row>
    <row r="43" spans="1:33" ht="32.1" customHeight="1">
      <c r="A43" s="18">
        <f t="shared" si="4"/>
        <v>100</v>
      </c>
      <c r="B43" s="309"/>
      <c r="C43" s="210" t="s">
        <v>207</v>
      </c>
      <c r="D43" s="46"/>
      <c r="E43" s="210"/>
      <c r="F43" s="21"/>
      <c r="G43" s="211"/>
      <c r="AA43" s="54" t="str">
        <f t="shared" si="0"/>
        <v/>
      </c>
      <c r="AB43" s="55" t="str">
        <f t="shared" si="1"/>
        <v>排</v>
      </c>
      <c r="AC43" s="55" t="str">
        <f t="shared" si="6"/>
        <v/>
      </c>
      <c r="AD43" s="55" t="str">
        <f t="shared" si="6"/>
        <v/>
      </c>
      <c r="AE43" s="55"/>
      <c r="AF43" s="55" t="str">
        <f t="shared" si="5"/>
        <v/>
      </c>
      <c r="AG43" s="56" t="str">
        <f t="shared" si="5"/>
        <v/>
      </c>
    </row>
    <row r="44" spans="1:33" ht="32.1" customHeight="1">
      <c r="A44" s="18">
        <f t="shared" si="4"/>
        <v>101</v>
      </c>
      <c r="B44" s="309"/>
      <c r="C44" s="210" t="s">
        <v>207</v>
      </c>
      <c r="D44" s="46"/>
      <c r="E44" s="210"/>
      <c r="F44" s="21"/>
      <c r="G44" s="211"/>
      <c r="AA44" s="54" t="str">
        <f t="shared" si="0"/>
        <v/>
      </c>
      <c r="AB44" s="55" t="str">
        <f t="shared" si="1"/>
        <v>排</v>
      </c>
      <c r="AC44" s="55" t="str">
        <f t="shared" si="6"/>
        <v/>
      </c>
      <c r="AD44" s="55" t="str">
        <f t="shared" si="6"/>
        <v/>
      </c>
      <c r="AE44" s="55"/>
      <c r="AF44" s="55" t="str">
        <f t="shared" si="5"/>
        <v/>
      </c>
      <c r="AG44" s="56" t="str">
        <f t="shared" si="5"/>
        <v/>
      </c>
    </row>
    <row r="45" spans="1:33" ht="32.1" customHeight="1">
      <c r="A45" s="18">
        <f t="shared" si="4"/>
        <v>102</v>
      </c>
      <c r="B45" s="309"/>
      <c r="C45" s="210" t="s">
        <v>207</v>
      </c>
      <c r="D45" s="46"/>
      <c r="E45" s="210"/>
      <c r="F45" s="21"/>
      <c r="G45" s="211"/>
      <c r="AA45" s="54" t="str">
        <f t="shared" si="0"/>
        <v/>
      </c>
      <c r="AB45" s="55" t="str">
        <f t="shared" si="1"/>
        <v>排</v>
      </c>
      <c r="AC45" s="55" t="str">
        <f t="shared" si="6"/>
        <v/>
      </c>
      <c r="AD45" s="55" t="str">
        <f t="shared" si="6"/>
        <v/>
      </c>
      <c r="AE45" s="55"/>
      <c r="AF45" s="55" t="str">
        <f t="shared" ref="AF45:AG63" si="7">IF(F45&lt;&gt;"",F45,"")</f>
        <v/>
      </c>
      <c r="AG45" s="56" t="str">
        <f t="shared" si="7"/>
        <v/>
      </c>
    </row>
    <row r="46" spans="1:33" ht="32.1" customHeight="1">
      <c r="A46" s="18">
        <f t="shared" si="4"/>
        <v>103</v>
      </c>
      <c r="B46" s="309"/>
      <c r="C46" s="210" t="s">
        <v>207</v>
      </c>
      <c r="D46" s="46"/>
      <c r="E46" s="210"/>
      <c r="F46" s="21"/>
      <c r="G46" s="211"/>
      <c r="AA46" s="54" t="str">
        <f t="shared" si="0"/>
        <v/>
      </c>
      <c r="AB46" s="55" t="str">
        <f t="shared" si="1"/>
        <v>排</v>
      </c>
      <c r="AC46" s="55" t="str">
        <f t="shared" si="6"/>
        <v/>
      </c>
      <c r="AD46" s="55" t="str">
        <f t="shared" si="6"/>
        <v/>
      </c>
      <c r="AE46" s="55"/>
      <c r="AF46" s="55" t="str">
        <f t="shared" si="7"/>
        <v/>
      </c>
      <c r="AG46" s="56" t="str">
        <f t="shared" si="7"/>
        <v/>
      </c>
    </row>
    <row r="47" spans="1:33" ht="32.1" customHeight="1">
      <c r="A47" s="18">
        <f t="shared" si="4"/>
        <v>104</v>
      </c>
      <c r="B47" s="309"/>
      <c r="C47" s="210" t="s">
        <v>207</v>
      </c>
      <c r="D47" s="46"/>
      <c r="E47" s="210"/>
      <c r="F47" s="21"/>
      <c r="G47" s="211"/>
      <c r="AA47" s="54" t="str">
        <f t="shared" si="0"/>
        <v/>
      </c>
      <c r="AB47" s="55" t="str">
        <f t="shared" si="1"/>
        <v>排</v>
      </c>
      <c r="AC47" s="55" t="str">
        <f t="shared" si="6"/>
        <v/>
      </c>
      <c r="AD47" s="55" t="str">
        <f t="shared" si="6"/>
        <v/>
      </c>
      <c r="AE47" s="55"/>
      <c r="AF47" s="55" t="str">
        <f t="shared" si="7"/>
        <v/>
      </c>
      <c r="AG47" s="56" t="str">
        <f t="shared" si="7"/>
        <v/>
      </c>
    </row>
    <row r="48" spans="1:33" ht="32.1" customHeight="1">
      <c r="A48" s="18">
        <f t="shared" si="4"/>
        <v>105</v>
      </c>
      <c r="B48" s="309"/>
      <c r="C48" s="210" t="s">
        <v>207</v>
      </c>
      <c r="D48" s="46"/>
      <c r="E48" s="210"/>
      <c r="F48" s="21"/>
      <c r="G48" s="211"/>
      <c r="AA48" s="54" t="str">
        <f t="shared" si="0"/>
        <v/>
      </c>
      <c r="AB48" s="55" t="str">
        <f t="shared" si="1"/>
        <v>排</v>
      </c>
      <c r="AC48" s="55" t="str">
        <f t="shared" si="6"/>
        <v/>
      </c>
      <c r="AD48" s="55" t="str">
        <f t="shared" si="6"/>
        <v/>
      </c>
      <c r="AE48" s="55"/>
      <c r="AF48" s="55" t="str">
        <f t="shared" si="7"/>
        <v/>
      </c>
      <c r="AG48" s="56" t="str">
        <f t="shared" si="7"/>
        <v/>
      </c>
    </row>
    <row r="49" spans="1:33" ht="32.1" customHeight="1">
      <c r="A49" s="18">
        <f t="shared" si="4"/>
        <v>106</v>
      </c>
      <c r="B49" s="309"/>
      <c r="C49" s="210" t="s">
        <v>207</v>
      </c>
      <c r="D49" s="46"/>
      <c r="E49" s="210"/>
      <c r="F49" s="21"/>
      <c r="G49" s="211"/>
      <c r="AA49" s="54" t="str">
        <f t="shared" si="0"/>
        <v/>
      </c>
      <c r="AB49" s="55" t="str">
        <f t="shared" si="1"/>
        <v>排</v>
      </c>
      <c r="AC49" s="55" t="str">
        <f t="shared" si="6"/>
        <v/>
      </c>
      <c r="AD49" s="55" t="str">
        <f t="shared" si="6"/>
        <v/>
      </c>
      <c r="AE49" s="55"/>
      <c r="AF49" s="55" t="str">
        <f t="shared" si="7"/>
        <v/>
      </c>
      <c r="AG49" s="56" t="str">
        <f t="shared" si="7"/>
        <v/>
      </c>
    </row>
    <row r="50" spans="1:33" ht="32.1" customHeight="1">
      <c r="A50" s="18">
        <f t="shared" si="4"/>
        <v>107</v>
      </c>
      <c r="B50" s="309"/>
      <c r="C50" s="210" t="s">
        <v>207</v>
      </c>
      <c r="D50" s="46"/>
      <c r="E50" s="210"/>
      <c r="F50" s="21"/>
      <c r="G50" s="211"/>
      <c r="AA50" s="54" t="str">
        <f t="shared" si="0"/>
        <v/>
      </c>
      <c r="AB50" s="55" t="str">
        <f t="shared" si="1"/>
        <v>排</v>
      </c>
      <c r="AC50" s="55" t="str">
        <f t="shared" si="6"/>
        <v/>
      </c>
      <c r="AD50" s="55" t="str">
        <f t="shared" si="6"/>
        <v/>
      </c>
      <c r="AE50" s="55"/>
      <c r="AF50" s="55" t="str">
        <f t="shared" si="7"/>
        <v/>
      </c>
      <c r="AG50" s="56" t="str">
        <f t="shared" si="7"/>
        <v/>
      </c>
    </row>
    <row r="51" spans="1:33" ht="32.1" customHeight="1">
      <c r="A51" s="18">
        <f t="shared" si="4"/>
        <v>108</v>
      </c>
      <c r="B51" s="309"/>
      <c r="C51" s="210" t="s">
        <v>207</v>
      </c>
      <c r="D51" s="46"/>
      <c r="E51" s="210"/>
      <c r="F51" s="21"/>
      <c r="G51" s="211"/>
      <c r="AA51" s="54" t="str">
        <f t="shared" si="0"/>
        <v/>
      </c>
      <c r="AB51" s="55" t="str">
        <f t="shared" si="1"/>
        <v>排</v>
      </c>
      <c r="AC51" s="55" t="str">
        <f t="shared" si="6"/>
        <v/>
      </c>
      <c r="AD51" s="55" t="str">
        <f t="shared" si="6"/>
        <v/>
      </c>
      <c r="AE51" s="55"/>
      <c r="AF51" s="55" t="str">
        <f t="shared" si="7"/>
        <v/>
      </c>
      <c r="AG51" s="56" t="str">
        <f t="shared" si="7"/>
        <v/>
      </c>
    </row>
    <row r="52" spans="1:33" ht="32.1" customHeight="1">
      <c r="A52" s="18">
        <f t="shared" si="4"/>
        <v>109</v>
      </c>
      <c r="B52" s="309"/>
      <c r="C52" s="210" t="s">
        <v>207</v>
      </c>
      <c r="D52" s="46"/>
      <c r="E52" s="210"/>
      <c r="F52" s="21"/>
      <c r="G52" s="211"/>
      <c r="AA52" s="54" t="str">
        <f t="shared" si="0"/>
        <v/>
      </c>
      <c r="AB52" s="55" t="str">
        <f t="shared" si="1"/>
        <v>排</v>
      </c>
      <c r="AC52" s="55" t="str">
        <f t="shared" si="6"/>
        <v/>
      </c>
      <c r="AD52" s="55" t="str">
        <f t="shared" si="6"/>
        <v/>
      </c>
      <c r="AE52" s="55"/>
      <c r="AF52" s="55" t="str">
        <f t="shared" si="7"/>
        <v/>
      </c>
      <c r="AG52" s="56" t="str">
        <f t="shared" si="7"/>
        <v/>
      </c>
    </row>
    <row r="53" spans="1:33" ht="32.1" customHeight="1" thickBot="1">
      <c r="A53" s="140">
        <f t="shared" si="4"/>
        <v>110</v>
      </c>
      <c r="B53" s="310"/>
      <c r="C53" s="210" t="s">
        <v>207</v>
      </c>
      <c r="D53" s="46"/>
      <c r="E53" s="210"/>
      <c r="F53" s="141"/>
      <c r="G53" s="212"/>
      <c r="AA53" s="57" t="str">
        <f t="shared" si="0"/>
        <v/>
      </c>
      <c r="AB53" s="58" t="str">
        <f t="shared" si="1"/>
        <v>排</v>
      </c>
      <c r="AC53" s="58" t="str">
        <f t="shared" si="6"/>
        <v/>
      </c>
      <c r="AD53" s="58" t="str">
        <f t="shared" si="6"/>
        <v/>
      </c>
      <c r="AE53" s="58"/>
      <c r="AF53" s="58" t="str">
        <f t="shared" si="7"/>
        <v/>
      </c>
      <c r="AG53" s="59" t="str">
        <f t="shared" si="7"/>
        <v/>
      </c>
    </row>
    <row r="54" spans="1:33" ht="32.1" customHeight="1">
      <c r="A54" s="17">
        <f t="shared" si="4"/>
        <v>111</v>
      </c>
      <c r="B54" s="308"/>
      <c r="C54" s="210" t="s">
        <v>207</v>
      </c>
      <c r="D54" s="45"/>
      <c r="E54" s="208"/>
      <c r="F54" s="20"/>
      <c r="G54" s="209"/>
      <c r="AA54" s="54" t="str">
        <f t="shared" si="0"/>
        <v/>
      </c>
      <c r="AB54" s="55" t="str">
        <f t="shared" si="1"/>
        <v>排</v>
      </c>
      <c r="AC54" s="55" t="str">
        <f t="shared" si="6"/>
        <v/>
      </c>
      <c r="AD54" s="55" t="str">
        <f t="shared" si="6"/>
        <v/>
      </c>
      <c r="AE54" s="55"/>
      <c r="AF54" s="55" t="str">
        <f t="shared" si="7"/>
        <v/>
      </c>
      <c r="AG54" s="56" t="str">
        <f t="shared" si="7"/>
        <v/>
      </c>
    </row>
    <row r="55" spans="1:33" ht="32.1" customHeight="1">
      <c r="A55" s="18">
        <f t="shared" si="4"/>
        <v>112</v>
      </c>
      <c r="B55" s="309"/>
      <c r="C55" s="210" t="s">
        <v>207</v>
      </c>
      <c r="D55" s="46"/>
      <c r="E55" s="210"/>
      <c r="F55" s="21"/>
      <c r="G55" s="211"/>
      <c r="AA55" s="54" t="str">
        <f t="shared" si="0"/>
        <v/>
      </c>
      <c r="AB55" s="55" t="str">
        <f t="shared" si="1"/>
        <v>排</v>
      </c>
      <c r="AC55" s="55" t="str">
        <f t="shared" si="6"/>
        <v/>
      </c>
      <c r="AD55" s="55" t="str">
        <f t="shared" si="6"/>
        <v/>
      </c>
      <c r="AE55" s="55"/>
      <c r="AF55" s="55" t="str">
        <f t="shared" si="7"/>
        <v/>
      </c>
      <c r="AG55" s="56" t="str">
        <f t="shared" si="7"/>
        <v/>
      </c>
    </row>
    <row r="56" spans="1:33" ht="32.1" customHeight="1">
      <c r="A56" s="18">
        <f t="shared" si="4"/>
        <v>113</v>
      </c>
      <c r="B56" s="309"/>
      <c r="C56" s="210" t="s">
        <v>207</v>
      </c>
      <c r="D56" s="46"/>
      <c r="E56" s="210"/>
      <c r="F56" s="21"/>
      <c r="G56" s="211"/>
      <c r="AA56" s="54" t="str">
        <f t="shared" si="0"/>
        <v/>
      </c>
      <c r="AB56" s="55" t="str">
        <f t="shared" si="1"/>
        <v>排</v>
      </c>
      <c r="AC56" s="55" t="str">
        <f t="shared" si="6"/>
        <v/>
      </c>
      <c r="AD56" s="55" t="str">
        <f t="shared" si="6"/>
        <v/>
      </c>
      <c r="AE56" s="55"/>
      <c r="AF56" s="55" t="str">
        <f t="shared" si="7"/>
        <v/>
      </c>
      <c r="AG56" s="56" t="str">
        <f t="shared" si="7"/>
        <v/>
      </c>
    </row>
    <row r="57" spans="1:33" ht="32.1" customHeight="1">
      <c r="A57" s="18">
        <f t="shared" si="4"/>
        <v>114</v>
      </c>
      <c r="B57" s="309"/>
      <c r="C57" s="210" t="s">
        <v>207</v>
      </c>
      <c r="D57" s="46"/>
      <c r="E57" s="210"/>
      <c r="F57" s="21"/>
      <c r="G57" s="211"/>
      <c r="AA57" s="54" t="str">
        <f t="shared" si="0"/>
        <v/>
      </c>
      <c r="AB57" s="55" t="str">
        <f t="shared" si="1"/>
        <v>排</v>
      </c>
      <c r="AC57" s="55" t="str">
        <f t="shared" si="6"/>
        <v/>
      </c>
      <c r="AD57" s="55" t="str">
        <f t="shared" si="6"/>
        <v/>
      </c>
      <c r="AE57" s="55"/>
      <c r="AF57" s="55" t="str">
        <f t="shared" si="7"/>
        <v/>
      </c>
      <c r="AG57" s="56" t="str">
        <f t="shared" si="7"/>
        <v/>
      </c>
    </row>
    <row r="58" spans="1:33" ht="32.1" customHeight="1">
      <c r="A58" s="18">
        <f t="shared" si="4"/>
        <v>115</v>
      </c>
      <c r="B58" s="309"/>
      <c r="C58" s="210" t="s">
        <v>207</v>
      </c>
      <c r="D58" s="46"/>
      <c r="E58" s="210"/>
      <c r="F58" s="21"/>
      <c r="G58" s="211"/>
      <c r="AA58" s="54" t="str">
        <f t="shared" si="0"/>
        <v/>
      </c>
      <c r="AB58" s="55" t="str">
        <f t="shared" si="1"/>
        <v>排</v>
      </c>
      <c r="AC58" s="55" t="str">
        <f t="shared" si="6"/>
        <v/>
      </c>
      <c r="AD58" s="55" t="str">
        <f t="shared" si="6"/>
        <v/>
      </c>
      <c r="AE58" s="55"/>
      <c r="AF58" s="55" t="str">
        <f t="shared" si="7"/>
        <v/>
      </c>
      <c r="AG58" s="56" t="str">
        <f t="shared" si="7"/>
        <v/>
      </c>
    </row>
    <row r="59" spans="1:33" ht="32.1" customHeight="1">
      <c r="A59" s="18">
        <f t="shared" si="4"/>
        <v>116</v>
      </c>
      <c r="B59" s="309"/>
      <c r="C59" s="210" t="s">
        <v>207</v>
      </c>
      <c r="D59" s="46"/>
      <c r="E59" s="210"/>
      <c r="F59" s="21"/>
      <c r="G59" s="211"/>
      <c r="AA59" s="54" t="str">
        <f t="shared" si="0"/>
        <v/>
      </c>
      <c r="AB59" s="55" t="str">
        <f t="shared" si="1"/>
        <v>排</v>
      </c>
      <c r="AC59" s="55" t="str">
        <f t="shared" si="6"/>
        <v/>
      </c>
      <c r="AD59" s="55" t="str">
        <f t="shared" si="6"/>
        <v/>
      </c>
      <c r="AE59" s="55"/>
      <c r="AF59" s="55" t="str">
        <f t="shared" si="7"/>
        <v/>
      </c>
      <c r="AG59" s="56" t="str">
        <f t="shared" si="7"/>
        <v/>
      </c>
    </row>
    <row r="60" spans="1:33" ht="32.1" customHeight="1">
      <c r="A60" s="18">
        <f t="shared" si="4"/>
        <v>117</v>
      </c>
      <c r="B60" s="309"/>
      <c r="C60" s="210" t="s">
        <v>207</v>
      </c>
      <c r="D60" s="46"/>
      <c r="E60" s="210"/>
      <c r="F60" s="21"/>
      <c r="G60" s="211"/>
      <c r="AA60" s="54" t="str">
        <f t="shared" si="0"/>
        <v/>
      </c>
      <c r="AB60" s="55" t="str">
        <f t="shared" si="1"/>
        <v>排</v>
      </c>
      <c r="AC60" s="55" t="str">
        <f t="shared" si="6"/>
        <v/>
      </c>
      <c r="AD60" s="55" t="str">
        <f t="shared" si="6"/>
        <v/>
      </c>
      <c r="AE60" s="55"/>
      <c r="AF60" s="55" t="str">
        <f t="shared" si="7"/>
        <v/>
      </c>
      <c r="AG60" s="56" t="str">
        <f t="shared" si="7"/>
        <v/>
      </c>
    </row>
    <row r="61" spans="1:33" ht="32.1" customHeight="1">
      <c r="A61" s="18">
        <f t="shared" si="4"/>
        <v>118</v>
      </c>
      <c r="B61" s="309"/>
      <c r="C61" s="210" t="s">
        <v>207</v>
      </c>
      <c r="D61" s="46"/>
      <c r="E61" s="210"/>
      <c r="F61" s="21"/>
      <c r="G61" s="211"/>
      <c r="AA61" s="54" t="str">
        <f t="shared" si="0"/>
        <v/>
      </c>
      <c r="AB61" s="55" t="str">
        <f t="shared" si="1"/>
        <v>排</v>
      </c>
      <c r="AC61" s="55" t="str">
        <f t="shared" si="6"/>
        <v/>
      </c>
      <c r="AD61" s="55" t="str">
        <f t="shared" si="6"/>
        <v/>
      </c>
      <c r="AE61" s="55"/>
      <c r="AF61" s="55" t="str">
        <f t="shared" si="7"/>
        <v/>
      </c>
      <c r="AG61" s="56" t="str">
        <f t="shared" si="7"/>
        <v/>
      </c>
    </row>
    <row r="62" spans="1:33" ht="32.1" customHeight="1">
      <c r="A62" s="140">
        <f t="shared" si="4"/>
        <v>119</v>
      </c>
      <c r="B62" s="310"/>
      <c r="C62" s="210" t="s">
        <v>207</v>
      </c>
      <c r="D62" s="46"/>
      <c r="E62" s="210"/>
      <c r="F62" s="141"/>
      <c r="G62" s="212"/>
      <c r="AA62" s="54" t="str">
        <f t="shared" si="0"/>
        <v/>
      </c>
      <c r="AB62" s="55" t="str">
        <f t="shared" si="1"/>
        <v>排</v>
      </c>
      <c r="AC62" s="55" t="str">
        <f t="shared" si="6"/>
        <v/>
      </c>
      <c r="AD62" s="55" t="str">
        <f t="shared" si="6"/>
        <v/>
      </c>
      <c r="AE62" s="55"/>
      <c r="AF62" s="55" t="str">
        <f t="shared" si="7"/>
        <v/>
      </c>
      <c r="AG62" s="56" t="str">
        <f t="shared" si="7"/>
        <v/>
      </c>
    </row>
    <row r="63" spans="1:33" ht="32.1" customHeight="1" thickBot="1">
      <c r="A63" s="19">
        <f>A62+1</f>
        <v>120</v>
      </c>
      <c r="B63" s="311"/>
      <c r="C63" s="213" t="s">
        <v>207</v>
      </c>
      <c r="D63" s="47"/>
      <c r="E63" s="213"/>
      <c r="F63" s="22"/>
      <c r="G63" s="214"/>
      <c r="AA63" s="57" t="str">
        <f t="shared" si="0"/>
        <v/>
      </c>
      <c r="AB63" s="58" t="str">
        <f t="shared" si="1"/>
        <v>排</v>
      </c>
      <c r="AC63" s="58" t="str">
        <f t="shared" si="6"/>
        <v/>
      </c>
      <c r="AD63" s="58" t="str">
        <f t="shared" si="6"/>
        <v/>
      </c>
      <c r="AE63" s="58"/>
      <c r="AF63" s="58" t="str">
        <f t="shared" si="7"/>
        <v/>
      </c>
      <c r="AG63" s="59" t="str">
        <f t="shared" si="7"/>
        <v/>
      </c>
    </row>
    <row r="64" spans="1:33" ht="27" customHeight="1">
      <c r="A64" s="26"/>
    </row>
    <row r="65" ht="27" customHeight="1"/>
  </sheetData>
  <mergeCells count="4">
    <mergeCell ref="A2:A3"/>
    <mergeCell ref="B2:B3"/>
    <mergeCell ref="F2:F3"/>
    <mergeCell ref="G2:G3"/>
  </mergeCells>
  <phoneticPr fontId="1"/>
  <dataValidations count="4">
    <dataValidation type="list" imeMode="hiragana" allowBlank="1" showInputMessage="1" showErrorMessage="1" sqref="C4:C63" xr:uid="{84F9778F-21EC-433C-839D-ACBA85DE1E54}">
      <formula1>"排出事業者・処理業者,1.排出事業者,2.処理業者"</formula1>
    </dataValidation>
    <dataValidation type="list" imeMode="hiragana" allowBlank="1" showInputMessage="1" showErrorMessage="1" sqref="C4:C63" xr:uid="{0143B8B6-2EBD-42A2-82CF-F168B4C6AB93}">
      <formula1>"排出事業者・処分業者,1.排出事業者,2.処理業者"</formula1>
    </dataValidation>
    <dataValidation imeMode="hiragana" allowBlank="1" showInputMessage="1" showErrorMessage="1" sqref="B4:B63 D4:F63" xr:uid="{1EA52829-E55A-42DC-B2F8-F356C07A1F67}"/>
    <dataValidation imeMode="disabled" allowBlank="1" showInputMessage="1" showErrorMessage="1" sqref="G4:G63" xr:uid="{213BCCCA-7E16-4EC9-8AD0-EDD234102F08}"/>
  </dataValidations>
  <printOptions horizontalCentered="1"/>
  <pageMargins left="0.47244094488188981" right="0.31496062992125984" top="0.59055118110236227" bottom="0.39370078740157483" header="0.31496062992125984" footer="0.31496062992125984"/>
  <pageSetup paperSize="9" scale="79" fitToHeight="0" orientation="portrait" r:id="rId1"/>
  <headerFooter>
    <oddFooter>&amp;R&amp;"ＭＳ Ｐゴシック,太字"&amp;20&amp;E②処理状況も記入してください。</oddFooter>
  </headerFooter>
  <rowBreaks count="1" manualBreakCount="1">
    <brk id="33" max="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F7E1-59C0-4B38-8E76-9A4A9E889C71}">
  <sheetPr>
    <tabColor rgb="FFFFC000"/>
    <pageSetUpPr fitToPage="1"/>
  </sheetPr>
  <dimension ref="A1:AG65"/>
  <sheetViews>
    <sheetView showGridLines="0" view="pageBreakPreview" zoomScaleNormal="100" zoomScaleSheetLayoutView="100" workbookViewId="0">
      <pane xSplit="1" ySplit="3" topLeftCell="B4" activePane="bottomRight" state="frozen"/>
      <selection activeCell="I3" sqref="I1:I3"/>
      <selection pane="topRight" activeCell="I3" sqref="I1:I3"/>
      <selection pane="bottomLeft" activeCell="I3" sqref="I1:I3"/>
      <selection pane="bottomRight" activeCell="B4" sqref="B4"/>
    </sheetView>
  </sheetViews>
  <sheetFormatPr defaultColWidth="9" defaultRowHeight="13.5"/>
  <cols>
    <col min="1" max="1" width="4.375" style="24" customWidth="1"/>
    <col min="2" max="2" width="24.625" style="24" customWidth="1"/>
    <col min="3" max="3" width="20.625" style="44" customWidth="1"/>
    <col min="4" max="5" width="15.625" style="44" customWidth="1"/>
    <col min="6" max="6" width="24.625" style="24" customWidth="1"/>
    <col min="7" max="7" width="15.625" style="24" customWidth="1"/>
    <col min="8" max="16384" width="9" style="24"/>
  </cols>
  <sheetData>
    <row r="1" spans="1:33" ht="27" customHeight="1" thickBot="1">
      <c r="A1" s="7" t="s">
        <v>143</v>
      </c>
      <c r="B1" s="23"/>
      <c r="C1" s="296" t="str">
        <f>表紙!$AJ$3&amp;"実績"</f>
        <v>令和5年度実績</v>
      </c>
      <c r="D1" s="43"/>
      <c r="E1" s="43"/>
      <c r="F1" s="23"/>
      <c r="G1" s="50" t="s">
        <v>69</v>
      </c>
      <c r="I1" s="294" t="s">
        <v>208</v>
      </c>
      <c r="AA1" s="247" t="s">
        <v>148</v>
      </c>
    </row>
    <row r="2" spans="1:33" ht="27" customHeight="1">
      <c r="A2" s="432"/>
      <c r="B2" s="434" t="s">
        <v>117</v>
      </c>
      <c r="C2" s="218" t="s">
        <v>119</v>
      </c>
      <c r="D2" s="233"/>
      <c r="E2" s="232"/>
      <c r="F2" s="434" t="s">
        <v>144</v>
      </c>
      <c r="G2" s="436" t="s">
        <v>25</v>
      </c>
      <c r="I2" s="318" t="s">
        <v>209</v>
      </c>
      <c r="AA2" s="248" t="s">
        <v>147</v>
      </c>
    </row>
    <row r="3" spans="1:33" ht="30" customHeight="1" thickBot="1">
      <c r="A3" s="433"/>
      <c r="B3" s="435"/>
      <c r="C3" s="244" t="s">
        <v>145</v>
      </c>
      <c r="D3" s="48" t="s">
        <v>67</v>
      </c>
      <c r="E3" s="49" t="s">
        <v>197</v>
      </c>
      <c r="F3" s="435"/>
      <c r="G3" s="437"/>
      <c r="I3" s="317" t="s">
        <v>210</v>
      </c>
      <c r="AA3" s="226" t="s">
        <v>71</v>
      </c>
      <c r="AB3" s="225" t="s">
        <v>120</v>
      </c>
      <c r="AC3" s="44" t="s">
        <v>67</v>
      </c>
      <c r="AD3" s="44" t="s">
        <v>68</v>
      </c>
      <c r="AE3" s="44" t="s">
        <v>149</v>
      </c>
      <c r="AF3" s="44" t="s">
        <v>72</v>
      </c>
      <c r="AG3" s="44" t="s">
        <v>73</v>
      </c>
    </row>
    <row r="4" spans="1:33" ht="32.1" customHeight="1" thickTop="1">
      <c r="A4" s="17">
        <f>MAX('①受託状況 (2)'!A:A)+1</f>
        <v>121</v>
      </c>
      <c r="B4" s="308"/>
      <c r="C4" s="219" t="s">
        <v>207</v>
      </c>
      <c r="D4" s="45"/>
      <c r="E4" s="208"/>
      <c r="F4" s="20"/>
      <c r="G4" s="209"/>
      <c r="AA4" s="51" t="str">
        <f t="shared" ref="AA4:AA63" si="0">IF(B4&lt;&gt;"",B4,"")</f>
        <v/>
      </c>
      <c r="AB4" s="52" t="str">
        <f t="shared" ref="AB4:AB63" si="1">IF(C4&lt;&gt;"排出事業者・処分業者",LEFT(C4,1),"")</f>
        <v>排</v>
      </c>
      <c r="AC4" s="52" t="str">
        <f t="shared" ref="AC4:AD35" si="2">IF(D4&lt;&gt;"",D4,"")</f>
        <v/>
      </c>
      <c r="AD4" s="52" t="str">
        <f t="shared" si="2"/>
        <v/>
      </c>
      <c r="AE4" s="52"/>
      <c r="AF4" s="52" t="str">
        <f t="shared" ref="AF4:AG19" si="3">IF(F4&lt;&gt;"",F4,"")</f>
        <v/>
      </c>
      <c r="AG4" s="53" t="str">
        <f t="shared" si="3"/>
        <v/>
      </c>
    </row>
    <row r="5" spans="1:33" ht="32.1" customHeight="1">
      <c r="A5" s="18">
        <f>A4+1</f>
        <v>122</v>
      </c>
      <c r="B5" s="309"/>
      <c r="C5" s="208" t="s">
        <v>207</v>
      </c>
      <c r="D5" s="46"/>
      <c r="E5" s="210"/>
      <c r="F5" s="21"/>
      <c r="G5" s="211"/>
      <c r="AA5" s="54" t="str">
        <f t="shared" si="0"/>
        <v/>
      </c>
      <c r="AB5" s="55" t="str">
        <f t="shared" si="1"/>
        <v>排</v>
      </c>
      <c r="AC5" s="55" t="str">
        <f t="shared" si="2"/>
        <v/>
      </c>
      <c r="AD5" s="55" t="str">
        <f t="shared" si="2"/>
        <v/>
      </c>
      <c r="AE5" s="55"/>
      <c r="AF5" s="55" t="str">
        <f t="shared" si="3"/>
        <v/>
      </c>
      <c r="AG5" s="56" t="str">
        <f t="shared" si="3"/>
        <v/>
      </c>
    </row>
    <row r="6" spans="1:33" ht="32.1" customHeight="1">
      <c r="A6" s="18">
        <f t="shared" ref="A6:A62" si="4">A5+1</f>
        <v>123</v>
      </c>
      <c r="B6" s="309"/>
      <c r="C6" s="210" t="s">
        <v>207</v>
      </c>
      <c r="D6" s="46"/>
      <c r="E6" s="210"/>
      <c r="F6" s="21"/>
      <c r="G6" s="211"/>
      <c r="AA6" s="54" t="str">
        <f t="shared" si="0"/>
        <v/>
      </c>
      <c r="AB6" s="55" t="str">
        <f t="shared" si="1"/>
        <v>排</v>
      </c>
      <c r="AC6" s="55" t="str">
        <f t="shared" si="2"/>
        <v/>
      </c>
      <c r="AD6" s="55" t="str">
        <f t="shared" si="2"/>
        <v/>
      </c>
      <c r="AE6" s="55"/>
      <c r="AF6" s="55" t="str">
        <f t="shared" si="3"/>
        <v/>
      </c>
      <c r="AG6" s="56" t="str">
        <f t="shared" si="3"/>
        <v/>
      </c>
    </row>
    <row r="7" spans="1:33" ht="32.1" customHeight="1">
      <c r="A7" s="18">
        <f t="shared" si="4"/>
        <v>124</v>
      </c>
      <c r="B7" s="309"/>
      <c r="C7" s="210" t="s">
        <v>207</v>
      </c>
      <c r="D7" s="46"/>
      <c r="E7" s="210"/>
      <c r="F7" s="21"/>
      <c r="G7" s="211"/>
      <c r="AA7" s="54" t="str">
        <f t="shared" si="0"/>
        <v/>
      </c>
      <c r="AB7" s="55" t="str">
        <f t="shared" si="1"/>
        <v>排</v>
      </c>
      <c r="AC7" s="55" t="str">
        <f t="shared" si="2"/>
        <v/>
      </c>
      <c r="AD7" s="55" t="str">
        <f t="shared" si="2"/>
        <v/>
      </c>
      <c r="AE7" s="55"/>
      <c r="AF7" s="55" t="str">
        <f t="shared" si="3"/>
        <v/>
      </c>
      <c r="AG7" s="56" t="str">
        <f t="shared" si="3"/>
        <v/>
      </c>
    </row>
    <row r="8" spans="1:33" ht="32.1" customHeight="1">
      <c r="A8" s="18">
        <f t="shared" si="4"/>
        <v>125</v>
      </c>
      <c r="B8" s="309"/>
      <c r="C8" s="210" t="s">
        <v>207</v>
      </c>
      <c r="D8" s="46"/>
      <c r="E8" s="210"/>
      <c r="F8" s="21"/>
      <c r="G8" s="211"/>
      <c r="AA8" s="54" t="str">
        <f t="shared" si="0"/>
        <v/>
      </c>
      <c r="AB8" s="55" t="str">
        <f t="shared" si="1"/>
        <v>排</v>
      </c>
      <c r="AC8" s="55" t="str">
        <f t="shared" si="2"/>
        <v/>
      </c>
      <c r="AD8" s="55" t="str">
        <f t="shared" si="2"/>
        <v/>
      </c>
      <c r="AE8" s="55"/>
      <c r="AF8" s="55" t="str">
        <f t="shared" si="3"/>
        <v/>
      </c>
      <c r="AG8" s="56" t="str">
        <f t="shared" si="3"/>
        <v/>
      </c>
    </row>
    <row r="9" spans="1:33" ht="32.1" customHeight="1">
      <c r="A9" s="18">
        <f t="shared" si="4"/>
        <v>126</v>
      </c>
      <c r="B9" s="309"/>
      <c r="C9" s="210" t="s">
        <v>207</v>
      </c>
      <c r="D9" s="46"/>
      <c r="E9" s="210"/>
      <c r="F9" s="21"/>
      <c r="G9" s="211"/>
      <c r="AA9" s="54" t="str">
        <f t="shared" si="0"/>
        <v/>
      </c>
      <c r="AB9" s="55" t="str">
        <f t="shared" si="1"/>
        <v>排</v>
      </c>
      <c r="AC9" s="55" t="str">
        <f t="shared" si="2"/>
        <v/>
      </c>
      <c r="AD9" s="55" t="str">
        <f t="shared" si="2"/>
        <v/>
      </c>
      <c r="AE9" s="55"/>
      <c r="AF9" s="55" t="str">
        <f t="shared" si="3"/>
        <v/>
      </c>
      <c r="AG9" s="56" t="str">
        <f t="shared" si="3"/>
        <v/>
      </c>
    </row>
    <row r="10" spans="1:33" ht="32.1" customHeight="1">
      <c r="A10" s="18">
        <f t="shared" si="4"/>
        <v>127</v>
      </c>
      <c r="B10" s="309"/>
      <c r="C10" s="210" t="s">
        <v>207</v>
      </c>
      <c r="D10" s="46"/>
      <c r="E10" s="210"/>
      <c r="F10" s="21"/>
      <c r="G10" s="211"/>
      <c r="S10"/>
      <c r="AA10" s="54" t="str">
        <f t="shared" si="0"/>
        <v/>
      </c>
      <c r="AB10" s="55" t="str">
        <f t="shared" si="1"/>
        <v>排</v>
      </c>
      <c r="AC10" s="55" t="str">
        <f t="shared" si="2"/>
        <v/>
      </c>
      <c r="AD10" s="55" t="str">
        <f t="shared" si="2"/>
        <v/>
      </c>
      <c r="AE10" s="55"/>
      <c r="AF10" s="55" t="str">
        <f t="shared" si="3"/>
        <v/>
      </c>
      <c r="AG10" s="56" t="str">
        <f t="shared" si="3"/>
        <v/>
      </c>
    </row>
    <row r="11" spans="1:33" ht="32.1" customHeight="1">
      <c r="A11" s="18">
        <f t="shared" si="4"/>
        <v>128</v>
      </c>
      <c r="B11" s="309"/>
      <c r="C11" s="210" t="s">
        <v>207</v>
      </c>
      <c r="D11" s="46"/>
      <c r="E11" s="210"/>
      <c r="F11" s="21"/>
      <c r="G11" s="211"/>
      <c r="AA11" s="54" t="str">
        <f t="shared" si="0"/>
        <v/>
      </c>
      <c r="AB11" s="55" t="str">
        <f t="shared" si="1"/>
        <v>排</v>
      </c>
      <c r="AC11" s="55" t="str">
        <f t="shared" si="2"/>
        <v/>
      </c>
      <c r="AD11" s="55" t="str">
        <f t="shared" si="2"/>
        <v/>
      </c>
      <c r="AE11" s="55"/>
      <c r="AF11" s="55" t="str">
        <f t="shared" si="3"/>
        <v/>
      </c>
      <c r="AG11" s="56" t="str">
        <f t="shared" si="3"/>
        <v/>
      </c>
    </row>
    <row r="12" spans="1:33" ht="32.1" customHeight="1">
      <c r="A12" s="18">
        <f t="shared" si="4"/>
        <v>129</v>
      </c>
      <c r="B12" s="309"/>
      <c r="C12" s="210" t="s">
        <v>207</v>
      </c>
      <c r="D12" s="46"/>
      <c r="E12" s="210"/>
      <c r="F12" s="21"/>
      <c r="G12" s="211"/>
      <c r="AA12" s="54" t="str">
        <f t="shared" si="0"/>
        <v/>
      </c>
      <c r="AB12" s="55" t="str">
        <f t="shared" si="1"/>
        <v>排</v>
      </c>
      <c r="AC12" s="55" t="str">
        <f t="shared" si="2"/>
        <v/>
      </c>
      <c r="AD12" s="55" t="str">
        <f t="shared" si="2"/>
        <v/>
      </c>
      <c r="AE12" s="55"/>
      <c r="AF12" s="55" t="str">
        <f t="shared" si="3"/>
        <v/>
      </c>
      <c r="AG12" s="56" t="str">
        <f t="shared" si="3"/>
        <v/>
      </c>
    </row>
    <row r="13" spans="1:33" ht="32.1" customHeight="1">
      <c r="A13" s="18">
        <f t="shared" si="4"/>
        <v>130</v>
      </c>
      <c r="B13" s="309"/>
      <c r="C13" s="210" t="s">
        <v>207</v>
      </c>
      <c r="D13" s="46"/>
      <c r="E13" s="210"/>
      <c r="F13" s="21"/>
      <c r="G13" s="211"/>
      <c r="AA13" s="54" t="str">
        <f t="shared" si="0"/>
        <v/>
      </c>
      <c r="AB13" s="55" t="str">
        <f t="shared" si="1"/>
        <v>排</v>
      </c>
      <c r="AC13" s="55" t="str">
        <f t="shared" si="2"/>
        <v/>
      </c>
      <c r="AD13" s="55" t="str">
        <f t="shared" si="2"/>
        <v/>
      </c>
      <c r="AE13" s="55"/>
      <c r="AF13" s="55" t="str">
        <f t="shared" si="3"/>
        <v/>
      </c>
      <c r="AG13" s="56" t="str">
        <f t="shared" si="3"/>
        <v/>
      </c>
    </row>
    <row r="14" spans="1:33" ht="32.1" customHeight="1">
      <c r="A14" s="18">
        <f t="shared" si="4"/>
        <v>131</v>
      </c>
      <c r="B14" s="309"/>
      <c r="C14" s="210" t="s">
        <v>207</v>
      </c>
      <c r="D14" s="46"/>
      <c r="E14" s="210"/>
      <c r="F14" s="21"/>
      <c r="G14" s="211"/>
      <c r="AA14" s="54" t="str">
        <f t="shared" si="0"/>
        <v/>
      </c>
      <c r="AB14" s="55" t="str">
        <f t="shared" si="1"/>
        <v>排</v>
      </c>
      <c r="AC14" s="55" t="str">
        <f t="shared" si="2"/>
        <v/>
      </c>
      <c r="AD14" s="55" t="str">
        <f t="shared" si="2"/>
        <v/>
      </c>
      <c r="AE14" s="55"/>
      <c r="AF14" s="55" t="str">
        <f t="shared" si="3"/>
        <v/>
      </c>
      <c r="AG14" s="56" t="str">
        <f t="shared" si="3"/>
        <v/>
      </c>
    </row>
    <row r="15" spans="1:33" ht="32.1" customHeight="1">
      <c r="A15" s="18">
        <f t="shared" si="4"/>
        <v>132</v>
      </c>
      <c r="B15" s="309"/>
      <c r="C15" s="210" t="s">
        <v>207</v>
      </c>
      <c r="D15" s="46"/>
      <c r="E15" s="210"/>
      <c r="F15" s="21"/>
      <c r="G15" s="211"/>
      <c r="AA15" s="54" t="str">
        <f t="shared" si="0"/>
        <v/>
      </c>
      <c r="AB15" s="55" t="str">
        <f t="shared" si="1"/>
        <v>排</v>
      </c>
      <c r="AC15" s="55" t="str">
        <f t="shared" si="2"/>
        <v/>
      </c>
      <c r="AD15" s="55" t="str">
        <f t="shared" si="2"/>
        <v/>
      </c>
      <c r="AE15" s="55"/>
      <c r="AF15" s="55" t="str">
        <f t="shared" si="3"/>
        <v/>
      </c>
      <c r="AG15" s="56" t="str">
        <f t="shared" si="3"/>
        <v/>
      </c>
    </row>
    <row r="16" spans="1:33" ht="32.1" customHeight="1">
      <c r="A16" s="18">
        <f t="shared" si="4"/>
        <v>133</v>
      </c>
      <c r="B16" s="309"/>
      <c r="C16" s="210" t="s">
        <v>207</v>
      </c>
      <c r="D16" s="46"/>
      <c r="E16" s="210"/>
      <c r="F16" s="21"/>
      <c r="G16" s="211"/>
      <c r="AA16" s="54" t="str">
        <f t="shared" si="0"/>
        <v/>
      </c>
      <c r="AB16" s="55" t="str">
        <f t="shared" si="1"/>
        <v>排</v>
      </c>
      <c r="AC16" s="55" t="str">
        <f t="shared" si="2"/>
        <v/>
      </c>
      <c r="AD16" s="55" t="str">
        <f t="shared" si="2"/>
        <v/>
      </c>
      <c r="AE16" s="55"/>
      <c r="AF16" s="55" t="str">
        <f t="shared" si="3"/>
        <v/>
      </c>
      <c r="AG16" s="56" t="str">
        <f t="shared" si="3"/>
        <v/>
      </c>
    </row>
    <row r="17" spans="1:33" ht="32.1" customHeight="1">
      <c r="A17" s="18">
        <f t="shared" si="4"/>
        <v>134</v>
      </c>
      <c r="B17" s="309"/>
      <c r="C17" s="210" t="s">
        <v>207</v>
      </c>
      <c r="D17" s="46"/>
      <c r="E17" s="210"/>
      <c r="F17" s="21"/>
      <c r="G17" s="211"/>
      <c r="AA17" s="54" t="str">
        <f t="shared" si="0"/>
        <v/>
      </c>
      <c r="AB17" s="55" t="str">
        <f t="shared" si="1"/>
        <v>排</v>
      </c>
      <c r="AC17" s="55" t="str">
        <f t="shared" si="2"/>
        <v/>
      </c>
      <c r="AD17" s="55" t="str">
        <f t="shared" si="2"/>
        <v/>
      </c>
      <c r="AE17" s="55"/>
      <c r="AF17" s="55" t="str">
        <f t="shared" si="3"/>
        <v/>
      </c>
      <c r="AG17" s="56" t="str">
        <f t="shared" si="3"/>
        <v/>
      </c>
    </row>
    <row r="18" spans="1:33" ht="32.1" customHeight="1">
      <c r="A18" s="18">
        <f t="shared" si="4"/>
        <v>135</v>
      </c>
      <c r="B18" s="309"/>
      <c r="C18" s="210" t="s">
        <v>207</v>
      </c>
      <c r="D18" s="46"/>
      <c r="E18" s="210"/>
      <c r="F18" s="21"/>
      <c r="G18" s="211"/>
      <c r="AA18" s="54" t="str">
        <f t="shared" si="0"/>
        <v/>
      </c>
      <c r="AB18" s="55" t="str">
        <f t="shared" si="1"/>
        <v>排</v>
      </c>
      <c r="AC18" s="55" t="str">
        <f t="shared" si="2"/>
        <v/>
      </c>
      <c r="AD18" s="55" t="str">
        <f t="shared" si="2"/>
        <v/>
      </c>
      <c r="AE18" s="55"/>
      <c r="AF18" s="55" t="str">
        <f t="shared" si="3"/>
        <v/>
      </c>
      <c r="AG18" s="56" t="str">
        <f t="shared" si="3"/>
        <v/>
      </c>
    </row>
    <row r="19" spans="1:33" ht="32.1" customHeight="1">
      <c r="A19" s="18">
        <f t="shared" si="4"/>
        <v>136</v>
      </c>
      <c r="B19" s="309"/>
      <c r="C19" s="210" t="s">
        <v>207</v>
      </c>
      <c r="D19" s="46"/>
      <c r="E19" s="210"/>
      <c r="F19" s="21"/>
      <c r="G19" s="211"/>
      <c r="AA19" s="54" t="str">
        <f t="shared" si="0"/>
        <v/>
      </c>
      <c r="AB19" s="55" t="str">
        <f t="shared" si="1"/>
        <v>排</v>
      </c>
      <c r="AC19" s="55" t="str">
        <f t="shared" si="2"/>
        <v/>
      </c>
      <c r="AD19" s="55" t="str">
        <f t="shared" si="2"/>
        <v/>
      </c>
      <c r="AE19" s="55"/>
      <c r="AF19" s="55" t="str">
        <f t="shared" si="3"/>
        <v/>
      </c>
      <c r="AG19" s="56" t="str">
        <f t="shared" si="3"/>
        <v/>
      </c>
    </row>
    <row r="20" spans="1:33" ht="32.1" customHeight="1">
      <c r="A20" s="18">
        <f t="shared" si="4"/>
        <v>137</v>
      </c>
      <c r="B20" s="309"/>
      <c r="C20" s="210" t="s">
        <v>207</v>
      </c>
      <c r="D20" s="46"/>
      <c r="E20" s="210"/>
      <c r="F20" s="21"/>
      <c r="G20" s="211"/>
      <c r="AA20" s="54" t="str">
        <f t="shared" si="0"/>
        <v/>
      </c>
      <c r="AB20" s="55" t="str">
        <f t="shared" si="1"/>
        <v>排</v>
      </c>
      <c r="AC20" s="55" t="str">
        <f t="shared" si="2"/>
        <v/>
      </c>
      <c r="AD20" s="55" t="str">
        <f t="shared" si="2"/>
        <v/>
      </c>
      <c r="AE20" s="55"/>
      <c r="AF20" s="55" t="str">
        <f t="shared" ref="AF20:AG44" si="5">IF(F20&lt;&gt;"",F20,"")</f>
        <v/>
      </c>
      <c r="AG20" s="56" t="str">
        <f t="shared" si="5"/>
        <v/>
      </c>
    </row>
    <row r="21" spans="1:33" ht="32.1" customHeight="1">
      <c r="A21" s="18">
        <f t="shared" si="4"/>
        <v>138</v>
      </c>
      <c r="B21" s="309"/>
      <c r="C21" s="210" t="s">
        <v>207</v>
      </c>
      <c r="D21" s="46"/>
      <c r="E21" s="210"/>
      <c r="F21" s="21"/>
      <c r="G21" s="211"/>
      <c r="AA21" s="54" t="str">
        <f t="shared" si="0"/>
        <v/>
      </c>
      <c r="AB21" s="55" t="str">
        <f t="shared" si="1"/>
        <v>排</v>
      </c>
      <c r="AC21" s="55" t="str">
        <f t="shared" si="2"/>
        <v/>
      </c>
      <c r="AD21" s="55" t="str">
        <f t="shared" si="2"/>
        <v/>
      </c>
      <c r="AE21" s="55"/>
      <c r="AF21" s="55" t="str">
        <f t="shared" si="5"/>
        <v/>
      </c>
      <c r="AG21" s="56" t="str">
        <f t="shared" si="5"/>
        <v/>
      </c>
    </row>
    <row r="22" spans="1:33" ht="32.1" customHeight="1">
      <c r="A22" s="18">
        <f t="shared" si="4"/>
        <v>139</v>
      </c>
      <c r="B22" s="309"/>
      <c r="C22" s="210" t="s">
        <v>207</v>
      </c>
      <c r="D22" s="46"/>
      <c r="E22" s="210"/>
      <c r="F22" s="21"/>
      <c r="G22" s="211"/>
      <c r="AA22" s="54" t="str">
        <f t="shared" si="0"/>
        <v/>
      </c>
      <c r="AB22" s="55" t="str">
        <f t="shared" si="1"/>
        <v>排</v>
      </c>
      <c r="AC22" s="55" t="str">
        <f t="shared" si="2"/>
        <v/>
      </c>
      <c r="AD22" s="55" t="str">
        <f t="shared" si="2"/>
        <v/>
      </c>
      <c r="AE22" s="55"/>
      <c r="AF22" s="55" t="str">
        <f t="shared" si="5"/>
        <v/>
      </c>
      <c r="AG22" s="56" t="str">
        <f t="shared" si="5"/>
        <v/>
      </c>
    </row>
    <row r="23" spans="1:33" ht="32.1" customHeight="1">
      <c r="A23" s="18">
        <f t="shared" si="4"/>
        <v>140</v>
      </c>
      <c r="B23" s="309"/>
      <c r="C23" s="210" t="s">
        <v>207</v>
      </c>
      <c r="D23" s="46"/>
      <c r="E23" s="210"/>
      <c r="F23" s="21"/>
      <c r="G23" s="211"/>
      <c r="AA23" s="54" t="str">
        <f t="shared" si="0"/>
        <v/>
      </c>
      <c r="AB23" s="55" t="str">
        <f t="shared" si="1"/>
        <v>排</v>
      </c>
      <c r="AC23" s="55" t="str">
        <f t="shared" si="2"/>
        <v/>
      </c>
      <c r="AD23" s="55" t="str">
        <f t="shared" si="2"/>
        <v/>
      </c>
      <c r="AE23" s="55"/>
      <c r="AF23" s="55" t="str">
        <f t="shared" si="5"/>
        <v/>
      </c>
      <c r="AG23" s="56" t="str">
        <f t="shared" si="5"/>
        <v/>
      </c>
    </row>
    <row r="24" spans="1:33" ht="32.1" customHeight="1">
      <c r="A24" s="18">
        <f t="shared" si="4"/>
        <v>141</v>
      </c>
      <c r="B24" s="309"/>
      <c r="C24" s="210" t="s">
        <v>207</v>
      </c>
      <c r="D24" s="46"/>
      <c r="E24" s="210"/>
      <c r="F24" s="21"/>
      <c r="G24" s="211"/>
      <c r="AA24" s="54" t="str">
        <f t="shared" si="0"/>
        <v/>
      </c>
      <c r="AB24" s="55" t="str">
        <f t="shared" si="1"/>
        <v>排</v>
      </c>
      <c r="AC24" s="55" t="str">
        <f t="shared" si="2"/>
        <v/>
      </c>
      <c r="AD24" s="55" t="str">
        <f t="shared" si="2"/>
        <v/>
      </c>
      <c r="AE24" s="55"/>
      <c r="AF24" s="55" t="str">
        <f t="shared" si="5"/>
        <v/>
      </c>
      <c r="AG24" s="56" t="str">
        <f t="shared" si="5"/>
        <v/>
      </c>
    </row>
    <row r="25" spans="1:33" ht="32.1" customHeight="1">
      <c r="A25" s="18">
        <f t="shared" si="4"/>
        <v>142</v>
      </c>
      <c r="B25" s="309"/>
      <c r="C25" s="210" t="s">
        <v>207</v>
      </c>
      <c r="D25" s="46"/>
      <c r="E25" s="210"/>
      <c r="F25" s="21"/>
      <c r="G25" s="211"/>
      <c r="AA25" s="54" t="str">
        <f t="shared" si="0"/>
        <v/>
      </c>
      <c r="AB25" s="55" t="str">
        <f t="shared" si="1"/>
        <v>排</v>
      </c>
      <c r="AC25" s="55" t="str">
        <f t="shared" si="2"/>
        <v/>
      </c>
      <c r="AD25" s="55" t="str">
        <f t="shared" si="2"/>
        <v/>
      </c>
      <c r="AE25" s="55"/>
      <c r="AF25" s="55" t="str">
        <f t="shared" si="5"/>
        <v/>
      </c>
      <c r="AG25" s="56" t="str">
        <f t="shared" si="5"/>
        <v/>
      </c>
    </row>
    <row r="26" spans="1:33" ht="32.1" customHeight="1">
      <c r="A26" s="18">
        <f t="shared" si="4"/>
        <v>143</v>
      </c>
      <c r="B26" s="309"/>
      <c r="C26" s="210" t="s">
        <v>207</v>
      </c>
      <c r="D26" s="46"/>
      <c r="E26" s="210"/>
      <c r="F26" s="21"/>
      <c r="G26" s="211"/>
      <c r="AA26" s="54" t="str">
        <f t="shared" si="0"/>
        <v/>
      </c>
      <c r="AB26" s="55" t="str">
        <f t="shared" si="1"/>
        <v>排</v>
      </c>
      <c r="AC26" s="55" t="str">
        <f t="shared" si="2"/>
        <v/>
      </c>
      <c r="AD26" s="55" t="str">
        <f t="shared" si="2"/>
        <v/>
      </c>
      <c r="AE26" s="55"/>
      <c r="AF26" s="55" t="str">
        <f t="shared" si="5"/>
        <v/>
      </c>
      <c r="AG26" s="56" t="str">
        <f t="shared" si="5"/>
        <v/>
      </c>
    </row>
    <row r="27" spans="1:33" ht="32.1" customHeight="1">
      <c r="A27" s="18">
        <f t="shared" si="4"/>
        <v>144</v>
      </c>
      <c r="B27" s="309"/>
      <c r="C27" s="210" t="s">
        <v>207</v>
      </c>
      <c r="D27" s="46"/>
      <c r="E27" s="210"/>
      <c r="F27" s="21"/>
      <c r="G27" s="211"/>
      <c r="AA27" s="54" t="str">
        <f t="shared" si="0"/>
        <v/>
      </c>
      <c r="AB27" s="55" t="str">
        <f t="shared" si="1"/>
        <v>排</v>
      </c>
      <c r="AC27" s="55" t="str">
        <f t="shared" si="2"/>
        <v/>
      </c>
      <c r="AD27" s="55" t="str">
        <f t="shared" si="2"/>
        <v/>
      </c>
      <c r="AE27" s="55"/>
      <c r="AF27" s="55" t="str">
        <f t="shared" si="5"/>
        <v/>
      </c>
      <c r="AG27" s="56" t="str">
        <f t="shared" si="5"/>
        <v/>
      </c>
    </row>
    <row r="28" spans="1:33" ht="32.1" customHeight="1" thickBot="1">
      <c r="A28" s="140">
        <f t="shared" si="4"/>
        <v>145</v>
      </c>
      <c r="B28" s="310"/>
      <c r="C28" s="210" t="s">
        <v>207</v>
      </c>
      <c r="D28" s="46"/>
      <c r="E28" s="210"/>
      <c r="F28" s="141"/>
      <c r="G28" s="212"/>
      <c r="AA28" s="57" t="str">
        <f t="shared" si="0"/>
        <v/>
      </c>
      <c r="AB28" s="58" t="str">
        <f t="shared" si="1"/>
        <v>排</v>
      </c>
      <c r="AC28" s="58" t="str">
        <f t="shared" si="2"/>
        <v/>
      </c>
      <c r="AD28" s="58" t="str">
        <f t="shared" si="2"/>
        <v/>
      </c>
      <c r="AE28" s="58"/>
      <c r="AF28" s="58" t="str">
        <f t="shared" si="5"/>
        <v/>
      </c>
      <c r="AG28" s="59" t="str">
        <f t="shared" si="5"/>
        <v/>
      </c>
    </row>
    <row r="29" spans="1:33" ht="32.1" customHeight="1">
      <c r="A29" s="17">
        <f t="shared" si="4"/>
        <v>146</v>
      </c>
      <c r="B29" s="308"/>
      <c r="C29" s="210" t="s">
        <v>207</v>
      </c>
      <c r="D29" s="45"/>
      <c r="E29" s="208"/>
      <c r="F29" s="20"/>
      <c r="G29" s="209"/>
      <c r="AA29" s="51" t="str">
        <f t="shared" si="0"/>
        <v/>
      </c>
      <c r="AB29" s="52" t="str">
        <f t="shared" si="1"/>
        <v>排</v>
      </c>
      <c r="AC29" s="52" t="str">
        <f t="shared" si="2"/>
        <v/>
      </c>
      <c r="AD29" s="52" t="str">
        <f t="shared" si="2"/>
        <v/>
      </c>
      <c r="AE29" s="52"/>
      <c r="AF29" s="52" t="str">
        <f t="shared" si="5"/>
        <v/>
      </c>
      <c r="AG29" s="53" t="str">
        <f t="shared" si="5"/>
        <v/>
      </c>
    </row>
    <row r="30" spans="1:33" ht="32.1" customHeight="1">
      <c r="A30" s="18">
        <f t="shared" si="4"/>
        <v>147</v>
      </c>
      <c r="B30" s="309"/>
      <c r="C30" s="210" t="s">
        <v>207</v>
      </c>
      <c r="D30" s="46"/>
      <c r="E30" s="210"/>
      <c r="F30" s="21"/>
      <c r="G30" s="211"/>
      <c r="AA30" s="54" t="str">
        <f t="shared" si="0"/>
        <v/>
      </c>
      <c r="AB30" s="55" t="str">
        <f t="shared" si="1"/>
        <v>排</v>
      </c>
      <c r="AC30" s="55" t="str">
        <f t="shared" si="2"/>
        <v/>
      </c>
      <c r="AD30" s="55" t="str">
        <f t="shared" si="2"/>
        <v/>
      </c>
      <c r="AE30" s="55"/>
      <c r="AF30" s="55" t="str">
        <f t="shared" si="5"/>
        <v/>
      </c>
      <c r="AG30" s="56" t="str">
        <f t="shared" si="5"/>
        <v/>
      </c>
    </row>
    <row r="31" spans="1:33" ht="32.1" customHeight="1">
      <c r="A31" s="18">
        <f t="shared" si="4"/>
        <v>148</v>
      </c>
      <c r="B31" s="309"/>
      <c r="C31" s="210" t="s">
        <v>207</v>
      </c>
      <c r="D31" s="46"/>
      <c r="E31" s="210"/>
      <c r="F31" s="21"/>
      <c r="G31" s="211"/>
      <c r="AA31" s="54" t="str">
        <f t="shared" si="0"/>
        <v/>
      </c>
      <c r="AB31" s="55" t="str">
        <f t="shared" si="1"/>
        <v>排</v>
      </c>
      <c r="AC31" s="55" t="str">
        <f t="shared" si="2"/>
        <v/>
      </c>
      <c r="AD31" s="55" t="str">
        <f t="shared" si="2"/>
        <v/>
      </c>
      <c r="AE31" s="55"/>
      <c r="AF31" s="55" t="str">
        <f t="shared" si="5"/>
        <v/>
      </c>
      <c r="AG31" s="56" t="str">
        <f t="shared" si="5"/>
        <v/>
      </c>
    </row>
    <row r="32" spans="1:33" ht="32.1" customHeight="1">
      <c r="A32" s="18">
        <f t="shared" si="4"/>
        <v>149</v>
      </c>
      <c r="B32" s="309"/>
      <c r="C32" s="210" t="s">
        <v>207</v>
      </c>
      <c r="D32" s="46"/>
      <c r="E32" s="210"/>
      <c r="F32" s="21"/>
      <c r="G32" s="211"/>
      <c r="AA32" s="54" t="str">
        <f t="shared" si="0"/>
        <v/>
      </c>
      <c r="AB32" s="55" t="str">
        <f t="shared" si="1"/>
        <v>排</v>
      </c>
      <c r="AC32" s="55" t="str">
        <f t="shared" si="2"/>
        <v/>
      </c>
      <c r="AD32" s="55" t="str">
        <f t="shared" si="2"/>
        <v/>
      </c>
      <c r="AE32" s="55"/>
      <c r="AF32" s="55" t="str">
        <f t="shared" si="5"/>
        <v/>
      </c>
      <c r="AG32" s="56" t="str">
        <f t="shared" si="5"/>
        <v/>
      </c>
    </row>
    <row r="33" spans="1:33" ht="32.1" customHeight="1" thickBot="1">
      <c r="A33" s="19">
        <f t="shared" si="4"/>
        <v>150</v>
      </c>
      <c r="B33" s="311"/>
      <c r="C33" s="213" t="s">
        <v>207</v>
      </c>
      <c r="D33" s="47"/>
      <c r="E33" s="213"/>
      <c r="F33" s="22"/>
      <c r="G33" s="214"/>
      <c r="AA33" s="54" t="str">
        <f t="shared" si="0"/>
        <v/>
      </c>
      <c r="AB33" s="55" t="str">
        <f t="shared" si="1"/>
        <v>排</v>
      </c>
      <c r="AC33" s="55" t="str">
        <f t="shared" si="2"/>
        <v/>
      </c>
      <c r="AD33" s="55" t="str">
        <f t="shared" si="2"/>
        <v/>
      </c>
      <c r="AE33" s="55"/>
      <c r="AF33" s="55" t="str">
        <f t="shared" si="5"/>
        <v/>
      </c>
      <c r="AG33" s="56" t="str">
        <f t="shared" si="5"/>
        <v/>
      </c>
    </row>
    <row r="34" spans="1:33" ht="32.1" customHeight="1">
      <c r="A34" s="17">
        <f t="shared" si="4"/>
        <v>151</v>
      </c>
      <c r="B34" s="308"/>
      <c r="C34" s="208" t="s">
        <v>207</v>
      </c>
      <c r="D34" s="45"/>
      <c r="E34" s="208"/>
      <c r="F34" s="20"/>
      <c r="G34" s="209"/>
      <c r="AA34" s="54" t="str">
        <f t="shared" si="0"/>
        <v/>
      </c>
      <c r="AB34" s="55" t="str">
        <f t="shared" si="1"/>
        <v>排</v>
      </c>
      <c r="AC34" s="55" t="str">
        <f t="shared" si="2"/>
        <v/>
      </c>
      <c r="AD34" s="55" t="str">
        <f t="shared" si="2"/>
        <v/>
      </c>
      <c r="AE34" s="55"/>
      <c r="AF34" s="55" t="str">
        <f t="shared" si="5"/>
        <v/>
      </c>
      <c r="AG34" s="56" t="str">
        <f t="shared" si="5"/>
        <v/>
      </c>
    </row>
    <row r="35" spans="1:33" ht="32.1" customHeight="1">
      <c r="A35" s="18">
        <f t="shared" si="4"/>
        <v>152</v>
      </c>
      <c r="B35" s="309"/>
      <c r="C35" s="210" t="s">
        <v>207</v>
      </c>
      <c r="D35" s="46"/>
      <c r="E35" s="210"/>
      <c r="F35" s="21"/>
      <c r="G35" s="211"/>
      <c r="S35"/>
      <c r="AA35" s="54" t="str">
        <f t="shared" si="0"/>
        <v/>
      </c>
      <c r="AB35" s="55" t="str">
        <f t="shared" si="1"/>
        <v>排</v>
      </c>
      <c r="AC35" s="55" t="str">
        <f t="shared" si="2"/>
        <v/>
      </c>
      <c r="AD35" s="55" t="str">
        <f t="shared" si="2"/>
        <v/>
      </c>
      <c r="AE35" s="55"/>
      <c r="AF35" s="55" t="str">
        <f t="shared" si="5"/>
        <v/>
      </c>
      <c r="AG35" s="56" t="str">
        <f t="shared" si="5"/>
        <v/>
      </c>
    </row>
    <row r="36" spans="1:33" ht="32.1" customHeight="1">
      <c r="A36" s="18">
        <f t="shared" si="4"/>
        <v>153</v>
      </c>
      <c r="B36" s="309"/>
      <c r="C36" s="210" t="s">
        <v>207</v>
      </c>
      <c r="D36" s="46"/>
      <c r="E36" s="210"/>
      <c r="F36" s="21"/>
      <c r="G36" s="211"/>
      <c r="AA36" s="54" t="str">
        <f t="shared" si="0"/>
        <v/>
      </c>
      <c r="AB36" s="55" t="str">
        <f t="shared" si="1"/>
        <v>排</v>
      </c>
      <c r="AC36" s="55" t="str">
        <f t="shared" ref="AC36:AD63" si="6">IF(D36&lt;&gt;"",D36,"")</f>
        <v/>
      </c>
      <c r="AD36" s="55" t="str">
        <f t="shared" si="6"/>
        <v/>
      </c>
      <c r="AE36" s="55"/>
      <c r="AF36" s="55" t="str">
        <f t="shared" si="5"/>
        <v/>
      </c>
      <c r="AG36" s="56" t="str">
        <f t="shared" si="5"/>
        <v/>
      </c>
    </row>
    <row r="37" spans="1:33" ht="32.1" customHeight="1">
      <c r="A37" s="18">
        <f t="shared" si="4"/>
        <v>154</v>
      </c>
      <c r="B37" s="309"/>
      <c r="C37" s="210" t="s">
        <v>207</v>
      </c>
      <c r="D37" s="46"/>
      <c r="E37" s="210"/>
      <c r="F37" s="21"/>
      <c r="G37" s="211"/>
      <c r="AA37" s="54" t="str">
        <f t="shared" si="0"/>
        <v/>
      </c>
      <c r="AB37" s="55" t="str">
        <f t="shared" si="1"/>
        <v>排</v>
      </c>
      <c r="AC37" s="55" t="str">
        <f t="shared" si="6"/>
        <v/>
      </c>
      <c r="AD37" s="55" t="str">
        <f t="shared" si="6"/>
        <v/>
      </c>
      <c r="AE37" s="55"/>
      <c r="AF37" s="55" t="str">
        <f t="shared" si="5"/>
        <v/>
      </c>
      <c r="AG37" s="56" t="str">
        <f t="shared" si="5"/>
        <v/>
      </c>
    </row>
    <row r="38" spans="1:33" ht="32.1" customHeight="1">
      <c r="A38" s="18">
        <f t="shared" si="4"/>
        <v>155</v>
      </c>
      <c r="B38" s="309"/>
      <c r="C38" s="210" t="s">
        <v>207</v>
      </c>
      <c r="D38" s="46"/>
      <c r="E38" s="210"/>
      <c r="F38" s="21"/>
      <c r="G38" s="211"/>
      <c r="AA38" s="54" t="str">
        <f t="shared" si="0"/>
        <v/>
      </c>
      <c r="AB38" s="55" t="str">
        <f t="shared" si="1"/>
        <v>排</v>
      </c>
      <c r="AC38" s="55" t="str">
        <f t="shared" si="6"/>
        <v/>
      </c>
      <c r="AD38" s="55" t="str">
        <f t="shared" si="6"/>
        <v/>
      </c>
      <c r="AE38" s="55"/>
      <c r="AF38" s="55" t="str">
        <f t="shared" si="5"/>
        <v/>
      </c>
      <c r="AG38" s="56" t="str">
        <f t="shared" si="5"/>
        <v/>
      </c>
    </row>
    <row r="39" spans="1:33" ht="32.1" customHeight="1">
      <c r="A39" s="18">
        <f t="shared" si="4"/>
        <v>156</v>
      </c>
      <c r="B39" s="309"/>
      <c r="C39" s="210" t="s">
        <v>207</v>
      </c>
      <c r="D39" s="46"/>
      <c r="E39" s="210"/>
      <c r="F39" s="21"/>
      <c r="G39" s="211"/>
      <c r="AA39" s="54" t="str">
        <f t="shared" si="0"/>
        <v/>
      </c>
      <c r="AB39" s="55" t="str">
        <f t="shared" si="1"/>
        <v>排</v>
      </c>
      <c r="AC39" s="55" t="str">
        <f t="shared" si="6"/>
        <v/>
      </c>
      <c r="AD39" s="55" t="str">
        <f t="shared" si="6"/>
        <v/>
      </c>
      <c r="AE39" s="55"/>
      <c r="AF39" s="55" t="str">
        <f t="shared" si="5"/>
        <v/>
      </c>
      <c r="AG39" s="56" t="str">
        <f t="shared" si="5"/>
        <v/>
      </c>
    </row>
    <row r="40" spans="1:33" ht="32.1" customHeight="1">
      <c r="A40" s="18">
        <f t="shared" si="4"/>
        <v>157</v>
      </c>
      <c r="B40" s="309"/>
      <c r="C40" s="210" t="s">
        <v>207</v>
      </c>
      <c r="D40" s="46"/>
      <c r="E40" s="210"/>
      <c r="F40" s="21"/>
      <c r="G40" s="211"/>
      <c r="AA40" s="54" t="str">
        <f t="shared" si="0"/>
        <v/>
      </c>
      <c r="AB40" s="55" t="str">
        <f t="shared" si="1"/>
        <v>排</v>
      </c>
      <c r="AC40" s="55" t="str">
        <f t="shared" si="6"/>
        <v/>
      </c>
      <c r="AD40" s="55" t="str">
        <f t="shared" si="6"/>
        <v/>
      </c>
      <c r="AE40" s="55"/>
      <c r="AF40" s="55" t="str">
        <f t="shared" si="5"/>
        <v/>
      </c>
      <c r="AG40" s="56" t="str">
        <f t="shared" si="5"/>
        <v/>
      </c>
    </row>
    <row r="41" spans="1:33" ht="32.1" customHeight="1">
      <c r="A41" s="18">
        <f t="shared" si="4"/>
        <v>158</v>
      </c>
      <c r="B41" s="309"/>
      <c r="C41" s="210" t="s">
        <v>207</v>
      </c>
      <c r="D41" s="46"/>
      <c r="E41" s="210"/>
      <c r="F41" s="21"/>
      <c r="G41" s="211"/>
      <c r="AA41" s="54" t="str">
        <f t="shared" si="0"/>
        <v/>
      </c>
      <c r="AB41" s="55" t="str">
        <f t="shared" si="1"/>
        <v>排</v>
      </c>
      <c r="AC41" s="55" t="str">
        <f t="shared" si="6"/>
        <v/>
      </c>
      <c r="AD41" s="55" t="str">
        <f t="shared" si="6"/>
        <v/>
      </c>
      <c r="AE41" s="55"/>
      <c r="AF41" s="55" t="str">
        <f t="shared" si="5"/>
        <v/>
      </c>
      <c r="AG41" s="56" t="str">
        <f t="shared" si="5"/>
        <v/>
      </c>
    </row>
    <row r="42" spans="1:33" ht="32.1" customHeight="1">
      <c r="A42" s="18">
        <f t="shared" si="4"/>
        <v>159</v>
      </c>
      <c r="B42" s="309"/>
      <c r="C42" s="210" t="s">
        <v>207</v>
      </c>
      <c r="D42" s="46"/>
      <c r="E42" s="210"/>
      <c r="F42" s="21"/>
      <c r="G42" s="211"/>
      <c r="AA42" s="54" t="str">
        <f t="shared" si="0"/>
        <v/>
      </c>
      <c r="AB42" s="55" t="str">
        <f t="shared" si="1"/>
        <v>排</v>
      </c>
      <c r="AC42" s="55" t="str">
        <f t="shared" si="6"/>
        <v/>
      </c>
      <c r="AD42" s="55" t="str">
        <f t="shared" si="6"/>
        <v/>
      </c>
      <c r="AE42" s="55"/>
      <c r="AF42" s="55" t="str">
        <f t="shared" si="5"/>
        <v/>
      </c>
      <c r="AG42" s="56" t="str">
        <f t="shared" si="5"/>
        <v/>
      </c>
    </row>
    <row r="43" spans="1:33" ht="32.1" customHeight="1">
      <c r="A43" s="18">
        <f t="shared" si="4"/>
        <v>160</v>
      </c>
      <c r="B43" s="309"/>
      <c r="C43" s="210" t="s">
        <v>207</v>
      </c>
      <c r="D43" s="46"/>
      <c r="E43" s="210"/>
      <c r="F43" s="21"/>
      <c r="G43" s="211"/>
      <c r="AA43" s="54" t="str">
        <f t="shared" si="0"/>
        <v/>
      </c>
      <c r="AB43" s="55" t="str">
        <f t="shared" si="1"/>
        <v>排</v>
      </c>
      <c r="AC43" s="55" t="str">
        <f t="shared" si="6"/>
        <v/>
      </c>
      <c r="AD43" s="55" t="str">
        <f t="shared" si="6"/>
        <v/>
      </c>
      <c r="AE43" s="55"/>
      <c r="AF43" s="55" t="str">
        <f t="shared" si="5"/>
        <v/>
      </c>
      <c r="AG43" s="56" t="str">
        <f t="shared" si="5"/>
        <v/>
      </c>
    </row>
    <row r="44" spans="1:33" ht="32.1" customHeight="1">
      <c r="A44" s="18">
        <f t="shared" si="4"/>
        <v>161</v>
      </c>
      <c r="B44" s="309"/>
      <c r="C44" s="210" t="s">
        <v>207</v>
      </c>
      <c r="D44" s="46"/>
      <c r="E44" s="210"/>
      <c r="F44" s="21"/>
      <c r="G44" s="211"/>
      <c r="AA44" s="54" t="str">
        <f t="shared" si="0"/>
        <v/>
      </c>
      <c r="AB44" s="55" t="str">
        <f t="shared" si="1"/>
        <v>排</v>
      </c>
      <c r="AC44" s="55" t="str">
        <f t="shared" si="6"/>
        <v/>
      </c>
      <c r="AD44" s="55" t="str">
        <f t="shared" si="6"/>
        <v/>
      </c>
      <c r="AE44" s="55"/>
      <c r="AF44" s="55" t="str">
        <f t="shared" si="5"/>
        <v/>
      </c>
      <c r="AG44" s="56" t="str">
        <f t="shared" si="5"/>
        <v/>
      </c>
    </row>
    <row r="45" spans="1:33" ht="32.1" customHeight="1">
      <c r="A45" s="18">
        <f t="shared" si="4"/>
        <v>162</v>
      </c>
      <c r="B45" s="309"/>
      <c r="C45" s="210" t="s">
        <v>207</v>
      </c>
      <c r="D45" s="46"/>
      <c r="E45" s="210"/>
      <c r="F45" s="21"/>
      <c r="G45" s="211"/>
      <c r="AA45" s="54" t="str">
        <f t="shared" si="0"/>
        <v/>
      </c>
      <c r="AB45" s="55" t="str">
        <f t="shared" si="1"/>
        <v>排</v>
      </c>
      <c r="AC45" s="55" t="str">
        <f t="shared" si="6"/>
        <v/>
      </c>
      <c r="AD45" s="55" t="str">
        <f t="shared" si="6"/>
        <v/>
      </c>
      <c r="AE45" s="55"/>
      <c r="AF45" s="55" t="str">
        <f t="shared" ref="AF45:AG63" si="7">IF(F45&lt;&gt;"",F45,"")</f>
        <v/>
      </c>
      <c r="AG45" s="56" t="str">
        <f t="shared" si="7"/>
        <v/>
      </c>
    </row>
    <row r="46" spans="1:33" ht="32.1" customHeight="1">
      <c r="A46" s="18">
        <f t="shared" si="4"/>
        <v>163</v>
      </c>
      <c r="B46" s="309"/>
      <c r="C46" s="210" t="s">
        <v>207</v>
      </c>
      <c r="D46" s="46"/>
      <c r="E46" s="210"/>
      <c r="F46" s="21"/>
      <c r="G46" s="211"/>
      <c r="AA46" s="54" t="str">
        <f t="shared" si="0"/>
        <v/>
      </c>
      <c r="AB46" s="55" t="str">
        <f t="shared" si="1"/>
        <v>排</v>
      </c>
      <c r="AC46" s="55" t="str">
        <f t="shared" si="6"/>
        <v/>
      </c>
      <c r="AD46" s="55" t="str">
        <f t="shared" si="6"/>
        <v/>
      </c>
      <c r="AE46" s="55"/>
      <c r="AF46" s="55" t="str">
        <f t="shared" si="7"/>
        <v/>
      </c>
      <c r="AG46" s="56" t="str">
        <f t="shared" si="7"/>
        <v/>
      </c>
    </row>
    <row r="47" spans="1:33" ht="32.1" customHeight="1">
      <c r="A47" s="18">
        <f t="shared" si="4"/>
        <v>164</v>
      </c>
      <c r="B47" s="309"/>
      <c r="C47" s="210" t="s">
        <v>207</v>
      </c>
      <c r="D47" s="46"/>
      <c r="E47" s="210"/>
      <c r="F47" s="21"/>
      <c r="G47" s="211"/>
      <c r="AA47" s="54" t="str">
        <f t="shared" si="0"/>
        <v/>
      </c>
      <c r="AB47" s="55" t="str">
        <f t="shared" si="1"/>
        <v>排</v>
      </c>
      <c r="AC47" s="55" t="str">
        <f t="shared" si="6"/>
        <v/>
      </c>
      <c r="AD47" s="55" t="str">
        <f t="shared" si="6"/>
        <v/>
      </c>
      <c r="AE47" s="55"/>
      <c r="AF47" s="55" t="str">
        <f t="shared" si="7"/>
        <v/>
      </c>
      <c r="AG47" s="56" t="str">
        <f t="shared" si="7"/>
        <v/>
      </c>
    </row>
    <row r="48" spans="1:33" ht="32.1" customHeight="1">
      <c r="A48" s="18">
        <f t="shared" si="4"/>
        <v>165</v>
      </c>
      <c r="B48" s="309"/>
      <c r="C48" s="210" t="s">
        <v>207</v>
      </c>
      <c r="D48" s="46"/>
      <c r="E48" s="210"/>
      <c r="F48" s="21"/>
      <c r="G48" s="211"/>
      <c r="AA48" s="54" t="str">
        <f t="shared" si="0"/>
        <v/>
      </c>
      <c r="AB48" s="55" t="str">
        <f t="shared" si="1"/>
        <v>排</v>
      </c>
      <c r="AC48" s="55" t="str">
        <f t="shared" si="6"/>
        <v/>
      </c>
      <c r="AD48" s="55" t="str">
        <f t="shared" si="6"/>
        <v/>
      </c>
      <c r="AE48" s="55"/>
      <c r="AF48" s="55" t="str">
        <f t="shared" si="7"/>
        <v/>
      </c>
      <c r="AG48" s="56" t="str">
        <f t="shared" si="7"/>
        <v/>
      </c>
    </row>
    <row r="49" spans="1:33" ht="32.1" customHeight="1">
      <c r="A49" s="18">
        <f t="shared" si="4"/>
        <v>166</v>
      </c>
      <c r="B49" s="309"/>
      <c r="C49" s="210" t="s">
        <v>207</v>
      </c>
      <c r="D49" s="46"/>
      <c r="E49" s="210"/>
      <c r="F49" s="21"/>
      <c r="G49" s="211"/>
      <c r="AA49" s="54" t="str">
        <f t="shared" si="0"/>
        <v/>
      </c>
      <c r="AB49" s="55" t="str">
        <f t="shared" si="1"/>
        <v>排</v>
      </c>
      <c r="AC49" s="55" t="str">
        <f t="shared" si="6"/>
        <v/>
      </c>
      <c r="AD49" s="55" t="str">
        <f t="shared" si="6"/>
        <v/>
      </c>
      <c r="AE49" s="55"/>
      <c r="AF49" s="55" t="str">
        <f t="shared" si="7"/>
        <v/>
      </c>
      <c r="AG49" s="56" t="str">
        <f t="shared" si="7"/>
        <v/>
      </c>
    </row>
    <row r="50" spans="1:33" ht="32.1" customHeight="1">
      <c r="A50" s="18">
        <f t="shared" si="4"/>
        <v>167</v>
      </c>
      <c r="B50" s="309"/>
      <c r="C50" s="210" t="s">
        <v>207</v>
      </c>
      <c r="D50" s="46"/>
      <c r="E50" s="210"/>
      <c r="F50" s="21"/>
      <c r="G50" s="211"/>
      <c r="AA50" s="54" t="str">
        <f t="shared" si="0"/>
        <v/>
      </c>
      <c r="AB50" s="55" t="str">
        <f t="shared" si="1"/>
        <v>排</v>
      </c>
      <c r="AC50" s="55" t="str">
        <f t="shared" si="6"/>
        <v/>
      </c>
      <c r="AD50" s="55" t="str">
        <f t="shared" si="6"/>
        <v/>
      </c>
      <c r="AE50" s="55"/>
      <c r="AF50" s="55" t="str">
        <f t="shared" si="7"/>
        <v/>
      </c>
      <c r="AG50" s="56" t="str">
        <f t="shared" si="7"/>
        <v/>
      </c>
    </row>
    <row r="51" spans="1:33" ht="32.1" customHeight="1">
      <c r="A51" s="18">
        <f t="shared" si="4"/>
        <v>168</v>
      </c>
      <c r="B51" s="309"/>
      <c r="C51" s="210" t="s">
        <v>207</v>
      </c>
      <c r="D51" s="46"/>
      <c r="E51" s="210"/>
      <c r="F51" s="21"/>
      <c r="G51" s="211"/>
      <c r="AA51" s="54" t="str">
        <f t="shared" si="0"/>
        <v/>
      </c>
      <c r="AB51" s="55" t="str">
        <f t="shared" si="1"/>
        <v>排</v>
      </c>
      <c r="AC51" s="55" t="str">
        <f t="shared" si="6"/>
        <v/>
      </c>
      <c r="AD51" s="55" t="str">
        <f t="shared" si="6"/>
        <v/>
      </c>
      <c r="AE51" s="55"/>
      <c r="AF51" s="55" t="str">
        <f t="shared" si="7"/>
        <v/>
      </c>
      <c r="AG51" s="56" t="str">
        <f t="shared" si="7"/>
        <v/>
      </c>
    </row>
    <row r="52" spans="1:33" ht="32.1" customHeight="1">
      <c r="A52" s="18">
        <f t="shared" si="4"/>
        <v>169</v>
      </c>
      <c r="B52" s="309"/>
      <c r="C52" s="210" t="s">
        <v>207</v>
      </c>
      <c r="D52" s="46"/>
      <c r="E52" s="210"/>
      <c r="F52" s="21"/>
      <c r="G52" s="211"/>
      <c r="AA52" s="54" t="str">
        <f t="shared" si="0"/>
        <v/>
      </c>
      <c r="AB52" s="55" t="str">
        <f t="shared" si="1"/>
        <v>排</v>
      </c>
      <c r="AC52" s="55" t="str">
        <f t="shared" si="6"/>
        <v/>
      </c>
      <c r="AD52" s="55" t="str">
        <f t="shared" si="6"/>
        <v/>
      </c>
      <c r="AE52" s="55"/>
      <c r="AF52" s="55" t="str">
        <f t="shared" si="7"/>
        <v/>
      </c>
      <c r="AG52" s="56" t="str">
        <f t="shared" si="7"/>
        <v/>
      </c>
    </row>
    <row r="53" spans="1:33" ht="32.1" customHeight="1" thickBot="1">
      <c r="A53" s="140">
        <f t="shared" si="4"/>
        <v>170</v>
      </c>
      <c r="B53" s="310"/>
      <c r="C53" s="210" t="s">
        <v>207</v>
      </c>
      <c r="D53" s="46"/>
      <c r="E53" s="210"/>
      <c r="F53" s="141"/>
      <c r="G53" s="212"/>
      <c r="AA53" s="57" t="str">
        <f t="shared" si="0"/>
        <v/>
      </c>
      <c r="AB53" s="58" t="str">
        <f t="shared" si="1"/>
        <v>排</v>
      </c>
      <c r="AC53" s="58" t="str">
        <f t="shared" si="6"/>
        <v/>
      </c>
      <c r="AD53" s="58" t="str">
        <f t="shared" si="6"/>
        <v/>
      </c>
      <c r="AE53" s="58"/>
      <c r="AF53" s="58" t="str">
        <f t="shared" si="7"/>
        <v/>
      </c>
      <c r="AG53" s="59" t="str">
        <f t="shared" si="7"/>
        <v/>
      </c>
    </row>
    <row r="54" spans="1:33" ht="32.1" customHeight="1">
      <c r="A54" s="17">
        <f t="shared" si="4"/>
        <v>171</v>
      </c>
      <c r="B54" s="308"/>
      <c r="C54" s="210" t="s">
        <v>207</v>
      </c>
      <c r="D54" s="45"/>
      <c r="E54" s="208"/>
      <c r="F54" s="20"/>
      <c r="G54" s="209"/>
      <c r="AA54" s="54" t="str">
        <f t="shared" si="0"/>
        <v/>
      </c>
      <c r="AB54" s="55" t="str">
        <f t="shared" si="1"/>
        <v>排</v>
      </c>
      <c r="AC54" s="55" t="str">
        <f t="shared" si="6"/>
        <v/>
      </c>
      <c r="AD54" s="55" t="str">
        <f t="shared" si="6"/>
        <v/>
      </c>
      <c r="AE54" s="55"/>
      <c r="AF54" s="55" t="str">
        <f t="shared" si="7"/>
        <v/>
      </c>
      <c r="AG54" s="56" t="str">
        <f t="shared" si="7"/>
        <v/>
      </c>
    </row>
    <row r="55" spans="1:33" ht="32.1" customHeight="1">
      <c r="A55" s="18">
        <f t="shared" si="4"/>
        <v>172</v>
      </c>
      <c r="B55" s="309"/>
      <c r="C55" s="210" t="s">
        <v>207</v>
      </c>
      <c r="D55" s="46"/>
      <c r="E55" s="210"/>
      <c r="F55" s="21"/>
      <c r="G55" s="211"/>
      <c r="AA55" s="54" t="str">
        <f t="shared" si="0"/>
        <v/>
      </c>
      <c r="AB55" s="55" t="str">
        <f t="shared" si="1"/>
        <v>排</v>
      </c>
      <c r="AC55" s="55" t="str">
        <f t="shared" si="6"/>
        <v/>
      </c>
      <c r="AD55" s="55" t="str">
        <f t="shared" si="6"/>
        <v/>
      </c>
      <c r="AE55" s="55"/>
      <c r="AF55" s="55" t="str">
        <f t="shared" si="7"/>
        <v/>
      </c>
      <c r="AG55" s="56" t="str">
        <f t="shared" si="7"/>
        <v/>
      </c>
    </row>
    <row r="56" spans="1:33" ht="32.1" customHeight="1">
      <c r="A56" s="18">
        <f t="shared" si="4"/>
        <v>173</v>
      </c>
      <c r="B56" s="309"/>
      <c r="C56" s="210" t="s">
        <v>207</v>
      </c>
      <c r="D56" s="46"/>
      <c r="E56" s="210"/>
      <c r="F56" s="21"/>
      <c r="G56" s="211"/>
      <c r="AA56" s="54" t="str">
        <f t="shared" si="0"/>
        <v/>
      </c>
      <c r="AB56" s="55" t="str">
        <f t="shared" si="1"/>
        <v>排</v>
      </c>
      <c r="AC56" s="55" t="str">
        <f t="shared" si="6"/>
        <v/>
      </c>
      <c r="AD56" s="55" t="str">
        <f t="shared" si="6"/>
        <v/>
      </c>
      <c r="AE56" s="55"/>
      <c r="AF56" s="55" t="str">
        <f t="shared" si="7"/>
        <v/>
      </c>
      <c r="AG56" s="56" t="str">
        <f t="shared" si="7"/>
        <v/>
      </c>
    </row>
    <row r="57" spans="1:33" ht="32.1" customHeight="1">
      <c r="A57" s="18">
        <f t="shared" si="4"/>
        <v>174</v>
      </c>
      <c r="B57" s="309"/>
      <c r="C57" s="210" t="s">
        <v>207</v>
      </c>
      <c r="D57" s="46"/>
      <c r="E57" s="210"/>
      <c r="F57" s="21"/>
      <c r="G57" s="211"/>
      <c r="AA57" s="54" t="str">
        <f t="shared" si="0"/>
        <v/>
      </c>
      <c r="AB57" s="55" t="str">
        <f t="shared" si="1"/>
        <v>排</v>
      </c>
      <c r="AC57" s="55" t="str">
        <f t="shared" si="6"/>
        <v/>
      </c>
      <c r="AD57" s="55" t="str">
        <f t="shared" si="6"/>
        <v/>
      </c>
      <c r="AE57" s="55"/>
      <c r="AF57" s="55" t="str">
        <f t="shared" si="7"/>
        <v/>
      </c>
      <c r="AG57" s="56" t="str">
        <f t="shared" si="7"/>
        <v/>
      </c>
    </row>
    <row r="58" spans="1:33" ht="32.1" customHeight="1">
      <c r="A58" s="18">
        <f t="shared" si="4"/>
        <v>175</v>
      </c>
      <c r="B58" s="309"/>
      <c r="C58" s="210" t="s">
        <v>207</v>
      </c>
      <c r="D58" s="46"/>
      <c r="E58" s="210"/>
      <c r="F58" s="21"/>
      <c r="G58" s="211"/>
      <c r="AA58" s="54" t="str">
        <f t="shared" si="0"/>
        <v/>
      </c>
      <c r="AB58" s="55" t="str">
        <f t="shared" si="1"/>
        <v>排</v>
      </c>
      <c r="AC58" s="55" t="str">
        <f t="shared" si="6"/>
        <v/>
      </c>
      <c r="AD58" s="55" t="str">
        <f t="shared" si="6"/>
        <v/>
      </c>
      <c r="AE58" s="55"/>
      <c r="AF58" s="55" t="str">
        <f t="shared" si="7"/>
        <v/>
      </c>
      <c r="AG58" s="56" t="str">
        <f t="shared" si="7"/>
        <v/>
      </c>
    </row>
    <row r="59" spans="1:33" ht="32.1" customHeight="1">
      <c r="A59" s="18">
        <f t="shared" si="4"/>
        <v>176</v>
      </c>
      <c r="B59" s="309"/>
      <c r="C59" s="210" t="s">
        <v>207</v>
      </c>
      <c r="D59" s="46"/>
      <c r="E59" s="210"/>
      <c r="F59" s="21"/>
      <c r="G59" s="211"/>
      <c r="AA59" s="54" t="str">
        <f t="shared" si="0"/>
        <v/>
      </c>
      <c r="AB59" s="55" t="str">
        <f t="shared" si="1"/>
        <v>排</v>
      </c>
      <c r="AC59" s="55" t="str">
        <f t="shared" si="6"/>
        <v/>
      </c>
      <c r="AD59" s="55" t="str">
        <f t="shared" si="6"/>
        <v/>
      </c>
      <c r="AE59" s="55"/>
      <c r="AF59" s="55" t="str">
        <f t="shared" si="7"/>
        <v/>
      </c>
      <c r="AG59" s="56" t="str">
        <f t="shared" si="7"/>
        <v/>
      </c>
    </row>
    <row r="60" spans="1:33" ht="32.1" customHeight="1">
      <c r="A60" s="18">
        <f t="shared" si="4"/>
        <v>177</v>
      </c>
      <c r="B60" s="309"/>
      <c r="C60" s="210" t="s">
        <v>207</v>
      </c>
      <c r="D60" s="46"/>
      <c r="E60" s="210"/>
      <c r="F60" s="21"/>
      <c r="G60" s="211"/>
      <c r="AA60" s="54" t="str">
        <f t="shared" si="0"/>
        <v/>
      </c>
      <c r="AB60" s="55" t="str">
        <f t="shared" si="1"/>
        <v>排</v>
      </c>
      <c r="AC60" s="55" t="str">
        <f t="shared" si="6"/>
        <v/>
      </c>
      <c r="AD60" s="55" t="str">
        <f t="shared" si="6"/>
        <v/>
      </c>
      <c r="AE60" s="55"/>
      <c r="AF60" s="55" t="str">
        <f t="shared" si="7"/>
        <v/>
      </c>
      <c r="AG60" s="56" t="str">
        <f t="shared" si="7"/>
        <v/>
      </c>
    </row>
    <row r="61" spans="1:33" ht="32.1" customHeight="1">
      <c r="A61" s="18">
        <f t="shared" si="4"/>
        <v>178</v>
      </c>
      <c r="B61" s="309"/>
      <c r="C61" s="210" t="s">
        <v>207</v>
      </c>
      <c r="D61" s="46"/>
      <c r="E61" s="210"/>
      <c r="F61" s="21"/>
      <c r="G61" s="211"/>
      <c r="AA61" s="54" t="str">
        <f t="shared" si="0"/>
        <v/>
      </c>
      <c r="AB61" s="55" t="str">
        <f t="shared" si="1"/>
        <v>排</v>
      </c>
      <c r="AC61" s="55" t="str">
        <f t="shared" si="6"/>
        <v/>
      </c>
      <c r="AD61" s="55" t="str">
        <f t="shared" si="6"/>
        <v/>
      </c>
      <c r="AE61" s="55"/>
      <c r="AF61" s="55" t="str">
        <f t="shared" si="7"/>
        <v/>
      </c>
      <c r="AG61" s="56" t="str">
        <f t="shared" si="7"/>
        <v/>
      </c>
    </row>
    <row r="62" spans="1:33" ht="32.1" customHeight="1">
      <c r="A62" s="140">
        <f t="shared" si="4"/>
        <v>179</v>
      </c>
      <c r="B62" s="310"/>
      <c r="C62" s="210" t="s">
        <v>207</v>
      </c>
      <c r="D62" s="46"/>
      <c r="E62" s="210"/>
      <c r="F62" s="141"/>
      <c r="G62" s="212"/>
      <c r="AA62" s="54" t="str">
        <f t="shared" si="0"/>
        <v/>
      </c>
      <c r="AB62" s="55" t="str">
        <f t="shared" si="1"/>
        <v>排</v>
      </c>
      <c r="AC62" s="55" t="str">
        <f t="shared" si="6"/>
        <v/>
      </c>
      <c r="AD62" s="55" t="str">
        <f t="shared" si="6"/>
        <v/>
      </c>
      <c r="AE62" s="55"/>
      <c r="AF62" s="55" t="str">
        <f t="shared" si="7"/>
        <v/>
      </c>
      <c r="AG62" s="56" t="str">
        <f t="shared" si="7"/>
        <v/>
      </c>
    </row>
    <row r="63" spans="1:33" ht="32.1" customHeight="1" thickBot="1">
      <c r="A63" s="19">
        <f>A62+1</f>
        <v>180</v>
      </c>
      <c r="B63" s="311"/>
      <c r="C63" s="213" t="s">
        <v>207</v>
      </c>
      <c r="D63" s="47"/>
      <c r="E63" s="213"/>
      <c r="F63" s="22"/>
      <c r="G63" s="214"/>
      <c r="AA63" s="57" t="str">
        <f t="shared" si="0"/>
        <v/>
      </c>
      <c r="AB63" s="58" t="str">
        <f t="shared" si="1"/>
        <v>排</v>
      </c>
      <c r="AC63" s="58" t="str">
        <f t="shared" si="6"/>
        <v/>
      </c>
      <c r="AD63" s="58" t="str">
        <f t="shared" si="6"/>
        <v/>
      </c>
      <c r="AE63" s="58"/>
      <c r="AF63" s="58" t="str">
        <f t="shared" si="7"/>
        <v/>
      </c>
      <c r="AG63" s="59" t="str">
        <f t="shared" si="7"/>
        <v/>
      </c>
    </row>
    <row r="64" spans="1:33" ht="27" customHeight="1">
      <c r="A64" s="26"/>
    </row>
    <row r="65" ht="27" customHeight="1"/>
  </sheetData>
  <mergeCells count="4">
    <mergeCell ref="A2:A3"/>
    <mergeCell ref="B2:B3"/>
    <mergeCell ref="F2:F3"/>
    <mergeCell ref="G2:G3"/>
  </mergeCells>
  <phoneticPr fontId="1"/>
  <dataValidations count="4">
    <dataValidation imeMode="disabled" allowBlank="1" showInputMessage="1" showErrorMessage="1" sqref="G4:G63" xr:uid="{7979FD45-2D4A-4A6D-803C-4321DA5D301F}"/>
    <dataValidation imeMode="hiragana" allowBlank="1" showInputMessage="1" showErrorMessage="1" sqref="B4:B63 D4:F63" xr:uid="{3DCF9154-DA5A-4721-AA5E-CDC0C5116DDF}"/>
    <dataValidation type="list" imeMode="hiragana" allowBlank="1" showInputMessage="1" showErrorMessage="1" sqref="C4:C63" xr:uid="{FDAEBF88-B695-4B68-B927-475744B17F08}">
      <formula1>"排出事業者・処理業者,1.排出事業者,2.処理業者"</formula1>
    </dataValidation>
    <dataValidation type="list" imeMode="hiragana" allowBlank="1" showInputMessage="1" showErrorMessage="1" sqref="C4:C63" xr:uid="{0D7D2E29-A39D-43CB-905F-9CCA7CEFE9EF}">
      <formula1>"排出事業者・処分業者,1.排出事業者,2.処分業者"</formula1>
    </dataValidation>
  </dataValidations>
  <printOptions horizontalCentered="1"/>
  <pageMargins left="0.47244094488188981" right="0.31496062992125984" top="0.59055118110236227" bottom="0.39370078740157483" header="0.31496062992125984" footer="0.31496062992125984"/>
  <pageSetup paperSize="9" scale="79" fitToHeight="0" orientation="portrait" r:id="rId1"/>
  <headerFooter>
    <oddFooter>&amp;R&amp;"ＭＳ Ｐゴシック,太字"&amp;20&amp;E②処理状況も記入してください。</oddFooter>
  </headerFooter>
  <rowBreaks count="1" manualBreakCount="1">
    <brk id="33" max="6"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B7830-7163-4964-91E4-B580E63CD38B}">
  <sheetPr>
    <pageSetUpPr fitToPage="1"/>
  </sheetPr>
  <dimension ref="A1:Q57"/>
  <sheetViews>
    <sheetView showGridLines="0" view="pageBreakPreview" zoomScale="85" zoomScaleNormal="75" zoomScaleSheetLayoutView="85" workbookViewId="0">
      <selection activeCell="M23" sqref="M23"/>
    </sheetView>
  </sheetViews>
  <sheetFormatPr defaultColWidth="9" defaultRowHeight="13.5"/>
  <cols>
    <col min="1" max="1" width="3.125" style="62" customWidth="1"/>
    <col min="2" max="2" width="3.625" style="61" customWidth="1"/>
    <col min="3" max="3" width="14.125" style="62" customWidth="1"/>
    <col min="4" max="4" width="20.625" style="62" customWidth="1"/>
    <col min="5" max="9" width="14.125" style="62" customWidth="1"/>
    <col min="10" max="10" width="14.125" style="61" customWidth="1"/>
    <col min="11" max="11" width="3.125" style="62" customWidth="1"/>
    <col min="12" max="12" width="15.625" style="62" customWidth="1"/>
    <col min="13" max="13" width="13.625" style="62" customWidth="1"/>
    <col min="14" max="16" width="15.625" style="62" customWidth="1"/>
    <col min="17" max="17" width="13.625" style="62" customWidth="1"/>
    <col min="18" max="18" width="3.125" style="62" customWidth="1"/>
    <col min="19" max="16384" width="9" style="62"/>
  </cols>
  <sheetData>
    <row r="1" spans="1:17" ht="25.5">
      <c r="A1" s="60"/>
      <c r="G1" s="63"/>
    </row>
    <row r="2" spans="1:17">
      <c r="Q2" s="63"/>
    </row>
    <row r="3" spans="1:17" ht="8.25" customHeight="1">
      <c r="A3"/>
      <c r="E3"/>
      <c r="F3"/>
      <c r="G3" s="65"/>
      <c r="H3" s="64"/>
    </row>
    <row r="4" spans="1:17">
      <c r="B4" s="68" t="str">
        <f>表紙!$AJ$3&amp;"に貴施設が処理した産業廃棄物・特別管理産業廃棄物について、"</f>
        <v>令和5年度に貴施設が処理した産業廃棄物・特別管理産業廃棄物について、</v>
      </c>
      <c r="C4" s="66"/>
      <c r="D4" s="67"/>
      <c r="E4" s="67"/>
      <c r="F4" s="67"/>
      <c r="G4" s="67"/>
      <c r="H4" s="64"/>
      <c r="J4"/>
    </row>
    <row r="5" spans="1:17">
      <c r="B5" s="68" t="s">
        <v>191</v>
      </c>
      <c r="J5" s="68"/>
    </row>
    <row r="6" spans="1:17">
      <c r="B6" s="68"/>
    </row>
    <row r="7" spans="1:17" ht="60" customHeight="1">
      <c r="J7" s="62"/>
    </row>
    <row r="8" spans="1:17">
      <c r="B8" s="277" t="s">
        <v>161</v>
      </c>
      <c r="J8" s="62"/>
    </row>
    <row r="9" spans="1:17" s="69" customFormat="1" ht="18" customHeight="1">
      <c r="B9" s="426"/>
      <c r="C9" s="449" t="s">
        <v>163</v>
      </c>
      <c r="D9" s="450"/>
      <c r="E9" s="451"/>
      <c r="F9" s="457" t="s">
        <v>164</v>
      </c>
      <c r="G9" s="458"/>
      <c r="H9" s="457" t="s">
        <v>166</v>
      </c>
      <c r="I9" s="459"/>
      <c r="J9" s="458"/>
    </row>
    <row r="10" spans="1:17" s="71" customFormat="1" ht="15.75" customHeight="1">
      <c r="B10" s="448"/>
      <c r="C10" s="426" t="s">
        <v>127</v>
      </c>
      <c r="D10" s="426" t="s">
        <v>117</v>
      </c>
      <c r="E10" s="426" t="s">
        <v>162</v>
      </c>
      <c r="F10" s="452" t="s">
        <v>18</v>
      </c>
      <c r="G10" s="452" t="s">
        <v>128</v>
      </c>
      <c r="H10" s="452" t="s">
        <v>165</v>
      </c>
      <c r="I10" s="460" t="s">
        <v>77</v>
      </c>
      <c r="J10" s="461"/>
    </row>
    <row r="11" spans="1:17" s="71" customFormat="1" ht="30" customHeight="1">
      <c r="B11" s="427"/>
      <c r="C11" s="427"/>
      <c r="D11" s="427"/>
      <c r="E11" s="427"/>
      <c r="F11" s="452"/>
      <c r="G11" s="452"/>
      <c r="H11" s="452"/>
      <c r="I11" s="239" t="s">
        <v>70</v>
      </c>
      <c r="J11" s="239" t="s">
        <v>197</v>
      </c>
    </row>
    <row r="12" spans="1:17" s="64" customFormat="1" ht="30" customHeight="1">
      <c r="B12" s="441">
        <v>1</v>
      </c>
      <c r="C12" s="447" t="s">
        <v>169</v>
      </c>
      <c r="D12" s="197" t="s">
        <v>170</v>
      </c>
      <c r="E12" s="187">
        <v>800</v>
      </c>
      <c r="F12" s="289" t="s">
        <v>172</v>
      </c>
      <c r="G12" s="188">
        <v>800</v>
      </c>
      <c r="H12" s="286" t="s">
        <v>175</v>
      </c>
      <c r="I12" s="286" t="s">
        <v>177</v>
      </c>
      <c r="J12" s="286"/>
    </row>
    <row r="13" spans="1:17" s="64" customFormat="1" ht="30" customHeight="1">
      <c r="B13" s="442"/>
      <c r="C13" s="445"/>
      <c r="D13" s="197" t="s">
        <v>170</v>
      </c>
      <c r="E13" s="187">
        <v>200</v>
      </c>
      <c r="F13" s="289" t="s">
        <v>173</v>
      </c>
      <c r="G13" s="188">
        <v>200</v>
      </c>
      <c r="H13" s="286" t="s">
        <v>176</v>
      </c>
      <c r="I13" s="286" t="s">
        <v>178</v>
      </c>
      <c r="J13" s="286" t="s">
        <v>179</v>
      </c>
    </row>
    <row r="14" spans="1:17" s="64" customFormat="1" ht="30" customHeight="1">
      <c r="B14" s="442"/>
      <c r="C14" s="445"/>
      <c r="D14" s="197" t="s">
        <v>171</v>
      </c>
      <c r="E14" s="187">
        <v>300</v>
      </c>
      <c r="F14" s="289" t="s">
        <v>174</v>
      </c>
      <c r="G14" s="188">
        <v>300</v>
      </c>
      <c r="H14" s="286" t="s">
        <v>175</v>
      </c>
      <c r="I14" s="286" t="s">
        <v>178</v>
      </c>
      <c r="J14" s="286" t="s">
        <v>150</v>
      </c>
    </row>
    <row r="15" spans="1:17" s="64" customFormat="1" ht="30" customHeight="1">
      <c r="B15" s="443"/>
      <c r="C15" s="446"/>
      <c r="D15" s="198"/>
      <c r="E15" s="189"/>
      <c r="F15" s="290"/>
      <c r="G15" s="190"/>
      <c r="H15" s="191"/>
      <c r="I15" s="191"/>
      <c r="J15" s="191"/>
    </row>
    <row r="16" spans="1:17" s="64" customFormat="1" ht="30" customHeight="1">
      <c r="B16" s="441">
        <v>2</v>
      </c>
      <c r="C16" s="444" t="s">
        <v>180</v>
      </c>
      <c r="D16" s="197" t="s">
        <v>182</v>
      </c>
      <c r="E16" s="187">
        <v>80</v>
      </c>
      <c r="F16" s="197" t="s">
        <v>184</v>
      </c>
      <c r="G16" s="187">
        <v>80</v>
      </c>
      <c r="H16" s="286" t="s">
        <v>175</v>
      </c>
      <c r="I16" s="286" t="s">
        <v>178</v>
      </c>
      <c r="J16" s="286" t="s">
        <v>185</v>
      </c>
    </row>
    <row r="17" spans="1:10" s="64" customFormat="1" ht="30" customHeight="1">
      <c r="B17" s="442"/>
      <c r="C17" s="445"/>
      <c r="D17" s="197" t="s">
        <v>183</v>
      </c>
      <c r="E17" s="187">
        <v>100</v>
      </c>
      <c r="F17" s="197" t="s">
        <v>183</v>
      </c>
      <c r="G17" s="187">
        <v>100</v>
      </c>
      <c r="H17" s="286" t="s">
        <v>186</v>
      </c>
      <c r="I17" s="286" t="s">
        <v>187</v>
      </c>
      <c r="J17" s="286"/>
    </row>
    <row r="18" spans="1:10" s="64" customFormat="1" ht="30" customHeight="1">
      <c r="B18" s="442"/>
      <c r="C18" s="445"/>
      <c r="D18" s="198"/>
      <c r="E18" s="189"/>
      <c r="F18" s="290"/>
      <c r="G18" s="190"/>
      <c r="H18" s="191"/>
      <c r="I18" s="191"/>
      <c r="J18" s="191"/>
    </row>
    <row r="19" spans="1:10" s="64" customFormat="1" ht="30" customHeight="1">
      <c r="B19" s="443"/>
      <c r="C19" s="446"/>
      <c r="D19" s="198"/>
      <c r="E19" s="192"/>
      <c r="F19" s="193"/>
      <c r="G19" s="190"/>
      <c r="H19" s="194"/>
      <c r="I19" s="194"/>
      <c r="J19" s="194"/>
    </row>
    <row r="20" spans="1:10" s="64" customFormat="1" ht="30" customHeight="1">
      <c r="B20" s="441">
        <v>3</v>
      </c>
      <c r="C20" s="447" t="s">
        <v>176</v>
      </c>
      <c r="D20" s="197" t="s">
        <v>170</v>
      </c>
      <c r="E20" s="187">
        <v>700</v>
      </c>
      <c r="F20" s="197" t="s">
        <v>170</v>
      </c>
      <c r="G20" s="187">
        <v>700</v>
      </c>
      <c r="H20" s="191"/>
      <c r="I20" s="191"/>
      <c r="J20" s="191"/>
    </row>
    <row r="21" spans="1:10" s="64" customFormat="1" ht="30" customHeight="1">
      <c r="B21" s="442"/>
      <c r="C21" s="445"/>
      <c r="D21" s="197" t="s">
        <v>181</v>
      </c>
      <c r="E21" s="187">
        <v>10</v>
      </c>
      <c r="F21" s="197" t="s">
        <v>181</v>
      </c>
      <c r="G21" s="187">
        <v>10</v>
      </c>
      <c r="H21" s="191"/>
      <c r="I21" s="191"/>
      <c r="J21" s="191"/>
    </row>
    <row r="22" spans="1:10" s="64" customFormat="1" ht="30" customHeight="1">
      <c r="B22" s="442"/>
      <c r="C22" s="445"/>
      <c r="D22" s="279"/>
      <c r="E22" s="280"/>
      <c r="F22" s="291"/>
      <c r="G22" s="189"/>
      <c r="H22" s="191"/>
      <c r="I22" s="191"/>
      <c r="J22" s="191"/>
    </row>
    <row r="23" spans="1:10" s="64" customFormat="1" ht="30" customHeight="1">
      <c r="B23" s="443"/>
      <c r="C23" s="446"/>
      <c r="D23" s="199"/>
      <c r="E23" s="192"/>
      <c r="F23" s="193"/>
      <c r="G23" s="190"/>
      <c r="H23" s="194"/>
      <c r="I23" s="194"/>
      <c r="J23" s="194"/>
    </row>
    <row r="24" spans="1:10" s="64" customFormat="1" ht="30" customHeight="1">
      <c r="B24" s="441">
        <v>4</v>
      </c>
      <c r="C24" s="444" t="s">
        <v>188</v>
      </c>
      <c r="D24" s="197" t="s">
        <v>183</v>
      </c>
      <c r="E24" s="187">
        <v>400</v>
      </c>
      <c r="F24" s="292" t="s">
        <v>189</v>
      </c>
      <c r="G24" s="187">
        <v>30</v>
      </c>
      <c r="H24" s="191"/>
      <c r="I24" s="191"/>
      <c r="J24" s="191"/>
    </row>
    <row r="25" spans="1:10" s="64" customFormat="1" ht="30" customHeight="1">
      <c r="B25" s="442"/>
      <c r="C25" s="445"/>
      <c r="D25" s="279"/>
      <c r="E25" s="281"/>
      <c r="F25" s="291"/>
      <c r="G25" s="189"/>
      <c r="H25" s="191"/>
      <c r="I25" s="191"/>
      <c r="J25" s="191"/>
    </row>
    <row r="26" spans="1:10" s="64" customFormat="1" ht="30" customHeight="1">
      <c r="B26" s="442"/>
      <c r="C26" s="445"/>
      <c r="D26" s="279"/>
      <c r="E26" s="281"/>
      <c r="F26" s="291"/>
      <c r="G26" s="189"/>
      <c r="H26" s="191"/>
      <c r="I26" s="191"/>
      <c r="J26" s="191"/>
    </row>
    <row r="27" spans="1:10" s="64" customFormat="1" ht="30" customHeight="1">
      <c r="B27" s="443"/>
      <c r="C27" s="446"/>
      <c r="D27" s="199"/>
      <c r="E27" s="192"/>
      <c r="F27" s="193"/>
      <c r="G27" s="190"/>
      <c r="H27" s="194"/>
      <c r="I27" s="194"/>
      <c r="J27" s="194"/>
    </row>
    <row r="28" spans="1:10" s="64" customFormat="1" ht="20.100000000000001" customHeight="1">
      <c r="B28" s="128"/>
      <c r="C28" s="133"/>
      <c r="D28" s="134"/>
      <c r="E28" s="135"/>
      <c r="F28" s="136"/>
      <c r="G28" s="132"/>
      <c r="H28" s="73"/>
      <c r="I28" s="73"/>
      <c r="J28" s="73"/>
    </row>
    <row r="29" spans="1:10" s="75" customFormat="1" ht="20.100000000000001" customHeight="1">
      <c r="A29" s="74"/>
      <c r="B29" s="145"/>
      <c r="C29" s="428" t="s">
        <v>82</v>
      </c>
      <c r="D29" s="428"/>
      <c r="E29" s="145"/>
      <c r="F29" s="74"/>
      <c r="H29" s="74"/>
      <c r="J29" s="76"/>
    </row>
    <row r="30" spans="1:10" s="75" customFormat="1" ht="20.100000000000001" customHeight="1">
      <c r="A30" s="74"/>
      <c r="B30" s="147"/>
      <c r="C30" s="428"/>
      <c r="D30" s="428"/>
      <c r="E30" s="74"/>
      <c r="F30" s="282"/>
      <c r="G30" s="283"/>
      <c r="I30" s="455" t="s">
        <v>118</v>
      </c>
      <c r="J30" s="455"/>
    </row>
    <row r="31" spans="1:10" s="75" customFormat="1" ht="20.100000000000001" customHeight="1">
      <c r="A31" s="74"/>
      <c r="B31" s="148"/>
      <c r="D31" s="74"/>
      <c r="E31" s="88"/>
      <c r="F31" s="91"/>
      <c r="G31" s="77"/>
      <c r="H31" s="62"/>
      <c r="J31" s="89"/>
    </row>
    <row r="32" spans="1:10" s="75" customFormat="1" ht="20.100000000000001" customHeight="1">
      <c r="A32" s="74"/>
      <c r="B32" s="148"/>
      <c r="C32" s="200" t="s">
        <v>192</v>
      </c>
      <c r="D32" s="201"/>
      <c r="E32" s="91"/>
      <c r="F32" s="88"/>
      <c r="G32" s="77"/>
      <c r="H32" s="74"/>
      <c r="I32" s="74"/>
      <c r="J32" s="74"/>
    </row>
    <row r="33" spans="1:10" s="75" customFormat="1" ht="20.100000000000001" customHeight="1">
      <c r="A33" s="74"/>
      <c r="B33" s="148"/>
      <c r="C33" s="202"/>
      <c r="D33" s="201"/>
      <c r="E33" s="91"/>
      <c r="F33" s="91"/>
      <c r="G33" s="284"/>
      <c r="H33" s="74"/>
      <c r="I33" s="74"/>
      <c r="J33" s="74"/>
    </row>
    <row r="34" spans="1:10" s="75" customFormat="1" ht="20.100000000000001" customHeight="1">
      <c r="A34" s="74"/>
      <c r="B34" s="148"/>
      <c r="C34" s="202"/>
      <c r="D34" s="201"/>
      <c r="F34" s="62"/>
      <c r="G34" s="285"/>
      <c r="H34" s="74"/>
      <c r="I34" s="74"/>
      <c r="J34" s="74"/>
    </row>
    <row r="35" spans="1:10" s="74" customFormat="1" ht="20.100000000000001" customHeight="1">
      <c r="B35" s="149"/>
      <c r="C35" s="202"/>
      <c r="E35" s="204" t="s">
        <v>114</v>
      </c>
      <c r="F35" s="453" t="s">
        <v>194</v>
      </c>
      <c r="G35" s="454"/>
    </row>
    <row r="36" spans="1:10" s="74" customFormat="1" ht="20.100000000000001" customHeight="1">
      <c r="B36" s="149"/>
      <c r="C36" s="195"/>
      <c r="E36" s="201"/>
      <c r="F36" s="453"/>
      <c r="G36" s="454"/>
    </row>
    <row r="37" spans="1:10" s="74" customFormat="1" ht="20.100000000000001" customHeight="1">
      <c r="B37" s="149"/>
      <c r="C37" s="202"/>
      <c r="E37" s="201"/>
      <c r="F37" s="88"/>
      <c r="G37" s="78"/>
      <c r="I37" s="428" t="s">
        <v>195</v>
      </c>
      <c r="J37" s="428"/>
    </row>
    <row r="38" spans="1:10" s="74" customFormat="1" ht="20.100000000000001" customHeight="1">
      <c r="B38" s="149"/>
      <c r="C38" s="195"/>
      <c r="F38" s="88"/>
      <c r="G38" s="78"/>
    </row>
    <row r="39" spans="1:10" s="74" customFormat="1" ht="20.100000000000001" customHeight="1">
      <c r="B39" s="149"/>
      <c r="C39" s="195"/>
      <c r="D39" s="195"/>
      <c r="E39" s="88"/>
      <c r="F39" s="88"/>
      <c r="G39" s="78"/>
    </row>
    <row r="40" spans="1:10" s="74" customFormat="1" ht="20.100000000000001" customHeight="1">
      <c r="B40" s="149"/>
      <c r="C40" s="203" t="s">
        <v>193</v>
      </c>
      <c r="D40" s="195"/>
      <c r="E40" s="88"/>
      <c r="F40" s="92"/>
      <c r="G40" s="78"/>
    </row>
    <row r="41" spans="1:10" s="74" customFormat="1" ht="20.100000000000001" customHeight="1">
      <c r="B41" s="149"/>
      <c r="D41" s="88"/>
      <c r="E41" s="88"/>
      <c r="G41" s="78"/>
    </row>
    <row r="42" spans="1:10" s="74" customFormat="1" ht="20.100000000000001" customHeight="1">
      <c r="B42" s="149"/>
      <c r="D42" s="88"/>
      <c r="G42" s="252"/>
    </row>
    <row r="43" spans="1:10" s="74" customFormat="1" ht="20.100000000000001" customHeight="1">
      <c r="B43" s="149"/>
      <c r="C43" s="196"/>
      <c r="E43" s="88"/>
      <c r="F43" s="88"/>
      <c r="G43" s="285"/>
      <c r="H43" s="62"/>
      <c r="I43" s="456" t="s">
        <v>196</v>
      </c>
      <c r="J43" s="456"/>
    </row>
    <row r="44" spans="1:10" s="74" customFormat="1" ht="20.100000000000001" customHeight="1">
      <c r="B44" s="149"/>
      <c r="C44" s="424"/>
      <c r="D44" s="424"/>
      <c r="E44" s="195"/>
      <c r="F44" s="88"/>
      <c r="G44" s="285"/>
      <c r="H44" s="62"/>
      <c r="I44" s="75"/>
      <c r="J44" s="75"/>
    </row>
    <row r="45" spans="1:10" s="74" customFormat="1" ht="20.100000000000001" customHeight="1">
      <c r="B45" s="149"/>
      <c r="D45" s="88"/>
      <c r="E45" s="195"/>
      <c r="G45" s="78"/>
      <c r="H45" s="62"/>
      <c r="I45" s="75"/>
      <c r="J45" s="75"/>
    </row>
    <row r="46" spans="1:10" s="74" customFormat="1" ht="20.100000000000001" customHeight="1">
      <c r="A46" s="75"/>
      <c r="B46" s="206"/>
      <c r="C46" s="207"/>
      <c r="D46" s="145"/>
      <c r="E46" s="145"/>
      <c r="F46" s="145"/>
      <c r="G46" s="152"/>
      <c r="H46" s="62"/>
      <c r="I46" s="75"/>
      <c r="J46" s="75"/>
    </row>
    <row r="47" spans="1:10" ht="20.100000000000001" customHeight="1">
      <c r="B47" s="89"/>
      <c r="C47" s="89"/>
      <c r="E47" s="205"/>
      <c r="F47" s="89"/>
      <c r="G47" s="89"/>
      <c r="I47" s="75"/>
      <c r="J47" s="75"/>
    </row>
    <row r="48" spans="1:10" ht="20.100000000000001" customHeight="1">
      <c r="B48" s="89"/>
      <c r="C48" s="89"/>
      <c r="D48" s="89"/>
      <c r="E48" s="89"/>
      <c r="F48" s="89"/>
      <c r="G48" s="89"/>
      <c r="I48" s="74"/>
      <c r="J48" s="74"/>
    </row>
    <row r="49" spans="1:10" ht="20.100000000000001" customHeight="1">
      <c r="B49" s="89"/>
      <c r="E49" s="89"/>
      <c r="F49" s="89"/>
      <c r="G49" s="89"/>
      <c r="H49" s="74"/>
      <c r="I49" s="74"/>
      <c r="J49" s="74"/>
    </row>
    <row r="50" spans="1:10" ht="20.100000000000001" customHeight="1">
      <c r="B50" s="89"/>
      <c r="E50" s="89"/>
      <c r="F50" s="90"/>
      <c r="G50" s="90"/>
    </row>
    <row r="51" spans="1:10" ht="20.100000000000001" customHeight="1">
      <c r="B51" s="89"/>
      <c r="E51" s="89"/>
      <c r="F51" s="166"/>
      <c r="G51" s="89"/>
    </row>
    <row r="52" spans="1:10" ht="20.100000000000001" customHeight="1">
      <c r="B52" s="74"/>
      <c r="E52" s="89"/>
      <c r="F52" s="89"/>
      <c r="G52" s="89"/>
    </row>
    <row r="53" spans="1:10" s="74" customFormat="1" ht="20.100000000000001" customHeight="1">
      <c r="A53" s="75"/>
      <c r="H53" s="62"/>
      <c r="I53" s="62"/>
      <c r="J53" s="61"/>
    </row>
    <row r="54" spans="1:10" ht="20.100000000000001" customHeight="1"/>
    <row r="55" spans="1:10" ht="20.100000000000001" customHeight="1"/>
    <row r="56" spans="1:10" ht="20.100000000000001" customHeight="1"/>
    <row r="57" spans="1:10" ht="20.100000000000001" customHeight="1"/>
  </sheetData>
  <sheetProtection sheet="1" objects="1" scenarios="1" selectLockedCells="1" selectUnlockedCells="1"/>
  <mergeCells count="25">
    <mergeCell ref="I30:J30"/>
    <mergeCell ref="I37:J37"/>
    <mergeCell ref="I43:J43"/>
    <mergeCell ref="F9:G9"/>
    <mergeCell ref="H9:J9"/>
    <mergeCell ref="I10:J10"/>
    <mergeCell ref="C44:D44"/>
    <mergeCell ref="C29:D30"/>
    <mergeCell ref="H10:H11"/>
    <mergeCell ref="F10:F11"/>
    <mergeCell ref="G10:G11"/>
    <mergeCell ref="D10:D11"/>
    <mergeCell ref="E10:E11"/>
    <mergeCell ref="F35:G36"/>
    <mergeCell ref="B24:B27"/>
    <mergeCell ref="C24:C27"/>
    <mergeCell ref="B20:B23"/>
    <mergeCell ref="C20:C23"/>
    <mergeCell ref="B9:B11"/>
    <mergeCell ref="B12:B15"/>
    <mergeCell ref="B16:B19"/>
    <mergeCell ref="C12:C15"/>
    <mergeCell ref="C16:C19"/>
    <mergeCell ref="C10:C11"/>
    <mergeCell ref="C9:E9"/>
  </mergeCells>
  <phoneticPr fontId="1"/>
  <printOptions horizontalCentered="1" verticalCentered="1"/>
  <pageMargins left="0.19685039370078741" right="0.19685039370078741" top="0.39370078740157483" bottom="0.19685039370078741" header="0" footer="0"/>
  <pageSetup paperSize="9" scale="79"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K105"/>
  <sheetViews>
    <sheetView showGridLines="0" view="pageBreakPreview" zoomScaleNormal="100" zoomScaleSheetLayoutView="100" workbookViewId="0">
      <pane xSplit="1" ySplit="4" topLeftCell="B5" activePane="bottomRight" state="frozen"/>
      <selection pane="topRight"/>
      <selection pane="bottomLeft"/>
      <selection pane="bottomRight" activeCell="B5" sqref="B5:B8"/>
    </sheetView>
  </sheetViews>
  <sheetFormatPr defaultColWidth="9" defaultRowHeight="13.5"/>
  <cols>
    <col min="1" max="1" width="4.125" style="25" customWidth="1"/>
    <col min="2" max="2" width="15.625" style="25" customWidth="1"/>
    <col min="3" max="3" width="24.625" style="25" customWidth="1"/>
    <col min="4" max="9" width="15.625" style="25" customWidth="1"/>
    <col min="10" max="16384" width="9" style="25"/>
  </cols>
  <sheetData>
    <row r="1" spans="1:37" s="24" customFormat="1" ht="24" customHeight="1" thickBot="1">
      <c r="A1" s="7" t="s">
        <v>155</v>
      </c>
      <c r="B1" s="7"/>
      <c r="C1" s="293" t="str">
        <f>表紙!$AJ$3&amp;"実績"</f>
        <v>令和5年度実績</v>
      </c>
      <c r="D1" s="23"/>
      <c r="E1" s="23"/>
      <c r="F1" s="23"/>
      <c r="G1" s="23"/>
      <c r="H1" s="23"/>
      <c r="I1" s="50" t="s">
        <v>69</v>
      </c>
      <c r="J1" s="27"/>
      <c r="K1" s="294" t="s">
        <v>213</v>
      </c>
    </row>
    <row r="2" spans="1:37" ht="24" customHeight="1">
      <c r="A2" s="484"/>
      <c r="B2" s="466" t="s">
        <v>130</v>
      </c>
      <c r="C2" s="467"/>
      <c r="D2" s="468"/>
      <c r="E2" s="466" t="s">
        <v>131</v>
      </c>
      <c r="F2" s="478"/>
      <c r="G2" s="467" t="s">
        <v>167</v>
      </c>
      <c r="H2" s="467"/>
      <c r="I2" s="478"/>
      <c r="K2" s="316" t="s">
        <v>211</v>
      </c>
    </row>
    <row r="3" spans="1:37" ht="24" customHeight="1">
      <c r="A3" s="485"/>
      <c r="B3" s="464" t="s">
        <v>127</v>
      </c>
      <c r="C3" s="462" t="s">
        <v>117</v>
      </c>
      <c r="D3" s="469" t="s">
        <v>129</v>
      </c>
      <c r="E3" s="470" t="s">
        <v>18</v>
      </c>
      <c r="F3" s="472" t="s">
        <v>128</v>
      </c>
      <c r="G3" s="476" t="s">
        <v>165</v>
      </c>
      <c r="H3" s="474" t="s">
        <v>24</v>
      </c>
      <c r="I3" s="475"/>
      <c r="K3" s="295" t="s">
        <v>212</v>
      </c>
    </row>
    <row r="4" spans="1:37" ht="24" customHeight="1" thickBot="1">
      <c r="A4" s="486"/>
      <c r="B4" s="465"/>
      <c r="C4" s="463"/>
      <c r="D4" s="465"/>
      <c r="E4" s="471"/>
      <c r="F4" s="473"/>
      <c r="G4" s="477"/>
      <c r="H4" s="287" t="s">
        <v>70</v>
      </c>
      <c r="I4" s="288" t="s">
        <v>198</v>
      </c>
      <c r="AA4" s="228" t="s">
        <v>160</v>
      </c>
      <c r="AB4" s="254" t="s">
        <v>156</v>
      </c>
      <c r="AC4" s="254" t="s">
        <v>157</v>
      </c>
      <c r="AD4" s="228" t="s">
        <v>121</v>
      </c>
      <c r="AE4" s="253" t="s">
        <v>158</v>
      </c>
      <c r="AF4" s="253" t="s">
        <v>124</v>
      </c>
      <c r="AG4" s="253" t="s">
        <v>159</v>
      </c>
      <c r="AH4" s="254" t="s">
        <v>157</v>
      </c>
      <c r="AI4" s="227" t="s">
        <v>165</v>
      </c>
      <c r="AJ4" s="227" t="s">
        <v>122</v>
      </c>
      <c r="AK4" s="227" t="s">
        <v>123</v>
      </c>
    </row>
    <row r="5" spans="1:37" ht="27" customHeight="1" thickTop="1">
      <c r="A5" s="479">
        <v>1</v>
      </c>
      <c r="B5" s="487"/>
      <c r="C5" s="169"/>
      <c r="D5" s="169"/>
      <c r="E5" s="170"/>
      <c r="F5" s="171"/>
      <c r="G5" s="234"/>
      <c r="H5" s="168"/>
      <c r="I5" s="220"/>
      <c r="AA5" s="255">
        <f>IF(LEN(B5)=LEN(SUBSTITUTE(B5,"埋立","")),B5,IF(LEN(SUBSTITUTE(B5,"埋立",""))=0,B5,SUBSTITUTE(B5,"埋立","")))</f>
        <v>0</v>
      </c>
      <c r="AB5" s="256" t="str">
        <f>SUBSTITUTE(B5,AA5,"")</f>
        <v/>
      </c>
      <c r="AC5" s="257"/>
      <c r="AD5" s="258" t="str">
        <f t="shared" ref="AD5:AD36" si="0">IF(C5&lt;&gt;"",C5,"")</f>
        <v/>
      </c>
      <c r="AE5" s="258" t="str">
        <f t="shared" ref="AE5:AG5" si="1">IF(D5&lt;&gt;"",D5,"")</f>
        <v/>
      </c>
      <c r="AF5" s="258" t="str">
        <f t="shared" si="1"/>
        <v/>
      </c>
      <c r="AG5" s="258" t="str">
        <f t="shared" si="1"/>
        <v/>
      </c>
      <c r="AH5" s="258"/>
      <c r="AI5" s="258" t="str">
        <f>IF(G5&lt;&gt;"",G5,"")</f>
        <v/>
      </c>
      <c r="AJ5" s="259" t="str">
        <f>IF(H5&lt;&gt;"",H5,"")</f>
        <v/>
      </c>
      <c r="AK5" s="260" t="str">
        <f>IF(I5&lt;&gt;"",I5,"")</f>
        <v/>
      </c>
    </row>
    <row r="6" spans="1:37" ht="27" customHeight="1">
      <c r="A6" s="479"/>
      <c r="B6" s="488"/>
      <c r="C6" s="172"/>
      <c r="D6" s="172"/>
      <c r="E6" s="173"/>
      <c r="F6" s="175"/>
      <c r="G6" s="235"/>
      <c r="H6" s="174"/>
      <c r="I6" s="221"/>
      <c r="AA6" s="261">
        <f>IF(LEN(B5)=LEN(SUBSTITUTE(B5,"埋立","")),B5,IF(LEN(SUBSTITUTE(B5,"埋立",""))=0,B5,SUBSTITUTE(B5,"埋立","")))</f>
        <v>0</v>
      </c>
      <c r="AB6" s="262" t="str">
        <f>SUBSTITUTE(B5,AA6,"")</f>
        <v/>
      </c>
      <c r="AC6" s="262"/>
      <c r="AD6" s="263" t="str">
        <f t="shared" si="0"/>
        <v/>
      </c>
      <c r="AE6" s="263" t="str">
        <f t="shared" ref="AE6:AE68" si="2">IF(D6&lt;&gt;"",D6,"")</f>
        <v/>
      </c>
      <c r="AF6" s="263" t="str">
        <f t="shared" ref="AF6:AF68" si="3">IF(E6&lt;&gt;"",E6,"")</f>
        <v/>
      </c>
      <c r="AG6" s="263" t="str">
        <f t="shared" ref="AG6:AG68" si="4">IF(F6&lt;&gt;"",F6,"")</f>
        <v/>
      </c>
      <c r="AH6" s="263"/>
      <c r="AI6" s="263" t="str">
        <f t="shared" ref="AI6:AI68" si="5">IF(G6&lt;&gt;"",G6,"")</f>
        <v/>
      </c>
      <c r="AJ6" s="264" t="str">
        <f t="shared" ref="AJ6:AK68" si="6">IF(H6&lt;&gt;"",H6,"")</f>
        <v/>
      </c>
      <c r="AK6" s="265" t="str">
        <f t="shared" si="6"/>
        <v/>
      </c>
    </row>
    <row r="7" spans="1:37" ht="27" customHeight="1">
      <c r="A7" s="479"/>
      <c r="B7" s="488"/>
      <c r="C7" s="169"/>
      <c r="D7" s="169"/>
      <c r="E7" s="170"/>
      <c r="F7" s="171"/>
      <c r="G7" s="234"/>
      <c r="H7" s="174"/>
      <c r="I7" s="221"/>
      <c r="AA7" s="261">
        <f>IF(LEN(B5)=LEN(SUBSTITUTE(B5,"埋立","")),B5,IF(LEN(SUBSTITUTE(B5,"埋立",""))=0,B5,SUBSTITUTE(B5,"埋立","")))</f>
        <v>0</v>
      </c>
      <c r="AB7" s="262" t="str">
        <f>SUBSTITUTE(B5,AA7,"")</f>
        <v/>
      </c>
      <c r="AC7" s="262"/>
      <c r="AD7" s="263" t="str">
        <f t="shared" si="0"/>
        <v/>
      </c>
      <c r="AE7" s="263" t="str">
        <f t="shared" si="2"/>
        <v/>
      </c>
      <c r="AF7" s="263" t="str">
        <f t="shared" si="3"/>
        <v/>
      </c>
      <c r="AG7" s="263" t="str">
        <f t="shared" si="4"/>
        <v/>
      </c>
      <c r="AH7" s="263"/>
      <c r="AI7" s="263" t="str">
        <f t="shared" si="5"/>
        <v/>
      </c>
      <c r="AJ7" s="264" t="str">
        <f t="shared" si="6"/>
        <v/>
      </c>
      <c r="AK7" s="265" t="str">
        <f t="shared" si="6"/>
        <v/>
      </c>
    </row>
    <row r="8" spans="1:37" ht="27" customHeight="1" thickBot="1">
      <c r="A8" s="480"/>
      <c r="B8" s="489"/>
      <c r="C8" s="176"/>
      <c r="D8" s="176"/>
      <c r="E8" s="177"/>
      <c r="F8" s="179"/>
      <c r="G8" s="236"/>
      <c r="H8" s="178"/>
      <c r="I8" s="222"/>
      <c r="AA8" s="266">
        <f>IF(LEN(B5)=LEN(SUBSTITUTE(B5,"埋立","")),B5,IF(LEN(SUBSTITUTE(B5,"埋立",""))=0,B5,SUBSTITUTE(B5,"埋立","")))</f>
        <v>0</v>
      </c>
      <c r="AB8" s="267" t="str">
        <f>SUBSTITUTE(B5,AA8,"")</f>
        <v/>
      </c>
      <c r="AC8" s="267"/>
      <c r="AD8" s="268" t="str">
        <f t="shared" si="0"/>
        <v/>
      </c>
      <c r="AE8" s="268" t="str">
        <f t="shared" si="2"/>
        <v/>
      </c>
      <c r="AF8" s="268" t="str">
        <f t="shared" si="3"/>
        <v/>
      </c>
      <c r="AG8" s="268" t="str">
        <f t="shared" si="4"/>
        <v/>
      </c>
      <c r="AH8" s="268"/>
      <c r="AI8" s="268" t="str">
        <f t="shared" si="5"/>
        <v/>
      </c>
      <c r="AJ8" s="269" t="str">
        <f t="shared" si="6"/>
        <v/>
      </c>
      <c r="AK8" s="270" t="str">
        <f t="shared" si="6"/>
        <v/>
      </c>
    </row>
    <row r="9" spans="1:37" ht="27" customHeight="1">
      <c r="A9" s="490">
        <f>A5+1</f>
        <v>2</v>
      </c>
      <c r="B9" s="483"/>
      <c r="C9" s="169"/>
      <c r="D9" s="169"/>
      <c r="E9" s="170"/>
      <c r="F9" s="171"/>
      <c r="G9" s="234"/>
      <c r="H9" s="28"/>
      <c r="I9" s="220"/>
      <c r="AA9" s="255">
        <f>IF(LEN(B9)=LEN(SUBSTITUTE(B9,"埋立","")),B9,IF(LEN(SUBSTITUTE(B9,"埋立",""))=0,B9,SUBSTITUTE(B9,"埋立","")))</f>
        <v>0</v>
      </c>
      <c r="AB9" s="271" t="str">
        <f>SUBSTITUTE(B9,AA9,"")</f>
        <v/>
      </c>
      <c r="AC9" s="271"/>
      <c r="AD9" s="258" t="str">
        <f t="shared" si="0"/>
        <v/>
      </c>
      <c r="AE9" s="258" t="str">
        <f t="shared" si="2"/>
        <v/>
      </c>
      <c r="AF9" s="258" t="str">
        <f t="shared" si="3"/>
        <v/>
      </c>
      <c r="AG9" s="258" t="str">
        <f t="shared" si="4"/>
        <v/>
      </c>
      <c r="AH9" s="258"/>
      <c r="AI9" s="258" t="str">
        <f t="shared" si="5"/>
        <v/>
      </c>
      <c r="AJ9" s="259" t="str">
        <f t="shared" si="6"/>
        <v/>
      </c>
      <c r="AK9" s="260" t="str">
        <f t="shared" si="6"/>
        <v/>
      </c>
    </row>
    <row r="10" spans="1:37" ht="27" customHeight="1">
      <c r="A10" s="479"/>
      <c r="B10" s="481"/>
      <c r="C10" s="172"/>
      <c r="D10" s="172"/>
      <c r="E10" s="173"/>
      <c r="F10" s="175"/>
      <c r="G10" s="235"/>
      <c r="H10" s="174"/>
      <c r="I10" s="221"/>
      <c r="AA10" s="261">
        <f>IF(LEN(B9)=LEN(SUBSTITUTE(B9,"埋立","")),B9,IF(LEN(SUBSTITUTE(B9,"埋立",""))=0,B9,SUBSTITUTE(B9,"埋立","")))</f>
        <v>0</v>
      </c>
      <c r="AB10" s="262" t="str">
        <f>SUBSTITUTE(B9,AA10,"")</f>
        <v/>
      </c>
      <c r="AC10" s="262"/>
      <c r="AD10" s="263" t="str">
        <f t="shared" si="0"/>
        <v/>
      </c>
      <c r="AE10" s="263" t="str">
        <f t="shared" si="2"/>
        <v/>
      </c>
      <c r="AF10" s="263" t="str">
        <f t="shared" si="3"/>
        <v/>
      </c>
      <c r="AG10" s="263" t="str">
        <f t="shared" si="4"/>
        <v/>
      </c>
      <c r="AH10" s="263"/>
      <c r="AI10" s="263" t="str">
        <f t="shared" si="5"/>
        <v/>
      </c>
      <c r="AJ10" s="264" t="str">
        <f t="shared" si="6"/>
        <v/>
      </c>
      <c r="AK10" s="265" t="str">
        <f t="shared" si="6"/>
        <v/>
      </c>
    </row>
    <row r="11" spans="1:37" ht="27" customHeight="1">
      <c r="A11" s="479"/>
      <c r="B11" s="481"/>
      <c r="C11" s="169"/>
      <c r="D11" s="169"/>
      <c r="E11" s="170"/>
      <c r="F11" s="171"/>
      <c r="G11" s="234"/>
      <c r="H11" s="174"/>
      <c r="I11" s="221"/>
      <c r="AA11" s="261">
        <f>IF(LEN(B9)=LEN(SUBSTITUTE(B9,"埋立","")),B9,IF(LEN(SUBSTITUTE(B9,"埋立",""))=0,B9,SUBSTITUTE(B9,"埋立","")))</f>
        <v>0</v>
      </c>
      <c r="AB11" s="262" t="str">
        <f>SUBSTITUTE(B9,AA11,"")</f>
        <v/>
      </c>
      <c r="AC11" s="262"/>
      <c r="AD11" s="263" t="str">
        <f t="shared" si="0"/>
        <v/>
      </c>
      <c r="AE11" s="263" t="str">
        <f t="shared" si="2"/>
        <v/>
      </c>
      <c r="AF11" s="263" t="str">
        <f t="shared" si="3"/>
        <v/>
      </c>
      <c r="AG11" s="263" t="str">
        <f t="shared" si="4"/>
        <v/>
      </c>
      <c r="AH11" s="263"/>
      <c r="AI11" s="263" t="str">
        <f t="shared" si="5"/>
        <v/>
      </c>
      <c r="AJ11" s="264" t="str">
        <f t="shared" si="6"/>
        <v/>
      </c>
      <c r="AK11" s="265" t="str">
        <f t="shared" si="6"/>
        <v/>
      </c>
    </row>
    <row r="12" spans="1:37" ht="27" customHeight="1" thickBot="1">
      <c r="A12" s="480"/>
      <c r="B12" s="482"/>
      <c r="C12" s="176"/>
      <c r="D12" s="176"/>
      <c r="E12" s="177"/>
      <c r="F12" s="179"/>
      <c r="G12" s="236"/>
      <c r="H12" s="178"/>
      <c r="I12" s="222"/>
      <c r="AA12" s="266">
        <f>IF(LEN(B9)=LEN(SUBSTITUTE(B9,"埋立","")),B9,IF(LEN(SUBSTITUTE(B9,"埋立",""))=0,B9,SUBSTITUTE(B9,"埋立","")))</f>
        <v>0</v>
      </c>
      <c r="AB12" s="267" t="str">
        <f>SUBSTITUTE(B9,AA12,"")</f>
        <v/>
      </c>
      <c r="AC12" s="267"/>
      <c r="AD12" s="268" t="str">
        <f t="shared" si="0"/>
        <v/>
      </c>
      <c r="AE12" s="268" t="str">
        <f t="shared" si="2"/>
        <v/>
      </c>
      <c r="AF12" s="268" t="str">
        <f t="shared" si="3"/>
        <v/>
      </c>
      <c r="AG12" s="268" t="str">
        <f t="shared" si="4"/>
        <v/>
      </c>
      <c r="AH12" s="268"/>
      <c r="AI12" s="268" t="str">
        <f t="shared" si="5"/>
        <v/>
      </c>
      <c r="AJ12" s="269" t="str">
        <f t="shared" si="6"/>
        <v/>
      </c>
      <c r="AK12" s="270" t="str">
        <f t="shared" si="6"/>
        <v/>
      </c>
    </row>
    <row r="13" spans="1:37" ht="27" customHeight="1">
      <c r="A13" s="490">
        <f t="shared" ref="A13" si="7">A9+1</f>
        <v>3</v>
      </c>
      <c r="B13" s="483"/>
      <c r="C13" s="169"/>
      <c r="D13" s="169"/>
      <c r="E13" s="170"/>
      <c r="F13" s="171"/>
      <c r="G13" s="234"/>
      <c r="H13" s="28"/>
      <c r="I13" s="220"/>
      <c r="AA13" s="255">
        <f>IF(LEN(B13)=LEN(SUBSTITUTE(B13,"埋立","")),B13,IF(LEN(SUBSTITUTE(B13,"埋立",""))=0,B13,SUBSTITUTE(B13,"埋立","")))</f>
        <v>0</v>
      </c>
      <c r="AB13" s="271" t="str">
        <f>SUBSTITUTE(B13,AA13,"")</f>
        <v/>
      </c>
      <c r="AC13" s="271"/>
      <c r="AD13" s="258" t="str">
        <f t="shared" si="0"/>
        <v/>
      </c>
      <c r="AE13" s="258" t="str">
        <f t="shared" si="2"/>
        <v/>
      </c>
      <c r="AF13" s="258" t="str">
        <f t="shared" si="3"/>
        <v/>
      </c>
      <c r="AG13" s="258" t="str">
        <f t="shared" si="4"/>
        <v/>
      </c>
      <c r="AH13" s="258"/>
      <c r="AI13" s="258" t="str">
        <f t="shared" si="5"/>
        <v/>
      </c>
      <c r="AJ13" s="259" t="str">
        <f t="shared" si="6"/>
        <v/>
      </c>
      <c r="AK13" s="260" t="str">
        <f t="shared" si="6"/>
        <v/>
      </c>
    </row>
    <row r="14" spans="1:37" ht="27" customHeight="1">
      <c r="A14" s="479"/>
      <c r="B14" s="481"/>
      <c r="C14" s="172"/>
      <c r="D14" s="172"/>
      <c r="E14" s="173"/>
      <c r="F14" s="175"/>
      <c r="G14" s="235"/>
      <c r="H14" s="174"/>
      <c r="I14" s="221"/>
      <c r="AA14" s="261">
        <f>IF(LEN(B13)=LEN(SUBSTITUTE(B13,"埋立","")),B13,IF(LEN(SUBSTITUTE(B13,"埋立",""))=0,B13,SUBSTITUTE(B13,"埋立","")))</f>
        <v>0</v>
      </c>
      <c r="AB14" s="262" t="str">
        <f>SUBSTITUTE(B13,AA14,"")</f>
        <v/>
      </c>
      <c r="AC14" s="262"/>
      <c r="AD14" s="263" t="str">
        <f t="shared" si="0"/>
        <v/>
      </c>
      <c r="AE14" s="263" t="str">
        <f t="shared" si="2"/>
        <v/>
      </c>
      <c r="AF14" s="263" t="str">
        <f t="shared" si="3"/>
        <v/>
      </c>
      <c r="AG14" s="263" t="str">
        <f t="shared" si="4"/>
        <v/>
      </c>
      <c r="AH14" s="263"/>
      <c r="AI14" s="263" t="str">
        <f t="shared" si="5"/>
        <v/>
      </c>
      <c r="AJ14" s="264" t="str">
        <f t="shared" si="6"/>
        <v/>
      </c>
      <c r="AK14" s="265" t="str">
        <f t="shared" si="6"/>
        <v/>
      </c>
    </row>
    <row r="15" spans="1:37" ht="27" customHeight="1">
      <c r="A15" s="479"/>
      <c r="B15" s="481"/>
      <c r="C15" s="169"/>
      <c r="D15" s="169"/>
      <c r="E15" s="170"/>
      <c r="F15" s="171"/>
      <c r="G15" s="234"/>
      <c r="H15" s="174"/>
      <c r="I15" s="221"/>
      <c r="AA15" s="261">
        <f>IF(LEN(B13)=LEN(SUBSTITUTE(B13,"埋立","")),B13,IF(LEN(SUBSTITUTE(B13,"埋立",""))=0,B13,SUBSTITUTE(B13,"埋立","")))</f>
        <v>0</v>
      </c>
      <c r="AB15" s="262" t="str">
        <f>SUBSTITUTE(B13,AA15,"")</f>
        <v/>
      </c>
      <c r="AC15" s="262"/>
      <c r="AD15" s="263" t="str">
        <f t="shared" si="0"/>
        <v/>
      </c>
      <c r="AE15" s="263" t="str">
        <f t="shared" si="2"/>
        <v/>
      </c>
      <c r="AF15" s="263" t="str">
        <f t="shared" si="3"/>
        <v/>
      </c>
      <c r="AG15" s="263" t="str">
        <f t="shared" si="4"/>
        <v/>
      </c>
      <c r="AH15" s="263"/>
      <c r="AI15" s="263" t="str">
        <f t="shared" si="5"/>
        <v/>
      </c>
      <c r="AJ15" s="264" t="str">
        <f t="shared" si="6"/>
        <v/>
      </c>
      <c r="AK15" s="265" t="str">
        <f t="shared" si="6"/>
        <v/>
      </c>
    </row>
    <row r="16" spans="1:37" ht="27" customHeight="1" thickBot="1">
      <c r="A16" s="480"/>
      <c r="B16" s="482"/>
      <c r="C16" s="176"/>
      <c r="D16" s="176"/>
      <c r="E16" s="177"/>
      <c r="F16" s="179"/>
      <c r="G16" s="236"/>
      <c r="H16" s="178"/>
      <c r="I16" s="222"/>
      <c r="AA16" s="266">
        <f>IF(LEN(B13)=LEN(SUBSTITUTE(B13,"埋立","")),B13,IF(LEN(SUBSTITUTE(B13,"埋立",""))=0,B13,SUBSTITUTE(B13,"埋立","")))</f>
        <v>0</v>
      </c>
      <c r="AB16" s="267" t="str">
        <f>SUBSTITUTE(B13,AA16,"")</f>
        <v/>
      </c>
      <c r="AC16" s="267"/>
      <c r="AD16" s="268" t="str">
        <f t="shared" si="0"/>
        <v/>
      </c>
      <c r="AE16" s="268" t="str">
        <f t="shared" si="2"/>
        <v/>
      </c>
      <c r="AF16" s="268" t="str">
        <f t="shared" si="3"/>
        <v/>
      </c>
      <c r="AG16" s="268" t="str">
        <f t="shared" si="4"/>
        <v/>
      </c>
      <c r="AH16" s="268"/>
      <c r="AI16" s="268" t="str">
        <f t="shared" si="5"/>
        <v/>
      </c>
      <c r="AJ16" s="269" t="str">
        <f t="shared" si="6"/>
        <v/>
      </c>
      <c r="AK16" s="270" t="str">
        <f t="shared" si="6"/>
        <v/>
      </c>
    </row>
    <row r="17" spans="1:37" ht="27" customHeight="1">
      <c r="A17" s="490">
        <f t="shared" ref="A17" si="8">A13+1</f>
        <v>4</v>
      </c>
      <c r="B17" s="483"/>
      <c r="C17" s="169"/>
      <c r="D17" s="169"/>
      <c r="E17" s="170"/>
      <c r="F17" s="171"/>
      <c r="G17" s="234"/>
      <c r="H17" s="28"/>
      <c r="I17" s="220"/>
      <c r="AA17" s="255">
        <f>IF(LEN(B17)=LEN(SUBSTITUTE(B17,"埋立","")),B17,IF(LEN(SUBSTITUTE(B17,"埋立",""))=0,B17,SUBSTITUTE(B17,"埋立","")))</f>
        <v>0</v>
      </c>
      <c r="AB17" s="271" t="str">
        <f>SUBSTITUTE(B17,AA17,"")</f>
        <v/>
      </c>
      <c r="AC17" s="271"/>
      <c r="AD17" s="258" t="str">
        <f t="shared" si="0"/>
        <v/>
      </c>
      <c r="AE17" s="258" t="str">
        <f t="shared" si="2"/>
        <v/>
      </c>
      <c r="AF17" s="258" t="str">
        <f t="shared" si="3"/>
        <v/>
      </c>
      <c r="AG17" s="258" t="str">
        <f t="shared" si="4"/>
        <v/>
      </c>
      <c r="AH17" s="258"/>
      <c r="AI17" s="258" t="str">
        <f t="shared" si="5"/>
        <v/>
      </c>
      <c r="AJ17" s="259" t="str">
        <f t="shared" si="6"/>
        <v/>
      </c>
      <c r="AK17" s="260" t="str">
        <f t="shared" si="6"/>
        <v/>
      </c>
    </row>
    <row r="18" spans="1:37" ht="27" customHeight="1">
      <c r="A18" s="479"/>
      <c r="B18" s="481"/>
      <c r="C18" s="172"/>
      <c r="D18" s="172"/>
      <c r="E18" s="173"/>
      <c r="F18" s="175"/>
      <c r="G18" s="235"/>
      <c r="H18" s="174"/>
      <c r="I18" s="221"/>
      <c r="AA18" s="261">
        <f>IF(LEN(B17)=LEN(SUBSTITUTE(B17,"埋立","")),B17,IF(LEN(SUBSTITUTE(B17,"埋立",""))=0,B17,SUBSTITUTE(B17,"埋立","")))</f>
        <v>0</v>
      </c>
      <c r="AB18" s="262" t="str">
        <f>SUBSTITUTE(B17,AA18,"")</f>
        <v/>
      </c>
      <c r="AC18" s="262"/>
      <c r="AD18" s="263" t="str">
        <f t="shared" si="0"/>
        <v/>
      </c>
      <c r="AE18" s="263" t="str">
        <f t="shared" si="2"/>
        <v/>
      </c>
      <c r="AF18" s="263" t="str">
        <f t="shared" si="3"/>
        <v/>
      </c>
      <c r="AG18" s="263" t="str">
        <f t="shared" si="4"/>
        <v/>
      </c>
      <c r="AH18" s="263"/>
      <c r="AI18" s="263" t="str">
        <f t="shared" si="5"/>
        <v/>
      </c>
      <c r="AJ18" s="264" t="str">
        <f t="shared" si="6"/>
        <v/>
      </c>
      <c r="AK18" s="265" t="str">
        <f t="shared" si="6"/>
        <v/>
      </c>
    </row>
    <row r="19" spans="1:37" ht="27" customHeight="1">
      <c r="A19" s="479"/>
      <c r="B19" s="481"/>
      <c r="C19" s="169"/>
      <c r="D19" s="169"/>
      <c r="E19" s="170"/>
      <c r="F19" s="171"/>
      <c r="G19" s="234"/>
      <c r="H19" s="174"/>
      <c r="I19" s="221"/>
      <c r="AA19" s="261">
        <f>IF(LEN(B17)=LEN(SUBSTITUTE(B17,"埋立","")),B17,IF(LEN(SUBSTITUTE(B17,"埋立",""))=0,B17,SUBSTITUTE(B17,"埋立","")))</f>
        <v>0</v>
      </c>
      <c r="AB19" s="262" t="str">
        <f>SUBSTITUTE(B17,AA19,"")</f>
        <v/>
      </c>
      <c r="AC19" s="262"/>
      <c r="AD19" s="263" t="str">
        <f t="shared" si="0"/>
        <v/>
      </c>
      <c r="AE19" s="263" t="str">
        <f t="shared" si="2"/>
        <v/>
      </c>
      <c r="AF19" s="263" t="str">
        <f t="shared" si="3"/>
        <v/>
      </c>
      <c r="AG19" s="263" t="str">
        <f t="shared" si="4"/>
        <v/>
      </c>
      <c r="AH19" s="263"/>
      <c r="AI19" s="263" t="str">
        <f t="shared" si="5"/>
        <v/>
      </c>
      <c r="AJ19" s="264" t="str">
        <f t="shared" si="6"/>
        <v/>
      </c>
      <c r="AK19" s="265" t="str">
        <f t="shared" si="6"/>
        <v/>
      </c>
    </row>
    <row r="20" spans="1:37" ht="27" customHeight="1" thickBot="1">
      <c r="A20" s="480"/>
      <c r="B20" s="482"/>
      <c r="C20" s="176"/>
      <c r="D20" s="176"/>
      <c r="E20" s="177"/>
      <c r="F20" s="179"/>
      <c r="G20" s="236"/>
      <c r="H20" s="178"/>
      <c r="I20" s="222"/>
      <c r="AA20" s="266">
        <f>IF(LEN(B17)=LEN(SUBSTITUTE(B17,"埋立","")),B17,IF(LEN(SUBSTITUTE(B17,"埋立",""))=0,B17,SUBSTITUTE(B17,"埋立","")))</f>
        <v>0</v>
      </c>
      <c r="AB20" s="267" t="str">
        <f>SUBSTITUTE(B17,AA20,"")</f>
        <v/>
      </c>
      <c r="AC20" s="267"/>
      <c r="AD20" s="268" t="str">
        <f t="shared" si="0"/>
        <v/>
      </c>
      <c r="AE20" s="268" t="str">
        <f t="shared" si="2"/>
        <v/>
      </c>
      <c r="AF20" s="268" t="str">
        <f t="shared" si="3"/>
        <v/>
      </c>
      <c r="AG20" s="268" t="str">
        <f t="shared" si="4"/>
        <v/>
      </c>
      <c r="AH20" s="268"/>
      <c r="AI20" s="268" t="str">
        <f t="shared" si="5"/>
        <v/>
      </c>
      <c r="AJ20" s="269" t="str">
        <f t="shared" si="6"/>
        <v/>
      </c>
      <c r="AK20" s="270" t="str">
        <f t="shared" si="6"/>
        <v/>
      </c>
    </row>
    <row r="21" spans="1:37" ht="27" customHeight="1">
      <c r="A21" s="490">
        <f t="shared" ref="A21" si="9">A17+1</f>
        <v>5</v>
      </c>
      <c r="B21" s="483"/>
      <c r="C21" s="169"/>
      <c r="D21" s="169"/>
      <c r="E21" s="170"/>
      <c r="F21" s="171"/>
      <c r="G21" s="234"/>
      <c r="H21" s="28"/>
      <c r="I21" s="220"/>
      <c r="AA21" s="255">
        <f>IF(LEN(B21)=LEN(SUBSTITUTE(B21,"埋立","")),B21,IF(LEN(SUBSTITUTE(B21,"埋立",""))=0,B21,SUBSTITUTE(B21,"埋立","")))</f>
        <v>0</v>
      </c>
      <c r="AB21" s="271" t="str">
        <f>SUBSTITUTE(B21,AA21,"")</f>
        <v/>
      </c>
      <c r="AC21" s="271"/>
      <c r="AD21" s="258" t="str">
        <f t="shared" si="0"/>
        <v/>
      </c>
      <c r="AE21" s="258" t="str">
        <f t="shared" si="2"/>
        <v/>
      </c>
      <c r="AF21" s="258" t="str">
        <f t="shared" si="3"/>
        <v/>
      </c>
      <c r="AG21" s="258" t="str">
        <f t="shared" si="4"/>
        <v/>
      </c>
      <c r="AH21" s="258"/>
      <c r="AI21" s="258" t="str">
        <f t="shared" si="5"/>
        <v/>
      </c>
      <c r="AJ21" s="259" t="str">
        <f t="shared" si="6"/>
        <v/>
      </c>
      <c r="AK21" s="260" t="str">
        <f t="shared" si="6"/>
        <v/>
      </c>
    </row>
    <row r="22" spans="1:37" ht="27" customHeight="1">
      <c r="A22" s="479"/>
      <c r="B22" s="481"/>
      <c r="C22" s="172"/>
      <c r="D22" s="172"/>
      <c r="E22" s="173"/>
      <c r="F22" s="175"/>
      <c r="G22" s="235"/>
      <c r="H22" s="174"/>
      <c r="I22" s="221"/>
      <c r="AA22" s="261">
        <f>IF(LEN(B21)=LEN(SUBSTITUTE(B21,"埋立","")),B21,IF(LEN(SUBSTITUTE(B21,"埋立",""))=0,B21,SUBSTITUTE(B21,"埋立","")))</f>
        <v>0</v>
      </c>
      <c r="AB22" s="262" t="str">
        <f>SUBSTITUTE(B21,AA22,"")</f>
        <v/>
      </c>
      <c r="AC22" s="262"/>
      <c r="AD22" s="263" t="str">
        <f t="shared" si="0"/>
        <v/>
      </c>
      <c r="AE22" s="263" t="str">
        <f t="shared" si="2"/>
        <v/>
      </c>
      <c r="AF22" s="263" t="str">
        <f t="shared" si="3"/>
        <v/>
      </c>
      <c r="AG22" s="263" t="str">
        <f t="shared" si="4"/>
        <v/>
      </c>
      <c r="AH22" s="263"/>
      <c r="AI22" s="263" t="str">
        <f t="shared" si="5"/>
        <v/>
      </c>
      <c r="AJ22" s="264" t="str">
        <f t="shared" si="6"/>
        <v/>
      </c>
      <c r="AK22" s="265" t="str">
        <f t="shared" si="6"/>
        <v/>
      </c>
    </row>
    <row r="23" spans="1:37" ht="27" customHeight="1">
      <c r="A23" s="479"/>
      <c r="B23" s="481"/>
      <c r="C23" s="169"/>
      <c r="D23" s="169"/>
      <c r="E23" s="170"/>
      <c r="F23" s="171"/>
      <c r="G23" s="234"/>
      <c r="H23" s="174"/>
      <c r="I23" s="221"/>
      <c r="AA23" s="261">
        <f>IF(LEN(B21)=LEN(SUBSTITUTE(B21,"埋立","")),B21,IF(LEN(SUBSTITUTE(B21,"埋立",""))=0,B21,SUBSTITUTE(B21,"埋立","")))</f>
        <v>0</v>
      </c>
      <c r="AB23" s="262" t="str">
        <f>SUBSTITUTE(B21,AA23,"")</f>
        <v/>
      </c>
      <c r="AC23" s="262"/>
      <c r="AD23" s="263" t="str">
        <f t="shared" si="0"/>
        <v/>
      </c>
      <c r="AE23" s="263" t="str">
        <f t="shared" si="2"/>
        <v/>
      </c>
      <c r="AF23" s="263" t="str">
        <f t="shared" si="3"/>
        <v/>
      </c>
      <c r="AG23" s="263" t="str">
        <f t="shared" si="4"/>
        <v/>
      </c>
      <c r="AH23" s="263"/>
      <c r="AI23" s="263" t="str">
        <f t="shared" si="5"/>
        <v/>
      </c>
      <c r="AJ23" s="264" t="str">
        <f t="shared" si="6"/>
        <v/>
      </c>
      <c r="AK23" s="265" t="str">
        <f t="shared" si="6"/>
        <v/>
      </c>
    </row>
    <row r="24" spans="1:37" ht="27" customHeight="1" thickBot="1">
      <c r="A24" s="480"/>
      <c r="B24" s="482"/>
      <c r="C24" s="176"/>
      <c r="D24" s="176"/>
      <c r="E24" s="177"/>
      <c r="F24" s="179"/>
      <c r="G24" s="236"/>
      <c r="H24" s="178"/>
      <c r="I24" s="222"/>
      <c r="AA24" s="266">
        <f>IF(LEN(B21)=LEN(SUBSTITUTE(B21,"埋立","")),B21,IF(LEN(SUBSTITUTE(B21,"埋立",""))=0,B21,SUBSTITUTE(B21,"埋立","")))</f>
        <v>0</v>
      </c>
      <c r="AB24" s="267" t="str">
        <f>SUBSTITUTE(B21,AA24,"")</f>
        <v/>
      </c>
      <c r="AC24" s="267"/>
      <c r="AD24" s="268" t="str">
        <f t="shared" si="0"/>
        <v/>
      </c>
      <c r="AE24" s="268" t="str">
        <f t="shared" si="2"/>
        <v/>
      </c>
      <c r="AF24" s="268" t="str">
        <f t="shared" si="3"/>
        <v/>
      </c>
      <c r="AG24" s="268" t="str">
        <f t="shared" si="4"/>
        <v/>
      </c>
      <c r="AH24" s="268"/>
      <c r="AI24" s="268" t="str">
        <f t="shared" si="5"/>
        <v/>
      </c>
      <c r="AJ24" s="269" t="str">
        <f t="shared" si="6"/>
        <v/>
      </c>
      <c r="AK24" s="270" t="str">
        <f t="shared" si="6"/>
        <v/>
      </c>
    </row>
    <row r="25" spans="1:37" ht="27" customHeight="1">
      <c r="A25" s="490">
        <f t="shared" ref="A25" si="10">A21+1</f>
        <v>6</v>
      </c>
      <c r="B25" s="483"/>
      <c r="C25" s="169"/>
      <c r="D25" s="169"/>
      <c r="E25" s="170"/>
      <c r="F25" s="171"/>
      <c r="G25" s="234"/>
      <c r="H25" s="28"/>
      <c r="I25" s="220"/>
      <c r="AA25" s="255">
        <f>IF(LEN(B25)=LEN(SUBSTITUTE(B25,"埋立","")),B25,IF(LEN(SUBSTITUTE(B25,"埋立",""))=0,B25,SUBSTITUTE(B25,"埋立","")))</f>
        <v>0</v>
      </c>
      <c r="AB25" s="271" t="str">
        <f>SUBSTITUTE(B25,AA25,"")</f>
        <v/>
      </c>
      <c r="AC25" s="271"/>
      <c r="AD25" s="258" t="str">
        <f t="shared" si="0"/>
        <v/>
      </c>
      <c r="AE25" s="258" t="str">
        <f t="shared" si="2"/>
        <v/>
      </c>
      <c r="AF25" s="258" t="str">
        <f t="shared" si="3"/>
        <v/>
      </c>
      <c r="AG25" s="258" t="str">
        <f t="shared" si="4"/>
        <v/>
      </c>
      <c r="AH25" s="258"/>
      <c r="AI25" s="258" t="str">
        <f t="shared" si="5"/>
        <v/>
      </c>
      <c r="AJ25" s="259" t="str">
        <f t="shared" si="6"/>
        <v/>
      </c>
      <c r="AK25" s="260" t="str">
        <f t="shared" si="6"/>
        <v/>
      </c>
    </row>
    <row r="26" spans="1:37" ht="27" customHeight="1">
      <c r="A26" s="479"/>
      <c r="B26" s="481"/>
      <c r="C26" s="172"/>
      <c r="D26" s="172"/>
      <c r="E26" s="173"/>
      <c r="F26" s="175"/>
      <c r="G26" s="235"/>
      <c r="H26" s="174"/>
      <c r="I26" s="221"/>
      <c r="AA26" s="261">
        <f>IF(LEN(B25)=LEN(SUBSTITUTE(B25,"埋立","")),B25,IF(LEN(SUBSTITUTE(B25,"埋立",""))=0,B25,SUBSTITUTE(B25,"埋立","")))</f>
        <v>0</v>
      </c>
      <c r="AB26" s="262" t="str">
        <f>SUBSTITUTE(B25,AA26,"")</f>
        <v/>
      </c>
      <c r="AC26" s="262"/>
      <c r="AD26" s="263" t="str">
        <f t="shared" si="0"/>
        <v/>
      </c>
      <c r="AE26" s="263" t="str">
        <f t="shared" si="2"/>
        <v/>
      </c>
      <c r="AF26" s="263" t="str">
        <f t="shared" si="3"/>
        <v/>
      </c>
      <c r="AG26" s="263" t="str">
        <f t="shared" si="4"/>
        <v/>
      </c>
      <c r="AH26" s="263"/>
      <c r="AI26" s="263" t="str">
        <f t="shared" si="5"/>
        <v/>
      </c>
      <c r="AJ26" s="264" t="str">
        <f t="shared" si="6"/>
        <v/>
      </c>
      <c r="AK26" s="265" t="str">
        <f t="shared" si="6"/>
        <v/>
      </c>
    </row>
    <row r="27" spans="1:37" ht="27" customHeight="1">
      <c r="A27" s="479"/>
      <c r="B27" s="481"/>
      <c r="C27" s="169"/>
      <c r="D27" s="169"/>
      <c r="E27" s="170"/>
      <c r="F27" s="171"/>
      <c r="G27" s="234"/>
      <c r="H27" s="174"/>
      <c r="I27" s="221"/>
      <c r="AA27" s="261">
        <f>IF(LEN(B25)=LEN(SUBSTITUTE(B25,"埋立","")),B25,IF(LEN(SUBSTITUTE(B25,"埋立",""))=0,B25,SUBSTITUTE(B25,"埋立","")))</f>
        <v>0</v>
      </c>
      <c r="AB27" s="262" t="str">
        <f>SUBSTITUTE(B25,AA27,"")</f>
        <v/>
      </c>
      <c r="AC27" s="262"/>
      <c r="AD27" s="263" t="str">
        <f t="shared" si="0"/>
        <v/>
      </c>
      <c r="AE27" s="263" t="str">
        <f t="shared" si="2"/>
        <v/>
      </c>
      <c r="AF27" s="263" t="str">
        <f t="shared" si="3"/>
        <v/>
      </c>
      <c r="AG27" s="263" t="str">
        <f t="shared" si="4"/>
        <v/>
      </c>
      <c r="AH27" s="263"/>
      <c r="AI27" s="263" t="str">
        <f t="shared" si="5"/>
        <v/>
      </c>
      <c r="AJ27" s="264" t="str">
        <f t="shared" si="6"/>
        <v/>
      </c>
      <c r="AK27" s="265" t="str">
        <f t="shared" si="6"/>
        <v/>
      </c>
    </row>
    <row r="28" spans="1:37" ht="27" customHeight="1" thickBot="1">
      <c r="A28" s="480"/>
      <c r="B28" s="482"/>
      <c r="C28" s="176"/>
      <c r="D28" s="176"/>
      <c r="E28" s="177"/>
      <c r="F28" s="179"/>
      <c r="G28" s="236"/>
      <c r="H28" s="178"/>
      <c r="I28" s="222"/>
      <c r="AA28" s="266">
        <f>IF(LEN(B25)=LEN(SUBSTITUTE(B25,"埋立","")),B25,IF(LEN(SUBSTITUTE(B25,"埋立",""))=0,B25,SUBSTITUTE(B25,"埋立","")))</f>
        <v>0</v>
      </c>
      <c r="AB28" s="267" t="str">
        <f>SUBSTITUTE(B25,AA28,"")</f>
        <v/>
      </c>
      <c r="AC28" s="267"/>
      <c r="AD28" s="268" t="str">
        <f t="shared" si="0"/>
        <v/>
      </c>
      <c r="AE28" s="268" t="str">
        <f t="shared" si="2"/>
        <v/>
      </c>
      <c r="AF28" s="268" t="str">
        <f t="shared" si="3"/>
        <v/>
      </c>
      <c r="AG28" s="268" t="str">
        <f t="shared" si="4"/>
        <v/>
      </c>
      <c r="AH28" s="268"/>
      <c r="AI28" s="268" t="str">
        <f t="shared" si="5"/>
        <v/>
      </c>
      <c r="AJ28" s="269" t="str">
        <f t="shared" si="6"/>
        <v/>
      </c>
      <c r="AK28" s="270" t="str">
        <f t="shared" si="6"/>
        <v/>
      </c>
    </row>
    <row r="29" spans="1:37" ht="27" customHeight="1">
      <c r="A29" s="490">
        <f t="shared" ref="A29" si="11">A25+1</f>
        <v>7</v>
      </c>
      <c r="B29" s="483"/>
      <c r="C29" s="169"/>
      <c r="D29" s="169"/>
      <c r="E29" s="170"/>
      <c r="F29" s="171"/>
      <c r="G29" s="234"/>
      <c r="H29" s="28"/>
      <c r="I29" s="220"/>
      <c r="AA29" s="255">
        <f>IF(LEN(B29)=LEN(SUBSTITUTE(B29,"埋立","")),B29,IF(LEN(SUBSTITUTE(B29,"埋立",""))=0,B29,SUBSTITUTE(B29,"埋立","")))</f>
        <v>0</v>
      </c>
      <c r="AB29" s="271" t="str">
        <f>SUBSTITUTE(B29,AA29,"")</f>
        <v/>
      </c>
      <c r="AC29" s="271"/>
      <c r="AD29" s="258" t="str">
        <f t="shared" si="0"/>
        <v/>
      </c>
      <c r="AE29" s="258" t="str">
        <f t="shared" si="2"/>
        <v/>
      </c>
      <c r="AF29" s="258" t="str">
        <f t="shared" si="3"/>
        <v/>
      </c>
      <c r="AG29" s="258" t="str">
        <f t="shared" si="4"/>
        <v/>
      </c>
      <c r="AH29" s="258"/>
      <c r="AI29" s="258" t="str">
        <f t="shared" si="5"/>
        <v/>
      </c>
      <c r="AJ29" s="259" t="str">
        <f t="shared" si="6"/>
        <v/>
      </c>
      <c r="AK29" s="260" t="str">
        <f t="shared" si="6"/>
        <v/>
      </c>
    </row>
    <row r="30" spans="1:37" ht="27" customHeight="1">
      <c r="A30" s="479"/>
      <c r="B30" s="481"/>
      <c r="C30" s="172"/>
      <c r="D30" s="172"/>
      <c r="E30" s="173"/>
      <c r="F30" s="175"/>
      <c r="G30" s="235"/>
      <c r="H30" s="174"/>
      <c r="I30" s="221"/>
      <c r="AA30" s="261">
        <f>IF(LEN(B29)=LEN(SUBSTITUTE(B29,"埋立","")),B29,IF(LEN(SUBSTITUTE(B29,"埋立",""))=0,B29,SUBSTITUTE(B29,"埋立","")))</f>
        <v>0</v>
      </c>
      <c r="AB30" s="262" t="str">
        <f>SUBSTITUTE(B29,AA30,"")</f>
        <v/>
      </c>
      <c r="AC30" s="262"/>
      <c r="AD30" s="263" t="str">
        <f t="shared" si="0"/>
        <v/>
      </c>
      <c r="AE30" s="263" t="str">
        <f t="shared" si="2"/>
        <v/>
      </c>
      <c r="AF30" s="263" t="str">
        <f t="shared" si="3"/>
        <v/>
      </c>
      <c r="AG30" s="263" t="str">
        <f t="shared" si="4"/>
        <v/>
      </c>
      <c r="AH30" s="263"/>
      <c r="AI30" s="263" t="str">
        <f t="shared" si="5"/>
        <v/>
      </c>
      <c r="AJ30" s="264" t="str">
        <f t="shared" si="6"/>
        <v/>
      </c>
      <c r="AK30" s="265" t="str">
        <f t="shared" si="6"/>
        <v/>
      </c>
    </row>
    <row r="31" spans="1:37" ht="27" customHeight="1">
      <c r="A31" s="479"/>
      <c r="B31" s="481"/>
      <c r="C31" s="169"/>
      <c r="D31" s="169"/>
      <c r="E31" s="170"/>
      <c r="F31" s="171"/>
      <c r="G31" s="234"/>
      <c r="H31" s="174"/>
      <c r="I31" s="221"/>
      <c r="AA31" s="261">
        <f>IF(LEN(B29)=LEN(SUBSTITUTE(B29,"埋立","")),B29,IF(LEN(SUBSTITUTE(B29,"埋立",""))=0,B29,SUBSTITUTE(B29,"埋立","")))</f>
        <v>0</v>
      </c>
      <c r="AB31" s="262" t="str">
        <f>SUBSTITUTE(B29,AA31,"")</f>
        <v/>
      </c>
      <c r="AC31" s="262"/>
      <c r="AD31" s="263" t="str">
        <f t="shared" si="0"/>
        <v/>
      </c>
      <c r="AE31" s="263" t="str">
        <f t="shared" si="2"/>
        <v/>
      </c>
      <c r="AF31" s="263" t="str">
        <f t="shared" si="3"/>
        <v/>
      </c>
      <c r="AG31" s="263" t="str">
        <f t="shared" si="4"/>
        <v/>
      </c>
      <c r="AH31" s="263"/>
      <c r="AI31" s="263" t="str">
        <f t="shared" si="5"/>
        <v/>
      </c>
      <c r="AJ31" s="264" t="str">
        <f t="shared" si="6"/>
        <v/>
      </c>
      <c r="AK31" s="265" t="str">
        <f t="shared" si="6"/>
        <v/>
      </c>
    </row>
    <row r="32" spans="1:37" ht="27" customHeight="1" thickBot="1">
      <c r="A32" s="480"/>
      <c r="B32" s="482"/>
      <c r="C32" s="176"/>
      <c r="D32" s="176"/>
      <c r="E32" s="177"/>
      <c r="F32" s="179"/>
      <c r="G32" s="236"/>
      <c r="H32" s="178"/>
      <c r="I32" s="222"/>
      <c r="AA32" s="266">
        <f>IF(LEN(B29)=LEN(SUBSTITUTE(B29,"埋立","")),B29,IF(LEN(SUBSTITUTE(B29,"埋立",""))=0,B29,SUBSTITUTE(B29,"埋立","")))</f>
        <v>0</v>
      </c>
      <c r="AB32" s="267" t="str">
        <f>SUBSTITUTE(B29,AA32,"")</f>
        <v/>
      </c>
      <c r="AC32" s="267"/>
      <c r="AD32" s="268" t="str">
        <f t="shared" si="0"/>
        <v/>
      </c>
      <c r="AE32" s="268" t="str">
        <f t="shared" si="2"/>
        <v/>
      </c>
      <c r="AF32" s="268" t="str">
        <f t="shared" si="3"/>
        <v/>
      </c>
      <c r="AG32" s="268" t="str">
        <f t="shared" si="4"/>
        <v/>
      </c>
      <c r="AH32" s="268"/>
      <c r="AI32" s="268" t="str">
        <f t="shared" si="5"/>
        <v/>
      </c>
      <c r="AJ32" s="269" t="str">
        <f t="shared" si="6"/>
        <v/>
      </c>
      <c r="AK32" s="270" t="str">
        <f t="shared" si="6"/>
        <v/>
      </c>
    </row>
    <row r="33" spans="1:37" ht="27" customHeight="1">
      <c r="A33" s="490">
        <f t="shared" ref="A33" si="12">A29+1</f>
        <v>8</v>
      </c>
      <c r="B33" s="483"/>
      <c r="C33" s="180"/>
      <c r="D33" s="180"/>
      <c r="E33" s="181"/>
      <c r="F33" s="182"/>
      <c r="G33" s="237"/>
      <c r="H33" s="167"/>
      <c r="I33" s="223"/>
      <c r="AA33" s="255">
        <f>IF(LEN(B33)=LEN(SUBSTITUTE(B33,"埋立","")),B33,IF(LEN(SUBSTITUTE(B33,"埋立",""))=0,B33,SUBSTITUTE(B33,"埋立","")))</f>
        <v>0</v>
      </c>
      <c r="AB33" s="271" t="str">
        <f>SUBSTITUTE(B33,AA33,"")</f>
        <v/>
      </c>
      <c r="AC33" s="271"/>
      <c r="AD33" s="258" t="str">
        <f t="shared" si="0"/>
        <v/>
      </c>
      <c r="AE33" s="258" t="str">
        <f t="shared" si="2"/>
        <v/>
      </c>
      <c r="AF33" s="258" t="str">
        <f t="shared" si="3"/>
        <v/>
      </c>
      <c r="AG33" s="258" t="str">
        <f t="shared" si="4"/>
        <v/>
      </c>
      <c r="AH33" s="258"/>
      <c r="AI33" s="258" t="str">
        <f t="shared" si="5"/>
        <v/>
      </c>
      <c r="AJ33" s="259" t="str">
        <f t="shared" si="6"/>
        <v/>
      </c>
      <c r="AK33" s="260" t="str">
        <f t="shared" si="6"/>
        <v/>
      </c>
    </row>
    <row r="34" spans="1:37" ht="27" customHeight="1">
      <c r="A34" s="479"/>
      <c r="B34" s="481"/>
      <c r="C34" s="172"/>
      <c r="D34" s="172"/>
      <c r="E34" s="173"/>
      <c r="F34" s="175"/>
      <c r="G34" s="235"/>
      <c r="H34" s="174"/>
      <c r="I34" s="221"/>
      <c r="AA34" s="261">
        <f>IF(LEN(B33)=LEN(SUBSTITUTE(B33,"埋立","")),B33,IF(LEN(SUBSTITUTE(B33,"埋立",""))=0,B33,SUBSTITUTE(B33,"埋立","")))</f>
        <v>0</v>
      </c>
      <c r="AB34" s="262" t="str">
        <f>SUBSTITUTE(B33,AA34,"")</f>
        <v/>
      </c>
      <c r="AC34" s="262"/>
      <c r="AD34" s="263" t="str">
        <f t="shared" si="0"/>
        <v/>
      </c>
      <c r="AE34" s="263" t="str">
        <f t="shared" si="2"/>
        <v/>
      </c>
      <c r="AF34" s="263" t="str">
        <f t="shared" si="3"/>
        <v/>
      </c>
      <c r="AG34" s="263" t="str">
        <f t="shared" si="4"/>
        <v/>
      </c>
      <c r="AH34" s="263"/>
      <c r="AI34" s="263" t="str">
        <f t="shared" si="5"/>
        <v/>
      </c>
      <c r="AJ34" s="264" t="str">
        <f t="shared" si="6"/>
        <v/>
      </c>
      <c r="AK34" s="265" t="str">
        <f t="shared" si="6"/>
        <v/>
      </c>
    </row>
    <row r="35" spans="1:37" ht="27" customHeight="1">
      <c r="A35" s="479"/>
      <c r="B35" s="481"/>
      <c r="C35" s="169"/>
      <c r="D35" s="169"/>
      <c r="E35" s="170"/>
      <c r="F35" s="171"/>
      <c r="G35" s="234"/>
      <c r="H35" s="174"/>
      <c r="I35" s="221"/>
      <c r="AA35" s="261">
        <f>IF(LEN(B33)=LEN(SUBSTITUTE(B33,"埋立","")),B33,IF(LEN(SUBSTITUTE(B33,"埋立",""))=0,B33,SUBSTITUTE(B33,"埋立","")))</f>
        <v>0</v>
      </c>
      <c r="AB35" s="262" t="str">
        <f>SUBSTITUTE(B33,AA35,"")</f>
        <v/>
      </c>
      <c r="AC35" s="262"/>
      <c r="AD35" s="263" t="str">
        <f t="shared" si="0"/>
        <v/>
      </c>
      <c r="AE35" s="263" t="str">
        <f t="shared" si="2"/>
        <v/>
      </c>
      <c r="AF35" s="263" t="str">
        <f t="shared" si="3"/>
        <v/>
      </c>
      <c r="AG35" s="263" t="str">
        <f t="shared" si="4"/>
        <v/>
      </c>
      <c r="AH35" s="263"/>
      <c r="AI35" s="263" t="str">
        <f t="shared" si="5"/>
        <v/>
      </c>
      <c r="AJ35" s="264" t="str">
        <f t="shared" si="6"/>
        <v/>
      </c>
      <c r="AK35" s="265" t="str">
        <f t="shared" si="6"/>
        <v/>
      </c>
    </row>
    <row r="36" spans="1:37" ht="27" customHeight="1" thickBot="1">
      <c r="A36" s="480"/>
      <c r="B36" s="482"/>
      <c r="C36" s="176"/>
      <c r="D36" s="176"/>
      <c r="E36" s="177"/>
      <c r="F36" s="179"/>
      <c r="G36" s="236"/>
      <c r="H36" s="178"/>
      <c r="I36" s="222"/>
      <c r="AA36" s="266">
        <f>IF(LEN(B33)=LEN(SUBSTITUTE(B33,"埋立","")),B33,IF(LEN(SUBSTITUTE(B33,"埋立",""))=0,B33,SUBSTITUTE(B33,"埋立","")))</f>
        <v>0</v>
      </c>
      <c r="AB36" s="267" t="str">
        <f>SUBSTITUTE(B33,AA36,"")</f>
        <v/>
      </c>
      <c r="AC36" s="267"/>
      <c r="AD36" s="268" t="str">
        <f t="shared" si="0"/>
        <v/>
      </c>
      <c r="AE36" s="268" t="str">
        <f t="shared" si="2"/>
        <v/>
      </c>
      <c r="AF36" s="268" t="str">
        <f t="shared" si="3"/>
        <v/>
      </c>
      <c r="AG36" s="268" t="str">
        <f t="shared" si="4"/>
        <v/>
      </c>
      <c r="AH36" s="268"/>
      <c r="AI36" s="268" t="str">
        <f t="shared" si="5"/>
        <v/>
      </c>
      <c r="AJ36" s="269" t="str">
        <f t="shared" si="6"/>
        <v/>
      </c>
      <c r="AK36" s="270" t="str">
        <f t="shared" si="6"/>
        <v/>
      </c>
    </row>
    <row r="37" spans="1:37" ht="27" customHeight="1">
      <c r="A37" s="479">
        <f>A33+1</f>
        <v>9</v>
      </c>
      <c r="B37" s="481"/>
      <c r="C37" s="169"/>
      <c r="D37" s="169"/>
      <c r="E37" s="170"/>
      <c r="F37" s="171"/>
      <c r="G37" s="234"/>
      <c r="H37" s="28"/>
      <c r="I37" s="220"/>
      <c r="AA37" s="255">
        <f>IF(LEN(B37)=LEN(SUBSTITUTE(B37,"埋立","")),B37,IF(LEN(SUBSTITUTE(B37,"埋立",""))=0,B37,SUBSTITUTE(B37,"埋立","")))</f>
        <v>0</v>
      </c>
      <c r="AB37" s="271" t="str">
        <f>SUBSTITUTE(B37,AA37,"")</f>
        <v/>
      </c>
      <c r="AC37" s="271"/>
      <c r="AD37" s="258" t="str">
        <f t="shared" ref="AD37:AD68" si="13">IF(C37&lt;&gt;"",C37,"")</f>
        <v/>
      </c>
      <c r="AE37" s="258" t="str">
        <f t="shared" si="2"/>
        <v/>
      </c>
      <c r="AF37" s="258" t="str">
        <f t="shared" si="3"/>
        <v/>
      </c>
      <c r="AG37" s="258" t="str">
        <f t="shared" si="4"/>
        <v/>
      </c>
      <c r="AH37" s="258"/>
      <c r="AI37" s="258" t="str">
        <f t="shared" si="5"/>
        <v/>
      </c>
      <c r="AJ37" s="259" t="str">
        <f t="shared" si="6"/>
        <v/>
      </c>
      <c r="AK37" s="260" t="str">
        <f t="shared" si="6"/>
        <v/>
      </c>
    </row>
    <row r="38" spans="1:37" ht="27" customHeight="1">
      <c r="A38" s="479"/>
      <c r="B38" s="481"/>
      <c r="C38" s="172"/>
      <c r="D38" s="172"/>
      <c r="E38" s="173"/>
      <c r="F38" s="175"/>
      <c r="G38" s="235"/>
      <c r="H38" s="174"/>
      <c r="I38" s="221"/>
      <c r="AA38" s="261">
        <f>IF(LEN(B37)=LEN(SUBSTITUTE(B37,"埋立","")),B37,IF(LEN(SUBSTITUTE(B37,"埋立",""))=0,B37,SUBSTITUTE(B37,"埋立","")))</f>
        <v>0</v>
      </c>
      <c r="AB38" s="262" t="str">
        <f>SUBSTITUTE(B37,AA38,"")</f>
        <v/>
      </c>
      <c r="AC38" s="262"/>
      <c r="AD38" s="263" t="str">
        <f t="shared" si="13"/>
        <v/>
      </c>
      <c r="AE38" s="263" t="str">
        <f t="shared" si="2"/>
        <v/>
      </c>
      <c r="AF38" s="263" t="str">
        <f t="shared" si="3"/>
        <v/>
      </c>
      <c r="AG38" s="263" t="str">
        <f t="shared" si="4"/>
        <v/>
      </c>
      <c r="AH38" s="263"/>
      <c r="AI38" s="263" t="str">
        <f t="shared" si="5"/>
        <v/>
      </c>
      <c r="AJ38" s="264" t="str">
        <f t="shared" si="6"/>
        <v/>
      </c>
      <c r="AK38" s="265" t="str">
        <f t="shared" si="6"/>
        <v/>
      </c>
    </row>
    <row r="39" spans="1:37" ht="27" customHeight="1">
      <c r="A39" s="479"/>
      <c r="B39" s="481"/>
      <c r="C39" s="169"/>
      <c r="D39" s="169"/>
      <c r="E39" s="170"/>
      <c r="F39" s="171"/>
      <c r="G39" s="234"/>
      <c r="H39" s="174"/>
      <c r="I39" s="221"/>
      <c r="AA39" s="261">
        <f>IF(LEN(B37)=LEN(SUBSTITUTE(B37,"埋立","")),B37,IF(LEN(SUBSTITUTE(B37,"埋立",""))=0,B37,SUBSTITUTE(B37,"埋立","")))</f>
        <v>0</v>
      </c>
      <c r="AB39" s="262" t="str">
        <f>SUBSTITUTE(B37,AA39,"")</f>
        <v/>
      </c>
      <c r="AC39" s="262"/>
      <c r="AD39" s="263" t="str">
        <f t="shared" si="13"/>
        <v/>
      </c>
      <c r="AE39" s="263" t="str">
        <f t="shared" si="2"/>
        <v/>
      </c>
      <c r="AF39" s="263" t="str">
        <f t="shared" si="3"/>
        <v/>
      </c>
      <c r="AG39" s="263" t="str">
        <f t="shared" si="4"/>
        <v/>
      </c>
      <c r="AH39" s="263"/>
      <c r="AI39" s="263" t="str">
        <f t="shared" si="5"/>
        <v/>
      </c>
      <c r="AJ39" s="264" t="str">
        <f t="shared" si="6"/>
        <v/>
      </c>
      <c r="AK39" s="265" t="str">
        <f t="shared" si="6"/>
        <v/>
      </c>
    </row>
    <row r="40" spans="1:37" ht="27" customHeight="1" thickBot="1">
      <c r="A40" s="480"/>
      <c r="B40" s="482"/>
      <c r="C40" s="176"/>
      <c r="D40" s="176"/>
      <c r="E40" s="177"/>
      <c r="F40" s="179"/>
      <c r="G40" s="236"/>
      <c r="H40" s="178"/>
      <c r="I40" s="222"/>
      <c r="AA40" s="266">
        <f>IF(LEN(B37)=LEN(SUBSTITUTE(B37,"埋立","")),B37,IF(LEN(SUBSTITUTE(B37,"埋立",""))=0,B37,SUBSTITUTE(B37,"埋立","")))</f>
        <v>0</v>
      </c>
      <c r="AB40" s="267" t="str">
        <f>SUBSTITUTE(B37,AA40,"")</f>
        <v/>
      </c>
      <c r="AC40" s="267"/>
      <c r="AD40" s="268" t="str">
        <f t="shared" si="13"/>
        <v/>
      </c>
      <c r="AE40" s="268" t="str">
        <f t="shared" si="2"/>
        <v/>
      </c>
      <c r="AF40" s="268" t="str">
        <f t="shared" si="3"/>
        <v/>
      </c>
      <c r="AG40" s="268" t="str">
        <f t="shared" si="4"/>
        <v/>
      </c>
      <c r="AH40" s="268"/>
      <c r="AI40" s="268" t="str">
        <f t="shared" si="5"/>
        <v/>
      </c>
      <c r="AJ40" s="269" t="str">
        <f t="shared" si="6"/>
        <v/>
      </c>
      <c r="AK40" s="270" t="str">
        <f t="shared" si="6"/>
        <v/>
      </c>
    </row>
    <row r="41" spans="1:37" ht="27" customHeight="1">
      <c r="A41" s="490">
        <f t="shared" ref="A41:A65" si="14">A37+1</f>
        <v>10</v>
      </c>
      <c r="B41" s="483"/>
      <c r="C41" s="180"/>
      <c r="D41" s="180"/>
      <c r="E41" s="181"/>
      <c r="F41" s="182"/>
      <c r="G41" s="237"/>
      <c r="H41" s="167"/>
      <c r="I41" s="223"/>
      <c r="AA41" s="255">
        <f>IF(LEN(B41)=LEN(SUBSTITUTE(B41,"埋立","")),B41,IF(LEN(SUBSTITUTE(B41,"埋立",""))=0,B41,SUBSTITUTE(B41,"埋立","")))</f>
        <v>0</v>
      </c>
      <c r="AB41" s="271" t="str">
        <f>SUBSTITUTE(B41,AA41,"")</f>
        <v/>
      </c>
      <c r="AC41" s="271"/>
      <c r="AD41" s="258" t="str">
        <f t="shared" si="13"/>
        <v/>
      </c>
      <c r="AE41" s="258" t="str">
        <f t="shared" si="2"/>
        <v/>
      </c>
      <c r="AF41" s="258" t="str">
        <f t="shared" si="3"/>
        <v/>
      </c>
      <c r="AG41" s="258" t="str">
        <f t="shared" si="4"/>
        <v/>
      </c>
      <c r="AH41" s="258"/>
      <c r="AI41" s="258" t="str">
        <f t="shared" si="5"/>
        <v/>
      </c>
      <c r="AJ41" s="259" t="str">
        <f t="shared" si="6"/>
        <v/>
      </c>
      <c r="AK41" s="260" t="str">
        <f t="shared" si="6"/>
        <v/>
      </c>
    </row>
    <row r="42" spans="1:37" ht="27" customHeight="1">
      <c r="A42" s="479"/>
      <c r="B42" s="481"/>
      <c r="C42" s="172"/>
      <c r="D42" s="172"/>
      <c r="E42" s="173"/>
      <c r="F42" s="175"/>
      <c r="G42" s="235"/>
      <c r="H42" s="174"/>
      <c r="I42" s="221"/>
      <c r="AA42" s="261">
        <f>IF(LEN(B41)=LEN(SUBSTITUTE(B41,"埋立","")),B41,IF(LEN(SUBSTITUTE(B41,"埋立",""))=0,B41,SUBSTITUTE(B41,"埋立","")))</f>
        <v>0</v>
      </c>
      <c r="AB42" s="262" t="str">
        <f>SUBSTITUTE(B41,AA42,"")</f>
        <v/>
      </c>
      <c r="AC42" s="262"/>
      <c r="AD42" s="263" t="str">
        <f t="shared" si="13"/>
        <v/>
      </c>
      <c r="AE42" s="263" t="str">
        <f t="shared" si="2"/>
        <v/>
      </c>
      <c r="AF42" s="263" t="str">
        <f t="shared" si="3"/>
        <v/>
      </c>
      <c r="AG42" s="263" t="str">
        <f t="shared" si="4"/>
        <v/>
      </c>
      <c r="AH42" s="263"/>
      <c r="AI42" s="263" t="str">
        <f t="shared" si="5"/>
        <v/>
      </c>
      <c r="AJ42" s="264" t="str">
        <f t="shared" si="6"/>
        <v/>
      </c>
      <c r="AK42" s="265" t="str">
        <f t="shared" si="6"/>
        <v/>
      </c>
    </row>
    <row r="43" spans="1:37" ht="27" customHeight="1">
      <c r="A43" s="479"/>
      <c r="B43" s="481"/>
      <c r="C43" s="169"/>
      <c r="D43" s="169"/>
      <c r="E43" s="170"/>
      <c r="F43" s="171"/>
      <c r="G43" s="234"/>
      <c r="H43" s="174"/>
      <c r="I43" s="221"/>
      <c r="AA43" s="261">
        <f>IF(LEN(B41)=LEN(SUBSTITUTE(B41,"埋立","")),B41,IF(LEN(SUBSTITUTE(B41,"埋立",""))=0,B41,SUBSTITUTE(B41,"埋立","")))</f>
        <v>0</v>
      </c>
      <c r="AB43" s="262" t="str">
        <f>SUBSTITUTE(B41,AA43,"")</f>
        <v/>
      </c>
      <c r="AC43" s="262"/>
      <c r="AD43" s="263" t="str">
        <f t="shared" si="13"/>
        <v/>
      </c>
      <c r="AE43" s="263" t="str">
        <f t="shared" si="2"/>
        <v/>
      </c>
      <c r="AF43" s="263" t="str">
        <f t="shared" si="3"/>
        <v/>
      </c>
      <c r="AG43" s="263" t="str">
        <f t="shared" si="4"/>
        <v/>
      </c>
      <c r="AH43" s="263"/>
      <c r="AI43" s="263" t="str">
        <f t="shared" si="5"/>
        <v/>
      </c>
      <c r="AJ43" s="264" t="str">
        <f t="shared" si="6"/>
        <v/>
      </c>
      <c r="AK43" s="265" t="str">
        <f t="shared" si="6"/>
        <v/>
      </c>
    </row>
    <row r="44" spans="1:37" ht="27" customHeight="1" thickBot="1">
      <c r="A44" s="491"/>
      <c r="B44" s="492"/>
      <c r="C44" s="183"/>
      <c r="D44" s="183"/>
      <c r="E44" s="184"/>
      <c r="F44" s="186"/>
      <c r="G44" s="238"/>
      <c r="H44" s="185"/>
      <c r="I44" s="224"/>
      <c r="AA44" s="266">
        <f>IF(LEN(B41)=LEN(SUBSTITUTE(B41,"埋立","")),B41,IF(LEN(SUBSTITUTE(B41,"埋立",""))=0,B41,SUBSTITUTE(B41,"埋立","")))</f>
        <v>0</v>
      </c>
      <c r="AB44" s="267" t="str">
        <f>SUBSTITUTE(B41,AA44,"")</f>
        <v/>
      </c>
      <c r="AC44" s="267"/>
      <c r="AD44" s="268" t="str">
        <f t="shared" si="13"/>
        <v/>
      </c>
      <c r="AE44" s="268" t="str">
        <f t="shared" si="2"/>
        <v/>
      </c>
      <c r="AF44" s="268" t="str">
        <f t="shared" si="3"/>
        <v/>
      </c>
      <c r="AG44" s="268" t="str">
        <f t="shared" si="4"/>
        <v/>
      </c>
      <c r="AH44" s="268"/>
      <c r="AI44" s="268" t="str">
        <f t="shared" si="5"/>
        <v/>
      </c>
      <c r="AJ44" s="269" t="str">
        <f t="shared" si="6"/>
        <v/>
      </c>
      <c r="AK44" s="270" t="str">
        <f t="shared" si="6"/>
        <v/>
      </c>
    </row>
    <row r="45" spans="1:37" ht="27" customHeight="1">
      <c r="A45" s="479">
        <f t="shared" si="14"/>
        <v>11</v>
      </c>
      <c r="B45" s="481"/>
      <c r="C45" s="169"/>
      <c r="D45" s="169"/>
      <c r="E45" s="170"/>
      <c r="F45" s="171"/>
      <c r="G45" s="234"/>
      <c r="H45" s="28"/>
      <c r="I45" s="220"/>
      <c r="AA45" s="255">
        <f>IF(LEN(B45)=LEN(SUBSTITUTE(B45,"埋立","")),B45,IF(LEN(SUBSTITUTE(B45,"埋立",""))=0,B45,SUBSTITUTE(B45,"埋立","")))</f>
        <v>0</v>
      </c>
      <c r="AB45" s="271" t="str">
        <f>SUBSTITUTE(B45,AA45,"")</f>
        <v/>
      </c>
      <c r="AC45" s="271"/>
      <c r="AD45" s="258" t="str">
        <f t="shared" si="13"/>
        <v/>
      </c>
      <c r="AE45" s="258" t="str">
        <f t="shared" si="2"/>
        <v/>
      </c>
      <c r="AF45" s="258" t="str">
        <f t="shared" si="3"/>
        <v/>
      </c>
      <c r="AG45" s="258" t="str">
        <f t="shared" si="4"/>
        <v/>
      </c>
      <c r="AH45" s="258"/>
      <c r="AI45" s="258" t="str">
        <f t="shared" si="5"/>
        <v/>
      </c>
      <c r="AJ45" s="259" t="str">
        <f t="shared" si="6"/>
        <v/>
      </c>
      <c r="AK45" s="260" t="str">
        <f t="shared" si="6"/>
        <v/>
      </c>
    </row>
    <row r="46" spans="1:37" ht="27" customHeight="1">
      <c r="A46" s="479"/>
      <c r="B46" s="481"/>
      <c r="C46" s="172"/>
      <c r="D46" s="172"/>
      <c r="E46" s="173"/>
      <c r="F46" s="175"/>
      <c r="G46" s="235"/>
      <c r="H46" s="174"/>
      <c r="I46" s="221"/>
      <c r="AA46" s="261">
        <f>IF(LEN(B45)=LEN(SUBSTITUTE(B45,"埋立","")),B45,IF(LEN(SUBSTITUTE(B45,"埋立",""))=0,B45,SUBSTITUTE(B45,"埋立","")))</f>
        <v>0</v>
      </c>
      <c r="AB46" s="262" t="str">
        <f>SUBSTITUTE(B45,AA46,"")</f>
        <v/>
      </c>
      <c r="AC46" s="262"/>
      <c r="AD46" s="263" t="str">
        <f t="shared" si="13"/>
        <v/>
      </c>
      <c r="AE46" s="263" t="str">
        <f t="shared" si="2"/>
        <v/>
      </c>
      <c r="AF46" s="263" t="str">
        <f t="shared" si="3"/>
        <v/>
      </c>
      <c r="AG46" s="263" t="str">
        <f t="shared" si="4"/>
        <v/>
      </c>
      <c r="AH46" s="263"/>
      <c r="AI46" s="263" t="str">
        <f t="shared" si="5"/>
        <v/>
      </c>
      <c r="AJ46" s="264" t="str">
        <f t="shared" si="6"/>
        <v/>
      </c>
      <c r="AK46" s="265" t="str">
        <f t="shared" si="6"/>
        <v/>
      </c>
    </row>
    <row r="47" spans="1:37" ht="27" customHeight="1">
      <c r="A47" s="479"/>
      <c r="B47" s="481"/>
      <c r="C47" s="169"/>
      <c r="D47" s="169"/>
      <c r="E47" s="170"/>
      <c r="F47" s="171"/>
      <c r="G47" s="234"/>
      <c r="H47" s="174"/>
      <c r="I47" s="221"/>
      <c r="AA47" s="261">
        <f>IF(LEN(B45)=LEN(SUBSTITUTE(B45,"埋立","")),B45,IF(LEN(SUBSTITUTE(B45,"埋立",""))=0,B45,SUBSTITUTE(B45,"埋立","")))</f>
        <v>0</v>
      </c>
      <c r="AB47" s="262" t="str">
        <f>SUBSTITUTE(B45,AA47,"")</f>
        <v/>
      </c>
      <c r="AC47" s="262"/>
      <c r="AD47" s="263" t="str">
        <f t="shared" si="13"/>
        <v/>
      </c>
      <c r="AE47" s="263" t="str">
        <f t="shared" si="2"/>
        <v/>
      </c>
      <c r="AF47" s="263" t="str">
        <f t="shared" si="3"/>
        <v/>
      </c>
      <c r="AG47" s="263" t="str">
        <f t="shared" si="4"/>
        <v/>
      </c>
      <c r="AH47" s="263"/>
      <c r="AI47" s="263" t="str">
        <f t="shared" si="5"/>
        <v/>
      </c>
      <c r="AJ47" s="264" t="str">
        <f t="shared" si="6"/>
        <v/>
      </c>
      <c r="AK47" s="265" t="str">
        <f t="shared" si="6"/>
        <v/>
      </c>
    </row>
    <row r="48" spans="1:37" ht="27" customHeight="1" thickBot="1">
      <c r="A48" s="480"/>
      <c r="B48" s="482"/>
      <c r="C48" s="176"/>
      <c r="D48" s="176"/>
      <c r="E48" s="177"/>
      <c r="F48" s="179"/>
      <c r="G48" s="236"/>
      <c r="H48" s="178"/>
      <c r="I48" s="222"/>
      <c r="AA48" s="266">
        <f>IF(LEN(B45)=LEN(SUBSTITUTE(B45,"埋立","")),B45,IF(LEN(SUBSTITUTE(B45,"埋立",""))=0,B45,SUBSTITUTE(B45,"埋立","")))</f>
        <v>0</v>
      </c>
      <c r="AB48" s="267" t="str">
        <f>SUBSTITUTE(B45,AA48,"")</f>
        <v/>
      </c>
      <c r="AC48" s="267"/>
      <c r="AD48" s="268" t="str">
        <f t="shared" si="13"/>
        <v/>
      </c>
      <c r="AE48" s="268" t="str">
        <f t="shared" si="2"/>
        <v/>
      </c>
      <c r="AF48" s="268" t="str">
        <f t="shared" si="3"/>
        <v/>
      </c>
      <c r="AG48" s="268" t="str">
        <f t="shared" si="4"/>
        <v/>
      </c>
      <c r="AH48" s="268"/>
      <c r="AI48" s="268" t="str">
        <f t="shared" si="5"/>
        <v/>
      </c>
      <c r="AJ48" s="269" t="str">
        <f t="shared" si="6"/>
        <v/>
      </c>
      <c r="AK48" s="270" t="str">
        <f t="shared" si="6"/>
        <v/>
      </c>
    </row>
    <row r="49" spans="1:37" ht="27" customHeight="1">
      <c r="A49" s="490">
        <f t="shared" si="14"/>
        <v>12</v>
      </c>
      <c r="B49" s="483"/>
      <c r="C49" s="169"/>
      <c r="D49" s="169"/>
      <c r="E49" s="170"/>
      <c r="F49" s="171"/>
      <c r="G49" s="234"/>
      <c r="H49" s="28"/>
      <c r="I49" s="220"/>
      <c r="AA49" s="255">
        <f>IF(LEN(B49)=LEN(SUBSTITUTE(B49,"埋立","")),B49,IF(LEN(SUBSTITUTE(B49,"埋立",""))=0,B49,SUBSTITUTE(B49,"埋立","")))</f>
        <v>0</v>
      </c>
      <c r="AB49" s="271" t="str">
        <f>SUBSTITUTE(B49,AA49,"")</f>
        <v/>
      </c>
      <c r="AC49" s="271"/>
      <c r="AD49" s="258" t="str">
        <f t="shared" si="13"/>
        <v/>
      </c>
      <c r="AE49" s="258" t="str">
        <f t="shared" si="2"/>
        <v/>
      </c>
      <c r="AF49" s="258" t="str">
        <f t="shared" si="3"/>
        <v/>
      </c>
      <c r="AG49" s="258" t="str">
        <f t="shared" si="4"/>
        <v/>
      </c>
      <c r="AH49" s="258"/>
      <c r="AI49" s="258" t="str">
        <f t="shared" si="5"/>
        <v/>
      </c>
      <c r="AJ49" s="259" t="str">
        <f t="shared" si="6"/>
        <v/>
      </c>
      <c r="AK49" s="260" t="str">
        <f t="shared" si="6"/>
        <v/>
      </c>
    </row>
    <row r="50" spans="1:37" ht="27" customHeight="1">
      <c r="A50" s="479"/>
      <c r="B50" s="481"/>
      <c r="C50" s="172"/>
      <c r="D50" s="172"/>
      <c r="E50" s="173"/>
      <c r="F50" s="175"/>
      <c r="G50" s="235"/>
      <c r="H50" s="174"/>
      <c r="I50" s="221"/>
      <c r="AA50" s="261">
        <f>IF(LEN(B49)=LEN(SUBSTITUTE(B49,"埋立","")),B49,IF(LEN(SUBSTITUTE(B49,"埋立",""))=0,B49,SUBSTITUTE(B49,"埋立","")))</f>
        <v>0</v>
      </c>
      <c r="AB50" s="262" t="str">
        <f>SUBSTITUTE(B49,AA50,"")</f>
        <v/>
      </c>
      <c r="AC50" s="262"/>
      <c r="AD50" s="263" t="str">
        <f t="shared" si="13"/>
        <v/>
      </c>
      <c r="AE50" s="263" t="str">
        <f t="shared" si="2"/>
        <v/>
      </c>
      <c r="AF50" s="263" t="str">
        <f t="shared" si="3"/>
        <v/>
      </c>
      <c r="AG50" s="263" t="str">
        <f t="shared" si="4"/>
        <v/>
      </c>
      <c r="AH50" s="263"/>
      <c r="AI50" s="263" t="str">
        <f t="shared" si="5"/>
        <v/>
      </c>
      <c r="AJ50" s="264" t="str">
        <f t="shared" si="6"/>
        <v/>
      </c>
      <c r="AK50" s="265" t="str">
        <f t="shared" si="6"/>
        <v/>
      </c>
    </row>
    <row r="51" spans="1:37" ht="27" customHeight="1">
      <c r="A51" s="479"/>
      <c r="B51" s="481"/>
      <c r="C51" s="169"/>
      <c r="D51" s="169"/>
      <c r="E51" s="170"/>
      <c r="F51" s="171"/>
      <c r="G51" s="234"/>
      <c r="H51" s="174"/>
      <c r="I51" s="221"/>
      <c r="AA51" s="261">
        <f>IF(LEN(B49)=LEN(SUBSTITUTE(B49,"埋立","")),B49,IF(LEN(SUBSTITUTE(B49,"埋立",""))=0,B49,SUBSTITUTE(B49,"埋立","")))</f>
        <v>0</v>
      </c>
      <c r="AB51" s="262" t="str">
        <f>SUBSTITUTE(B49,AA51,"")</f>
        <v/>
      </c>
      <c r="AC51" s="262"/>
      <c r="AD51" s="263" t="str">
        <f t="shared" si="13"/>
        <v/>
      </c>
      <c r="AE51" s="263" t="str">
        <f t="shared" si="2"/>
        <v/>
      </c>
      <c r="AF51" s="263" t="str">
        <f t="shared" si="3"/>
        <v/>
      </c>
      <c r="AG51" s="263" t="str">
        <f t="shared" si="4"/>
        <v/>
      </c>
      <c r="AH51" s="263"/>
      <c r="AI51" s="263" t="str">
        <f t="shared" si="5"/>
        <v/>
      </c>
      <c r="AJ51" s="264" t="str">
        <f t="shared" si="6"/>
        <v/>
      </c>
      <c r="AK51" s="265" t="str">
        <f t="shared" si="6"/>
        <v/>
      </c>
    </row>
    <row r="52" spans="1:37" ht="27" customHeight="1" thickBot="1">
      <c r="A52" s="480"/>
      <c r="B52" s="482"/>
      <c r="C52" s="176"/>
      <c r="D52" s="176"/>
      <c r="E52" s="177"/>
      <c r="F52" s="179"/>
      <c r="G52" s="236"/>
      <c r="H52" s="178"/>
      <c r="I52" s="222"/>
      <c r="AA52" s="266">
        <f>IF(LEN(B49)=LEN(SUBSTITUTE(B49,"埋立","")),B49,IF(LEN(SUBSTITUTE(B49,"埋立",""))=0,B49,SUBSTITUTE(B49,"埋立","")))</f>
        <v>0</v>
      </c>
      <c r="AB52" s="267" t="str">
        <f>SUBSTITUTE(B49,AA52,"")</f>
        <v/>
      </c>
      <c r="AC52" s="267"/>
      <c r="AD52" s="268" t="str">
        <f t="shared" si="13"/>
        <v/>
      </c>
      <c r="AE52" s="268" t="str">
        <f t="shared" si="2"/>
        <v/>
      </c>
      <c r="AF52" s="268" t="str">
        <f t="shared" si="3"/>
        <v/>
      </c>
      <c r="AG52" s="268" t="str">
        <f t="shared" si="4"/>
        <v/>
      </c>
      <c r="AH52" s="268"/>
      <c r="AI52" s="268" t="str">
        <f t="shared" si="5"/>
        <v/>
      </c>
      <c r="AJ52" s="269" t="str">
        <f t="shared" si="6"/>
        <v/>
      </c>
      <c r="AK52" s="270" t="str">
        <f t="shared" si="6"/>
        <v/>
      </c>
    </row>
    <row r="53" spans="1:37" ht="27" customHeight="1">
      <c r="A53" s="490">
        <f t="shared" si="14"/>
        <v>13</v>
      </c>
      <c r="B53" s="483"/>
      <c r="C53" s="169"/>
      <c r="D53" s="169"/>
      <c r="E53" s="170"/>
      <c r="F53" s="171"/>
      <c r="G53" s="234"/>
      <c r="H53" s="28"/>
      <c r="I53" s="220"/>
      <c r="AA53" s="255">
        <f>IF(LEN(B53)=LEN(SUBSTITUTE(B53,"埋立","")),B53,IF(LEN(SUBSTITUTE(B53,"埋立",""))=0,B53,SUBSTITUTE(B53,"埋立","")))</f>
        <v>0</v>
      </c>
      <c r="AB53" s="271" t="str">
        <f>SUBSTITUTE(B53,AA53,"")</f>
        <v/>
      </c>
      <c r="AC53" s="271"/>
      <c r="AD53" s="258" t="str">
        <f t="shared" si="13"/>
        <v/>
      </c>
      <c r="AE53" s="258" t="str">
        <f t="shared" si="2"/>
        <v/>
      </c>
      <c r="AF53" s="258" t="str">
        <f t="shared" si="3"/>
        <v/>
      </c>
      <c r="AG53" s="258" t="str">
        <f t="shared" si="4"/>
        <v/>
      </c>
      <c r="AH53" s="258"/>
      <c r="AI53" s="258" t="str">
        <f t="shared" si="5"/>
        <v/>
      </c>
      <c r="AJ53" s="259" t="str">
        <f t="shared" si="6"/>
        <v/>
      </c>
      <c r="AK53" s="260" t="str">
        <f t="shared" si="6"/>
        <v/>
      </c>
    </row>
    <row r="54" spans="1:37" ht="27" customHeight="1">
      <c r="A54" s="479"/>
      <c r="B54" s="481"/>
      <c r="C54" s="172"/>
      <c r="D54" s="172"/>
      <c r="E54" s="173"/>
      <c r="F54" s="175"/>
      <c r="G54" s="235"/>
      <c r="H54" s="174"/>
      <c r="I54" s="221"/>
      <c r="AA54" s="261">
        <f>IF(LEN(B53)=LEN(SUBSTITUTE(B53,"埋立","")),B53,IF(LEN(SUBSTITUTE(B53,"埋立",""))=0,B53,SUBSTITUTE(B53,"埋立","")))</f>
        <v>0</v>
      </c>
      <c r="AB54" s="262" t="str">
        <f>SUBSTITUTE(B53,AA54,"")</f>
        <v/>
      </c>
      <c r="AC54" s="262"/>
      <c r="AD54" s="263" t="str">
        <f t="shared" si="13"/>
        <v/>
      </c>
      <c r="AE54" s="263" t="str">
        <f t="shared" si="2"/>
        <v/>
      </c>
      <c r="AF54" s="263" t="str">
        <f t="shared" si="3"/>
        <v/>
      </c>
      <c r="AG54" s="263" t="str">
        <f t="shared" si="4"/>
        <v/>
      </c>
      <c r="AH54" s="263"/>
      <c r="AI54" s="263" t="str">
        <f t="shared" si="5"/>
        <v/>
      </c>
      <c r="AJ54" s="264" t="str">
        <f t="shared" si="6"/>
        <v/>
      </c>
      <c r="AK54" s="265" t="str">
        <f t="shared" si="6"/>
        <v/>
      </c>
    </row>
    <row r="55" spans="1:37" ht="27" customHeight="1">
      <c r="A55" s="479"/>
      <c r="B55" s="481"/>
      <c r="C55" s="169"/>
      <c r="D55" s="169"/>
      <c r="E55" s="170"/>
      <c r="F55" s="171"/>
      <c r="G55" s="234"/>
      <c r="H55" s="174"/>
      <c r="I55" s="221"/>
      <c r="AA55" s="261">
        <f>IF(LEN(B53)=LEN(SUBSTITUTE(B53,"埋立","")),B53,IF(LEN(SUBSTITUTE(B53,"埋立",""))=0,B53,SUBSTITUTE(B53,"埋立","")))</f>
        <v>0</v>
      </c>
      <c r="AB55" s="262" t="str">
        <f>SUBSTITUTE(B53,AA55,"")</f>
        <v/>
      </c>
      <c r="AC55" s="262"/>
      <c r="AD55" s="263" t="str">
        <f t="shared" si="13"/>
        <v/>
      </c>
      <c r="AE55" s="263" t="str">
        <f t="shared" si="2"/>
        <v/>
      </c>
      <c r="AF55" s="263" t="str">
        <f t="shared" si="3"/>
        <v/>
      </c>
      <c r="AG55" s="263" t="str">
        <f t="shared" si="4"/>
        <v/>
      </c>
      <c r="AH55" s="263"/>
      <c r="AI55" s="263" t="str">
        <f t="shared" si="5"/>
        <v/>
      </c>
      <c r="AJ55" s="264" t="str">
        <f t="shared" si="6"/>
        <v/>
      </c>
      <c r="AK55" s="265" t="str">
        <f t="shared" si="6"/>
        <v/>
      </c>
    </row>
    <row r="56" spans="1:37" ht="27" customHeight="1" thickBot="1">
      <c r="A56" s="480"/>
      <c r="B56" s="482"/>
      <c r="C56" s="176"/>
      <c r="D56" s="176"/>
      <c r="E56" s="177"/>
      <c r="F56" s="179"/>
      <c r="G56" s="236"/>
      <c r="H56" s="178"/>
      <c r="I56" s="222"/>
      <c r="AA56" s="266">
        <f>IF(LEN(B53)=LEN(SUBSTITUTE(B53,"埋立","")),B53,IF(LEN(SUBSTITUTE(B53,"埋立",""))=0,B53,SUBSTITUTE(B53,"埋立","")))</f>
        <v>0</v>
      </c>
      <c r="AB56" s="267" t="str">
        <f>SUBSTITUTE(B53,AA56,"")</f>
        <v/>
      </c>
      <c r="AC56" s="267"/>
      <c r="AD56" s="268" t="str">
        <f t="shared" si="13"/>
        <v/>
      </c>
      <c r="AE56" s="268" t="str">
        <f t="shared" si="2"/>
        <v/>
      </c>
      <c r="AF56" s="268" t="str">
        <f t="shared" si="3"/>
        <v/>
      </c>
      <c r="AG56" s="268" t="str">
        <f t="shared" si="4"/>
        <v/>
      </c>
      <c r="AH56" s="268"/>
      <c r="AI56" s="268" t="str">
        <f t="shared" si="5"/>
        <v/>
      </c>
      <c r="AJ56" s="269" t="str">
        <f t="shared" si="6"/>
        <v/>
      </c>
      <c r="AK56" s="270" t="str">
        <f t="shared" si="6"/>
        <v/>
      </c>
    </row>
    <row r="57" spans="1:37" ht="27" customHeight="1">
      <c r="A57" s="490">
        <f t="shared" si="14"/>
        <v>14</v>
      </c>
      <c r="B57" s="483"/>
      <c r="C57" s="169"/>
      <c r="D57" s="169"/>
      <c r="E57" s="170"/>
      <c r="F57" s="171"/>
      <c r="G57" s="234"/>
      <c r="H57" s="28"/>
      <c r="I57" s="220"/>
      <c r="AA57" s="255">
        <f>IF(LEN(B57)=LEN(SUBSTITUTE(B57,"埋立","")),B57,IF(LEN(SUBSTITUTE(B57,"埋立",""))=0,B57,SUBSTITUTE(B57,"埋立","")))</f>
        <v>0</v>
      </c>
      <c r="AB57" s="271" t="str">
        <f>SUBSTITUTE(B57,AA57,"")</f>
        <v/>
      </c>
      <c r="AC57" s="271"/>
      <c r="AD57" s="258" t="str">
        <f t="shared" si="13"/>
        <v/>
      </c>
      <c r="AE57" s="258" t="str">
        <f t="shared" si="2"/>
        <v/>
      </c>
      <c r="AF57" s="258" t="str">
        <f t="shared" si="3"/>
        <v/>
      </c>
      <c r="AG57" s="258" t="str">
        <f t="shared" si="4"/>
        <v/>
      </c>
      <c r="AH57" s="258"/>
      <c r="AI57" s="258" t="str">
        <f t="shared" si="5"/>
        <v/>
      </c>
      <c r="AJ57" s="259" t="str">
        <f t="shared" si="6"/>
        <v/>
      </c>
      <c r="AK57" s="260" t="str">
        <f t="shared" si="6"/>
        <v/>
      </c>
    </row>
    <row r="58" spans="1:37" ht="27" customHeight="1">
      <c r="A58" s="479"/>
      <c r="B58" s="481"/>
      <c r="C58" s="172"/>
      <c r="D58" s="172"/>
      <c r="E58" s="173"/>
      <c r="F58" s="175"/>
      <c r="G58" s="235"/>
      <c r="H58" s="174"/>
      <c r="I58" s="221"/>
      <c r="AA58" s="261">
        <f>IF(LEN(B57)=LEN(SUBSTITUTE(B57,"埋立","")),B57,IF(LEN(SUBSTITUTE(B57,"埋立",""))=0,B57,SUBSTITUTE(B57,"埋立","")))</f>
        <v>0</v>
      </c>
      <c r="AB58" s="262" t="str">
        <f>SUBSTITUTE(B57,AA58,"")</f>
        <v/>
      </c>
      <c r="AC58" s="262"/>
      <c r="AD58" s="263" t="str">
        <f t="shared" si="13"/>
        <v/>
      </c>
      <c r="AE58" s="263" t="str">
        <f t="shared" si="2"/>
        <v/>
      </c>
      <c r="AF58" s="263" t="str">
        <f t="shared" si="3"/>
        <v/>
      </c>
      <c r="AG58" s="263" t="str">
        <f t="shared" si="4"/>
        <v/>
      </c>
      <c r="AH58" s="263"/>
      <c r="AI58" s="263" t="str">
        <f t="shared" si="5"/>
        <v/>
      </c>
      <c r="AJ58" s="264" t="str">
        <f t="shared" si="6"/>
        <v/>
      </c>
      <c r="AK58" s="265" t="str">
        <f t="shared" si="6"/>
        <v/>
      </c>
    </row>
    <row r="59" spans="1:37" ht="27" customHeight="1">
      <c r="A59" s="479"/>
      <c r="B59" s="481"/>
      <c r="C59" s="169"/>
      <c r="D59" s="169"/>
      <c r="E59" s="170"/>
      <c r="F59" s="171"/>
      <c r="G59" s="234"/>
      <c r="H59" s="174"/>
      <c r="I59" s="221"/>
      <c r="AA59" s="261">
        <f>IF(LEN(B57)=LEN(SUBSTITUTE(B57,"埋立","")),B57,IF(LEN(SUBSTITUTE(B57,"埋立",""))=0,B57,SUBSTITUTE(B57,"埋立","")))</f>
        <v>0</v>
      </c>
      <c r="AB59" s="262" t="str">
        <f>SUBSTITUTE(B57,AA59,"")</f>
        <v/>
      </c>
      <c r="AC59" s="262"/>
      <c r="AD59" s="263" t="str">
        <f t="shared" si="13"/>
        <v/>
      </c>
      <c r="AE59" s="263" t="str">
        <f t="shared" si="2"/>
        <v/>
      </c>
      <c r="AF59" s="263" t="str">
        <f t="shared" si="3"/>
        <v/>
      </c>
      <c r="AG59" s="263" t="str">
        <f t="shared" si="4"/>
        <v/>
      </c>
      <c r="AH59" s="263"/>
      <c r="AI59" s="263" t="str">
        <f t="shared" si="5"/>
        <v/>
      </c>
      <c r="AJ59" s="264" t="str">
        <f t="shared" si="6"/>
        <v/>
      </c>
      <c r="AK59" s="265" t="str">
        <f t="shared" si="6"/>
        <v/>
      </c>
    </row>
    <row r="60" spans="1:37" ht="27" customHeight="1" thickBot="1">
      <c r="A60" s="480"/>
      <c r="B60" s="482"/>
      <c r="C60" s="176"/>
      <c r="D60" s="176"/>
      <c r="E60" s="177"/>
      <c r="F60" s="179"/>
      <c r="G60" s="236"/>
      <c r="H60" s="178"/>
      <c r="I60" s="222"/>
      <c r="AA60" s="266">
        <f>IF(LEN(B57)=LEN(SUBSTITUTE(B57,"埋立","")),B57,IF(LEN(SUBSTITUTE(B57,"埋立",""))=0,B57,SUBSTITUTE(B57,"埋立","")))</f>
        <v>0</v>
      </c>
      <c r="AB60" s="267" t="str">
        <f>SUBSTITUTE(B57,AA60,"")</f>
        <v/>
      </c>
      <c r="AC60" s="267"/>
      <c r="AD60" s="268" t="str">
        <f t="shared" si="13"/>
        <v/>
      </c>
      <c r="AE60" s="268" t="str">
        <f t="shared" si="2"/>
        <v/>
      </c>
      <c r="AF60" s="268" t="str">
        <f t="shared" si="3"/>
        <v/>
      </c>
      <c r="AG60" s="268" t="str">
        <f t="shared" si="4"/>
        <v/>
      </c>
      <c r="AH60" s="268"/>
      <c r="AI60" s="268" t="str">
        <f t="shared" si="5"/>
        <v/>
      </c>
      <c r="AJ60" s="269" t="str">
        <f t="shared" si="6"/>
        <v/>
      </c>
      <c r="AK60" s="270" t="str">
        <f t="shared" si="6"/>
        <v/>
      </c>
    </row>
    <row r="61" spans="1:37" ht="27" customHeight="1">
      <c r="A61" s="490">
        <f t="shared" si="14"/>
        <v>15</v>
      </c>
      <c r="B61" s="483"/>
      <c r="C61" s="169"/>
      <c r="D61" s="169"/>
      <c r="E61" s="170"/>
      <c r="F61" s="171"/>
      <c r="G61" s="234"/>
      <c r="H61" s="28"/>
      <c r="I61" s="220"/>
      <c r="AA61" s="255">
        <f>IF(LEN(B61)=LEN(SUBSTITUTE(B61,"埋立","")),B61,IF(LEN(SUBSTITUTE(B61,"埋立",""))=0,B61,SUBSTITUTE(B61,"埋立","")))</f>
        <v>0</v>
      </c>
      <c r="AB61" s="271" t="str">
        <f>SUBSTITUTE(B61,AA61,"")</f>
        <v/>
      </c>
      <c r="AC61" s="271"/>
      <c r="AD61" s="258" t="str">
        <f t="shared" si="13"/>
        <v/>
      </c>
      <c r="AE61" s="258" t="str">
        <f t="shared" si="2"/>
        <v/>
      </c>
      <c r="AF61" s="258" t="str">
        <f t="shared" si="3"/>
        <v/>
      </c>
      <c r="AG61" s="258" t="str">
        <f t="shared" si="4"/>
        <v/>
      </c>
      <c r="AH61" s="258"/>
      <c r="AI61" s="258" t="str">
        <f t="shared" si="5"/>
        <v/>
      </c>
      <c r="AJ61" s="259" t="str">
        <f t="shared" si="6"/>
        <v/>
      </c>
      <c r="AK61" s="260" t="str">
        <f t="shared" si="6"/>
        <v/>
      </c>
    </row>
    <row r="62" spans="1:37" ht="27" customHeight="1">
      <c r="A62" s="479"/>
      <c r="B62" s="481"/>
      <c r="C62" s="172"/>
      <c r="D62" s="172"/>
      <c r="E62" s="173"/>
      <c r="F62" s="175"/>
      <c r="G62" s="235"/>
      <c r="H62" s="174"/>
      <c r="I62" s="221"/>
      <c r="AA62" s="261">
        <f>IF(LEN(B61)=LEN(SUBSTITUTE(B61,"埋立","")),B61,IF(LEN(SUBSTITUTE(B61,"埋立",""))=0,B61,SUBSTITUTE(B61,"埋立","")))</f>
        <v>0</v>
      </c>
      <c r="AB62" s="262" t="str">
        <f>SUBSTITUTE(B61,AA62,"")</f>
        <v/>
      </c>
      <c r="AC62" s="262"/>
      <c r="AD62" s="263" t="str">
        <f t="shared" si="13"/>
        <v/>
      </c>
      <c r="AE62" s="263" t="str">
        <f t="shared" si="2"/>
        <v/>
      </c>
      <c r="AF62" s="263" t="str">
        <f t="shared" si="3"/>
        <v/>
      </c>
      <c r="AG62" s="263" t="str">
        <f t="shared" si="4"/>
        <v/>
      </c>
      <c r="AH62" s="263"/>
      <c r="AI62" s="263" t="str">
        <f t="shared" si="5"/>
        <v/>
      </c>
      <c r="AJ62" s="264" t="str">
        <f t="shared" si="6"/>
        <v/>
      </c>
      <c r="AK62" s="265" t="str">
        <f t="shared" si="6"/>
        <v/>
      </c>
    </row>
    <row r="63" spans="1:37" ht="27" customHeight="1">
      <c r="A63" s="479"/>
      <c r="B63" s="481"/>
      <c r="C63" s="169"/>
      <c r="D63" s="169"/>
      <c r="E63" s="170"/>
      <c r="F63" s="171"/>
      <c r="G63" s="234"/>
      <c r="H63" s="174"/>
      <c r="I63" s="221"/>
      <c r="AA63" s="261">
        <f>IF(LEN(B61)=LEN(SUBSTITUTE(B61,"埋立","")),B61,IF(LEN(SUBSTITUTE(B61,"埋立",""))=0,B61,SUBSTITUTE(B61,"埋立","")))</f>
        <v>0</v>
      </c>
      <c r="AB63" s="262" t="str">
        <f>SUBSTITUTE(B61,AA63,"")</f>
        <v/>
      </c>
      <c r="AC63" s="262"/>
      <c r="AD63" s="263" t="str">
        <f t="shared" si="13"/>
        <v/>
      </c>
      <c r="AE63" s="263" t="str">
        <f t="shared" si="2"/>
        <v/>
      </c>
      <c r="AF63" s="263" t="str">
        <f t="shared" si="3"/>
        <v/>
      </c>
      <c r="AG63" s="263" t="str">
        <f t="shared" si="4"/>
        <v/>
      </c>
      <c r="AH63" s="263"/>
      <c r="AI63" s="263" t="str">
        <f t="shared" si="5"/>
        <v/>
      </c>
      <c r="AJ63" s="264" t="str">
        <f t="shared" si="6"/>
        <v/>
      </c>
      <c r="AK63" s="265" t="str">
        <f t="shared" si="6"/>
        <v/>
      </c>
    </row>
    <row r="64" spans="1:37" ht="27" customHeight="1" thickBot="1">
      <c r="A64" s="480"/>
      <c r="B64" s="482"/>
      <c r="C64" s="176"/>
      <c r="D64" s="176"/>
      <c r="E64" s="177"/>
      <c r="F64" s="179"/>
      <c r="G64" s="236"/>
      <c r="H64" s="178"/>
      <c r="I64" s="222"/>
      <c r="AA64" s="266">
        <f>IF(LEN(B61)=LEN(SUBSTITUTE(B61,"埋立","")),B61,IF(LEN(SUBSTITUTE(B61,"埋立",""))=0,B61,SUBSTITUTE(B61,"埋立","")))</f>
        <v>0</v>
      </c>
      <c r="AB64" s="267" t="str">
        <f>SUBSTITUTE(B61,AA64,"")</f>
        <v/>
      </c>
      <c r="AC64" s="267"/>
      <c r="AD64" s="268" t="str">
        <f t="shared" si="13"/>
        <v/>
      </c>
      <c r="AE64" s="268" t="str">
        <f t="shared" si="2"/>
        <v/>
      </c>
      <c r="AF64" s="268" t="str">
        <f t="shared" si="3"/>
        <v/>
      </c>
      <c r="AG64" s="268" t="str">
        <f t="shared" si="4"/>
        <v/>
      </c>
      <c r="AH64" s="268"/>
      <c r="AI64" s="268" t="str">
        <f t="shared" si="5"/>
        <v/>
      </c>
      <c r="AJ64" s="269" t="str">
        <f t="shared" si="6"/>
        <v/>
      </c>
      <c r="AK64" s="270" t="str">
        <f t="shared" si="6"/>
        <v/>
      </c>
    </row>
    <row r="65" spans="1:37" ht="27" customHeight="1">
      <c r="A65" s="490">
        <f t="shared" si="14"/>
        <v>16</v>
      </c>
      <c r="B65" s="483"/>
      <c r="C65" s="180"/>
      <c r="D65" s="180"/>
      <c r="E65" s="181"/>
      <c r="F65" s="182"/>
      <c r="G65" s="237"/>
      <c r="H65" s="167"/>
      <c r="I65" s="223"/>
      <c r="AA65" s="272">
        <f>IF(LEN(B65)=LEN(SUBSTITUTE(B65,"埋立","")),B65,IF(LEN(SUBSTITUTE(B65,"埋立",""))=0,B65,SUBSTITUTE(B65,"埋立","")))</f>
        <v>0</v>
      </c>
      <c r="AB65" s="273" t="str">
        <f>SUBSTITUTE(B65,AA65,"")</f>
        <v/>
      </c>
      <c r="AC65" s="273"/>
      <c r="AD65" s="274" t="str">
        <f t="shared" si="13"/>
        <v/>
      </c>
      <c r="AE65" s="274" t="str">
        <f t="shared" si="2"/>
        <v/>
      </c>
      <c r="AF65" s="274" t="str">
        <f t="shared" si="3"/>
        <v/>
      </c>
      <c r="AG65" s="274" t="str">
        <f t="shared" si="4"/>
        <v/>
      </c>
      <c r="AH65" s="274"/>
      <c r="AI65" s="274" t="str">
        <f t="shared" si="5"/>
        <v/>
      </c>
      <c r="AJ65" s="275" t="str">
        <f t="shared" si="6"/>
        <v/>
      </c>
      <c r="AK65" s="276" t="str">
        <f t="shared" si="6"/>
        <v/>
      </c>
    </row>
    <row r="66" spans="1:37" ht="27" customHeight="1">
      <c r="A66" s="479"/>
      <c r="B66" s="481"/>
      <c r="C66" s="172"/>
      <c r="D66" s="172"/>
      <c r="E66" s="173"/>
      <c r="F66" s="175"/>
      <c r="G66" s="235"/>
      <c r="H66" s="174"/>
      <c r="I66" s="221"/>
      <c r="AA66" s="261">
        <f>IF(LEN(B65)=LEN(SUBSTITUTE(B65,"埋立","")),B65,IF(LEN(SUBSTITUTE(B65,"埋立",""))=0,B65,SUBSTITUTE(B65,"埋立","")))</f>
        <v>0</v>
      </c>
      <c r="AB66" s="262" t="str">
        <f>SUBSTITUTE(B65,AA66,"")</f>
        <v/>
      </c>
      <c r="AC66" s="262"/>
      <c r="AD66" s="263" t="str">
        <f t="shared" si="13"/>
        <v/>
      </c>
      <c r="AE66" s="263" t="str">
        <f t="shared" si="2"/>
        <v/>
      </c>
      <c r="AF66" s="263" t="str">
        <f t="shared" si="3"/>
        <v/>
      </c>
      <c r="AG66" s="263" t="str">
        <f t="shared" si="4"/>
        <v/>
      </c>
      <c r="AH66" s="263"/>
      <c r="AI66" s="263" t="str">
        <f t="shared" si="5"/>
        <v/>
      </c>
      <c r="AJ66" s="264" t="str">
        <f t="shared" si="6"/>
        <v/>
      </c>
      <c r="AK66" s="265" t="str">
        <f t="shared" si="6"/>
        <v/>
      </c>
    </row>
    <row r="67" spans="1:37" ht="27" customHeight="1">
      <c r="A67" s="479"/>
      <c r="B67" s="481"/>
      <c r="C67" s="169"/>
      <c r="D67" s="169"/>
      <c r="E67" s="170"/>
      <c r="F67" s="171"/>
      <c r="G67" s="234"/>
      <c r="H67" s="174"/>
      <c r="I67" s="221"/>
      <c r="AA67" s="261">
        <f>IF(LEN(B65)=LEN(SUBSTITUTE(B65,"埋立","")),B65,IF(LEN(SUBSTITUTE(B65,"埋立",""))=0,B65,SUBSTITUTE(B65,"埋立","")))</f>
        <v>0</v>
      </c>
      <c r="AB67" s="262" t="str">
        <f>SUBSTITUTE(B65,AA67,"")</f>
        <v/>
      </c>
      <c r="AC67" s="262"/>
      <c r="AD67" s="263" t="str">
        <f t="shared" si="13"/>
        <v/>
      </c>
      <c r="AE67" s="263" t="str">
        <f t="shared" si="2"/>
        <v/>
      </c>
      <c r="AF67" s="263" t="str">
        <f t="shared" si="3"/>
        <v/>
      </c>
      <c r="AG67" s="263" t="str">
        <f t="shared" si="4"/>
        <v/>
      </c>
      <c r="AH67" s="263"/>
      <c r="AI67" s="263" t="str">
        <f t="shared" si="5"/>
        <v/>
      </c>
      <c r="AJ67" s="264" t="str">
        <f t="shared" si="6"/>
        <v/>
      </c>
      <c r="AK67" s="265" t="str">
        <f t="shared" si="6"/>
        <v/>
      </c>
    </row>
    <row r="68" spans="1:37" ht="27" customHeight="1" thickBot="1">
      <c r="A68" s="480"/>
      <c r="B68" s="482"/>
      <c r="C68" s="176"/>
      <c r="D68" s="176"/>
      <c r="E68" s="177"/>
      <c r="F68" s="179"/>
      <c r="G68" s="236"/>
      <c r="H68" s="178"/>
      <c r="I68" s="222"/>
      <c r="AA68" s="266">
        <f>IF(LEN(B65)=LEN(SUBSTITUTE(B65,"埋立","")),B65,IF(LEN(SUBSTITUTE(B65,"埋立",""))=0,B65,SUBSTITUTE(B65,"埋立","")))</f>
        <v>0</v>
      </c>
      <c r="AB68" s="267" t="str">
        <f>SUBSTITUTE(B65,AA68,"")</f>
        <v/>
      </c>
      <c r="AC68" s="267"/>
      <c r="AD68" s="268" t="str">
        <f t="shared" si="13"/>
        <v/>
      </c>
      <c r="AE68" s="268" t="str">
        <f t="shared" si="2"/>
        <v/>
      </c>
      <c r="AF68" s="268" t="str">
        <f t="shared" si="3"/>
        <v/>
      </c>
      <c r="AG68" s="268" t="str">
        <f t="shared" si="4"/>
        <v/>
      </c>
      <c r="AH68" s="268"/>
      <c r="AI68" s="268" t="str">
        <f t="shared" si="5"/>
        <v/>
      </c>
      <c r="AJ68" s="269" t="str">
        <f t="shared" si="6"/>
        <v/>
      </c>
      <c r="AK68" s="270" t="str">
        <f t="shared" si="6"/>
        <v/>
      </c>
    </row>
    <row r="69" spans="1:37" ht="27" customHeight="1">
      <c r="A69" s="479">
        <f t="shared" ref="A69:A81" si="15">A65+1</f>
        <v>17</v>
      </c>
      <c r="B69" s="481"/>
      <c r="C69" s="169"/>
      <c r="D69" s="169"/>
      <c r="E69" s="170"/>
      <c r="F69" s="171"/>
      <c r="G69" s="234"/>
      <c r="H69" s="28"/>
      <c r="I69" s="220"/>
      <c r="AA69" s="255">
        <f>IF(LEN(B69)=LEN(SUBSTITUTE(B69,"埋立","")),B69,IF(LEN(SUBSTITUTE(B69,"埋立",""))=0,B69,SUBSTITUTE(B69,"埋立","")))</f>
        <v>0</v>
      </c>
      <c r="AB69" s="271" t="str">
        <f>SUBSTITUTE(B69,AA69,"")</f>
        <v/>
      </c>
      <c r="AC69" s="271"/>
      <c r="AD69" s="258" t="str">
        <f t="shared" ref="AD69:AD84" si="16">IF(C69&lt;&gt;"",C69,"")</f>
        <v/>
      </c>
      <c r="AE69" s="258" t="str">
        <f t="shared" ref="AE69:AE84" si="17">IF(D69&lt;&gt;"",D69,"")</f>
        <v/>
      </c>
      <c r="AF69" s="258" t="str">
        <f t="shared" ref="AF69:AF84" si="18">IF(E69&lt;&gt;"",E69,"")</f>
        <v/>
      </c>
      <c r="AG69" s="258" t="str">
        <f t="shared" ref="AG69:AG84" si="19">IF(F69&lt;&gt;"",F69,"")</f>
        <v/>
      </c>
      <c r="AH69" s="258"/>
      <c r="AI69" s="258" t="str">
        <f t="shared" ref="AI69:AI84" si="20">IF(G69&lt;&gt;"",G69,"")</f>
        <v/>
      </c>
      <c r="AJ69" s="259" t="str">
        <f t="shared" ref="AJ69:AJ84" si="21">IF(H69&lt;&gt;"",H69,"")</f>
        <v/>
      </c>
      <c r="AK69" s="260" t="str">
        <f t="shared" ref="AK69:AK84" si="22">IF(I69&lt;&gt;"",I69,"")</f>
        <v/>
      </c>
    </row>
    <row r="70" spans="1:37" ht="27" customHeight="1">
      <c r="A70" s="479"/>
      <c r="B70" s="481"/>
      <c r="C70" s="172"/>
      <c r="D70" s="172"/>
      <c r="E70" s="173"/>
      <c r="F70" s="175"/>
      <c r="G70" s="235"/>
      <c r="H70" s="174"/>
      <c r="I70" s="221"/>
      <c r="AA70" s="261">
        <f>IF(LEN(B69)=LEN(SUBSTITUTE(B69,"埋立","")),B69,IF(LEN(SUBSTITUTE(B69,"埋立",""))=0,B69,SUBSTITUTE(B69,"埋立","")))</f>
        <v>0</v>
      </c>
      <c r="AB70" s="262" t="str">
        <f>SUBSTITUTE(B69,AA70,"")</f>
        <v/>
      </c>
      <c r="AC70" s="262"/>
      <c r="AD70" s="263" t="str">
        <f t="shared" si="16"/>
        <v/>
      </c>
      <c r="AE70" s="263" t="str">
        <f t="shared" si="17"/>
        <v/>
      </c>
      <c r="AF70" s="263" t="str">
        <f t="shared" si="18"/>
        <v/>
      </c>
      <c r="AG70" s="263" t="str">
        <f t="shared" si="19"/>
        <v/>
      </c>
      <c r="AH70" s="263"/>
      <c r="AI70" s="263" t="str">
        <f t="shared" si="20"/>
        <v/>
      </c>
      <c r="AJ70" s="264" t="str">
        <f t="shared" si="21"/>
        <v/>
      </c>
      <c r="AK70" s="265" t="str">
        <f t="shared" si="22"/>
        <v/>
      </c>
    </row>
    <row r="71" spans="1:37" ht="27" customHeight="1">
      <c r="A71" s="479"/>
      <c r="B71" s="481"/>
      <c r="C71" s="169"/>
      <c r="D71" s="169"/>
      <c r="E71" s="170"/>
      <c r="F71" s="171"/>
      <c r="G71" s="234"/>
      <c r="H71" s="174"/>
      <c r="I71" s="221"/>
      <c r="AA71" s="261">
        <f>IF(LEN(B69)=LEN(SUBSTITUTE(B69,"埋立","")),B69,IF(LEN(SUBSTITUTE(B69,"埋立",""))=0,B69,SUBSTITUTE(B69,"埋立","")))</f>
        <v>0</v>
      </c>
      <c r="AB71" s="262" t="str">
        <f>SUBSTITUTE(B69,AA71,"")</f>
        <v/>
      </c>
      <c r="AC71" s="262"/>
      <c r="AD71" s="263" t="str">
        <f t="shared" si="16"/>
        <v/>
      </c>
      <c r="AE71" s="263" t="str">
        <f t="shared" si="17"/>
        <v/>
      </c>
      <c r="AF71" s="263" t="str">
        <f t="shared" si="18"/>
        <v/>
      </c>
      <c r="AG71" s="263" t="str">
        <f t="shared" si="19"/>
        <v/>
      </c>
      <c r="AH71" s="263"/>
      <c r="AI71" s="263" t="str">
        <f t="shared" si="20"/>
        <v/>
      </c>
      <c r="AJ71" s="264" t="str">
        <f t="shared" si="21"/>
        <v/>
      </c>
      <c r="AK71" s="265" t="str">
        <f t="shared" si="22"/>
        <v/>
      </c>
    </row>
    <row r="72" spans="1:37" ht="27" customHeight="1" thickBot="1">
      <c r="A72" s="480"/>
      <c r="B72" s="482"/>
      <c r="C72" s="176"/>
      <c r="D72" s="176"/>
      <c r="E72" s="177"/>
      <c r="F72" s="179"/>
      <c r="G72" s="236"/>
      <c r="H72" s="178"/>
      <c r="I72" s="222"/>
      <c r="AA72" s="266">
        <f>IF(LEN(B69)=LEN(SUBSTITUTE(B69,"埋立","")),B69,IF(LEN(SUBSTITUTE(B69,"埋立",""))=0,B69,SUBSTITUTE(B69,"埋立","")))</f>
        <v>0</v>
      </c>
      <c r="AB72" s="267" t="str">
        <f>SUBSTITUTE(B69,AA72,"")</f>
        <v/>
      </c>
      <c r="AC72" s="267"/>
      <c r="AD72" s="268" t="str">
        <f t="shared" si="16"/>
        <v/>
      </c>
      <c r="AE72" s="268" t="str">
        <f t="shared" si="17"/>
        <v/>
      </c>
      <c r="AF72" s="268" t="str">
        <f t="shared" si="18"/>
        <v/>
      </c>
      <c r="AG72" s="268" t="str">
        <f t="shared" si="19"/>
        <v/>
      </c>
      <c r="AH72" s="268"/>
      <c r="AI72" s="268" t="str">
        <f t="shared" si="20"/>
        <v/>
      </c>
      <c r="AJ72" s="269" t="str">
        <f t="shared" si="21"/>
        <v/>
      </c>
      <c r="AK72" s="270" t="str">
        <f t="shared" si="22"/>
        <v/>
      </c>
    </row>
    <row r="73" spans="1:37" ht="27" customHeight="1">
      <c r="A73" s="490">
        <f t="shared" si="15"/>
        <v>18</v>
      </c>
      <c r="B73" s="483"/>
      <c r="C73" s="169"/>
      <c r="D73" s="169"/>
      <c r="E73" s="170"/>
      <c r="F73" s="171"/>
      <c r="G73" s="234"/>
      <c r="H73" s="28"/>
      <c r="I73" s="220"/>
      <c r="AA73" s="255">
        <f>IF(LEN(B73)=LEN(SUBSTITUTE(B73,"埋立","")),B73,IF(LEN(SUBSTITUTE(B73,"埋立",""))=0,B73,SUBSTITUTE(B73,"埋立","")))</f>
        <v>0</v>
      </c>
      <c r="AB73" s="271" t="str">
        <f>SUBSTITUTE(B73,AA73,"")</f>
        <v/>
      </c>
      <c r="AC73" s="271"/>
      <c r="AD73" s="258" t="str">
        <f t="shared" si="16"/>
        <v/>
      </c>
      <c r="AE73" s="258" t="str">
        <f t="shared" si="17"/>
        <v/>
      </c>
      <c r="AF73" s="258" t="str">
        <f t="shared" si="18"/>
        <v/>
      </c>
      <c r="AG73" s="258" t="str">
        <f t="shared" si="19"/>
        <v/>
      </c>
      <c r="AH73" s="258"/>
      <c r="AI73" s="258" t="str">
        <f t="shared" si="20"/>
        <v/>
      </c>
      <c r="AJ73" s="259" t="str">
        <f t="shared" si="21"/>
        <v/>
      </c>
      <c r="AK73" s="260" t="str">
        <f t="shared" si="22"/>
        <v/>
      </c>
    </row>
    <row r="74" spans="1:37" ht="27" customHeight="1">
      <c r="A74" s="479"/>
      <c r="B74" s="481"/>
      <c r="C74" s="172"/>
      <c r="D74" s="172"/>
      <c r="E74" s="173"/>
      <c r="F74" s="175"/>
      <c r="G74" s="235"/>
      <c r="H74" s="174"/>
      <c r="I74" s="221"/>
      <c r="AA74" s="261">
        <f>IF(LEN(B73)=LEN(SUBSTITUTE(B73,"埋立","")),B73,IF(LEN(SUBSTITUTE(B73,"埋立",""))=0,B73,SUBSTITUTE(B73,"埋立","")))</f>
        <v>0</v>
      </c>
      <c r="AB74" s="262" t="str">
        <f>SUBSTITUTE(B73,AA74,"")</f>
        <v/>
      </c>
      <c r="AC74" s="262"/>
      <c r="AD74" s="263" t="str">
        <f t="shared" si="16"/>
        <v/>
      </c>
      <c r="AE74" s="263" t="str">
        <f t="shared" si="17"/>
        <v/>
      </c>
      <c r="AF74" s="263" t="str">
        <f t="shared" si="18"/>
        <v/>
      </c>
      <c r="AG74" s="263" t="str">
        <f t="shared" si="19"/>
        <v/>
      </c>
      <c r="AH74" s="263"/>
      <c r="AI74" s="263" t="str">
        <f t="shared" si="20"/>
        <v/>
      </c>
      <c r="AJ74" s="264" t="str">
        <f t="shared" si="21"/>
        <v/>
      </c>
      <c r="AK74" s="265" t="str">
        <f t="shared" si="22"/>
        <v/>
      </c>
    </row>
    <row r="75" spans="1:37" ht="27" customHeight="1">
      <c r="A75" s="479"/>
      <c r="B75" s="481"/>
      <c r="C75" s="169"/>
      <c r="D75" s="169"/>
      <c r="E75" s="170"/>
      <c r="F75" s="171"/>
      <c r="G75" s="234"/>
      <c r="H75" s="174"/>
      <c r="I75" s="221"/>
      <c r="AA75" s="261">
        <f>IF(LEN(B73)=LEN(SUBSTITUTE(B73,"埋立","")),B73,IF(LEN(SUBSTITUTE(B73,"埋立",""))=0,B73,SUBSTITUTE(B73,"埋立","")))</f>
        <v>0</v>
      </c>
      <c r="AB75" s="262" t="str">
        <f>SUBSTITUTE(B73,AA75,"")</f>
        <v/>
      </c>
      <c r="AC75" s="262"/>
      <c r="AD75" s="263" t="str">
        <f t="shared" si="16"/>
        <v/>
      </c>
      <c r="AE75" s="263" t="str">
        <f t="shared" si="17"/>
        <v/>
      </c>
      <c r="AF75" s="263" t="str">
        <f t="shared" si="18"/>
        <v/>
      </c>
      <c r="AG75" s="263" t="str">
        <f t="shared" si="19"/>
        <v/>
      </c>
      <c r="AH75" s="263"/>
      <c r="AI75" s="263" t="str">
        <f t="shared" si="20"/>
        <v/>
      </c>
      <c r="AJ75" s="264" t="str">
        <f t="shared" si="21"/>
        <v/>
      </c>
      <c r="AK75" s="265" t="str">
        <f t="shared" si="22"/>
        <v/>
      </c>
    </row>
    <row r="76" spans="1:37" ht="27" customHeight="1" thickBot="1">
      <c r="A76" s="480"/>
      <c r="B76" s="482"/>
      <c r="C76" s="176"/>
      <c r="D76" s="176"/>
      <c r="E76" s="177"/>
      <c r="F76" s="179"/>
      <c r="G76" s="236"/>
      <c r="H76" s="178"/>
      <c r="I76" s="222"/>
      <c r="AA76" s="266">
        <f>IF(LEN(B73)=LEN(SUBSTITUTE(B73,"埋立","")),B73,IF(LEN(SUBSTITUTE(B73,"埋立",""))=0,B73,SUBSTITUTE(B73,"埋立","")))</f>
        <v>0</v>
      </c>
      <c r="AB76" s="267" t="str">
        <f>SUBSTITUTE(B73,AA76,"")</f>
        <v/>
      </c>
      <c r="AC76" s="267"/>
      <c r="AD76" s="268" t="str">
        <f t="shared" si="16"/>
        <v/>
      </c>
      <c r="AE76" s="268" t="str">
        <f t="shared" si="17"/>
        <v/>
      </c>
      <c r="AF76" s="268" t="str">
        <f t="shared" si="18"/>
        <v/>
      </c>
      <c r="AG76" s="268" t="str">
        <f t="shared" si="19"/>
        <v/>
      </c>
      <c r="AH76" s="268"/>
      <c r="AI76" s="268" t="str">
        <f t="shared" si="20"/>
        <v/>
      </c>
      <c r="AJ76" s="269" t="str">
        <f t="shared" si="21"/>
        <v/>
      </c>
      <c r="AK76" s="270" t="str">
        <f t="shared" si="22"/>
        <v/>
      </c>
    </row>
    <row r="77" spans="1:37" ht="27" customHeight="1">
      <c r="A77" s="490">
        <f t="shared" si="15"/>
        <v>19</v>
      </c>
      <c r="B77" s="483"/>
      <c r="C77" s="169"/>
      <c r="D77" s="169"/>
      <c r="E77" s="170"/>
      <c r="F77" s="171"/>
      <c r="G77" s="234"/>
      <c r="H77" s="28"/>
      <c r="I77" s="220"/>
      <c r="AA77" s="255">
        <f>IF(LEN(B77)=LEN(SUBSTITUTE(B77,"埋立","")),B77,IF(LEN(SUBSTITUTE(B77,"埋立",""))=0,B77,SUBSTITUTE(B77,"埋立","")))</f>
        <v>0</v>
      </c>
      <c r="AB77" s="271" t="str">
        <f>SUBSTITUTE(B77,AA77,"")</f>
        <v/>
      </c>
      <c r="AC77" s="271"/>
      <c r="AD77" s="258" t="str">
        <f t="shared" si="16"/>
        <v/>
      </c>
      <c r="AE77" s="258" t="str">
        <f t="shared" si="17"/>
        <v/>
      </c>
      <c r="AF77" s="258" t="str">
        <f t="shared" si="18"/>
        <v/>
      </c>
      <c r="AG77" s="258" t="str">
        <f t="shared" si="19"/>
        <v/>
      </c>
      <c r="AH77" s="258"/>
      <c r="AI77" s="258" t="str">
        <f t="shared" si="20"/>
        <v/>
      </c>
      <c r="AJ77" s="259" t="str">
        <f t="shared" si="21"/>
        <v/>
      </c>
      <c r="AK77" s="260" t="str">
        <f t="shared" si="22"/>
        <v/>
      </c>
    </row>
    <row r="78" spans="1:37" ht="27" customHeight="1">
      <c r="A78" s="479"/>
      <c r="B78" s="481"/>
      <c r="C78" s="172"/>
      <c r="D78" s="172"/>
      <c r="E78" s="173"/>
      <c r="F78" s="175"/>
      <c r="G78" s="235"/>
      <c r="H78" s="174"/>
      <c r="I78" s="221"/>
      <c r="AA78" s="261">
        <f>IF(LEN(B77)=LEN(SUBSTITUTE(B77,"埋立","")),B77,IF(LEN(SUBSTITUTE(B77,"埋立",""))=0,B77,SUBSTITUTE(B77,"埋立","")))</f>
        <v>0</v>
      </c>
      <c r="AB78" s="262" t="str">
        <f>SUBSTITUTE(B77,AA78,"")</f>
        <v/>
      </c>
      <c r="AC78" s="262"/>
      <c r="AD78" s="263" t="str">
        <f t="shared" si="16"/>
        <v/>
      </c>
      <c r="AE78" s="263" t="str">
        <f t="shared" si="17"/>
        <v/>
      </c>
      <c r="AF78" s="263" t="str">
        <f t="shared" si="18"/>
        <v/>
      </c>
      <c r="AG78" s="263" t="str">
        <f t="shared" si="19"/>
        <v/>
      </c>
      <c r="AH78" s="263"/>
      <c r="AI78" s="263" t="str">
        <f t="shared" si="20"/>
        <v/>
      </c>
      <c r="AJ78" s="264" t="str">
        <f t="shared" si="21"/>
        <v/>
      </c>
      <c r="AK78" s="265" t="str">
        <f t="shared" si="22"/>
        <v/>
      </c>
    </row>
    <row r="79" spans="1:37" ht="27" customHeight="1">
      <c r="A79" s="479"/>
      <c r="B79" s="481"/>
      <c r="C79" s="169"/>
      <c r="D79" s="169"/>
      <c r="E79" s="170"/>
      <c r="F79" s="171"/>
      <c r="G79" s="234"/>
      <c r="H79" s="174"/>
      <c r="I79" s="221"/>
      <c r="AA79" s="261">
        <f>IF(LEN(B77)=LEN(SUBSTITUTE(B77,"埋立","")),B77,IF(LEN(SUBSTITUTE(B77,"埋立",""))=0,B77,SUBSTITUTE(B77,"埋立","")))</f>
        <v>0</v>
      </c>
      <c r="AB79" s="262" t="str">
        <f>SUBSTITUTE(B77,AA79,"")</f>
        <v/>
      </c>
      <c r="AC79" s="262"/>
      <c r="AD79" s="263" t="str">
        <f t="shared" si="16"/>
        <v/>
      </c>
      <c r="AE79" s="263" t="str">
        <f t="shared" si="17"/>
        <v/>
      </c>
      <c r="AF79" s="263" t="str">
        <f t="shared" si="18"/>
        <v/>
      </c>
      <c r="AG79" s="263" t="str">
        <f t="shared" si="19"/>
        <v/>
      </c>
      <c r="AH79" s="263"/>
      <c r="AI79" s="263" t="str">
        <f t="shared" si="20"/>
        <v/>
      </c>
      <c r="AJ79" s="264" t="str">
        <f t="shared" si="21"/>
        <v/>
      </c>
      <c r="AK79" s="265" t="str">
        <f t="shared" si="22"/>
        <v/>
      </c>
    </row>
    <row r="80" spans="1:37" ht="27" customHeight="1" thickBot="1">
      <c r="A80" s="480"/>
      <c r="B80" s="482"/>
      <c r="C80" s="176"/>
      <c r="D80" s="176"/>
      <c r="E80" s="177"/>
      <c r="F80" s="179"/>
      <c r="G80" s="236"/>
      <c r="H80" s="178"/>
      <c r="I80" s="222"/>
      <c r="AA80" s="266">
        <f>IF(LEN(B77)=LEN(SUBSTITUTE(B77,"埋立","")),B77,IF(LEN(SUBSTITUTE(B77,"埋立",""))=0,B77,SUBSTITUTE(B77,"埋立","")))</f>
        <v>0</v>
      </c>
      <c r="AB80" s="267" t="str">
        <f>SUBSTITUTE(B77,AA80,"")</f>
        <v/>
      </c>
      <c r="AC80" s="267"/>
      <c r="AD80" s="268" t="str">
        <f t="shared" si="16"/>
        <v/>
      </c>
      <c r="AE80" s="268" t="str">
        <f t="shared" si="17"/>
        <v/>
      </c>
      <c r="AF80" s="268" t="str">
        <f t="shared" si="18"/>
        <v/>
      </c>
      <c r="AG80" s="268" t="str">
        <f t="shared" si="19"/>
        <v/>
      </c>
      <c r="AH80" s="268"/>
      <c r="AI80" s="268" t="str">
        <f t="shared" si="20"/>
        <v/>
      </c>
      <c r="AJ80" s="269" t="str">
        <f t="shared" si="21"/>
        <v/>
      </c>
      <c r="AK80" s="270" t="str">
        <f t="shared" si="22"/>
        <v/>
      </c>
    </row>
    <row r="81" spans="1:37" ht="27" customHeight="1">
      <c r="A81" s="490">
        <f t="shared" si="15"/>
        <v>20</v>
      </c>
      <c r="B81" s="483"/>
      <c r="C81" s="169"/>
      <c r="D81" s="169"/>
      <c r="E81" s="170"/>
      <c r="F81" s="171"/>
      <c r="G81" s="234"/>
      <c r="H81" s="28"/>
      <c r="I81" s="220"/>
      <c r="AA81" s="272">
        <f>IF(LEN(B81)=LEN(SUBSTITUTE(B81,"埋立","")),B81,IF(LEN(SUBSTITUTE(B81,"埋立",""))=0,B81,SUBSTITUTE(B81,"埋立","")))</f>
        <v>0</v>
      </c>
      <c r="AB81" s="273" t="str">
        <f>SUBSTITUTE(B81,AA81,"")</f>
        <v/>
      </c>
      <c r="AC81" s="273"/>
      <c r="AD81" s="274" t="str">
        <f t="shared" si="16"/>
        <v/>
      </c>
      <c r="AE81" s="274" t="str">
        <f t="shared" si="17"/>
        <v/>
      </c>
      <c r="AF81" s="274" t="str">
        <f t="shared" si="18"/>
        <v/>
      </c>
      <c r="AG81" s="274" t="str">
        <f t="shared" si="19"/>
        <v/>
      </c>
      <c r="AH81" s="274"/>
      <c r="AI81" s="274" t="str">
        <f t="shared" si="20"/>
        <v/>
      </c>
      <c r="AJ81" s="275" t="str">
        <f t="shared" si="21"/>
        <v/>
      </c>
      <c r="AK81" s="276" t="str">
        <f t="shared" si="22"/>
        <v/>
      </c>
    </row>
    <row r="82" spans="1:37" ht="27" customHeight="1">
      <c r="A82" s="479"/>
      <c r="B82" s="481"/>
      <c r="C82" s="172"/>
      <c r="D82" s="172"/>
      <c r="E82" s="173"/>
      <c r="F82" s="175"/>
      <c r="G82" s="235"/>
      <c r="H82" s="174"/>
      <c r="I82" s="221"/>
      <c r="AA82" s="261">
        <f>IF(LEN(B81)=LEN(SUBSTITUTE(B81,"埋立","")),B81,IF(LEN(SUBSTITUTE(B81,"埋立",""))=0,B81,SUBSTITUTE(B81,"埋立","")))</f>
        <v>0</v>
      </c>
      <c r="AB82" s="262" t="str">
        <f>SUBSTITUTE(B81,AA82,"")</f>
        <v/>
      </c>
      <c r="AC82" s="262"/>
      <c r="AD82" s="263" t="str">
        <f t="shared" si="16"/>
        <v/>
      </c>
      <c r="AE82" s="263" t="str">
        <f t="shared" si="17"/>
        <v/>
      </c>
      <c r="AF82" s="263" t="str">
        <f t="shared" si="18"/>
        <v/>
      </c>
      <c r="AG82" s="263" t="str">
        <f t="shared" si="19"/>
        <v/>
      </c>
      <c r="AH82" s="263"/>
      <c r="AI82" s="263" t="str">
        <f t="shared" si="20"/>
        <v/>
      </c>
      <c r="AJ82" s="264" t="str">
        <f t="shared" si="21"/>
        <v/>
      </c>
      <c r="AK82" s="265" t="str">
        <f t="shared" si="22"/>
        <v/>
      </c>
    </row>
    <row r="83" spans="1:37" ht="27" customHeight="1">
      <c r="A83" s="479"/>
      <c r="B83" s="481"/>
      <c r="C83" s="169"/>
      <c r="D83" s="169"/>
      <c r="E83" s="170"/>
      <c r="F83" s="171"/>
      <c r="G83" s="234"/>
      <c r="H83" s="174"/>
      <c r="I83" s="221"/>
      <c r="AA83" s="261">
        <f>IF(LEN(B81)=LEN(SUBSTITUTE(B81,"埋立","")),B81,IF(LEN(SUBSTITUTE(B81,"埋立",""))=0,B81,SUBSTITUTE(B81,"埋立","")))</f>
        <v>0</v>
      </c>
      <c r="AB83" s="262" t="str">
        <f>SUBSTITUTE(B81,AA83,"")</f>
        <v/>
      </c>
      <c r="AC83" s="262"/>
      <c r="AD83" s="263" t="str">
        <f t="shared" si="16"/>
        <v/>
      </c>
      <c r="AE83" s="263" t="str">
        <f t="shared" si="17"/>
        <v/>
      </c>
      <c r="AF83" s="263" t="str">
        <f t="shared" si="18"/>
        <v/>
      </c>
      <c r="AG83" s="263" t="str">
        <f t="shared" si="19"/>
        <v/>
      </c>
      <c r="AH83" s="263"/>
      <c r="AI83" s="263" t="str">
        <f t="shared" si="20"/>
        <v/>
      </c>
      <c r="AJ83" s="264" t="str">
        <f t="shared" si="21"/>
        <v/>
      </c>
      <c r="AK83" s="265" t="str">
        <f t="shared" si="22"/>
        <v/>
      </c>
    </row>
    <row r="84" spans="1:37" ht="27" customHeight="1" thickBot="1">
      <c r="A84" s="491"/>
      <c r="B84" s="492"/>
      <c r="C84" s="183"/>
      <c r="D84" s="183"/>
      <c r="E84" s="184"/>
      <c r="F84" s="186"/>
      <c r="G84" s="238"/>
      <c r="H84" s="185"/>
      <c r="I84" s="224"/>
      <c r="AA84" s="266">
        <f>IF(LEN(B81)=LEN(SUBSTITUTE(B81,"埋立","")),B81,IF(LEN(SUBSTITUTE(B81,"埋立",""))=0,B81,SUBSTITUTE(B81,"埋立","")))</f>
        <v>0</v>
      </c>
      <c r="AB84" s="267" t="str">
        <f>SUBSTITUTE(B81,AA84,"")</f>
        <v/>
      </c>
      <c r="AC84" s="267"/>
      <c r="AD84" s="268" t="str">
        <f t="shared" si="16"/>
        <v/>
      </c>
      <c r="AE84" s="268" t="str">
        <f t="shared" si="17"/>
        <v/>
      </c>
      <c r="AF84" s="268" t="str">
        <f t="shared" si="18"/>
        <v/>
      </c>
      <c r="AG84" s="268" t="str">
        <f t="shared" si="19"/>
        <v/>
      </c>
      <c r="AH84" s="268"/>
      <c r="AI84" s="268" t="str">
        <f t="shared" si="20"/>
        <v/>
      </c>
      <c r="AJ84" s="269" t="str">
        <f t="shared" si="21"/>
        <v/>
      </c>
      <c r="AK84" s="270" t="str">
        <f t="shared" si="22"/>
        <v/>
      </c>
    </row>
    <row r="85" spans="1:37" ht="21.95" customHeight="1"/>
    <row r="86" spans="1:37" ht="21.95" customHeight="1"/>
    <row r="87" spans="1:37" ht="26.1" customHeight="1"/>
    <row r="88" spans="1:37" ht="26.1" customHeight="1"/>
    <row r="89" spans="1:37" ht="26.1" customHeight="1"/>
    <row r="90" spans="1:37" ht="26.1" customHeight="1"/>
    <row r="91" spans="1:37" ht="24" customHeight="1"/>
    <row r="92" spans="1:37" ht="24" customHeight="1"/>
    <row r="93" spans="1:37" ht="24" customHeight="1"/>
    <row r="94" spans="1:37" ht="24" customHeight="1"/>
    <row r="95" spans="1:37" ht="24" customHeight="1"/>
    <row r="96" spans="1:37" ht="24" customHeight="1"/>
    <row r="97" ht="24" customHeight="1"/>
    <row r="98" ht="24" customHeight="1"/>
    <row r="99" ht="24" customHeight="1"/>
    <row r="100" ht="24" customHeight="1"/>
    <row r="101" ht="24" customHeight="1"/>
    <row r="102" ht="24" customHeight="1"/>
    <row r="103" ht="24" customHeight="1"/>
    <row r="104" ht="24" customHeight="1"/>
    <row r="105" ht="24" customHeight="1"/>
  </sheetData>
  <mergeCells count="51">
    <mergeCell ref="A81:A84"/>
    <mergeCell ref="B81:B84"/>
    <mergeCell ref="A69:A72"/>
    <mergeCell ref="B69:B72"/>
    <mergeCell ref="A73:A76"/>
    <mergeCell ref="B73:B76"/>
    <mergeCell ref="A77:A80"/>
    <mergeCell ref="B77:B80"/>
    <mergeCell ref="A49:A52"/>
    <mergeCell ref="B49:B52"/>
    <mergeCell ref="A65:A68"/>
    <mergeCell ref="B65:B68"/>
    <mergeCell ref="A53:A56"/>
    <mergeCell ref="B53:B56"/>
    <mergeCell ref="A57:A60"/>
    <mergeCell ref="B57:B60"/>
    <mergeCell ref="A61:A64"/>
    <mergeCell ref="B61:B64"/>
    <mergeCell ref="A2:A4"/>
    <mergeCell ref="B5:B8"/>
    <mergeCell ref="A41:A44"/>
    <mergeCell ref="B41:B44"/>
    <mergeCell ref="A45:A48"/>
    <mergeCell ref="B45:B48"/>
    <mergeCell ref="A17:A20"/>
    <mergeCell ref="A21:A24"/>
    <mergeCell ref="A25:A28"/>
    <mergeCell ref="A33:A36"/>
    <mergeCell ref="A5:A8"/>
    <mergeCell ref="A13:A16"/>
    <mergeCell ref="A9:A12"/>
    <mergeCell ref="B33:B36"/>
    <mergeCell ref="A29:A32"/>
    <mergeCell ref="B29:B32"/>
    <mergeCell ref="A37:A40"/>
    <mergeCell ref="B37:B40"/>
    <mergeCell ref="B9:B12"/>
    <mergeCell ref="B13:B16"/>
    <mergeCell ref="B17:B20"/>
    <mergeCell ref="B21:B24"/>
    <mergeCell ref="B25:B28"/>
    <mergeCell ref="F3:F4"/>
    <mergeCell ref="H3:I3"/>
    <mergeCell ref="G3:G4"/>
    <mergeCell ref="E2:F2"/>
    <mergeCell ref="G2:I2"/>
    <mergeCell ref="C3:C4"/>
    <mergeCell ref="B3:B4"/>
    <mergeCell ref="B2:D2"/>
    <mergeCell ref="D3:D4"/>
    <mergeCell ref="E3:E4"/>
  </mergeCells>
  <phoneticPr fontId="1"/>
  <dataValidations count="2">
    <dataValidation imeMode="disabled" allowBlank="1" showInputMessage="1" showErrorMessage="1" sqref="F5:F84 D5:D84" xr:uid="{00000000-0002-0000-0500-000000000000}"/>
    <dataValidation imeMode="hiragana" allowBlank="1" showInputMessage="1" showErrorMessage="1" sqref="B33 B5 B9 B13 B17 B21 B25 C5:C84 B29 G5:I84 B65 B37 B41 B45 B49 B53 B57 B61 E5:E84 B81 B69 B73 B77" xr:uid="{00000000-0002-0000-0500-000001000000}"/>
  </dataValidations>
  <printOptions horizontalCentered="1"/>
  <pageMargins left="0.47244094488188981" right="0.31496062992125984" top="0.59055118110236227" bottom="0.39370078740157483" header="0.31496062992125984" footer="0.31496062992125984"/>
  <pageSetup paperSize="9" scale="70" fitToHeight="0" orientation="portrait" r:id="rId1"/>
  <rowBreaks count="1" manualBreakCount="1">
    <brk id="44"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17</vt:i4>
      </vt:variant>
    </vt:vector>
  </HeadingPairs>
  <TitlesOfParts>
    <vt:vector size="25" baseType="lpstr">
      <vt:lpstr>表紙</vt:lpstr>
      <vt:lpstr>①受託状況・記入の手引き</vt:lpstr>
      <vt:lpstr>①受託状況</vt:lpstr>
      <vt:lpstr>重量換算について</vt:lpstr>
      <vt:lpstr>①受託状況 (2)</vt:lpstr>
      <vt:lpstr>①受託状況 (3)</vt:lpstr>
      <vt:lpstr>②処理状況・記入の手引き</vt:lpstr>
      <vt:lpstr>②処理状況</vt:lpstr>
      <vt:lpstr>①受託状況!CopyArea</vt:lpstr>
      <vt:lpstr>'①受託状況 (2)'!CopyArea</vt:lpstr>
      <vt:lpstr>'①受託状況 (3)'!CopyArea</vt:lpstr>
      <vt:lpstr>②処理状況!CopyArea</vt:lpstr>
      <vt:lpstr>表紙!CopyArea</vt:lpstr>
      <vt:lpstr>①受託状況!Print_Area</vt:lpstr>
      <vt:lpstr>'①受託状況 (2)'!Print_Area</vt:lpstr>
      <vt:lpstr>'①受託状況 (3)'!Print_Area</vt:lpstr>
      <vt:lpstr>①受託状況・記入の手引き!Print_Area</vt:lpstr>
      <vt:lpstr>②処理状況!Print_Area</vt:lpstr>
      <vt:lpstr>②処理状況・記入の手引き!Print_Area</vt:lpstr>
      <vt:lpstr>重量換算について!Print_Area</vt:lpstr>
      <vt:lpstr>表紙!Print_Area</vt:lpstr>
      <vt:lpstr>①受託状況!Print_Titles</vt:lpstr>
      <vt:lpstr>'①受託状況 (2)'!Print_Titles</vt:lpstr>
      <vt:lpstr>'①受託状況 (3)'!Print_Titles</vt:lpstr>
      <vt:lpstr>②処理状況!Print_Titles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2024-03-01T00:21:39Z</cp:lastPrinted>
  <dcterms:created xsi:type="dcterms:W3CDTF">1997-05-20T15:48:19Z</dcterms:created>
  <dcterms:modified xsi:type="dcterms:W3CDTF">1997-05-20T15:48:19Z</dcterms:modified>
</cp:coreProperties>
</file>