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60" tabRatio="797" activeTab="0"/>
  </bookViews>
  <sheets>
    <sheet name="別紙２（計画書）" sheetId="1" r:id="rId1"/>
    <sheet name="別紙２（記載例）" sheetId="2" r:id="rId2"/>
  </sheets>
  <definedNames>
    <definedName name="_xlnm.Print_Area" localSheetId="1">'別紙２（記載例）'!$A$1:$T$40</definedName>
    <definedName name="_xlnm.Print_Area" localSheetId="0">'別紙２（計画書）'!$A$1:$T$40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O12" authorId="0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S27" authorId="0">
      <text>
        <r>
          <rPr>
            <b/>
            <sz val="9"/>
            <rFont val="ＭＳ Ｐゴシック"/>
            <family val="3"/>
          </rPr>
          <t>リストから選択</t>
        </r>
        <r>
          <rPr>
            <sz val="9"/>
            <rFont val="ＭＳ Ｐゴシック"/>
            <family val="3"/>
          </rPr>
          <t xml:space="preserve">
</t>
        </r>
      </text>
    </comment>
    <comment ref="P34" authorId="0">
      <text>
        <r>
          <rPr>
            <b/>
            <sz val="9"/>
            <rFont val="ＭＳ Ｐゴシック"/>
            <family val="3"/>
          </rPr>
          <t>「※理由を記入！」
の場合に、上書きで記入する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O12" authorId="0">
      <text>
        <r>
          <rPr>
            <b/>
            <sz val="9"/>
            <rFont val="ＭＳ Ｐゴシック"/>
            <family val="3"/>
          </rPr>
          <t>リストから選択
（４択）</t>
        </r>
      </text>
    </comment>
    <comment ref="S27" authorId="0">
      <text>
        <r>
          <rPr>
            <b/>
            <sz val="9"/>
            <rFont val="ＭＳ Ｐゴシック"/>
            <family val="3"/>
          </rPr>
          <t>リストから選択
（６択）</t>
        </r>
      </text>
    </comment>
    <comment ref="P34" authorId="0">
      <text>
        <r>
          <rPr>
            <sz val="9"/>
            <rFont val="ＭＳ Ｐゴシック"/>
            <family val="3"/>
          </rPr>
          <t xml:space="preserve">「※理由を記入！」
の場合に記入する
</t>
        </r>
      </text>
    </comment>
  </commentList>
</comments>
</file>

<file path=xl/sharedStrings.xml><?xml version="1.0" encoding="utf-8"?>
<sst xmlns="http://schemas.openxmlformats.org/spreadsheetml/2006/main" count="368" uniqueCount="106">
  <si>
    <t>建設副産物の種類</t>
  </si>
  <si>
    <t>発注機関名</t>
  </si>
  <si>
    <t>２．建設資材利用計画</t>
  </si>
  <si>
    <t>建設資材</t>
  </si>
  <si>
    <t>（②＋③）/①×100</t>
  </si>
  <si>
    <t>３．建設副産物搬出計画</t>
  </si>
  <si>
    <t>アスファルト混合物</t>
  </si>
  <si>
    <t>土　　　　砂</t>
  </si>
  <si>
    <t>砕　　　　石</t>
  </si>
  <si>
    <t>建設発生土</t>
  </si>
  <si>
    <t>コンクリート塊</t>
  </si>
  <si>
    <t>建設汚泥</t>
  </si>
  <si>
    <t>ｱｽﾌｧﾙﾄ･ｺﾝｸﾘｰﾄ塊</t>
  </si>
  <si>
    <t>　※　最下段には、その他の再生資材を使用する場合に記入する。</t>
  </si>
  <si>
    <t>－</t>
  </si>
  <si>
    <t>１．事業（工事）概要</t>
  </si>
  <si>
    <t>　　　　　　</t>
  </si>
  <si>
    <t>別紙２</t>
  </si>
  <si>
    <r>
      <t>第1種</t>
    </r>
    <r>
      <rPr>
        <sz val="11"/>
        <rFont val="ＭＳ 明朝"/>
        <family val="1"/>
      </rPr>
      <t xml:space="preserve"> </t>
    </r>
    <r>
      <rPr>
        <sz val="8"/>
        <rFont val="ＭＳ 明朝"/>
        <family val="1"/>
      </rPr>
      <t>建設発生土</t>
    </r>
  </si>
  <si>
    <r>
      <t>第2種</t>
    </r>
    <r>
      <rPr>
        <sz val="11"/>
        <rFont val="ＭＳ 明朝"/>
        <family val="1"/>
      </rPr>
      <t xml:space="preserve"> </t>
    </r>
    <r>
      <rPr>
        <sz val="8"/>
        <rFont val="ＭＳ 明朝"/>
        <family val="1"/>
      </rPr>
      <t>建設発生土</t>
    </r>
  </si>
  <si>
    <r>
      <t>第3種</t>
    </r>
    <r>
      <rPr>
        <sz val="11"/>
        <rFont val="ＭＳ 明朝"/>
        <family val="1"/>
      </rPr>
      <t xml:space="preserve"> </t>
    </r>
    <r>
      <rPr>
        <sz val="8"/>
        <rFont val="ＭＳ 明朝"/>
        <family val="1"/>
      </rPr>
      <t>建設発生土</t>
    </r>
  </si>
  <si>
    <r>
      <t>第4種</t>
    </r>
    <r>
      <rPr>
        <sz val="11"/>
        <rFont val="ＭＳ 明朝"/>
        <family val="1"/>
      </rPr>
      <t xml:space="preserve"> </t>
    </r>
    <r>
      <rPr>
        <sz val="8"/>
        <rFont val="ＭＳ 明朝"/>
        <family val="1"/>
      </rPr>
      <t>建設発生土</t>
    </r>
  </si>
  <si>
    <t>泥土（浚渫土）</t>
  </si>
  <si>
    <t>建設発生木材</t>
  </si>
  <si>
    <t>　※　建設発生木材の中には、伐開除根材及び剪定材を含む。</t>
  </si>
  <si>
    <t>　※　利用・搬出可能量は、現時点で算出可能なものを記載する。</t>
  </si>
  <si>
    <t>⑥発 生  量</t>
  </si>
  <si>
    <t>⑦現場内利用量</t>
  </si>
  <si>
    <t>⑩最終処分量</t>
  </si>
  <si>
    <t>％</t>
  </si>
  <si>
    <t>㎥</t>
  </si>
  <si>
    <t>ｔ</t>
  </si>
  <si>
    <r>
      <t>⑤</t>
    </r>
    <r>
      <rPr>
        <b/>
        <sz val="10"/>
        <rFont val="ＭＳ ゴシック"/>
        <family val="3"/>
      </rPr>
      <t>再生資源利用率</t>
    </r>
  </si>
  <si>
    <t>備考
（目標未達成理由）</t>
  </si>
  <si>
    <t>　　　　①第１種建設発生土・・・砂、礫及びこれらに準ずるもの。</t>
  </si>
  <si>
    <t>　　　　②第２種建設発生土・・・砂質土、礫質土及びこれらに準ずるもの。</t>
  </si>
  <si>
    <t>　　　　③第３種建設発生土・・・通常の施工性が確保される粘性土及びこれらに準ずるもの。</t>
  </si>
  <si>
    <t>　　　　④第４種建設発生土・・・粘性土及びこれらに準ずるもの。（第３種建設発生土を除く）</t>
  </si>
  <si>
    <t>　　　　⑤泥土（浚渫土）　・・・浚渫土のうち概ねｑｃ２以下のもの。</t>
  </si>
  <si>
    <t>再生材の供給場所がない</t>
  </si>
  <si>
    <t>その他（左記に記入）</t>
  </si>
  <si>
    <t>有害物質混入</t>
  </si>
  <si>
    <t>再資源化施設なし</t>
  </si>
  <si>
    <t>再利用受入れ先なし</t>
  </si>
  <si>
    <t>その他（下記に記入）</t>
  </si>
  <si>
    <t>　　　※地山土量とする。</t>
  </si>
  <si>
    <t>①</t>
  </si>
  <si>
    <t>②</t>
  </si>
  <si>
    <t>③</t>
  </si>
  <si>
    <t>④</t>
  </si>
  <si>
    <t>⑤</t>
  </si>
  <si>
    <t>備考
（⑤100%未満の理由）</t>
  </si>
  <si>
    <t>④新材利用量</t>
  </si>
  <si>
    <t>①利　用　量</t>
  </si>
  <si>
    <t>②現場内利用</t>
  </si>
  <si>
    <t>目標達成</t>
  </si>
  <si>
    <t>リサイクル計画書【詳細・細部・実施設計段階】</t>
  </si>
  <si>
    <t>⑨再資源化施設排出量</t>
  </si>
  <si>
    <t>※着色セル以外に記入する</t>
  </si>
  <si>
    <t>合計</t>
  </si>
  <si>
    <t>　※　建設発生土の区分（既存資料等から判断するもとする）</t>
  </si>
  <si>
    <t>上表（目標未達成理由）が「その他」の理由</t>
  </si>
  <si>
    <t>他工事等への流用未確定</t>
  </si>
  <si>
    <t>事業（工事）場所</t>
  </si>
  <si>
    <t>事業（工事）概要</t>
  </si>
  <si>
    <t>受注者名</t>
  </si>
  <si>
    <t>受注者連絡先（担当者名）</t>
  </si>
  <si>
    <t>業務成果として、設計業務の受注者が作成し報告書に添付</t>
  </si>
  <si>
    <t>上表備考（目標未達成理由）が「その他」の理由</t>
  </si>
  <si>
    <t>（②＋③）/①×100</t>
  </si>
  <si>
    <t>－</t>
  </si>
  <si>
    <t>再利用規格等不適合</t>
  </si>
  <si>
    <t>再生材の規格等が不適合</t>
  </si>
  <si>
    <t>リサイクル製品なし</t>
  </si>
  <si>
    <r>
      <rPr>
        <sz val="11"/>
        <rFont val="ＭＳ 明朝"/>
        <family val="1"/>
      </rPr>
      <t>③</t>
    </r>
    <r>
      <rPr>
        <sz val="9"/>
        <rFont val="ＭＳ 明朝"/>
        <family val="1"/>
      </rPr>
      <t>再生材利用可能量（又は流用土）</t>
    </r>
  </si>
  <si>
    <r>
      <t>⑧</t>
    </r>
    <r>
      <rPr>
        <sz val="10"/>
        <rFont val="ＭＳ 明朝"/>
        <family val="1"/>
      </rPr>
      <t>他工事（仮置含む）排出量</t>
    </r>
  </si>
  <si>
    <r>
      <rPr>
        <sz val="10"/>
        <rFont val="ＭＳ ゴシック"/>
        <family val="3"/>
      </rPr>
      <t>⑪現場内利
用率</t>
    </r>
    <r>
      <rPr>
        <sz val="8"/>
        <rFont val="ＭＳ ゴシック"/>
        <family val="3"/>
      </rPr>
      <t>⑦/⑥*100</t>
    </r>
  </si>
  <si>
    <r>
      <rPr>
        <sz val="10"/>
        <rFont val="ＭＳ ゴシック"/>
        <family val="3"/>
      </rPr>
      <t>⑫</t>
    </r>
    <r>
      <rPr>
        <b/>
        <sz val="10"/>
        <rFont val="ＭＳ ゴシック"/>
        <family val="3"/>
      </rPr>
      <t>再資源化率</t>
    </r>
    <r>
      <rPr>
        <sz val="11"/>
        <rFont val="ＭＳ ゴシック"/>
        <family val="3"/>
      </rPr>
      <t xml:space="preserve">
</t>
    </r>
    <r>
      <rPr>
        <sz val="8"/>
        <rFont val="ＭＳ ゴシック"/>
        <family val="3"/>
      </rPr>
      <t>(⑦+⑧+⑨)/⑥*100</t>
    </r>
  </si>
  <si>
    <t>目標値</t>
  </si>
  <si>
    <t>ドロップダウンリスト</t>
  </si>
  <si>
    <t>【利用】</t>
  </si>
  <si>
    <t>【排出】</t>
  </si>
  <si>
    <t>※　建設副産物の搬出計画について、基本的には全量を再利用することを原則として計画する。</t>
  </si>
  <si>
    <t>※　⑩は最終処分場へ排出する場合のみに発生する。</t>
  </si>
  <si>
    <t>委託名</t>
  </si>
  <si>
    <t>　※　建設発生土の排出について、民地等の受入れがある場合は⑧他工事排出量とする。</t>
  </si>
  <si>
    <t>○○土木事務所</t>
  </si>
  <si>
    <t>事業（工事）名</t>
  </si>
  <si>
    <t>○○○○線　道路改良事業</t>
  </si>
  <si>
    <t>○○市大字○○～○○</t>
  </si>
  <si>
    <t>○○コンサルタント</t>
  </si>
  <si>
    <t>改良工Ｌ＝１，２００ｍ、橋梁Ｎ＝２橋</t>
  </si>
  <si>
    <t>○○○－○○○－○○○○（管理技術者名等）</t>
  </si>
  <si>
    <t>M-30</t>
  </si>
  <si>
    <t>再生材の規格が不適合</t>
  </si>
  <si>
    <t>一部排水性舗装</t>
  </si>
  <si>
    <t>⑧他工事（仮置含む）排出量</t>
  </si>
  <si>
    <r>
      <rPr>
        <sz val="10"/>
        <rFont val="ＭＳ ゴシック"/>
        <family val="3"/>
      </rPr>
      <t>⑪</t>
    </r>
    <r>
      <rPr>
        <b/>
        <sz val="10"/>
        <rFont val="ＭＳ ゴシック"/>
        <family val="3"/>
      </rPr>
      <t>現場内利
用率</t>
    </r>
    <r>
      <rPr>
        <sz val="8"/>
        <rFont val="ＭＳ ゴシック"/>
        <family val="3"/>
      </rPr>
      <t>⑦/⑥*100</t>
    </r>
  </si>
  <si>
    <t>ｔ</t>
  </si>
  <si>
    <t>％</t>
  </si>
  <si>
    <t>①</t>
  </si>
  <si>
    <t>②</t>
  </si>
  <si>
    <t>③</t>
  </si>
  <si>
    <t>④</t>
  </si>
  <si>
    <t>除根時に粘性土が多量に付着する可能性有り→焼却受入れ不明</t>
  </si>
  <si>
    <t>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</si>
</sst>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.0_ ;[Red]\-#,##0.0\ "/>
    <numFmt numFmtId="179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 diagonalDown="1">
      <left style="medium"/>
      <right style="thin"/>
      <top style="medium"/>
      <bottom style="double"/>
      <diagonal style="thin"/>
    </border>
    <border diagonalUp="1">
      <left style="thin"/>
      <right/>
      <top/>
      <bottom style="thin"/>
      <diagonal style="hair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 style="thin"/>
      <right style="medium"/>
      <top style="hair"/>
      <bottom style="hair"/>
    </border>
    <border diagonalUp="1">
      <left style="thin"/>
      <right/>
      <top style="double"/>
      <bottom/>
      <diagonal style="hair"/>
    </border>
    <border diagonalUp="1">
      <left style="thin"/>
      <right/>
      <top style="hair"/>
      <bottom style="hair"/>
      <diagonal style="hair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double"/>
    </border>
    <border>
      <left style="medium"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thin"/>
      <right style="thin"/>
      <top style="hair"/>
      <bottom style="hair"/>
    </border>
    <border>
      <left style="thin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1" fontId="21" fillId="0" borderId="0">
      <alignment/>
      <protection/>
    </xf>
    <xf numFmtId="0" fontId="54" fillId="32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38" fontId="3" fillId="0" borderId="11" xfId="48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76" fontId="3" fillId="28" borderId="12" xfId="0" applyNumberFormat="1" applyFont="1" applyFill="1" applyBorder="1" applyAlignment="1">
      <alignment horizontal="right" vertical="center"/>
    </xf>
    <xf numFmtId="0" fontId="3" fillId="28" borderId="13" xfId="0" applyNumberFormat="1" applyFont="1" applyFill="1" applyBorder="1" applyAlignment="1">
      <alignment horizontal="right" vertical="center"/>
    </xf>
    <xf numFmtId="0" fontId="3" fillId="28" borderId="12" xfId="0" applyNumberFormat="1" applyFont="1" applyFill="1" applyBorder="1" applyAlignment="1">
      <alignment horizontal="right" vertical="center"/>
    </xf>
    <xf numFmtId="38" fontId="3" fillId="28" borderId="14" xfId="48" applyFont="1" applyFill="1" applyBorder="1" applyAlignment="1">
      <alignment horizontal="right" vertical="center"/>
    </xf>
    <xf numFmtId="38" fontId="3" fillId="28" borderId="15" xfId="48" applyFont="1" applyFill="1" applyBorder="1" applyAlignment="1">
      <alignment horizontal="right" vertical="center"/>
    </xf>
    <xf numFmtId="0" fontId="3" fillId="28" borderId="16" xfId="0" applyFont="1" applyFill="1" applyBorder="1" applyAlignment="1">
      <alignment horizontal="distributed" vertical="center"/>
    </xf>
    <xf numFmtId="38" fontId="3" fillId="28" borderId="12" xfId="48" applyFont="1" applyFill="1" applyBorder="1" applyAlignment="1">
      <alignment horizontal="right" vertical="center"/>
    </xf>
    <xf numFmtId="38" fontId="3" fillId="28" borderId="13" xfId="48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28" borderId="17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8" fontId="3" fillId="28" borderId="18" xfId="48" applyFont="1" applyFill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28" borderId="19" xfId="48" applyFont="1" applyFill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28" borderId="21" xfId="48" applyFont="1" applyFill="1" applyBorder="1" applyAlignment="1">
      <alignment horizontal="right" vertical="center"/>
    </xf>
    <xf numFmtId="38" fontId="3" fillId="28" borderId="20" xfId="48" applyFont="1" applyFill="1" applyBorder="1" applyAlignment="1">
      <alignment horizontal="right" vertical="center"/>
    </xf>
    <xf numFmtId="0" fontId="3" fillId="28" borderId="21" xfId="0" applyFont="1" applyFill="1" applyBorder="1" applyAlignment="1">
      <alignment horizontal="center" vertical="center"/>
    </xf>
    <xf numFmtId="38" fontId="3" fillId="0" borderId="22" xfId="48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28" borderId="24" xfId="0" applyFont="1" applyFill="1" applyBorder="1" applyAlignment="1">
      <alignment horizontal="center" vertical="center"/>
    </xf>
    <xf numFmtId="38" fontId="3" fillId="0" borderId="23" xfId="48" applyFont="1" applyBorder="1" applyAlignment="1">
      <alignment horizontal="right" vertical="center"/>
    </xf>
    <xf numFmtId="38" fontId="3" fillId="28" borderId="23" xfId="48" applyFont="1" applyFill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38" fontId="3" fillId="28" borderId="25" xfId="48" applyFont="1" applyFill="1" applyBorder="1" applyAlignment="1">
      <alignment horizontal="right" vertical="center"/>
    </xf>
    <xf numFmtId="38" fontId="3" fillId="0" borderId="26" xfId="48" applyFont="1" applyBorder="1" applyAlignment="1">
      <alignment horizontal="right" vertical="center"/>
    </xf>
    <xf numFmtId="38" fontId="3" fillId="28" borderId="27" xfId="48" applyFont="1" applyFill="1" applyBorder="1" applyAlignment="1">
      <alignment horizontal="right" vertical="center"/>
    </xf>
    <xf numFmtId="38" fontId="3" fillId="28" borderId="26" xfId="48" applyFont="1" applyFill="1" applyBorder="1" applyAlignment="1">
      <alignment horizontal="right" vertical="center"/>
    </xf>
    <xf numFmtId="0" fontId="3" fillId="28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28" borderId="30" xfId="0" applyFont="1" applyFill="1" applyBorder="1" applyAlignment="1">
      <alignment horizontal="distributed" vertical="center"/>
    </xf>
    <xf numFmtId="38" fontId="3" fillId="0" borderId="0" xfId="48" applyFont="1" applyBorder="1" applyAlignment="1">
      <alignment horizontal="right" vertical="center"/>
    </xf>
    <xf numFmtId="38" fontId="3" fillId="28" borderId="10" xfId="48" applyFont="1" applyFill="1" applyBorder="1" applyAlignment="1">
      <alignment horizontal="right" vertical="center"/>
    </xf>
    <xf numFmtId="38" fontId="3" fillId="28" borderId="31" xfId="48" applyFont="1" applyFill="1" applyBorder="1" applyAlignment="1">
      <alignment horizontal="right" vertical="center"/>
    </xf>
    <xf numFmtId="38" fontId="3" fillId="0" borderId="32" xfId="48" applyFont="1" applyBorder="1" applyAlignment="1">
      <alignment horizontal="right" vertical="center"/>
    </xf>
    <xf numFmtId="38" fontId="3" fillId="28" borderId="32" xfId="48" applyFont="1" applyFill="1" applyBorder="1" applyAlignment="1">
      <alignment horizontal="right" vertical="center"/>
    </xf>
    <xf numFmtId="176" fontId="3" fillId="28" borderId="0" xfId="0" applyNumberFormat="1" applyFont="1" applyFill="1" applyBorder="1" applyAlignment="1">
      <alignment horizontal="right" vertical="center"/>
    </xf>
    <xf numFmtId="0" fontId="3" fillId="28" borderId="31" xfId="0" applyNumberFormat="1" applyFont="1" applyFill="1" applyBorder="1" applyAlignment="1">
      <alignment horizontal="right" vertical="center"/>
    </xf>
    <xf numFmtId="176" fontId="3" fillId="28" borderId="32" xfId="0" applyNumberFormat="1" applyFont="1" applyFill="1" applyBorder="1" applyAlignment="1">
      <alignment horizontal="right" vertical="center"/>
    </xf>
    <xf numFmtId="0" fontId="3" fillId="28" borderId="0" xfId="0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 shrinkToFit="1"/>
    </xf>
    <xf numFmtId="0" fontId="0" fillId="28" borderId="15" xfId="0" applyFill="1" applyBorder="1" applyAlignment="1">
      <alignment horizontal="center" vertical="center" shrinkToFit="1"/>
    </xf>
    <xf numFmtId="0" fontId="6" fillId="28" borderId="34" xfId="0" applyFont="1" applyFill="1" applyBorder="1" applyAlignment="1">
      <alignment horizontal="distributed" vertical="center"/>
    </xf>
    <xf numFmtId="38" fontId="3" fillId="28" borderId="29" xfId="48" applyFont="1" applyFill="1" applyBorder="1" applyAlignment="1">
      <alignment horizontal="right" vertical="center"/>
    </xf>
    <xf numFmtId="176" fontId="3" fillId="28" borderId="25" xfId="0" applyNumberFormat="1" applyFont="1" applyFill="1" applyBorder="1" applyAlignment="1">
      <alignment horizontal="right" vertical="center"/>
    </xf>
    <xf numFmtId="0" fontId="3" fillId="28" borderId="27" xfId="0" applyNumberFormat="1" applyFont="1" applyFill="1" applyBorder="1" applyAlignment="1">
      <alignment horizontal="right" vertical="center"/>
    </xf>
    <xf numFmtId="176" fontId="3" fillId="28" borderId="26" xfId="0" applyNumberFormat="1" applyFont="1" applyFill="1" applyBorder="1" applyAlignment="1">
      <alignment horizontal="right" vertical="center"/>
    </xf>
    <xf numFmtId="0" fontId="3" fillId="28" borderId="25" xfId="0" applyNumberFormat="1" applyFont="1" applyFill="1" applyBorder="1" applyAlignment="1">
      <alignment horizontal="right" vertical="center"/>
    </xf>
    <xf numFmtId="38" fontId="3" fillId="28" borderId="35" xfId="48" applyFont="1" applyFill="1" applyBorder="1" applyAlignment="1">
      <alignment horizontal="right" vertical="center"/>
    </xf>
    <xf numFmtId="38" fontId="3" fillId="28" borderId="36" xfId="48" applyFont="1" applyFill="1" applyBorder="1" applyAlignment="1">
      <alignment horizontal="right" vertical="center"/>
    </xf>
    <xf numFmtId="0" fontId="9" fillId="28" borderId="37" xfId="0" applyFont="1" applyFill="1" applyBorder="1" applyAlignment="1">
      <alignment horizontal="center"/>
    </xf>
    <xf numFmtId="0" fontId="9" fillId="28" borderId="38" xfId="0" applyFont="1" applyFill="1" applyBorder="1" applyAlignment="1">
      <alignment horizontal="center"/>
    </xf>
    <xf numFmtId="0" fontId="9" fillId="28" borderId="28" xfId="0" applyFont="1" applyFill="1" applyBorder="1" applyAlignment="1">
      <alignment horizontal="center"/>
    </xf>
    <xf numFmtId="38" fontId="3" fillId="0" borderId="25" xfId="48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38" fontId="3" fillId="0" borderId="39" xfId="48" applyFont="1" applyBorder="1" applyAlignment="1">
      <alignment horizontal="right" vertical="center"/>
    </xf>
    <xf numFmtId="176" fontId="3" fillId="28" borderId="39" xfId="0" applyNumberFormat="1" applyFont="1" applyFill="1" applyBorder="1" applyAlignment="1">
      <alignment horizontal="right" vertical="center"/>
    </xf>
    <xf numFmtId="0" fontId="3" fillId="28" borderId="40" xfId="0" applyNumberFormat="1" applyFont="1" applyFill="1" applyBorder="1" applyAlignment="1">
      <alignment horizontal="right" vertical="center"/>
    </xf>
    <xf numFmtId="0" fontId="3" fillId="28" borderId="39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 shrinkToFit="1"/>
    </xf>
    <xf numFmtId="0" fontId="0" fillId="28" borderId="41" xfId="0" applyFill="1" applyBorder="1" applyAlignment="1">
      <alignment horizontal="center" vertical="center" shrinkToFit="1"/>
    </xf>
    <xf numFmtId="176" fontId="3" fillId="28" borderId="22" xfId="0" applyNumberFormat="1" applyFont="1" applyFill="1" applyBorder="1" applyAlignment="1">
      <alignment horizontal="right" vertical="center"/>
    </xf>
    <xf numFmtId="0" fontId="3" fillId="28" borderId="24" xfId="0" applyNumberFormat="1" applyFont="1" applyFill="1" applyBorder="1" applyAlignment="1">
      <alignment horizontal="right" vertical="center"/>
    </xf>
    <xf numFmtId="0" fontId="3" fillId="28" borderId="22" xfId="0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horizontal="center" vertical="center" shrinkToFit="1"/>
    </xf>
    <xf numFmtId="0" fontId="0" fillId="28" borderId="42" xfId="0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28" borderId="29" xfId="0" applyFill="1" applyBorder="1" applyAlignment="1">
      <alignment horizontal="center" vertical="center" shrinkToFit="1"/>
    </xf>
    <xf numFmtId="38" fontId="3" fillId="28" borderId="11" xfId="0" applyNumberFormat="1" applyFont="1" applyFill="1" applyBorder="1" applyAlignment="1">
      <alignment horizontal="right" vertical="center"/>
    </xf>
    <xf numFmtId="38" fontId="3" fillId="28" borderId="26" xfId="0" applyNumberFormat="1" applyFont="1" applyFill="1" applyBorder="1" applyAlignment="1">
      <alignment horizontal="right" vertical="center"/>
    </xf>
    <xf numFmtId="38" fontId="3" fillId="28" borderId="23" xfId="0" applyNumberFormat="1" applyFont="1" applyFill="1" applyBorder="1" applyAlignment="1">
      <alignment horizontal="right" vertical="center"/>
    </xf>
    <xf numFmtId="176" fontId="12" fillId="28" borderId="14" xfId="0" applyNumberFormat="1" applyFont="1" applyFill="1" applyBorder="1" applyAlignment="1">
      <alignment horizontal="right" vertical="center"/>
    </xf>
    <xf numFmtId="176" fontId="12" fillId="28" borderId="11" xfId="0" applyNumberFormat="1" applyFont="1" applyFill="1" applyBorder="1" applyAlignment="1">
      <alignment horizontal="right" vertical="center"/>
    </xf>
    <xf numFmtId="176" fontId="12" fillId="28" borderId="26" xfId="0" applyNumberFormat="1" applyFont="1" applyFill="1" applyBorder="1" applyAlignment="1">
      <alignment horizontal="right" vertical="center"/>
    </xf>
    <xf numFmtId="176" fontId="12" fillId="28" borderId="23" xfId="0" applyNumberFormat="1" applyFont="1" applyFill="1" applyBorder="1" applyAlignment="1">
      <alignment horizontal="right" vertical="center"/>
    </xf>
    <xf numFmtId="0" fontId="3" fillId="28" borderId="43" xfId="0" applyNumberFormat="1" applyFont="1" applyFill="1" applyBorder="1" applyAlignment="1">
      <alignment horizontal="center" vertical="center"/>
    </xf>
    <xf numFmtId="0" fontId="3" fillId="28" borderId="44" xfId="0" applyNumberFormat="1" applyFont="1" applyFill="1" applyBorder="1" applyAlignment="1">
      <alignment horizontal="center" vertical="center"/>
    </xf>
    <xf numFmtId="0" fontId="12" fillId="28" borderId="44" xfId="0" applyNumberFormat="1" applyFont="1" applyFill="1" applyBorder="1" applyAlignment="1">
      <alignment horizontal="center" vertical="center"/>
    </xf>
    <xf numFmtId="0" fontId="12" fillId="28" borderId="45" xfId="0" applyNumberFormat="1" applyFont="1" applyFill="1" applyBorder="1" applyAlignment="1">
      <alignment horizontal="center" vertical="center"/>
    </xf>
    <xf numFmtId="0" fontId="12" fillId="28" borderId="46" xfId="0" applyNumberFormat="1" applyFont="1" applyFill="1" applyBorder="1" applyAlignment="1">
      <alignment horizontal="center" vertical="center"/>
    </xf>
    <xf numFmtId="0" fontId="12" fillId="28" borderId="47" xfId="0" applyNumberFormat="1" applyFont="1" applyFill="1" applyBorder="1" applyAlignment="1">
      <alignment horizontal="center" vertical="center"/>
    </xf>
    <xf numFmtId="0" fontId="3" fillId="28" borderId="41" xfId="0" applyFont="1" applyFill="1" applyBorder="1" applyAlignment="1">
      <alignment horizontal="right" vertical="center"/>
    </xf>
    <xf numFmtId="0" fontId="3" fillId="28" borderId="29" xfId="0" applyFont="1" applyFill="1" applyBorder="1" applyAlignment="1">
      <alignment horizontal="right" vertical="center"/>
    </xf>
    <xf numFmtId="0" fontId="3" fillId="28" borderId="42" xfId="0" applyFont="1" applyFill="1" applyBorder="1" applyAlignment="1">
      <alignment horizontal="right" vertical="center"/>
    </xf>
    <xf numFmtId="0" fontId="3" fillId="28" borderId="40" xfId="0" applyFont="1" applyFill="1" applyBorder="1" applyAlignment="1">
      <alignment horizontal="right" vertical="center"/>
    </xf>
    <xf numFmtId="0" fontId="3" fillId="28" borderId="27" xfId="0" applyFont="1" applyFill="1" applyBorder="1" applyAlignment="1">
      <alignment horizontal="right" vertical="center"/>
    </xf>
    <xf numFmtId="0" fontId="3" fillId="28" borderId="24" xfId="0" applyFont="1" applyFill="1" applyBorder="1" applyAlignment="1">
      <alignment horizontal="right" vertical="center"/>
    </xf>
    <xf numFmtId="0" fontId="3" fillId="28" borderId="25" xfId="0" applyFont="1" applyFill="1" applyBorder="1" applyAlignment="1">
      <alignment horizontal="right" vertical="center"/>
    </xf>
    <xf numFmtId="0" fontId="3" fillId="28" borderId="22" xfId="0" applyFont="1" applyFill="1" applyBorder="1" applyAlignment="1">
      <alignment horizontal="right" vertical="center"/>
    </xf>
    <xf numFmtId="0" fontId="3" fillId="28" borderId="34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10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28" borderId="29" xfId="0" applyFont="1" applyFill="1" applyBorder="1" applyAlignment="1">
      <alignment horizontal="center" vertical="center"/>
    </xf>
    <xf numFmtId="0" fontId="3" fillId="28" borderId="25" xfId="0" applyFont="1" applyFill="1" applyBorder="1" applyAlignment="1">
      <alignment horizontal="center" vertical="center"/>
    </xf>
    <xf numFmtId="0" fontId="3" fillId="28" borderId="22" xfId="0" applyFont="1" applyFill="1" applyBorder="1" applyAlignment="1">
      <alignment horizontal="center" vertical="center"/>
    </xf>
    <xf numFmtId="0" fontId="3" fillId="28" borderId="34" xfId="0" applyFont="1" applyFill="1" applyBorder="1" applyAlignment="1">
      <alignment horizontal="distributed" vertical="center"/>
    </xf>
    <xf numFmtId="0" fontId="3" fillId="28" borderId="41" xfId="0" applyFont="1" applyFill="1" applyBorder="1" applyAlignment="1">
      <alignment horizontal="center" vertical="center"/>
    </xf>
    <xf numFmtId="0" fontId="3" fillId="28" borderId="40" xfId="0" applyFont="1" applyFill="1" applyBorder="1" applyAlignment="1">
      <alignment horizontal="center" vertical="center"/>
    </xf>
    <xf numFmtId="0" fontId="3" fillId="28" borderId="42" xfId="0" applyFont="1" applyFill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3" fillId="28" borderId="53" xfId="0" applyFont="1" applyFill="1" applyBorder="1" applyAlignment="1">
      <alignment horizontal="distributed" vertical="center"/>
    </xf>
    <xf numFmtId="0" fontId="3" fillId="28" borderId="54" xfId="0" applyFont="1" applyFill="1" applyBorder="1" applyAlignment="1">
      <alignment horizontal="distributed" vertical="center"/>
    </xf>
    <xf numFmtId="0" fontId="3" fillId="28" borderId="55" xfId="0" applyFont="1" applyFill="1" applyBorder="1" applyAlignment="1">
      <alignment horizontal="distributed" vertical="center"/>
    </xf>
    <xf numFmtId="0" fontId="3" fillId="28" borderId="48" xfId="0" applyFont="1" applyFill="1" applyBorder="1" applyAlignment="1">
      <alignment horizontal="distributed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28" borderId="61" xfId="0" applyFont="1" applyFill="1" applyBorder="1" applyAlignment="1">
      <alignment horizontal="distributed" vertical="center"/>
    </xf>
    <xf numFmtId="0" fontId="3" fillId="28" borderId="62" xfId="0" applyFont="1" applyFill="1" applyBorder="1" applyAlignment="1">
      <alignment horizontal="distributed" vertical="center"/>
    </xf>
    <xf numFmtId="0" fontId="3" fillId="28" borderId="63" xfId="0" applyFont="1" applyFill="1" applyBorder="1" applyAlignment="1">
      <alignment horizontal="distributed"/>
    </xf>
    <xf numFmtId="0" fontId="3" fillId="28" borderId="64" xfId="0" applyFont="1" applyFill="1" applyBorder="1" applyAlignment="1">
      <alignment horizontal="distributed"/>
    </xf>
    <xf numFmtId="0" fontId="3" fillId="28" borderId="63" xfId="0" applyFont="1" applyFill="1" applyBorder="1" applyAlignment="1">
      <alignment vertical="top" wrapText="1"/>
    </xf>
    <xf numFmtId="0" fontId="3" fillId="28" borderId="65" xfId="0" applyFont="1" applyFill="1" applyBorder="1" applyAlignment="1">
      <alignment vertical="top" wrapText="1"/>
    </xf>
    <xf numFmtId="0" fontId="3" fillId="28" borderId="66" xfId="0" applyFont="1" applyFill="1" applyBorder="1" applyAlignment="1">
      <alignment vertical="top" wrapText="1"/>
    </xf>
    <xf numFmtId="0" fontId="3" fillId="28" borderId="67" xfId="0" applyFont="1" applyFill="1" applyBorder="1" applyAlignment="1">
      <alignment vertical="top" wrapText="1"/>
    </xf>
    <xf numFmtId="0" fontId="3" fillId="28" borderId="68" xfId="0" applyFont="1" applyFill="1" applyBorder="1" applyAlignment="1">
      <alignment vertical="top" wrapText="1"/>
    </xf>
    <xf numFmtId="0" fontId="3" fillId="28" borderId="69" xfId="0" applyFont="1" applyFill="1" applyBorder="1" applyAlignment="1">
      <alignment vertical="top" wrapText="1"/>
    </xf>
    <xf numFmtId="0" fontId="8" fillId="28" borderId="68" xfId="0" applyFont="1" applyFill="1" applyBorder="1" applyAlignment="1">
      <alignment vertical="top" wrapText="1"/>
    </xf>
    <xf numFmtId="0" fontId="8" fillId="28" borderId="65" xfId="0" applyFont="1" applyFill="1" applyBorder="1" applyAlignment="1">
      <alignment vertical="top" wrapText="1"/>
    </xf>
    <xf numFmtId="0" fontId="8" fillId="28" borderId="69" xfId="0" applyFont="1" applyFill="1" applyBorder="1" applyAlignment="1">
      <alignment vertical="top" wrapText="1"/>
    </xf>
    <xf numFmtId="0" fontId="8" fillId="28" borderId="67" xfId="0" applyFont="1" applyFill="1" applyBorder="1" applyAlignment="1">
      <alignment vertical="top" wrapText="1"/>
    </xf>
    <xf numFmtId="0" fontId="3" fillId="28" borderId="66" xfId="0" applyFont="1" applyFill="1" applyBorder="1" applyAlignment="1">
      <alignment vertical="center"/>
    </xf>
    <xf numFmtId="0" fontId="3" fillId="28" borderId="70" xfId="0" applyFont="1" applyFill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28" borderId="71" xfId="0" applyFont="1" applyFill="1" applyBorder="1" applyAlignment="1">
      <alignment vertical="center"/>
    </xf>
    <xf numFmtId="0" fontId="3" fillId="28" borderId="72" xfId="0" applyFont="1" applyFill="1" applyBorder="1" applyAlignment="1">
      <alignment vertical="center"/>
    </xf>
    <xf numFmtId="0" fontId="3" fillId="28" borderId="62" xfId="0" applyFont="1" applyFill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7" fillId="28" borderId="69" xfId="0" applyFont="1" applyFill="1" applyBorder="1" applyAlignment="1">
      <alignment horizontal="center" vertical="center"/>
    </xf>
    <xf numFmtId="0" fontId="7" fillId="28" borderId="74" xfId="0" applyFont="1" applyFill="1" applyBorder="1" applyAlignment="1">
      <alignment horizontal="center" vertical="center"/>
    </xf>
    <xf numFmtId="0" fontId="7" fillId="28" borderId="67" xfId="0" applyFont="1" applyFill="1" applyBorder="1" applyAlignment="1">
      <alignment horizontal="center" vertical="center"/>
    </xf>
    <xf numFmtId="0" fontId="3" fillId="28" borderId="28" xfId="0" applyFont="1" applyFill="1" applyBorder="1" applyAlignment="1">
      <alignment horizontal="distributed" vertical="center"/>
    </xf>
    <xf numFmtId="0" fontId="3" fillId="28" borderId="29" xfId="0" applyFont="1" applyFill="1" applyBorder="1" applyAlignment="1">
      <alignment horizontal="distributed" vertical="center"/>
    </xf>
    <xf numFmtId="178" fontId="3" fillId="28" borderId="26" xfId="48" applyNumberFormat="1" applyFont="1" applyFill="1" applyBorder="1" applyAlignment="1">
      <alignment horizontal="right" vertical="center"/>
    </xf>
    <xf numFmtId="178" fontId="3" fillId="28" borderId="25" xfId="48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28" borderId="75" xfId="0" applyFont="1" applyFill="1" applyBorder="1" applyAlignment="1">
      <alignment horizontal="distributed" vertical="center"/>
    </xf>
    <xf numFmtId="0" fontId="3" fillId="28" borderId="76" xfId="0" applyFont="1" applyFill="1" applyBorder="1" applyAlignment="1">
      <alignment horizontal="distributed" vertical="center"/>
    </xf>
    <xf numFmtId="178" fontId="3" fillId="28" borderId="77" xfId="48" applyNumberFormat="1" applyFont="1" applyFill="1" applyBorder="1" applyAlignment="1">
      <alignment horizontal="right" vertical="center"/>
    </xf>
    <xf numFmtId="178" fontId="3" fillId="28" borderId="78" xfId="48" applyNumberFormat="1" applyFont="1" applyFill="1" applyBorder="1" applyAlignment="1">
      <alignment horizontal="right" vertical="center"/>
    </xf>
    <xf numFmtId="0" fontId="3" fillId="0" borderId="79" xfId="0" applyFont="1" applyBorder="1" applyAlignment="1">
      <alignment horizontal="distributed" vertical="center"/>
    </xf>
    <xf numFmtId="0" fontId="3" fillId="0" borderId="80" xfId="0" applyFont="1" applyBorder="1" applyAlignment="1">
      <alignment horizontal="distributed" vertical="center"/>
    </xf>
    <xf numFmtId="178" fontId="3" fillId="28" borderId="81" xfId="48" applyNumberFormat="1" applyFont="1" applyFill="1" applyBorder="1" applyAlignment="1">
      <alignment horizontal="right" vertical="center"/>
    </xf>
    <xf numFmtId="178" fontId="3" fillId="28" borderId="82" xfId="48" applyNumberFormat="1" applyFont="1" applyFill="1" applyBorder="1" applyAlignment="1">
      <alignment horizontal="right" vertical="center"/>
    </xf>
    <xf numFmtId="0" fontId="3" fillId="0" borderId="81" xfId="0" applyFont="1" applyBorder="1" applyAlignment="1">
      <alignment vertical="center" shrinkToFit="1"/>
    </xf>
    <xf numFmtId="0" fontId="3" fillId="0" borderId="82" xfId="0" applyFont="1" applyBorder="1" applyAlignment="1">
      <alignment vertical="center" shrinkToFit="1"/>
    </xf>
    <xf numFmtId="0" fontId="0" fillId="0" borderId="82" xfId="0" applyBorder="1" applyAlignment="1">
      <alignment vertical="center"/>
    </xf>
    <xf numFmtId="0" fontId="0" fillId="0" borderId="80" xfId="0" applyBorder="1" applyAlignment="1">
      <alignment vertical="center"/>
    </xf>
    <xf numFmtId="0" fontId="3" fillId="28" borderId="63" xfId="0" applyFont="1" applyFill="1" applyBorder="1" applyAlignment="1">
      <alignment horizontal="center" vertical="top" wrapText="1"/>
    </xf>
    <xf numFmtId="0" fontId="3" fillId="28" borderId="64" xfId="0" applyFont="1" applyFill="1" applyBorder="1" applyAlignment="1">
      <alignment horizontal="center" vertical="top" wrapText="1"/>
    </xf>
    <xf numFmtId="0" fontId="3" fillId="28" borderId="66" xfId="0" applyFont="1" applyFill="1" applyBorder="1" applyAlignment="1">
      <alignment horizontal="center" vertical="top" wrapText="1"/>
    </xf>
    <xf numFmtId="0" fontId="3" fillId="28" borderId="70" xfId="0" applyFont="1" applyFill="1" applyBorder="1" applyAlignment="1">
      <alignment horizontal="center" vertical="top" wrapText="1"/>
    </xf>
    <xf numFmtId="0" fontId="3" fillId="28" borderId="63" xfId="0" applyFont="1" applyFill="1" applyBorder="1" applyAlignment="1">
      <alignment horizontal="center" vertical="top"/>
    </xf>
    <xf numFmtId="0" fontId="3" fillId="28" borderId="65" xfId="0" applyFont="1" applyFill="1" applyBorder="1" applyAlignment="1">
      <alignment horizontal="center" vertical="top"/>
    </xf>
    <xf numFmtId="0" fontId="3" fillId="28" borderId="66" xfId="0" applyFont="1" applyFill="1" applyBorder="1" applyAlignment="1">
      <alignment horizontal="center" vertical="top"/>
    </xf>
    <xf numFmtId="0" fontId="3" fillId="28" borderId="67" xfId="0" applyFont="1" applyFill="1" applyBorder="1" applyAlignment="1">
      <alignment horizontal="center" vertical="top"/>
    </xf>
    <xf numFmtId="0" fontId="3" fillId="28" borderId="68" xfId="0" applyFont="1" applyFill="1" applyBorder="1" applyAlignment="1">
      <alignment horizontal="center" vertical="top" wrapText="1"/>
    </xf>
    <xf numFmtId="0" fontId="3" fillId="28" borderId="65" xfId="0" applyFont="1" applyFill="1" applyBorder="1" applyAlignment="1">
      <alignment horizontal="center" vertical="top" wrapText="1"/>
    </xf>
    <xf numFmtId="0" fontId="3" fillId="28" borderId="69" xfId="0" applyFont="1" applyFill="1" applyBorder="1" applyAlignment="1">
      <alignment horizontal="center" vertical="top" wrapText="1"/>
    </xf>
    <xf numFmtId="0" fontId="3" fillId="28" borderId="67" xfId="0" applyFont="1" applyFill="1" applyBorder="1" applyAlignment="1">
      <alignment horizontal="center" vertical="top" wrapText="1"/>
    </xf>
    <xf numFmtId="0" fontId="3" fillId="28" borderId="83" xfId="0" applyFont="1" applyFill="1" applyBorder="1" applyAlignment="1">
      <alignment horizontal="distributed" vertical="center"/>
    </xf>
    <xf numFmtId="0" fontId="3" fillId="28" borderId="84" xfId="0" applyFont="1" applyFill="1" applyBorder="1" applyAlignment="1">
      <alignment horizontal="distributed" vertical="center"/>
    </xf>
    <xf numFmtId="0" fontId="3" fillId="28" borderId="85" xfId="0" applyFont="1" applyFill="1" applyBorder="1" applyAlignment="1">
      <alignment horizontal="distributed" vertical="center"/>
    </xf>
    <xf numFmtId="0" fontId="6" fillId="28" borderId="28" xfId="0" applyFont="1" applyFill="1" applyBorder="1" applyAlignment="1">
      <alignment horizontal="distributed" vertical="center"/>
    </xf>
    <xf numFmtId="0" fontId="6" fillId="28" borderId="29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wrapText="1"/>
    </xf>
    <xf numFmtId="0" fontId="10" fillId="28" borderId="58" xfId="0" applyFont="1" applyFill="1" applyBorder="1" applyAlignment="1">
      <alignment horizontal="distributed" vertical="center" shrinkToFit="1"/>
    </xf>
    <xf numFmtId="0" fontId="10" fillId="28" borderId="59" xfId="0" applyFont="1" applyFill="1" applyBorder="1" applyAlignment="1">
      <alignment horizontal="distributed" vertical="center" shrinkToFit="1"/>
    </xf>
    <xf numFmtId="0" fontId="10" fillId="28" borderId="48" xfId="0" applyFont="1" applyFill="1" applyBorder="1" applyAlignment="1">
      <alignment horizontal="distributed" vertical="center" shrinkToFit="1"/>
    </xf>
    <xf numFmtId="0" fontId="3" fillId="28" borderId="28" xfId="0" applyFont="1" applyFill="1" applyBorder="1" applyAlignment="1">
      <alignment horizontal="center" vertical="center"/>
    </xf>
    <xf numFmtId="0" fontId="3" fillId="28" borderId="29" xfId="0" applyFont="1" applyFill="1" applyBorder="1" applyAlignment="1">
      <alignment horizontal="center" vertical="center"/>
    </xf>
    <xf numFmtId="0" fontId="4" fillId="28" borderId="63" xfId="0" applyFont="1" applyFill="1" applyBorder="1" applyAlignment="1">
      <alignment horizontal="center" vertical="top" wrapText="1"/>
    </xf>
    <xf numFmtId="0" fontId="4" fillId="28" borderId="65" xfId="0" applyFont="1" applyFill="1" applyBorder="1" applyAlignment="1">
      <alignment horizontal="center" vertical="top" wrapText="1"/>
    </xf>
    <xf numFmtId="0" fontId="4" fillId="28" borderId="66" xfId="0" applyFont="1" applyFill="1" applyBorder="1" applyAlignment="1">
      <alignment horizontal="center" vertical="top" wrapText="1"/>
    </xf>
    <xf numFmtId="0" fontId="4" fillId="28" borderId="67" xfId="0" applyFont="1" applyFill="1" applyBorder="1" applyAlignment="1">
      <alignment horizontal="center" vertical="top" wrapText="1"/>
    </xf>
    <xf numFmtId="0" fontId="4" fillId="28" borderId="68" xfId="0" applyFont="1" applyFill="1" applyBorder="1" applyAlignment="1">
      <alignment horizontal="center" vertical="top" wrapText="1"/>
    </xf>
    <xf numFmtId="0" fontId="4" fillId="28" borderId="64" xfId="0" applyFont="1" applyFill="1" applyBorder="1" applyAlignment="1">
      <alignment horizontal="center" vertical="top" wrapText="1"/>
    </xf>
    <xf numFmtId="0" fontId="4" fillId="28" borderId="69" xfId="0" applyFont="1" applyFill="1" applyBorder="1" applyAlignment="1">
      <alignment horizontal="center" vertical="top" wrapText="1"/>
    </xf>
    <xf numFmtId="0" fontId="4" fillId="28" borderId="70" xfId="0" applyFont="1" applyFill="1" applyBorder="1" applyAlignment="1">
      <alignment horizontal="center" vertical="top" wrapText="1"/>
    </xf>
    <xf numFmtId="0" fontId="3" fillId="28" borderId="75" xfId="0" applyFont="1" applyFill="1" applyBorder="1" applyAlignment="1">
      <alignment horizontal="center" vertical="center"/>
    </xf>
    <xf numFmtId="0" fontId="3" fillId="28" borderId="76" xfId="0" applyFont="1" applyFill="1" applyBorder="1" applyAlignment="1">
      <alignment horizontal="center" vertical="center"/>
    </xf>
    <xf numFmtId="0" fontId="3" fillId="0" borderId="77" xfId="0" applyFont="1" applyBorder="1" applyAlignment="1">
      <alignment vertical="center" shrinkToFit="1"/>
    </xf>
    <xf numFmtId="0" fontId="3" fillId="0" borderId="78" xfId="0" applyFont="1" applyBorder="1" applyAlignment="1">
      <alignment vertical="center" shrinkToFit="1"/>
    </xf>
    <xf numFmtId="0" fontId="9" fillId="0" borderId="77" xfId="0" applyFont="1" applyBorder="1" applyAlignment="1">
      <alignment horizontal="center" shrinkToFit="1"/>
    </xf>
    <xf numFmtId="0" fontId="9" fillId="0" borderId="78" xfId="0" applyFont="1" applyBorder="1" applyAlignment="1">
      <alignment horizontal="center" shrinkToFit="1"/>
    </xf>
    <xf numFmtId="0" fontId="9" fillId="0" borderId="76" xfId="0" applyFont="1" applyBorder="1" applyAlignment="1">
      <alignment horizontal="center" shrinkToFit="1"/>
    </xf>
    <xf numFmtId="0" fontId="9" fillId="0" borderId="26" xfId="0" applyFont="1" applyBorder="1" applyAlignment="1">
      <alignment horizontal="center" shrinkToFit="1"/>
    </xf>
    <xf numFmtId="0" fontId="9" fillId="0" borderId="25" xfId="0" applyFont="1" applyBorder="1" applyAlignment="1">
      <alignment horizontal="center" shrinkToFit="1"/>
    </xf>
    <xf numFmtId="0" fontId="9" fillId="0" borderId="29" xfId="0" applyFont="1" applyBorder="1" applyAlignment="1">
      <alignment horizontal="center" shrinkToFit="1"/>
    </xf>
    <xf numFmtId="0" fontId="3" fillId="28" borderId="86" xfId="0" applyFont="1" applyFill="1" applyBorder="1" applyAlignment="1">
      <alignment horizontal="distributed" vertical="center"/>
    </xf>
    <xf numFmtId="0" fontId="3" fillId="28" borderId="87" xfId="0" applyFont="1" applyFill="1" applyBorder="1" applyAlignment="1">
      <alignment horizontal="distributed" vertical="center"/>
    </xf>
    <xf numFmtId="0" fontId="3" fillId="28" borderId="79" xfId="0" applyFont="1" applyFill="1" applyBorder="1" applyAlignment="1">
      <alignment horizontal="distributed" vertical="center"/>
    </xf>
    <xf numFmtId="0" fontId="3" fillId="28" borderId="80" xfId="0" applyFont="1" applyFill="1" applyBorder="1" applyAlignment="1">
      <alignment horizontal="distributed" vertical="center"/>
    </xf>
    <xf numFmtId="0" fontId="0" fillId="28" borderId="88" xfId="0" applyFill="1" applyBorder="1" applyAlignment="1">
      <alignment horizontal="center" vertical="center"/>
    </xf>
    <xf numFmtId="0" fontId="0" fillId="28" borderId="89" xfId="0" applyFill="1" applyBorder="1" applyAlignment="1">
      <alignment horizontal="center" vertical="center"/>
    </xf>
    <xf numFmtId="0" fontId="0" fillId="28" borderId="90" xfId="0" applyFill="1" applyBorder="1" applyAlignment="1">
      <alignment horizontal="center" vertical="center"/>
    </xf>
    <xf numFmtId="0" fontId="3" fillId="28" borderId="63" xfId="0" applyFont="1" applyFill="1" applyBorder="1" applyAlignment="1">
      <alignment horizontal="distributed" vertical="center"/>
    </xf>
    <xf numFmtId="0" fontId="3" fillId="28" borderId="64" xfId="0" applyFont="1" applyFill="1" applyBorder="1" applyAlignment="1">
      <alignment horizontal="distributed" vertical="center"/>
    </xf>
    <xf numFmtId="0" fontId="3" fillId="28" borderId="66" xfId="0" applyFont="1" applyFill="1" applyBorder="1" applyAlignment="1">
      <alignment horizontal="distributed" vertical="center"/>
    </xf>
    <xf numFmtId="0" fontId="3" fillId="28" borderId="70" xfId="0" applyFont="1" applyFill="1" applyBorder="1" applyAlignment="1">
      <alignment horizontal="distributed" vertical="center"/>
    </xf>
    <xf numFmtId="0" fontId="4" fillId="28" borderId="68" xfId="0" applyFont="1" applyFill="1" applyBorder="1" applyAlignment="1">
      <alignment horizontal="center"/>
    </xf>
    <xf numFmtId="0" fontId="4" fillId="28" borderId="91" xfId="0" applyFont="1" applyFill="1" applyBorder="1" applyAlignment="1">
      <alignment horizontal="center"/>
    </xf>
    <xf numFmtId="0" fontId="4" fillId="28" borderId="65" xfId="0" applyFont="1" applyFill="1" applyBorder="1" applyAlignment="1">
      <alignment horizontal="center"/>
    </xf>
    <xf numFmtId="0" fontId="0" fillId="28" borderId="68" xfId="0" applyFill="1" applyBorder="1" applyAlignment="1">
      <alignment horizontal="center" vertical="center" wrapText="1"/>
    </xf>
    <xf numFmtId="0" fontId="0" fillId="28" borderId="91" xfId="0" applyFill="1" applyBorder="1" applyAlignment="1">
      <alignment horizontal="center" vertical="center" wrapText="1"/>
    </xf>
    <xf numFmtId="0" fontId="0" fillId="28" borderId="64" xfId="0" applyFill="1" applyBorder="1" applyAlignment="1">
      <alignment horizontal="center" vertical="center" wrapText="1"/>
    </xf>
    <xf numFmtId="0" fontId="0" fillId="28" borderId="69" xfId="0" applyFill="1" applyBorder="1" applyAlignment="1">
      <alignment horizontal="center" vertical="center" wrapText="1"/>
    </xf>
    <xf numFmtId="0" fontId="0" fillId="28" borderId="74" xfId="0" applyFill="1" applyBorder="1" applyAlignment="1">
      <alignment horizontal="center" vertical="center" wrapText="1"/>
    </xf>
    <xf numFmtId="0" fontId="0" fillId="28" borderId="70" xfId="0" applyFill="1" applyBorder="1" applyAlignment="1">
      <alignment horizontal="center" vertical="center" wrapText="1"/>
    </xf>
    <xf numFmtId="0" fontId="0" fillId="0" borderId="78" xfId="0" applyBorder="1" applyAlignment="1">
      <alignment vertical="center"/>
    </xf>
    <xf numFmtId="0" fontId="0" fillId="0" borderId="76" xfId="0" applyBorder="1" applyAlignment="1">
      <alignment vertical="center"/>
    </xf>
    <xf numFmtId="0" fontId="3" fillId="28" borderId="56" xfId="0" applyFont="1" applyFill="1" applyBorder="1" applyAlignment="1">
      <alignment horizontal="distributed" vertical="center"/>
    </xf>
    <xf numFmtId="0" fontId="3" fillId="28" borderId="57" xfId="0" applyFont="1" applyFill="1" applyBorder="1" applyAlignment="1">
      <alignment horizontal="distributed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" fillId="28" borderId="58" xfId="0" applyFont="1" applyFill="1" applyBorder="1" applyAlignment="1">
      <alignment horizontal="distributed" vertical="center"/>
    </xf>
    <xf numFmtId="0" fontId="3" fillId="28" borderId="59" xfId="0" applyFont="1" applyFill="1" applyBorder="1" applyAlignment="1">
      <alignment horizontal="distributed" vertical="center"/>
    </xf>
    <xf numFmtId="0" fontId="9" fillId="0" borderId="81" xfId="0" applyFont="1" applyBorder="1" applyAlignment="1">
      <alignment horizontal="center" shrinkToFit="1"/>
    </xf>
    <xf numFmtId="0" fontId="9" fillId="0" borderId="82" xfId="0" applyFont="1" applyBorder="1" applyAlignment="1">
      <alignment horizontal="center" shrinkToFit="1"/>
    </xf>
    <xf numFmtId="0" fontId="9" fillId="0" borderId="80" xfId="0" applyFont="1" applyBorder="1" applyAlignment="1">
      <alignment horizontal="center" shrinkToFit="1"/>
    </xf>
    <xf numFmtId="0" fontId="0" fillId="28" borderId="93" xfId="0" applyFill="1" applyBorder="1" applyAlignment="1">
      <alignment horizontal="center" vertical="top" wrapText="1"/>
    </xf>
    <xf numFmtId="0" fontId="0" fillId="28" borderId="94" xfId="0" applyFill="1" applyBorder="1" applyAlignment="1">
      <alignment horizontal="center" vertical="top" wrapText="1"/>
    </xf>
    <xf numFmtId="0" fontId="3" fillId="28" borderId="63" xfId="0" applyFont="1" applyFill="1" applyBorder="1" applyAlignment="1">
      <alignment horizontal="center" vertical="center" wrapText="1"/>
    </xf>
    <xf numFmtId="0" fontId="3" fillId="28" borderId="64" xfId="0" applyFont="1" applyFill="1" applyBorder="1" applyAlignment="1">
      <alignment horizontal="center" vertical="center" wrapText="1"/>
    </xf>
    <xf numFmtId="0" fontId="3" fillId="28" borderId="66" xfId="0" applyFont="1" applyFill="1" applyBorder="1" applyAlignment="1">
      <alignment horizontal="center" vertical="center" wrapText="1"/>
    </xf>
    <xf numFmtId="0" fontId="3" fillId="28" borderId="7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9" fillId="0" borderId="23" xfId="0" applyFon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3" fillId="28" borderId="37" xfId="0" applyFont="1" applyFill="1" applyBorder="1" applyAlignment="1">
      <alignment horizontal="distributed" vertical="center"/>
    </xf>
    <xf numFmtId="0" fontId="0" fillId="28" borderId="41" xfId="0" applyFill="1" applyBorder="1" applyAlignment="1">
      <alignment horizontal="distributed" vertical="center"/>
    </xf>
    <xf numFmtId="0" fontId="0" fillId="28" borderId="29" xfId="0" applyFill="1" applyBorder="1" applyAlignment="1">
      <alignment horizontal="distributed" vertical="center"/>
    </xf>
    <xf numFmtId="0" fontId="3" fillId="28" borderId="38" xfId="0" applyFont="1" applyFill="1" applyBorder="1" applyAlignment="1">
      <alignment horizontal="distributed" vertical="center"/>
    </xf>
    <xf numFmtId="0" fontId="0" fillId="28" borderId="42" xfId="0" applyFill="1" applyBorder="1" applyAlignment="1">
      <alignment horizontal="distributed" vertical="center"/>
    </xf>
    <xf numFmtId="0" fontId="9" fillId="0" borderId="11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0" fillId="28" borderId="65" xfId="0" applyFill="1" applyBorder="1" applyAlignment="1">
      <alignment horizontal="center" vertical="top" wrapText="1"/>
    </xf>
    <xf numFmtId="0" fontId="0" fillId="28" borderId="66" xfId="0" applyFill="1" applyBorder="1" applyAlignment="1">
      <alignment horizontal="center" vertical="top" wrapText="1"/>
    </xf>
    <xf numFmtId="0" fontId="0" fillId="28" borderId="67" xfId="0" applyFill="1" applyBorder="1" applyAlignment="1">
      <alignment horizontal="center" vertical="top" wrapText="1"/>
    </xf>
    <xf numFmtId="0" fontId="0" fillId="28" borderId="91" xfId="0" applyFill="1" applyBorder="1" applyAlignment="1">
      <alignment horizontal="center" vertical="top" wrapText="1"/>
    </xf>
    <xf numFmtId="0" fontId="0" fillId="28" borderId="69" xfId="0" applyFill="1" applyBorder="1" applyAlignment="1">
      <alignment horizontal="center" vertical="top" wrapText="1"/>
    </xf>
    <xf numFmtId="0" fontId="0" fillId="28" borderId="74" xfId="0" applyFill="1" applyBorder="1" applyAlignment="1">
      <alignment horizontal="center" vertical="top" wrapText="1"/>
    </xf>
    <xf numFmtId="0" fontId="0" fillId="28" borderId="64" xfId="0" applyFill="1" applyBorder="1" applyAlignment="1">
      <alignment vertical="center"/>
    </xf>
    <xf numFmtId="0" fontId="0" fillId="28" borderId="66" xfId="0" applyFill="1" applyBorder="1" applyAlignment="1">
      <alignment vertical="center"/>
    </xf>
    <xf numFmtId="0" fontId="0" fillId="28" borderId="70" xfId="0" applyFill="1" applyBorder="1" applyAlignment="1">
      <alignment vertical="center"/>
    </xf>
    <xf numFmtId="0" fontId="3" fillId="28" borderId="95" xfId="0" applyFont="1" applyFill="1" applyBorder="1" applyAlignment="1">
      <alignment horizontal="center" vertical="center"/>
    </xf>
    <xf numFmtId="0" fontId="0" fillId="28" borderId="96" xfId="0" applyFill="1" applyBorder="1" applyAlignment="1">
      <alignment vertical="center"/>
    </xf>
    <xf numFmtId="0" fontId="0" fillId="28" borderId="29" xfId="0" applyFill="1" applyBorder="1" applyAlignment="1">
      <alignment vertical="center"/>
    </xf>
    <xf numFmtId="0" fontId="0" fillId="28" borderId="64" xfId="0" applyFill="1" applyBorder="1" applyAlignment="1">
      <alignment horizontal="distributed" vertical="center"/>
    </xf>
    <xf numFmtId="0" fontId="0" fillId="28" borderId="66" xfId="0" applyFill="1" applyBorder="1" applyAlignment="1">
      <alignment horizontal="distributed" vertical="center"/>
    </xf>
    <xf numFmtId="0" fontId="0" fillId="28" borderId="70" xfId="0" applyFill="1" applyBorder="1" applyAlignment="1">
      <alignment horizontal="distributed" vertical="center"/>
    </xf>
    <xf numFmtId="0" fontId="0" fillId="28" borderId="70" xfId="0" applyFill="1" applyBorder="1" applyAlignment="1">
      <alignment horizontal="center" vertical="top" wrapText="1"/>
    </xf>
    <xf numFmtId="0" fontId="0" fillId="28" borderId="66" xfId="0" applyFill="1" applyBorder="1" applyAlignment="1">
      <alignment horizontal="center" vertical="top"/>
    </xf>
    <xf numFmtId="0" fontId="0" fillId="28" borderId="67" xfId="0" applyFill="1" applyBorder="1" applyAlignment="1">
      <alignment horizontal="center" vertical="top"/>
    </xf>
    <xf numFmtId="178" fontId="12" fillId="28" borderId="97" xfId="48" applyNumberFormat="1" applyFont="1" applyFill="1" applyBorder="1" applyAlignment="1">
      <alignment horizontal="right" vertical="center"/>
    </xf>
    <xf numFmtId="178" fontId="12" fillId="28" borderId="25" xfId="48" applyNumberFormat="1" applyFont="1" applyFill="1" applyBorder="1" applyAlignment="1">
      <alignment horizontal="right" vertical="center"/>
    </xf>
    <xf numFmtId="0" fontId="0" fillId="0" borderId="25" xfId="0" applyBorder="1" applyAlignment="1">
      <alignment vertical="center" shrinkToFit="1"/>
    </xf>
    <xf numFmtId="0" fontId="3" fillId="0" borderId="38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178" fontId="12" fillId="28" borderId="98" xfId="48" applyNumberFormat="1" applyFont="1" applyFill="1" applyBorder="1" applyAlignment="1">
      <alignment horizontal="right" vertical="center"/>
    </xf>
    <xf numFmtId="178" fontId="12" fillId="28" borderId="22" xfId="48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28" borderId="74" xfId="0" applyFill="1" applyBorder="1" applyAlignment="1">
      <alignment horizontal="center" vertical="center"/>
    </xf>
    <xf numFmtId="0" fontId="0" fillId="28" borderId="67" xfId="0" applyFill="1" applyBorder="1" applyAlignment="1">
      <alignment horizontal="center" vertical="center"/>
    </xf>
    <xf numFmtId="0" fontId="3" fillId="28" borderId="95" xfId="0" applyFont="1" applyFill="1" applyBorder="1" applyAlignment="1">
      <alignment horizontal="distributed" vertical="center"/>
    </xf>
    <xf numFmtId="0" fontId="3" fillId="28" borderId="96" xfId="0" applyFont="1" applyFill="1" applyBorder="1" applyAlignment="1">
      <alignment horizontal="distributed" vertical="center"/>
    </xf>
    <xf numFmtId="178" fontId="12" fillId="28" borderId="20" xfId="48" applyNumberFormat="1" applyFont="1" applyFill="1" applyBorder="1" applyAlignment="1">
      <alignment horizontal="right" vertical="center"/>
    </xf>
    <xf numFmtId="178" fontId="12" fillId="28" borderId="19" xfId="48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28" borderId="66" xfId="0" applyFill="1" applyBorder="1" applyAlignment="1">
      <alignment vertical="top" wrapText="1"/>
    </xf>
    <xf numFmtId="0" fontId="0" fillId="28" borderId="67" xfId="0" applyFill="1" applyBorder="1" applyAlignment="1">
      <alignment vertical="top" wrapText="1"/>
    </xf>
    <xf numFmtId="0" fontId="0" fillId="28" borderId="65" xfId="0" applyFill="1" applyBorder="1" applyAlignment="1">
      <alignment vertical="top" wrapText="1"/>
    </xf>
    <xf numFmtId="0" fontId="0" fillId="28" borderId="69" xfId="0" applyFill="1" applyBorder="1" applyAlignment="1">
      <alignment vertical="top" wrapText="1"/>
    </xf>
    <xf numFmtId="0" fontId="6" fillId="28" borderId="68" xfId="0" applyFont="1" applyFill="1" applyBorder="1" applyAlignment="1">
      <alignment vertical="top" wrapText="1"/>
    </xf>
    <xf numFmtId="0" fontId="6" fillId="28" borderId="65" xfId="0" applyFont="1" applyFill="1" applyBorder="1" applyAlignment="1">
      <alignment vertical="top" wrapText="1"/>
    </xf>
    <xf numFmtId="0" fontId="10" fillId="28" borderId="69" xfId="0" applyFont="1" applyFill="1" applyBorder="1" applyAlignment="1">
      <alignment vertical="top" wrapText="1"/>
    </xf>
    <xf numFmtId="0" fontId="10" fillId="28" borderId="67" xfId="0" applyFont="1" applyFill="1" applyBorder="1" applyAlignment="1">
      <alignment vertical="top" wrapText="1"/>
    </xf>
    <xf numFmtId="0" fontId="0" fillId="28" borderId="91" xfId="0" applyFill="1" applyBorder="1" applyAlignment="1">
      <alignment horizontal="center" vertical="center"/>
    </xf>
    <xf numFmtId="0" fontId="0" fillId="28" borderId="65" xfId="0" applyFill="1" applyBorder="1" applyAlignment="1">
      <alignment horizontal="center" vertical="center"/>
    </xf>
    <xf numFmtId="0" fontId="0" fillId="28" borderId="59" xfId="0" applyFill="1" applyBorder="1" applyAlignment="1">
      <alignment horizontal="distributed" vertical="center"/>
    </xf>
    <xf numFmtId="0" fontId="0" fillId="28" borderId="48" xfId="0" applyFill="1" applyBorder="1" applyAlignment="1">
      <alignment horizontal="distributed" vertical="center"/>
    </xf>
    <xf numFmtId="0" fontId="3" fillId="28" borderId="71" xfId="0" applyFont="1" applyFill="1" applyBorder="1" applyAlignment="1">
      <alignment horizontal="distributed" vertical="center"/>
    </xf>
    <xf numFmtId="0" fontId="0" fillId="28" borderId="72" xfId="0" applyFill="1" applyBorder="1" applyAlignment="1">
      <alignment horizontal="distributed" vertical="center"/>
    </xf>
    <xf numFmtId="0" fontId="0" fillId="28" borderId="62" xfId="0" applyFill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 wrapText="1"/>
    </xf>
    <xf numFmtId="0" fontId="0" fillId="28" borderId="57" xfId="0" applyFill="1" applyBorder="1" applyAlignment="1">
      <alignment horizontal="distributed" vertical="center"/>
    </xf>
    <xf numFmtId="0" fontId="0" fillId="28" borderId="54" xfId="0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32</xdr:row>
      <xdr:rowOff>85725</xdr:rowOff>
    </xdr:from>
    <xdr:to>
      <xdr:col>11</xdr:col>
      <xdr:colOff>180975</xdr:colOff>
      <xdr:row>36</xdr:row>
      <xdr:rowOff>114300</xdr:rowOff>
    </xdr:to>
    <xdr:sp>
      <xdr:nvSpPr>
        <xdr:cNvPr id="1" name="右中かっこ 1"/>
        <xdr:cNvSpPr>
          <a:spLocks/>
        </xdr:cNvSpPr>
      </xdr:nvSpPr>
      <xdr:spPr>
        <a:xfrm>
          <a:off x="5819775" y="6248400"/>
          <a:ext cx="14287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32</xdr:row>
      <xdr:rowOff>85725</xdr:rowOff>
    </xdr:from>
    <xdr:to>
      <xdr:col>11</xdr:col>
      <xdr:colOff>180975</xdr:colOff>
      <xdr:row>36</xdr:row>
      <xdr:rowOff>114300</xdr:rowOff>
    </xdr:to>
    <xdr:sp>
      <xdr:nvSpPr>
        <xdr:cNvPr id="1" name="右中かっこ 1"/>
        <xdr:cNvSpPr>
          <a:spLocks/>
        </xdr:cNvSpPr>
      </xdr:nvSpPr>
      <xdr:spPr>
        <a:xfrm>
          <a:off x="5819775" y="6238875"/>
          <a:ext cx="14287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15</xdr:row>
      <xdr:rowOff>38100</xdr:rowOff>
    </xdr:from>
    <xdr:to>
      <xdr:col>18</xdr:col>
      <xdr:colOff>1057275</xdr:colOff>
      <xdr:row>18</xdr:row>
      <xdr:rowOff>219075</xdr:rowOff>
    </xdr:to>
    <xdr:grpSp>
      <xdr:nvGrpSpPr>
        <xdr:cNvPr id="2" name="グループ化 2"/>
        <xdr:cNvGrpSpPr>
          <a:grpSpLocks/>
        </xdr:cNvGrpSpPr>
      </xdr:nvGrpSpPr>
      <xdr:grpSpPr>
        <a:xfrm>
          <a:off x="8782050" y="3171825"/>
          <a:ext cx="1257300" cy="704850"/>
          <a:chOff x="11096617" y="3369468"/>
          <a:chExt cx="1686797" cy="714375"/>
        </a:xfrm>
        <a:solidFill>
          <a:srgbClr val="FFFFFF"/>
        </a:solidFill>
      </xdr:grpSpPr>
      <xdr:sp>
        <xdr:nvSpPr>
          <xdr:cNvPr id="3" name="四角形吹き出し 3"/>
          <xdr:cNvSpPr>
            <a:spLocks/>
          </xdr:cNvSpPr>
        </xdr:nvSpPr>
        <xdr:spPr>
          <a:xfrm>
            <a:off x="11096617" y="3369468"/>
            <a:ext cx="1686797" cy="714375"/>
          </a:xfrm>
          <a:prstGeom prst="wedgeRectCallout">
            <a:avLst>
              <a:gd name="adj1" fmla="val -75138"/>
              <a:gd name="adj2" fmla="val -75287"/>
            </a:avLst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108425" y="3405187"/>
            <a:ext cx="1642940" cy="63579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  <xdr:twoCellAnchor>
    <xdr:from>
      <xdr:col>18</xdr:col>
      <xdr:colOff>66675</xdr:colOff>
      <xdr:row>21</xdr:row>
      <xdr:rowOff>38100</xdr:rowOff>
    </xdr:from>
    <xdr:to>
      <xdr:col>18</xdr:col>
      <xdr:colOff>1343025</xdr:colOff>
      <xdr:row>25</xdr:row>
      <xdr:rowOff>104775</xdr:rowOff>
    </xdr:to>
    <xdr:grpSp>
      <xdr:nvGrpSpPr>
        <xdr:cNvPr id="5" name="グループ化 5"/>
        <xdr:cNvGrpSpPr>
          <a:grpSpLocks/>
        </xdr:cNvGrpSpPr>
      </xdr:nvGrpSpPr>
      <xdr:grpSpPr>
        <a:xfrm>
          <a:off x="9048750" y="4305300"/>
          <a:ext cx="1276350" cy="752475"/>
          <a:chOff x="11965780" y="3500437"/>
          <a:chExt cx="1273969" cy="738187"/>
        </a:xfrm>
        <a:solidFill>
          <a:srgbClr val="FFFFFF"/>
        </a:solidFill>
      </xdr:grpSpPr>
      <xdr:sp>
        <xdr:nvSpPr>
          <xdr:cNvPr id="6" name="四角形吹き出し 6"/>
          <xdr:cNvSpPr>
            <a:spLocks/>
          </xdr:cNvSpPr>
        </xdr:nvSpPr>
        <xdr:spPr>
          <a:xfrm>
            <a:off x="11965780" y="3500437"/>
            <a:ext cx="1273969" cy="738187"/>
          </a:xfrm>
          <a:prstGeom prst="wedgeRectCallout">
            <a:avLst>
              <a:gd name="adj1" fmla="val -4111"/>
              <a:gd name="adj2" fmla="val 68259"/>
            </a:avLst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7" name="Picture 6"/>
          <xdr:cNvPicPr preferRelativeResize="1">
            <a:picLocks noChangeAspect="1"/>
          </xdr:cNvPicPr>
        </xdr:nvPicPr>
        <xdr:blipFill>
          <a:blip r:embed="rId2"/>
          <a:srcRect r="15277"/>
          <a:stretch>
            <a:fillRect/>
          </a:stretch>
        </xdr:blipFill>
        <xdr:spPr>
          <a:xfrm>
            <a:off x="11989667" y="3512433"/>
            <a:ext cx="1218551" cy="69057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0"/>
  <sheetViews>
    <sheetView tabSelected="1" view="pageBreakPreview" zoomScale="90" zoomScaleSheetLayoutView="90" zoomScalePageLayoutView="0" workbookViewId="0" topLeftCell="A1">
      <selection activeCell="D9" sqref="D9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14.625" style="0" customWidth="1"/>
    <col min="4" max="4" width="10.625" style="0" customWidth="1"/>
    <col min="5" max="5" width="3.625" style="0" customWidth="1"/>
    <col min="6" max="6" width="10.625" style="0" customWidth="1"/>
    <col min="7" max="7" width="3.625" style="0" customWidth="1"/>
    <col min="8" max="8" width="10.625" style="0" customWidth="1"/>
    <col min="9" max="9" width="3.625" style="0" customWidth="1"/>
    <col min="10" max="10" width="8.625" style="0" customWidth="1"/>
    <col min="11" max="11" width="3.625" style="0" customWidth="1"/>
    <col min="12" max="12" width="8.625" style="0" customWidth="1"/>
    <col min="13" max="13" width="3.625" style="0" customWidth="1"/>
    <col min="14" max="14" width="8.125" style="0" customWidth="1"/>
    <col min="15" max="15" width="3.625" style="0" customWidth="1"/>
    <col min="16" max="16" width="9.75390625" style="0" customWidth="1"/>
    <col min="17" max="17" width="3.625" style="0" customWidth="1"/>
    <col min="18" max="18" width="4.625" style="0" customWidth="1"/>
    <col min="19" max="19" width="18.625" style="0" customWidth="1"/>
    <col min="20" max="20" width="9.625" style="0" customWidth="1"/>
    <col min="22" max="22" width="23.125" style="0" customWidth="1"/>
    <col min="23" max="23" width="24.375" style="0" bestFit="1" customWidth="1"/>
  </cols>
  <sheetData>
    <row r="1" spans="2:20" ht="14.25">
      <c r="B1" s="25" t="s">
        <v>17</v>
      </c>
      <c r="S1" s="7" t="s">
        <v>16</v>
      </c>
      <c r="T1" s="25"/>
    </row>
    <row r="2" spans="4:20" ht="25.5" customHeight="1">
      <c r="D2" s="131" t="s">
        <v>56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T2" s="7"/>
    </row>
    <row r="3" spans="5:29" ht="13.5" customHeight="1">
      <c r="E3" s="2"/>
      <c r="F3" s="3"/>
      <c r="G3" s="3"/>
      <c r="H3" s="3"/>
      <c r="I3" s="3"/>
      <c r="J3" s="3"/>
      <c r="K3" s="3"/>
      <c r="L3" s="26"/>
      <c r="M3" s="27"/>
      <c r="N3" s="27"/>
      <c r="O3" s="211" t="s">
        <v>67</v>
      </c>
      <c r="P3" s="212"/>
      <c r="Q3" s="212"/>
      <c r="R3" s="212"/>
      <c r="S3" s="212"/>
      <c r="T3" s="213"/>
      <c r="V3" s="210"/>
      <c r="W3" s="210"/>
      <c r="X3" s="210"/>
      <c r="Y3" s="210"/>
      <c r="Z3" s="210"/>
      <c r="AA3" s="210"/>
      <c r="AB3" s="210"/>
      <c r="AC3" s="210"/>
    </row>
    <row r="4" spans="1:20" ht="20.25" customHeight="1" thickBot="1">
      <c r="A4" s="21" t="s">
        <v>15</v>
      </c>
      <c r="B4" s="22"/>
      <c r="C4" s="22"/>
      <c r="S4" s="120" t="s">
        <v>58</v>
      </c>
      <c r="T4" s="121"/>
    </row>
    <row r="5" spans="1:20" ht="19.5" customHeight="1">
      <c r="A5" s="4"/>
      <c r="B5" s="132" t="s">
        <v>1</v>
      </c>
      <c r="C5" s="133"/>
      <c r="D5" s="136"/>
      <c r="E5" s="137"/>
      <c r="F5" s="137"/>
      <c r="G5" s="137"/>
      <c r="H5" s="137"/>
      <c r="I5" s="137"/>
      <c r="J5" s="138"/>
      <c r="K5" s="256" t="s">
        <v>84</v>
      </c>
      <c r="L5" s="257"/>
      <c r="M5" s="257"/>
      <c r="N5" s="133"/>
      <c r="O5" s="258"/>
      <c r="P5" s="259"/>
      <c r="Q5" s="259"/>
      <c r="R5" s="259"/>
      <c r="S5" s="259"/>
      <c r="T5" s="260"/>
    </row>
    <row r="6" spans="1:20" ht="19.5" customHeight="1">
      <c r="A6" s="4"/>
      <c r="B6" s="134" t="s">
        <v>63</v>
      </c>
      <c r="C6" s="135"/>
      <c r="D6" s="139"/>
      <c r="E6" s="140"/>
      <c r="F6" s="140"/>
      <c r="G6" s="140"/>
      <c r="H6" s="140"/>
      <c r="I6" s="140"/>
      <c r="J6" s="141"/>
      <c r="K6" s="261" t="s">
        <v>65</v>
      </c>
      <c r="L6" s="262"/>
      <c r="M6" s="262"/>
      <c r="N6" s="135"/>
      <c r="O6" s="142"/>
      <c r="P6" s="143"/>
      <c r="Q6" s="143"/>
      <c r="R6" s="143"/>
      <c r="S6" s="143"/>
      <c r="T6" s="144"/>
    </row>
    <row r="7" spans="1:20" ht="19.5" customHeight="1" thickBot="1">
      <c r="A7" s="4"/>
      <c r="B7" s="145" t="s">
        <v>64</v>
      </c>
      <c r="C7" s="146"/>
      <c r="D7" s="161"/>
      <c r="E7" s="162"/>
      <c r="F7" s="162"/>
      <c r="G7" s="162"/>
      <c r="H7" s="162"/>
      <c r="I7" s="162"/>
      <c r="J7" s="163"/>
      <c r="K7" s="164" t="s">
        <v>66</v>
      </c>
      <c r="L7" s="165"/>
      <c r="M7" s="165"/>
      <c r="N7" s="166"/>
      <c r="O7" s="167"/>
      <c r="P7" s="168"/>
      <c r="Q7" s="168"/>
      <c r="R7" s="168"/>
      <c r="S7" s="168"/>
      <c r="T7" s="169"/>
    </row>
    <row r="9" spans="1:3" ht="20.25" customHeight="1" thickBot="1">
      <c r="A9" s="21" t="s">
        <v>2</v>
      </c>
      <c r="B9" s="23"/>
      <c r="C9" s="23"/>
    </row>
    <row r="10" spans="1:20" ht="14.25" customHeight="1">
      <c r="A10" s="4"/>
      <c r="B10" s="147" t="s">
        <v>3</v>
      </c>
      <c r="C10" s="148"/>
      <c r="D10" s="149" t="s">
        <v>53</v>
      </c>
      <c r="E10" s="150"/>
      <c r="F10" s="153" t="s">
        <v>54</v>
      </c>
      <c r="G10" s="150"/>
      <c r="H10" s="155" t="s">
        <v>74</v>
      </c>
      <c r="I10" s="156"/>
      <c r="J10" s="153" t="s">
        <v>52</v>
      </c>
      <c r="K10" s="150"/>
      <c r="L10" s="245" t="s">
        <v>32</v>
      </c>
      <c r="M10" s="246"/>
      <c r="N10" s="247"/>
      <c r="O10" s="248" t="s">
        <v>51</v>
      </c>
      <c r="P10" s="249"/>
      <c r="Q10" s="249"/>
      <c r="R10" s="249"/>
      <c r="S10" s="249"/>
      <c r="T10" s="250"/>
    </row>
    <row r="11" spans="1:20" ht="13.5" customHeight="1" thickBot="1">
      <c r="A11" s="4"/>
      <c r="B11" s="159"/>
      <c r="C11" s="160"/>
      <c r="D11" s="151"/>
      <c r="E11" s="152"/>
      <c r="F11" s="154"/>
      <c r="G11" s="152"/>
      <c r="H11" s="157"/>
      <c r="I11" s="158"/>
      <c r="J11" s="154"/>
      <c r="K11" s="152"/>
      <c r="L11" s="170" t="s">
        <v>69</v>
      </c>
      <c r="M11" s="171"/>
      <c r="N11" s="172"/>
      <c r="O11" s="251"/>
      <c r="P11" s="252"/>
      <c r="Q11" s="252"/>
      <c r="R11" s="252"/>
      <c r="S11" s="252"/>
      <c r="T11" s="253"/>
    </row>
    <row r="12" spans="1:20" ht="13.5" customHeight="1" thickTop="1">
      <c r="A12" s="4"/>
      <c r="B12" s="181" t="s">
        <v>7</v>
      </c>
      <c r="C12" s="182"/>
      <c r="D12" s="29"/>
      <c r="E12" s="30" t="s">
        <v>30</v>
      </c>
      <c r="F12" s="31"/>
      <c r="G12" s="32" t="s">
        <v>30</v>
      </c>
      <c r="H12" s="31"/>
      <c r="I12" s="30" t="s">
        <v>30</v>
      </c>
      <c r="J12" s="33">
        <f>D12-F12-H12</f>
        <v>0</v>
      </c>
      <c r="K12" s="32" t="s">
        <v>30</v>
      </c>
      <c r="L12" s="183" t="str">
        <f>IF(D12&gt;1,(F12+H12)/D12*100,"－")</f>
        <v>－</v>
      </c>
      <c r="M12" s="184"/>
      <c r="N12" s="34" t="s">
        <v>29</v>
      </c>
      <c r="O12" s="226"/>
      <c r="P12" s="227"/>
      <c r="Q12" s="227"/>
      <c r="R12" s="227"/>
      <c r="S12" s="254"/>
      <c r="T12" s="255"/>
    </row>
    <row r="13" spans="1:20" ht="13.5" customHeight="1">
      <c r="A13" s="4"/>
      <c r="B13" s="173" t="s">
        <v>8</v>
      </c>
      <c r="C13" s="174"/>
      <c r="D13" s="40"/>
      <c r="E13" s="41" t="s">
        <v>30</v>
      </c>
      <c r="F13" s="42"/>
      <c r="G13" s="43" t="s">
        <v>30</v>
      </c>
      <c r="H13" s="42"/>
      <c r="I13" s="41" t="s">
        <v>30</v>
      </c>
      <c r="J13" s="44">
        <f>D13-F13-H13</f>
        <v>0</v>
      </c>
      <c r="K13" s="43" t="s">
        <v>30</v>
      </c>
      <c r="L13" s="175" t="str">
        <f>IF(D13&gt;1,(F13+H13)/D13*100,"－")</f>
        <v>－</v>
      </c>
      <c r="M13" s="176"/>
      <c r="N13" s="45" t="s">
        <v>29</v>
      </c>
      <c r="O13" s="177"/>
      <c r="P13" s="178"/>
      <c r="Q13" s="178"/>
      <c r="R13" s="178"/>
      <c r="S13" s="179"/>
      <c r="T13" s="180"/>
    </row>
    <row r="14" spans="1:20" ht="13.5" customHeight="1">
      <c r="A14" s="4"/>
      <c r="B14" s="208" t="s">
        <v>6</v>
      </c>
      <c r="C14" s="209"/>
      <c r="D14" s="40"/>
      <c r="E14" s="105" t="s">
        <v>31</v>
      </c>
      <c r="F14" s="42"/>
      <c r="G14" s="103" t="s">
        <v>31</v>
      </c>
      <c r="H14" s="42"/>
      <c r="I14" s="105" t="s">
        <v>31</v>
      </c>
      <c r="J14" s="44">
        <f>D14-F14-H14</f>
        <v>0</v>
      </c>
      <c r="K14" s="103" t="s">
        <v>31</v>
      </c>
      <c r="L14" s="175" t="str">
        <f>IF(D14&gt;1,(F14+H14)/D14*100,"－")</f>
        <v>－</v>
      </c>
      <c r="M14" s="176"/>
      <c r="N14" s="45" t="s">
        <v>29</v>
      </c>
      <c r="O14" s="177"/>
      <c r="P14" s="178"/>
      <c r="Q14" s="178"/>
      <c r="R14" s="178"/>
      <c r="S14" s="179"/>
      <c r="T14" s="180"/>
    </row>
    <row r="15" spans="1:20" ht="13.5" customHeight="1">
      <c r="A15" s="4"/>
      <c r="B15" s="46"/>
      <c r="C15" s="47"/>
      <c r="D15" s="40"/>
      <c r="E15" s="105" t="s">
        <v>31</v>
      </c>
      <c r="F15" s="42"/>
      <c r="G15" s="103" t="s">
        <v>31</v>
      </c>
      <c r="H15" s="42"/>
      <c r="I15" s="105" t="s">
        <v>31</v>
      </c>
      <c r="J15" s="44">
        <f>D15-F15-H15</f>
        <v>0</v>
      </c>
      <c r="K15" s="103" t="s">
        <v>31</v>
      </c>
      <c r="L15" s="175" t="str">
        <f>IF(D15&gt;1,(F15+H15)/D15*100,"－")</f>
        <v>－</v>
      </c>
      <c r="M15" s="176"/>
      <c r="N15" s="45" t="s">
        <v>29</v>
      </c>
      <c r="O15" s="177"/>
      <c r="P15" s="178"/>
      <c r="Q15" s="178"/>
      <c r="R15" s="178"/>
      <c r="S15" s="179"/>
      <c r="T15" s="180"/>
    </row>
    <row r="16" spans="1:20" ht="13.5" customHeight="1" thickBot="1">
      <c r="A16" s="4"/>
      <c r="B16" s="185"/>
      <c r="C16" s="186"/>
      <c r="D16" s="35"/>
      <c r="E16" s="106" t="s">
        <v>31</v>
      </c>
      <c r="F16" s="36"/>
      <c r="G16" s="104" t="s">
        <v>31</v>
      </c>
      <c r="H16" s="38"/>
      <c r="I16" s="106" t="s">
        <v>31</v>
      </c>
      <c r="J16" s="39">
        <f>D16-F16-H16</f>
        <v>0</v>
      </c>
      <c r="K16" s="104" t="s">
        <v>31</v>
      </c>
      <c r="L16" s="187" t="str">
        <f>IF(D16&gt;1,(F16+H16)/D16*100,"－")</f>
        <v>－</v>
      </c>
      <c r="M16" s="188"/>
      <c r="N16" s="37" t="s">
        <v>29</v>
      </c>
      <c r="O16" s="189"/>
      <c r="P16" s="190"/>
      <c r="Q16" s="190"/>
      <c r="R16" s="190"/>
      <c r="S16" s="191"/>
      <c r="T16" s="192"/>
    </row>
    <row r="17" spans="2:18" ht="14.25">
      <c r="B17" s="6" t="s">
        <v>13</v>
      </c>
      <c r="C17" s="1"/>
      <c r="P17" s="8"/>
      <c r="Q17" s="8"/>
      <c r="R17" s="8"/>
    </row>
    <row r="19" spans="1:3" ht="20.25" customHeight="1" thickBot="1">
      <c r="A19" s="21" t="s">
        <v>5</v>
      </c>
      <c r="B19" s="22"/>
      <c r="C19" s="22"/>
    </row>
    <row r="20" spans="1:20" ht="14.25" customHeight="1">
      <c r="A20" s="4"/>
      <c r="B20" s="241" t="s">
        <v>0</v>
      </c>
      <c r="C20" s="242"/>
      <c r="D20" s="193" t="s">
        <v>26</v>
      </c>
      <c r="E20" s="194"/>
      <c r="F20" s="197" t="s">
        <v>27</v>
      </c>
      <c r="G20" s="198"/>
      <c r="H20" s="201" t="s">
        <v>75</v>
      </c>
      <c r="I20" s="202"/>
      <c r="J20" s="201" t="s">
        <v>57</v>
      </c>
      <c r="K20" s="202"/>
      <c r="L20" s="201" t="s">
        <v>28</v>
      </c>
      <c r="M20" s="194"/>
      <c r="N20" s="216" t="s">
        <v>76</v>
      </c>
      <c r="O20" s="217"/>
      <c r="P20" s="220" t="s">
        <v>77</v>
      </c>
      <c r="Q20" s="221"/>
      <c r="R20" s="266" t="s">
        <v>55</v>
      </c>
      <c r="S20" s="268" t="s">
        <v>33</v>
      </c>
      <c r="T20" s="269"/>
    </row>
    <row r="21" spans="1:20" ht="13.5" customHeight="1" thickBot="1">
      <c r="A21" s="4"/>
      <c r="B21" s="243"/>
      <c r="C21" s="244"/>
      <c r="D21" s="195"/>
      <c r="E21" s="196"/>
      <c r="F21" s="199"/>
      <c r="G21" s="200"/>
      <c r="H21" s="203"/>
      <c r="I21" s="204"/>
      <c r="J21" s="203"/>
      <c r="K21" s="204"/>
      <c r="L21" s="203"/>
      <c r="M21" s="196"/>
      <c r="N21" s="218"/>
      <c r="O21" s="219"/>
      <c r="P21" s="222"/>
      <c r="Q21" s="223"/>
      <c r="R21" s="267"/>
      <c r="S21" s="270"/>
      <c r="T21" s="271"/>
    </row>
    <row r="22" spans="1:20" ht="13.5" customHeight="1" thickTop="1">
      <c r="A22" s="4"/>
      <c r="B22" s="205" t="s">
        <v>9</v>
      </c>
      <c r="C22" s="48" t="s">
        <v>18</v>
      </c>
      <c r="D22" s="49"/>
      <c r="E22" s="50" t="s">
        <v>30</v>
      </c>
      <c r="F22" s="49"/>
      <c r="G22" s="51" t="s">
        <v>30</v>
      </c>
      <c r="H22" s="52"/>
      <c r="I22" s="51" t="s">
        <v>30</v>
      </c>
      <c r="J22" s="66"/>
      <c r="K22" s="51" t="s">
        <v>30</v>
      </c>
      <c r="L22" s="53">
        <f aca="true" t="shared" si="0" ref="L22:L27">D22-F22-H22</f>
        <v>0</v>
      </c>
      <c r="M22" s="50" t="s">
        <v>30</v>
      </c>
      <c r="N22" s="54" t="str">
        <f>IF(D22&gt;1,ROUND(F22/D22,3)*100,"－")</f>
        <v>－</v>
      </c>
      <c r="O22" s="55" t="s">
        <v>29</v>
      </c>
      <c r="P22" s="56" t="str">
        <f>IF(D22&gt;1,ROUND((F22+H22+J22)/D22,3)*100,"－")</f>
        <v>－</v>
      </c>
      <c r="Q22" s="57" t="s">
        <v>29</v>
      </c>
      <c r="R22" s="93" t="s">
        <v>70</v>
      </c>
      <c r="S22" s="224"/>
      <c r="T22" s="225"/>
    </row>
    <row r="23" spans="1:20" ht="13.5" customHeight="1">
      <c r="A23" s="4"/>
      <c r="B23" s="206"/>
      <c r="C23" s="60" t="s">
        <v>19</v>
      </c>
      <c r="D23" s="40"/>
      <c r="E23" s="61" t="s">
        <v>30</v>
      </c>
      <c r="F23" s="40"/>
      <c r="G23" s="43" t="s">
        <v>30</v>
      </c>
      <c r="H23" s="42"/>
      <c r="I23" s="43" t="s">
        <v>30</v>
      </c>
      <c r="J23" s="67"/>
      <c r="K23" s="43" t="s">
        <v>30</v>
      </c>
      <c r="L23" s="44">
        <f t="shared" si="0"/>
        <v>0</v>
      </c>
      <c r="M23" s="61" t="s">
        <v>30</v>
      </c>
      <c r="N23" s="62" t="str">
        <f aca="true" t="shared" si="1" ref="N23:N31">IF(D23&gt;1,ROUND(F23/D23,3)*100,"－")</f>
        <v>－</v>
      </c>
      <c r="O23" s="63" t="s">
        <v>29</v>
      </c>
      <c r="P23" s="64" t="str">
        <f>IF(D23&gt;1,ROUND((F23+H23+J23)/D23,3)*100,"－")</f>
        <v>－</v>
      </c>
      <c r="Q23" s="65" t="s">
        <v>29</v>
      </c>
      <c r="R23" s="94" t="s">
        <v>70</v>
      </c>
      <c r="S23" s="214"/>
      <c r="T23" s="215"/>
    </row>
    <row r="24" spans="1:20" ht="13.5" customHeight="1">
      <c r="A24" s="4"/>
      <c r="B24" s="206"/>
      <c r="C24" s="60" t="s">
        <v>20</v>
      </c>
      <c r="D24" s="40"/>
      <c r="E24" s="61" t="s">
        <v>30</v>
      </c>
      <c r="F24" s="40"/>
      <c r="G24" s="43" t="s">
        <v>30</v>
      </c>
      <c r="H24" s="42"/>
      <c r="I24" s="43" t="s">
        <v>30</v>
      </c>
      <c r="J24" s="67"/>
      <c r="K24" s="43" t="s">
        <v>30</v>
      </c>
      <c r="L24" s="44">
        <f t="shared" si="0"/>
        <v>0</v>
      </c>
      <c r="M24" s="61" t="s">
        <v>30</v>
      </c>
      <c r="N24" s="62" t="str">
        <f t="shared" si="1"/>
        <v>－</v>
      </c>
      <c r="O24" s="63" t="s">
        <v>29</v>
      </c>
      <c r="P24" s="64" t="str">
        <f>IF(D24&gt;1,ROUND((F24+H24+J24)/D24,3)*100,"－")</f>
        <v>－</v>
      </c>
      <c r="Q24" s="65" t="s">
        <v>29</v>
      </c>
      <c r="R24" s="94" t="s">
        <v>70</v>
      </c>
      <c r="S24" s="214"/>
      <c r="T24" s="215"/>
    </row>
    <row r="25" spans="1:20" ht="13.5" customHeight="1">
      <c r="A25" s="4"/>
      <c r="B25" s="206"/>
      <c r="C25" s="60" t="s">
        <v>21</v>
      </c>
      <c r="D25" s="40"/>
      <c r="E25" s="61" t="s">
        <v>30</v>
      </c>
      <c r="F25" s="40"/>
      <c r="G25" s="43" t="s">
        <v>30</v>
      </c>
      <c r="H25" s="42"/>
      <c r="I25" s="43" t="s">
        <v>30</v>
      </c>
      <c r="J25" s="67"/>
      <c r="K25" s="43" t="s">
        <v>30</v>
      </c>
      <c r="L25" s="44">
        <f t="shared" si="0"/>
        <v>0</v>
      </c>
      <c r="M25" s="61" t="s">
        <v>30</v>
      </c>
      <c r="N25" s="62" t="str">
        <f t="shared" si="1"/>
        <v>－</v>
      </c>
      <c r="O25" s="63" t="s">
        <v>29</v>
      </c>
      <c r="P25" s="64" t="str">
        <f>IF(D25&gt;1,ROUND((F25+H25+J25)/D25,3)*100,"－")</f>
        <v>－</v>
      </c>
      <c r="Q25" s="65" t="s">
        <v>29</v>
      </c>
      <c r="R25" s="94" t="s">
        <v>70</v>
      </c>
      <c r="S25" s="214"/>
      <c r="T25" s="215"/>
    </row>
    <row r="26" spans="1:23" ht="13.5" customHeight="1">
      <c r="A26" s="4"/>
      <c r="B26" s="206"/>
      <c r="C26" s="107" t="s">
        <v>22</v>
      </c>
      <c r="D26" s="71"/>
      <c r="E26" s="61" t="s">
        <v>30</v>
      </c>
      <c r="F26" s="71"/>
      <c r="G26" s="43" t="s">
        <v>30</v>
      </c>
      <c r="H26" s="72"/>
      <c r="I26" s="43" t="s">
        <v>30</v>
      </c>
      <c r="J26" s="67"/>
      <c r="K26" s="43" t="s">
        <v>30</v>
      </c>
      <c r="L26" s="44">
        <f t="shared" si="0"/>
        <v>0</v>
      </c>
      <c r="M26" s="61" t="s">
        <v>30</v>
      </c>
      <c r="N26" s="62" t="str">
        <f t="shared" si="1"/>
        <v>－</v>
      </c>
      <c r="O26" s="63" t="s">
        <v>29</v>
      </c>
      <c r="P26" s="64" t="str">
        <f aca="true" t="shared" si="2" ref="P26:P31">IF(D26&gt;1,ROUND((F26+H26+J26)/D26,2)*100,"－")</f>
        <v>－</v>
      </c>
      <c r="Q26" s="65" t="s">
        <v>29</v>
      </c>
      <c r="R26" s="95" t="s">
        <v>70</v>
      </c>
      <c r="S26" s="214"/>
      <c r="T26" s="215"/>
      <c r="V26" s="118" t="s">
        <v>78</v>
      </c>
      <c r="W26" s="114" t="s">
        <v>79</v>
      </c>
    </row>
    <row r="27" spans="1:23" ht="13.5" customHeight="1">
      <c r="A27" s="4"/>
      <c r="B27" s="207"/>
      <c r="C27" s="18" t="s">
        <v>59</v>
      </c>
      <c r="D27" s="19">
        <f>SUM(D22:D26)</f>
        <v>0</v>
      </c>
      <c r="E27" s="17" t="s">
        <v>30</v>
      </c>
      <c r="F27" s="19">
        <f>SUM(F22:F26)</f>
        <v>0</v>
      </c>
      <c r="G27" s="20" t="s">
        <v>30</v>
      </c>
      <c r="H27" s="19">
        <f>SUM(H22:H26)</f>
        <v>0</v>
      </c>
      <c r="I27" s="20" t="s">
        <v>30</v>
      </c>
      <c r="J27" s="28"/>
      <c r="K27" s="20" t="s">
        <v>30</v>
      </c>
      <c r="L27" s="16">
        <f t="shared" si="0"/>
        <v>0</v>
      </c>
      <c r="M27" s="17" t="s">
        <v>30</v>
      </c>
      <c r="N27" s="13" t="str">
        <f t="shared" si="1"/>
        <v>－</v>
      </c>
      <c r="O27" s="14" t="s">
        <v>29</v>
      </c>
      <c r="P27" s="89" t="str">
        <f t="shared" si="2"/>
        <v>－</v>
      </c>
      <c r="Q27" s="15" t="s">
        <v>29</v>
      </c>
      <c r="R27" s="96" t="str">
        <f>IF(D27&gt;1,IF(V27&lt;=P27,"○","×"),"－")</f>
        <v>－</v>
      </c>
      <c r="S27" s="58"/>
      <c r="T27" s="59" t="str">
        <f>IF(S27="その他（下記に記入）","「下表①」","－")</f>
        <v>－</v>
      </c>
      <c r="V27" s="115">
        <v>90</v>
      </c>
      <c r="W27" s="108"/>
    </row>
    <row r="28" spans="1:23" ht="13.5" customHeight="1">
      <c r="A28" s="4"/>
      <c r="B28" s="234" t="s">
        <v>10</v>
      </c>
      <c r="C28" s="235"/>
      <c r="D28" s="73"/>
      <c r="E28" s="99" t="s">
        <v>31</v>
      </c>
      <c r="F28" s="73"/>
      <c r="G28" s="102" t="s">
        <v>31</v>
      </c>
      <c r="H28" s="11"/>
      <c r="I28" s="102" t="s">
        <v>31</v>
      </c>
      <c r="J28" s="11"/>
      <c r="K28" s="102" t="s">
        <v>31</v>
      </c>
      <c r="L28" s="86">
        <f>+D28-F28-H28-J28</f>
        <v>0</v>
      </c>
      <c r="M28" s="99" t="s">
        <v>31</v>
      </c>
      <c r="N28" s="74" t="str">
        <f t="shared" si="1"/>
        <v>－</v>
      </c>
      <c r="O28" s="75" t="s">
        <v>29</v>
      </c>
      <c r="P28" s="90" t="str">
        <f t="shared" si="2"/>
        <v>－</v>
      </c>
      <c r="Q28" s="76" t="s">
        <v>29</v>
      </c>
      <c r="R28" s="97" t="str">
        <f>IF(D28&gt;1,IF(V28&lt;=P28,"○","×"),"－")</f>
        <v>－</v>
      </c>
      <c r="S28" s="77"/>
      <c r="T28" s="78" t="str">
        <f>IF(S28="その他（下記に記入）","「下表②」","－")</f>
        <v>－</v>
      </c>
      <c r="V28" s="116">
        <v>98</v>
      </c>
      <c r="W28" s="110"/>
    </row>
    <row r="29" spans="1:23" ht="13.5" customHeight="1">
      <c r="A29" s="4"/>
      <c r="B29" s="173" t="s">
        <v>12</v>
      </c>
      <c r="C29" s="174"/>
      <c r="D29" s="40"/>
      <c r="E29" s="100" t="s">
        <v>31</v>
      </c>
      <c r="F29" s="40"/>
      <c r="G29" s="103" t="s">
        <v>31</v>
      </c>
      <c r="H29" s="42"/>
      <c r="I29" s="103" t="s">
        <v>31</v>
      </c>
      <c r="J29" s="42"/>
      <c r="K29" s="103" t="s">
        <v>31</v>
      </c>
      <c r="L29" s="87">
        <f>+D29-F29-H29-J29</f>
        <v>0</v>
      </c>
      <c r="M29" s="100" t="s">
        <v>31</v>
      </c>
      <c r="N29" s="62" t="str">
        <f t="shared" si="1"/>
        <v>－</v>
      </c>
      <c r="O29" s="63" t="s">
        <v>29</v>
      </c>
      <c r="P29" s="91" t="str">
        <f t="shared" si="2"/>
        <v>－</v>
      </c>
      <c r="Q29" s="65" t="s">
        <v>29</v>
      </c>
      <c r="R29" s="95" t="str">
        <f>IF(D29&gt;1,IF(V29&lt;=P29,"○","×"),"－")</f>
        <v>－</v>
      </c>
      <c r="S29" s="84"/>
      <c r="T29" s="85" t="str">
        <f>IF(S29="その他（下記に記入）","「下表③」","－")</f>
        <v>－</v>
      </c>
      <c r="V29" s="116">
        <v>98</v>
      </c>
      <c r="W29" s="110"/>
    </row>
    <row r="30" spans="1:23" ht="13.5" customHeight="1">
      <c r="A30" s="4"/>
      <c r="B30" s="173" t="s">
        <v>23</v>
      </c>
      <c r="C30" s="174"/>
      <c r="D30" s="40"/>
      <c r="E30" s="100" t="s">
        <v>31</v>
      </c>
      <c r="F30" s="40"/>
      <c r="G30" s="103" t="s">
        <v>31</v>
      </c>
      <c r="H30" s="42"/>
      <c r="I30" s="103" t="s">
        <v>31</v>
      </c>
      <c r="J30" s="42"/>
      <c r="K30" s="103" t="s">
        <v>31</v>
      </c>
      <c r="L30" s="87">
        <f>+D30-F30-H30-J30</f>
        <v>0</v>
      </c>
      <c r="M30" s="100" t="s">
        <v>31</v>
      </c>
      <c r="N30" s="62" t="str">
        <f t="shared" si="1"/>
        <v>－</v>
      </c>
      <c r="O30" s="63" t="s">
        <v>29</v>
      </c>
      <c r="P30" s="91" t="str">
        <f t="shared" si="2"/>
        <v>－</v>
      </c>
      <c r="Q30" s="65" t="s">
        <v>29</v>
      </c>
      <c r="R30" s="95" t="str">
        <f>IF(D30&gt;1,IF(V30&lt;=P30,"○","×"),"－")</f>
        <v>－</v>
      </c>
      <c r="S30" s="84"/>
      <c r="T30" s="85" t="str">
        <f>IF(S30="その他（下記に記入）","「下表④」","－")</f>
        <v>－</v>
      </c>
      <c r="V30" s="116">
        <v>95</v>
      </c>
      <c r="W30" s="110"/>
    </row>
    <row r="31" spans="1:23" ht="13.5" customHeight="1" thickBot="1">
      <c r="A31" s="4"/>
      <c r="B31" s="236" t="s">
        <v>11</v>
      </c>
      <c r="C31" s="237"/>
      <c r="D31" s="35"/>
      <c r="E31" s="101" t="s">
        <v>31</v>
      </c>
      <c r="F31" s="35"/>
      <c r="G31" s="104" t="s">
        <v>31</v>
      </c>
      <c r="H31" s="38"/>
      <c r="I31" s="104" t="s">
        <v>31</v>
      </c>
      <c r="J31" s="38"/>
      <c r="K31" s="104" t="s">
        <v>31</v>
      </c>
      <c r="L31" s="88">
        <f>+D31-F31-H31-J31</f>
        <v>0</v>
      </c>
      <c r="M31" s="101" t="s">
        <v>31</v>
      </c>
      <c r="N31" s="79" t="str">
        <f t="shared" si="1"/>
        <v>－</v>
      </c>
      <c r="O31" s="80" t="s">
        <v>29</v>
      </c>
      <c r="P31" s="92" t="str">
        <f t="shared" si="2"/>
        <v>－</v>
      </c>
      <c r="Q31" s="81" t="s">
        <v>29</v>
      </c>
      <c r="R31" s="98" t="str">
        <f>IF(D31&gt;1,IF(V31&lt;=P31,"○","×"),"－")</f>
        <v>－</v>
      </c>
      <c r="S31" s="82"/>
      <c r="T31" s="83" t="str">
        <f>IF(S31="その他（下記に記入）","「下表⑤」","－")</f>
        <v>－</v>
      </c>
      <c r="V31" s="117">
        <v>85</v>
      </c>
      <c r="W31" s="110"/>
    </row>
    <row r="32" spans="2:23" ht="13.5" customHeight="1" thickBot="1">
      <c r="B32" s="5" t="s">
        <v>60</v>
      </c>
      <c r="C32" s="5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V32" s="111"/>
      <c r="W32" s="110"/>
    </row>
    <row r="33" spans="2:23" ht="13.5" customHeight="1" thickBot="1">
      <c r="B33" s="5" t="s">
        <v>34</v>
      </c>
      <c r="C33" s="5"/>
      <c r="D33" s="9"/>
      <c r="E33" s="9"/>
      <c r="F33" s="9"/>
      <c r="G33" s="9"/>
      <c r="H33" s="9"/>
      <c r="J33" s="5"/>
      <c r="L33" s="12"/>
      <c r="M33" s="9"/>
      <c r="N33" s="9"/>
      <c r="O33" s="24"/>
      <c r="P33" s="238" t="s">
        <v>61</v>
      </c>
      <c r="Q33" s="239"/>
      <c r="R33" s="239"/>
      <c r="S33" s="239"/>
      <c r="T33" s="240"/>
      <c r="V33" s="111"/>
      <c r="W33" s="110"/>
    </row>
    <row r="34" spans="2:23" ht="13.5" customHeight="1" thickTop="1">
      <c r="B34" s="5" t="s">
        <v>35</v>
      </c>
      <c r="C34" s="5"/>
      <c r="D34" s="9"/>
      <c r="E34" s="9"/>
      <c r="F34" s="9"/>
      <c r="G34" s="9"/>
      <c r="H34" s="9"/>
      <c r="J34" s="5"/>
      <c r="L34" s="9"/>
      <c r="N34" s="9"/>
      <c r="O34" s="68" t="s">
        <v>46</v>
      </c>
      <c r="P34" s="228" t="str">
        <f>IF(T27="－","－","※理由を記入！")</f>
        <v>－</v>
      </c>
      <c r="Q34" s="229"/>
      <c r="R34" s="229"/>
      <c r="S34" s="229"/>
      <c r="T34" s="230"/>
      <c r="V34" s="111"/>
      <c r="W34" s="110"/>
    </row>
    <row r="35" spans="2:23" ht="13.5" customHeight="1">
      <c r="B35" s="5" t="s">
        <v>36</v>
      </c>
      <c r="C35" s="5"/>
      <c r="D35" s="9"/>
      <c r="E35" s="9"/>
      <c r="F35" s="9"/>
      <c r="G35" s="9"/>
      <c r="H35" s="9"/>
      <c r="I35" s="9"/>
      <c r="J35" s="9"/>
      <c r="L35" s="9" t="s">
        <v>45</v>
      </c>
      <c r="N35" s="9"/>
      <c r="O35" s="70" t="s">
        <v>47</v>
      </c>
      <c r="P35" s="231" t="str">
        <f>IF(T28="－","－","※理由を記入！")</f>
        <v>－</v>
      </c>
      <c r="Q35" s="232"/>
      <c r="R35" s="232"/>
      <c r="S35" s="232"/>
      <c r="T35" s="233"/>
      <c r="V35" s="111"/>
      <c r="W35" s="110"/>
    </row>
    <row r="36" spans="2:23" ht="13.5" customHeight="1">
      <c r="B36" s="5" t="s">
        <v>37</v>
      </c>
      <c r="D36" s="9"/>
      <c r="E36" s="9"/>
      <c r="F36" s="9"/>
      <c r="G36" s="9"/>
      <c r="H36" s="9"/>
      <c r="I36" s="9"/>
      <c r="J36" s="9"/>
      <c r="L36" s="12"/>
      <c r="M36" s="9"/>
      <c r="N36" s="9"/>
      <c r="O36" s="70" t="s">
        <v>48</v>
      </c>
      <c r="P36" s="231" t="str">
        <f>IF(T29="－","－","※理由を記入！")</f>
        <v>－</v>
      </c>
      <c r="Q36" s="232"/>
      <c r="R36" s="232"/>
      <c r="S36" s="232"/>
      <c r="T36" s="233"/>
      <c r="V36" s="111"/>
      <c r="W36" s="110"/>
    </row>
    <row r="37" spans="2:23" ht="13.5" customHeight="1">
      <c r="B37" s="5" t="s">
        <v>38</v>
      </c>
      <c r="D37" s="9"/>
      <c r="E37" s="9"/>
      <c r="F37" s="9"/>
      <c r="G37" s="9"/>
      <c r="H37" s="9"/>
      <c r="I37" s="9"/>
      <c r="J37" s="9"/>
      <c r="L37" s="12"/>
      <c r="M37" s="9"/>
      <c r="N37" s="5"/>
      <c r="O37" s="70" t="s">
        <v>49</v>
      </c>
      <c r="P37" s="231" t="str">
        <f>IF(T30="－","－","※理由を記入！")</f>
        <v>－</v>
      </c>
      <c r="Q37" s="232"/>
      <c r="R37" s="232"/>
      <c r="S37" s="232"/>
      <c r="T37" s="233"/>
      <c r="V37" s="111"/>
      <c r="W37" s="110"/>
    </row>
    <row r="38" spans="2:23" ht="13.5" customHeight="1" thickBot="1">
      <c r="B38" s="5" t="s">
        <v>24</v>
      </c>
      <c r="C38" s="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69" t="s">
        <v>50</v>
      </c>
      <c r="P38" s="263" t="str">
        <f>IF(T31="－","－","※理由を記入！")</f>
        <v>－</v>
      </c>
      <c r="Q38" s="264"/>
      <c r="R38" s="264"/>
      <c r="S38" s="264"/>
      <c r="T38" s="265"/>
      <c r="V38" s="111"/>
      <c r="W38" s="110"/>
    </row>
    <row r="39" spans="2:23" ht="13.5" customHeight="1">
      <c r="B39" s="5" t="s">
        <v>25</v>
      </c>
      <c r="C39" s="10"/>
      <c r="D39" s="10"/>
      <c r="E39" s="10"/>
      <c r="F39" s="10"/>
      <c r="G39" s="10"/>
      <c r="H39" s="10"/>
      <c r="I39" s="10"/>
      <c r="J39" s="10"/>
      <c r="K39" s="122" t="s">
        <v>83</v>
      </c>
      <c r="M39" s="10"/>
      <c r="N39" s="10"/>
      <c r="V39" s="111"/>
      <c r="W39" s="110"/>
    </row>
    <row r="40" spans="2:23" ht="13.5" customHeight="1">
      <c r="B40" s="5" t="s">
        <v>85</v>
      </c>
      <c r="K40" s="5" t="s">
        <v>82</v>
      </c>
      <c r="V40" s="111"/>
      <c r="W40" s="110"/>
    </row>
    <row r="41" spans="22:23" ht="13.5">
      <c r="V41" s="109" t="s">
        <v>80</v>
      </c>
      <c r="W41" s="119" t="s">
        <v>81</v>
      </c>
    </row>
    <row r="42" spans="22:23" ht="13.5">
      <c r="V42" s="111" t="s">
        <v>39</v>
      </c>
      <c r="W42" s="110" t="s">
        <v>43</v>
      </c>
    </row>
    <row r="43" spans="22:23" ht="13.5">
      <c r="V43" s="111" t="s">
        <v>72</v>
      </c>
      <c r="W43" s="110" t="s">
        <v>71</v>
      </c>
    </row>
    <row r="44" spans="22:23" ht="13.5">
      <c r="V44" s="111" t="s">
        <v>73</v>
      </c>
      <c r="W44" s="110" t="s">
        <v>41</v>
      </c>
    </row>
    <row r="45" spans="22:23" ht="13.5">
      <c r="V45" s="111" t="s">
        <v>40</v>
      </c>
      <c r="W45" s="110" t="s">
        <v>62</v>
      </c>
    </row>
    <row r="46" spans="22:23" ht="13.5">
      <c r="V46" s="111"/>
      <c r="W46" s="110" t="s">
        <v>42</v>
      </c>
    </row>
    <row r="47" spans="22:23" ht="13.5">
      <c r="V47" s="111"/>
      <c r="W47" s="110" t="s">
        <v>44</v>
      </c>
    </row>
    <row r="48" spans="22:23" ht="13.5">
      <c r="V48" s="111"/>
      <c r="W48" s="110"/>
    </row>
    <row r="49" spans="22:23" ht="13.5">
      <c r="V49" s="111"/>
      <c r="W49" s="110"/>
    </row>
    <row r="50" spans="22:23" ht="13.5">
      <c r="V50" s="112"/>
      <c r="W50" s="113"/>
    </row>
  </sheetData>
  <sheetProtection/>
  <mergeCells count="69">
    <mergeCell ref="P36:T36"/>
    <mergeCell ref="P37:T37"/>
    <mergeCell ref="P38:T38"/>
    <mergeCell ref="S15:T15"/>
    <mergeCell ref="O15:R15"/>
    <mergeCell ref="R20:R21"/>
    <mergeCell ref="S20:T21"/>
    <mergeCell ref="O10:T11"/>
    <mergeCell ref="S12:T12"/>
    <mergeCell ref="K5:N5"/>
    <mergeCell ref="O5:T5"/>
    <mergeCell ref="K6:N6"/>
    <mergeCell ref="J10:K11"/>
    <mergeCell ref="L20:M21"/>
    <mergeCell ref="L15:M15"/>
    <mergeCell ref="P34:T34"/>
    <mergeCell ref="P35:T35"/>
    <mergeCell ref="B28:C28"/>
    <mergeCell ref="B29:C29"/>
    <mergeCell ref="B30:C30"/>
    <mergeCell ref="B31:C31"/>
    <mergeCell ref="P33:T33"/>
    <mergeCell ref="B20:C21"/>
    <mergeCell ref="V3:AC3"/>
    <mergeCell ref="O3:T3"/>
    <mergeCell ref="S26:T26"/>
    <mergeCell ref="N20:O21"/>
    <mergeCell ref="P20:Q21"/>
    <mergeCell ref="S22:T22"/>
    <mergeCell ref="S23:T23"/>
    <mergeCell ref="S24:T24"/>
    <mergeCell ref="S25:T25"/>
    <mergeCell ref="O12:R12"/>
    <mergeCell ref="D20:E21"/>
    <mergeCell ref="F20:G21"/>
    <mergeCell ref="H20:I21"/>
    <mergeCell ref="J20:K21"/>
    <mergeCell ref="B22:B27"/>
    <mergeCell ref="B14:C14"/>
    <mergeCell ref="L14:M14"/>
    <mergeCell ref="O14:R14"/>
    <mergeCell ref="S14:T14"/>
    <mergeCell ref="B16:C16"/>
    <mergeCell ref="L16:M16"/>
    <mergeCell ref="O16:R16"/>
    <mergeCell ref="S16:T16"/>
    <mergeCell ref="K7:N7"/>
    <mergeCell ref="O7:T7"/>
    <mergeCell ref="L11:N11"/>
    <mergeCell ref="B13:C13"/>
    <mergeCell ref="L13:M13"/>
    <mergeCell ref="O13:R13"/>
    <mergeCell ref="S13:T13"/>
    <mergeCell ref="B12:C12"/>
    <mergeCell ref="L12:M12"/>
    <mergeCell ref="L10:N10"/>
    <mergeCell ref="B7:C7"/>
    <mergeCell ref="B10:C10"/>
    <mergeCell ref="D10:E11"/>
    <mergeCell ref="F10:G11"/>
    <mergeCell ref="H10:I11"/>
    <mergeCell ref="B11:C11"/>
    <mergeCell ref="D7:J7"/>
    <mergeCell ref="D2:R2"/>
    <mergeCell ref="B5:C5"/>
    <mergeCell ref="B6:C6"/>
    <mergeCell ref="D5:J5"/>
    <mergeCell ref="D6:J6"/>
    <mergeCell ref="O6:T6"/>
  </mergeCells>
  <conditionalFormatting sqref="J12:J16">
    <cfRule type="cellIs" priority="3" dxfId="2" operator="equal" stopIfTrue="1">
      <formula>0</formula>
    </cfRule>
  </conditionalFormatting>
  <dataValidations count="2">
    <dataValidation type="list" allowBlank="1" showInputMessage="1" showErrorMessage="1" sqref="S27:S31">
      <formula1>$W$42:$W$48</formula1>
    </dataValidation>
    <dataValidation type="list" allowBlank="1" showInputMessage="1" showErrorMessage="1" sqref="O12 O13:R16">
      <formula1>$V$42:$V$46</formula1>
    </dataValidation>
  </dataValidations>
  <printOptions horizontalCentered="1"/>
  <pageMargins left="0" right="0.1968503937007874" top="0.3937007874015748" bottom="0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AC47"/>
  <sheetViews>
    <sheetView view="pageBreakPreview" zoomScale="90" zoomScaleSheetLayoutView="90" zoomScalePageLayoutView="0" workbookViewId="0" topLeftCell="A1">
      <selection activeCell="K7" sqref="K7:T7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14.625" style="0" customWidth="1"/>
    <col min="4" max="4" width="10.625" style="0" customWidth="1"/>
    <col min="5" max="5" width="3.625" style="0" customWidth="1"/>
    <col min="6" max="6" width="10.625" style="0" customWidth="1"/>
    <col min="7" max="7" width="3.625" style="0" customWidth="1"/>
    <col min="8" max="8" width="10.625" style="0" customWidth="1"/>
    <col min="9" max="9" width="3.625" style="0" customWidth="1"/>
    <col min="10" max="10" width="8.625" style="0" customWidth="1"/>
    <col min="11" max="11" width="3.625" style="0" customWidth="1"/>
    <col min="12" max="12" width="8.625" style="0" customWidth="1"/>
    <col min="13" max="13" width="3.625" style="0" customWidth="1"/>
    <col min="14" max="14" width="8.125" style="0" customWidth="1"/>
    <col min="15" max="15" width="3.625" style="0" customWidth="1"/>
    <col min="16" max="16" width="9.75390625" style="0" customWidth="1"/>
    <col min="17" max="17" width="3.625" style="0" customWidth="1"/>
    <col min="18" max="18" width="4.625" style="0" customWidth="1"/>
    <col min="19" max="19" width="18.625" style="0" customWidth="1"/>
    <col min="20" max="20" width="9.625" style="0" customWidth="1"/>
    <col min="22" max="22" width="23.125" style="0" hidden="1" customWidth="1"/>
    <col min="23" max="23" width="9.00390625" style="0" hidden="1" customWidth="1"/>
  </cols>
  <sheetData>
    <row r="1" spans="19:20" ht="14.25">
      <c r="S1" s="7" t="s">
        <v>16</v>
      </c>
      <c r="T1" s="25" t="s">
        <v>17</v>
      </c>
    </row>
    <row r="2" spans="4:20" ht="25.5" customHeight="1">
      <c r="D2" s="131" t="s">
        <v>56</v>
      </c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T2" s="7"/>
    </row>
    <row r="3" spans="5:29" ht="12.75" customHeight="1">
      <c r="E3" s="2"/>
      <c r="F3" s="3"/>
      <c r="G3" s="3"/>
      <c r="H3" s="3"/>
      <c r="I3" s="3"/>
      <c r="J3" s="3"/>
      <c r="K3" s="3"/>
      <c r="L3" s="26"/>
      <c r="M3" s="27"/>
      <c r="N3" s="27"/>
      <c r="O3" s="211" t="s">
        <v>67</v>
      </c>
      <c r="P3" s="212"/>
      <c r="Q3" s="212"/>
      <c r="R3" s="212"/>
      <c r="S3" s="212"/>
      <c r="T3" s="213"/>
      <c r="V3" s="210"/>
      <c r="W3" s="340"/>
      <c r="X3" s="340"/>
      <c r="Y3" s="340"/>
      <c r="Z3" s="340"/>
      <c r="AA3" s="340"/>
      <c r="AB3" s="340"/>
      <c r="AC3" s="340"/>
    </row>
    <row r="4" spans="1:20" ht="20.25" customHeight="1" thickBot="1">
      <c r="A4" s="21" t="s">
        <v>15</v>
      </c>
      <c r="B4" s="22"/>
      <c r="C4" s="22"/>
      <c r="S4" s="120" t="s">
        <v>58</v>
      </c>
      <c r="T4" s="121"/>
    </row>
    <row r="5" spans="1:20" ht="19.5" customHeight="1">
      <c r="A5" s="4"/>
      <c r="B5" s="132" t="s">
        <v>1</v>
      </c>
      <c r="C5" s="133"/>
      <c r="D5" s="136" t="s">
        <v>86</v>
      </c>
      <c r="E5" s="259"/>
      <c r="F5" s="259"/>
      <c r="G5" s="259"/>
      <c r="H5" s="259"/>
      <c r="I5" s="259"/>
      <c r="J5" s="259"/>
      <c r="K5" s="256" t="s">
        <v>87</v>
      </c>
      <c r="L5" s="341"/>
      <c r="M5" s="341"/>
      <c r="N5" s="342"/>
      <c r="O5" s="259" t="s">
        <v>88</v>
      </c>
      <c r="P5" s="259"/>
      <c r="Q5" s="259"/>
      <c r="R5" s="259"/>
      <c r="S5" s="259"/>
      <c r="T5" s="260"/>
    </row>
    <row r="6" spans="1:20" ht="19.5" customHeight="1">
      <c r="A6" s="4"/>
      <c r="B6" s="134" t="s">
        <v>63</v>
      </c>
      <c r="C6" s="135"/>
      <c r="D6" s="139" t="s">
        <v>89</v>
      </c>
      <c r="E6" s="143"/>
      <c r="F6" s="143"/>
      <c r="G6" s="143"/>
      <c r="H6" s="143"/>
      <c r="I6" s="143"/>
      <c r="J6" s="143"/>
      <c r="K6" s="261" t="s">
        <v>65</v>
      </c>
      <c r="L6" s="334"/>
      <c r="M6" s="334"/>
      <c r="N6" s="335"/>
      <c r="O6" s="143" t="s">
        <v>90</v>
      </c>
      <c r="P6" s="143"/>
      <c r="Q6" s="143"/>
      <c r="R6" s="143"/>
      <c r="S6" s="143"/>
      <c r="T6" s="144"/>
    </row>
    <row r="7" spans="1:20" ht="19.5" customHeight="1" thickBot="1">
      <c r="A7" s="4"/>
      <c r="B7" s="145" t="s">
        <v>64</v>
      </c>
      <c r="C7" s="146"/>
      <c r="D7" s="161" t="s">
        <v>91</v>
      </c>
      <c r="E7" s="168"/>
      <c r="F7" s="168"/>
      <c r="G7" s="168"/>
      <c r="H7" s="168"/>
      <c r="I7" s="168"/>
      <c r="J7" s="168"/>
      <c r="K7" s="336" t="s">
        <v>66</v>
      </c>
      <c r="L7" s="337"/>
      <c r="M7" s="337"/>
      <c r="N7" s="338"/>
      <c r="O7" s="168" t="s">
        <v>92</v>
      </c>
      <c r="P7" s="168"/>
      <c r="Q7" s="168"/>
      <c r="R7" s="168"/>
      <c r="S7" s="168"/>
      <c r="T7" s="169"/>
    </row>
    <row r="9" spans="1:3" ht="20.25" customHeight="1" thickBot="1">
      <c r="A9" s="21" t="s">
        <v>2</v>
      </c>
      <c r="B9" s="23"/>
      <c r="C9" s="23"/>
    </row>
    <row r="10" spans="1:20" ht="14.25" customHeight="1">
      <c r="A10" s="4"/>
      <c r="B10" s="147" t="s">
        <v>3</v>
      </c>
      <c r="C10" s="148"/>
      <c r="D10" s="149" t="s">
        <v>53</v>
      </c>
      <c r="E10" s="150"/>
      <c r="F10" s="153" t="s">
        <v>54</v>
      </c>
      <c r="G10" s="326"/>
      <c r="H10" s="328" t="s">
        <v>74</v>
      </c>
      <c r="I10" s="329"/>
      <c r="J10" s="153" t="s">
        <v>52</v>
      </c>
      <c r="K10" s="150"/>
      <c r="L10" s="245" t="s">
        <v>32</v>
      </c>
      <c r="M10" s="332"/>
      <c r="N10" s="333"/>
      <c r="O10" s="248" t="s">
        <v>51</v>
      </c>
      <c r="P10" s="249"/>
      <c r="Q10" s="249"/>
      <c r="R10" s="249"/>
      <c r="S10" s="249"/>
      <c r="T10" s="250"/>
    </row>
    <row r="11" spans="1:20" ht="13.5" customHeight="1" thickBot="1">
      <c r="A11" s="4"/>
      <c r="B11" s="159"/>
      <c r="C11" s="160"/>
      <c r="D11" s="324"/>
      <c r="E11" s="325"/>
      <c r="F11" s="327"/>
      <c r="G11" s="325"/>
      <c r="H11" s="330"/>
      <c r="I11" s="331"/>
      <c r="J11" s="327"/>
      <c r="K11" s="325"/>
      <c r="L11" s="170" t="s">
        <v>4</v>
      </c>
      <c r="M11" s="314"/>
      <c r="N11" s="315"/>
      <c r="O11" s="251"/>
      <c r="P11" s="252"/>
      <c r="Q11" s="252"/>
      <c r="R11" s="252"/>
      <c r="S11" s="252"/>
      <c r="T11" s="253"/>
    </row>
    <row r="12" spans="1:20" ht="13.5" customHeight="1" thickTop="1">
      <c r="A12" s="4"/>
      <c r="B12" s="316" t="s">
        <v>7</v>
      </c>
      <c r="C12" s="317"/>
      <c r="D12" s="29">
        <v>17600</v>
      </c>
      <c r="E12" s="30" t="s">
        <v>30</v>
      </c>
      <c r="F12" s="31">
        <v>17600</v>
      </c>
      <c r="G12" s="32" t="s">
        <v>30</v>
      </c>
      <c r="H12" s="31">
        <v>0</v>
      </c>
      <c r="I12" s="30" t="s">
        <v>30</v>
      </c>
      <c r="J12" s="33">
        <f>D12-F12-H12</f>
        <v>0</v>
      </c>
      <c r="K12" s="32" t="s">
        <v>30</v>
      </c>
      <c r="L12" s="318">
        <f>IF(D12&gt;1,(F12+H12)/D12*100,"－")</f>
        <v>100</v>
      </c>
      <c r="M12" s="319"/>
      <c r="N12" s="34" t="s">
        <v>29</v>
      </c>
      <c r="O12" s="320"/>
      <c r="P12" s="321"/>
      <c r="Q12" s="321"/>
      <c r="R12" s="321"/>
      <c r="S12" s="322"/>
      <c r="T12" s="323"/>
    </row>
    <row r="13" spans="1:20" ht="13.5" customHeight="1">
      <c r="A13" s="4"/>
      <c r="B13" s="173" t="s">
        <v>8</v>
      </c>
      <c r="C13" s="174"/>
      <c r="D13" s="40">
        <v>4360</v>
      </c>
      <c r="E13" s="41" t="s">
        <v>30</v>
      </c>
      <c r="F13" s="42"/>
      <c r="G13" s="43" t="s">
        <v>30</v>
      </c>
      <c r="H13" s="42">
        <v>3160</v>
      </c>
      <c r="I13" s="41" t="s">
        <v>30</v>
      </c>
      <c r="J13" s="44">
        <f>D13-F13-H13</f>
        <v>1200</v>
      </c>
      <c r="K13" s="43" t="s">
        <v>30</v>
      </c>
      <c r="L13" s="303">
        <f>IF(D13&gt;1,(F13+H13)/D13*100,"－")</f>
        <v>72.47706422018348</v>
      </c>
      <c r="M13" s="304"/>
      <c r="N13" s="45" t="s">
        <v>29</v>
      </c>
      <c r="O13" s="177" t="s">
        <v>73</v>
      </c>
      <c r="P13" s="305"/>
      <c r="Q13" s="305"/>
      <c r="R13" s="305"/>
      <c r="S13" s="179" t="s">
        <v>93</v>
      </c>
      <c r="T13" s="180"/>
    </row>
    <row r="14" spans="1:20" ht="13.5" customHeight="1">
      <c r="A14" s="4"/>
      <c r="B14" s="208" t="s">
        <v>6</v>
      </c>
      <c r="C14" s="209"/>
      <c r="D14" s="40">
        <v>545</v>
      </c>
      <c r="E14" s="125" t="s">
        <v>31</v>
      </c>
      <c r="F14" s="42"/>
      <c r="G14" s="45" t="s">
        <v>31</v>
      </c>
      <c r="H14" s="42">
        <v>325</v>
      </c>
      <c r="I14" s="125" t="s">
        <v>31</v>
      </c>
      <c r="J14" s="44">
        <f>D14-F14-H14</f>
        <v>220</v>
      </c>
      <c r="K14" s="45" t="s">
        <v>31</v>
      </c>
      <c r="L14" s="303">
        <f>IF(D14&gt;1,(F14+H14)/D14*100,"－")</f>
        <v>59.63302752293578</v>
      </c>
      <c r="M14" s="304"/>
      <c r="N14" s="45" t="s">
        <v>29</v>
      </c>
      <c r="O14" s="177" t="s">
        <v>94</v>
      </c>
      <c r="P14" s="305"/>
      <c r="Q14" s="305"/>
      <c r="R14" s="305"/>
      <c r="S14" s="179" t="s">
        <v>95</v>
      </c>
      <c r="T14" s="180"/>
    </row>
    <row r="15" spans="1:20" ht="13.5" customHeight="1">
      <c r="A15" s="4"/>
      <c r="B15" s="46"/>
      <c r="C15" s="47"/>
      <c r="D15" s="40"/>
      <c r="E15" s="125" t="s">
        <v>31</v>
      </c>
      <c r="F15" s="42"/>
      <c r="G15" s="45" t="s">
        <v>31</v>
      </c>
      <c r="H15" s="42"/>
      <c r="I15" s="125" t="s">
        <v>31</v>
      </c>
      <c r="J15" s="44">
        <f>D15-F15-H15</f>
        <v>0</v>
      </c>
      <c r="K15" s="45" t="s">
        <v>31</v>
      </c>
      <c r="L15" s="303" t="str">
        <f>IF(D15&gt;1,(F15+H15)/D15*100,"－")</f>
        <v>－</v>
      </c>
      <c r="M15" s="304"/>
      <c r="N15" s="45" t="s">
        <v>29</v>
      </c>
      <c r="O15" s="177"/>
      <c r="P15" s="305"/>
      <c r="Q15" s="305"/>
      <c r="R15" s="305"/>
      <c r="S15" s="179"/>
      <c r="T15" s="180"/>
    </row>
    <row r="16" spans="1:20" ht="13.5" customHeight="1" thickBot="1">
      <c r="A16" s="4"/>
      <c r="B16" s="306"/>
      <c r="C16" s="307"/>
      <c r="D16" s="35"/>
      <c r="E16" s="126" t="s">
        <v>31</v>
      </c>
      <c r="F16" s="36"/>
      <c r="G16" s="37" t="s">
        <v>31</v>
      </c>
      <c r="H16" s="38"/>
      <c r="I16" s="126" t="s">
        <v>31</v>
      </c>
      <c r="J16" s="39">
        <f>D16-F16-H16</f>
        <v>0</v>
      </c>
      <c r="K16" s="37" t="s">
        <v>31</v>
      </c>
      <c r="L16" s="308" t="str">
        <f>IF(D16&gt;1,(F16+H16)/D16*100,"－")</f>
        <v>－</v>
      </c>
      <c r="M16" s="309"/>
      <c r="N16" s="37" t="s">
        <v>29</v>
      </c>
      <c r="O16" s="310"/>
      <c r="P16" s="311"/>
      <c r="Q16" s="311"/>
      <c r="R16" s="311"/>
      <c r="S16" s="312"/>
      <c r="T16" s="313"/>
    </row>
    <row r="17" spans="2:18" ht="14.25">
      <c r="B17" s="6" t="s">
        <v>13</v>
      </c>
      <c r="C17" s="1"/>
      <c r="P17" s="8"/>
      <c r="Q17" s="8"/>
      <c r="R17" s="8"/>
    </row>
    <row r="19" spans="1:3" ht="20.25" customHeight="1" thickBot="1">
      <c r="A19" s="21" t="s">
        <v>5</v>
      </c>
      <c r="B19" s="22"/>
      <c r="C19" s="22"/>
    </row>
    <row r="20" spans="1:20" ht="14.25" customHeight="1">
      <c r="A20" s="4"/>
      <c r="B20" s="241" t="s">
        <v>0</v>
      </c>
      <c r="C20" s="297"/>
      <c r="D20" s="193" t="s">
        <v>26</v>
      </c>
      <c r="E20" s="194"/>
      <c r="F20" s="197" t="s">
        <v>27</v>
      </c>
      <c r="G20" s="198"/>
      <c r="H20" s="201" t="s">
        <v>96</v>
      </c>
      <c r="I20" s="202"/>
      <c r="J20" s="201" t="s">
        <v>57</v>
      </c>
      <c r="K20" s="202"/>
      <c r="L20" s="201" t="s">
        <v>28</v>
      </c>
      <c r="M20" s="194"/>
      <c r="N20" s="216" t="s">
        <v>97</v>
      </c>
      <c r="O20" s="285"/>
      <c r="P20" s="220" t="s">
        <v>77</v>
      </c>
      <c r="Q20" s="288"/>
      <c r="R20" s="266" t="s">
        <v>55</v>
      </c>
      <c r="S20" s="268" t="s">
        <v>33</v>
      </c>
      <c r="T20" s="291"/>
    </row>
    <row r="21" spans="1:20" ht="13.5" customHeight="1" thickBot="1">
      <c r="A21" s="4"/>
      <c r="B21" s="298"/>
      <c r="C21" s="299"/>
      <c r="D21" s="286"/>
      <c r="E21" s="300"/>
      <c r="F21" s="301"/>
      <c r="G21" s="302"/>
      <c r="H21" s="289"/>
      <c r="I21" s="287"/>
      <c r="J21" s="289"/>
      <c r="K21" s="287"/>
      <c r="L21" s="289"/>
      <c r="M21" s="300"/>
      <c r="N21" s="286"/>
      <c r="O21" s="287"/>
      <c r="P21" s="289"/>
      <c r="Q21" s="290"/>
      <c r="R21" s="267"/>
      <c r="S21" s="292"/>
      <c r="T21" s="293"/>
    </row>
    <row r="22" spans="1:20" ht="13.5" customHeight="1" thickTop="1">
      <c r="A22" s="4"/>
      <c r="B22" s="205" t="s">
        <v>9</v>
      </c>
      <c r="C22" s="48" t="s">
        <v>18</v>
      </c>
      <c r="D22" s="49">
        <v>5000</v>
      </c>
      <c r="E22" s="50" t="s">
        <v>30</v>
      </c>
      <c r="F22" s="49">
        <v>5000</v>
      </c>
      <c r="G22" s="51" t="s">
        <v>30</v>
      </c>
      <c r="H22" s="52"/>
      <c r="I22" s="51" t="s">
        <v>30</v>
      </c>
      <c r="J22" s="66"/>
      <c r="K22" s="51" t="s">
        <v>30</v>
      </c>
      <c r="L22" s="53">
        <f aca="true" t="shared" si="0" ref="L22:L27">D22-F22-H22</f>
        <v>0</v>
      </c>
      <c r="M22" s="50" t="s">
        <v>30</v>
      </c>
      <c r="N22" s="54">
        <f>IF(D22&gt;1,ROUND(F22/D22,3)*100,"－")</f>
        <v>100</v>
      </c>
      <c r="O22" s="55" t="s">
        <v>29</v>
      </c>
      <c r="P22" s="56">
        <f>IF(D22&gt;1,ROUND((F22+H22+J22)/D22,3)*100,"－")</f>
        <v>100</v>
      </c>
      <c r="Q22" s="57" t="s">
        <v>29</v>
      </c>
      <c r="R22" s="93" t="s">
        <v>14</v>
      </c>
      <c r="S22" s="294"/>
      <c r="T22" s="295"/>
    </row>
    <row r="23" spans="1:20" ht="13.5" customHeight="1">
      <c r="A23" s="4"/>
      <c r="B23" s="206"/>
      <c r="C23" s="60" t="s">
        <v>19</v>
      </c>
      <c r="D23" s="40">
        <v>7000</v>
      </c>
      <c r="E23" s="61" t="s">
        <v>30</v>
      </c>
      <c r="F23" s="40">
        <v>7000</v>
      </c>
      <c r="G23" s="43" t="s">
        <v>30</v>
      </c>
      <c r="H23" s="42"/>
      <c r="I23" s="43" t="s">
        <v>30</v>
      </c>
      <c r="J23" s="67"/>
      <c r="K23" s="43" t="s">
        <v>30</v>
      </c>
      <c r="L23" s="44">
        <f t="shared" si="0"/>
        <v>0</v>
      </c>
      <c r="M23" s="61" t="s">
        <v>30</v>
      </c>
      <c r="N23" s="62">
        <f aca="true" t="shared" si="1" ref="N23:N31">IF(D23&gt;1,ROUND(F23/D23,3)*100,"－")</f>
        <v>100</v>
      </c>
      <c r="O23" s="63" t="s">
        <v>29</v>
      </c>
      <c r="P23" s="64">
        <f>IF(D23&gt;1,ROUND((F23+H23+J23)/D23,3)*100,"－")</f>
        <v>100</v>
      </c>
      <c r="Q23" s="65" t="s">
        <v>29</v>
      </c>
      <c r="R23" s="94" t="s">
        <v>14</v>
      </c>
      <c r="S23" s="214"/>
      <c r="T23" s="296"/>
    </row>
    <row r="24" spans="1:20" ht="13.5" customHeight="1">
      <c r="A24" s="4"/>
      <c r="B24" s="206"/>
      <c r="C24" s="60" t="s">
        <v>20</v>
      </c>
      <c r="D24" s="40">
        <v>14000</v>
      </c>
      <c r="E24" s="61" t="s">
        <v>30</v>
      </c>
      <c r="F24" s="40">
        <v>5600</v>
      </c>
      <c r="G24" s="43" t="s">
        <v>30</v>
      </c>
      <c r="H24" s="42">
        <v>8400</v>
      </c>
      <c r="I24" s="43" t="s">
        <v>30</v>
      </c>
      <c r="J24" s="67"/>
      <c r="K24" s="43" t="s">
        <v>30</v>
      </c>
      <c r="L24" s="44">
        <f t="shared" si="0"/>
        <v>0</v>
      </c>
      <c r="M24" s="61" t="s">
        <v>30</v>
      </c>
      <c r="N24" s="62">
        <f t="shared" si="1"/>
        <v>40</v>
      </c>
      <c r="O24" s="63" t="s">
        <v>29</v>
      </c>
      <c r="P24" s="64">
        <f>IF(D24&gt;1,ROUND((F24+H24+J24)/D24,3)*100,"－")</f>
        <v>100</v>
      </c>
      <c r="Q24" s="65" t="s">
        <v>29</v>
      </c>
      <c r="R24" s="94" t="s">
        <v>14</v>
      </c>
      <c r="S24" s="214"/>
      <c r="T24" s="296"/>
    </row>
    <row r="25" spans="1:20" ht="13.5" customHeight="1">
      <c r="A25" s="4"/>
      <c r="B25" s="206"/>
      <c r="C25" s="60" t="s">
        <v>21</v>
      </c>
      <c r="D25" s="40">
        <v>1200</v>
      </c>
      <c r="E25" s="61" t="s">
        <v>30</v>
      </c>
      <c r="F25" s="40"/>
      <c r="G25" s="43" t="s">
        <v>30</v>
      </c>
      <c r="H25" s="42"/>
      <c r="I25" s="43" t="s">
        <v>30</v>
      </c>
      <c r="J25" s="67"/>
      <c r="K25" s="43" t="s">
        <v>30</v>
      </c>
      <c r="L25" s="44">
        <f t="shared" si="0"/>
        <v>1200</v>
      </c>
      <c r="M25" s="61" t="s">
        <v>30</v>
      </c>
      <c r="N25" s="62">
        <f t="shared" si="1"/>
        <v>0</v>
      </c>
      <c r="O25" s="63" t="s">
        <v>29</v>
      </c>
      <c r="P25" s="64">
        <f>IF(D25&gt;1,ROUND((F25+H25+J25)/D25,3)*100,"－")</f>
        <v>0</v>
      </c>
      <c r="Q25" s="65" t="s">
        <v>29</v>
      </c>
      <c r="R25" s="94" t="s">
        <v>14</v>
      </c>
      <c r="S25" s="214"/>
      <c r="T25" s="296"/>
    </row>
    <row r="26" spans="1:22" ht="13.5" customHeight="1">
      <c r="A26" s="4"/>
      <c r="B26" s="206"/>
      <c r="C26" s="127" t="s">
        <v>22</v>
      </c>
      <c r="D26" s="71">
        <v>2000</v>
      </c>
      <c r="E26" s="61" t="s">
        <v>30</v>
      </c>
      <c r="F26" s="71"/>
      <c r="G26" s="43" t="s">
        <v>30</v>
      </c>
      <c r="H26" s="72"/>
      <c r="I26" s="43" t="s">
        <v>30</v>
      </c>
      <c r="J26" s="67"/>
      <c r="K26" s="43" t="s">
        <v>30</v>
      </c>
      <c r="L26" s="44">
        <f t="shared" si="0"/>
        <v>2000</v>
      </c>
      <c r="M26" s="61" t="s">
        <v>30</v>
      </c>
      <c r="N26" s="62">
        <f t="shared" si="1"/>
        <v>0</v>
      </c>
      <c r="O26" s="63" t="s">
        <v>29</v>
      </c>
      <c r="P26" s="64">
        <f aca="true" t="shared" si="2" ref="P26:P31">IF(D26&gt;1,ROUND((F26+H26+J26)/D26,2)*100,"－")</f>
        <v>0</v>
      </c>
      <c r="Q26" s="65" t="s">
        <v>29</v>
      </c>
      <c r="R26" s="95" t="s">
        <v>14</v>
      </c>
      <c r="S26" s="214"/>
      <c r="T26" s="296"/>
      <c r="V26" s="123"/>
    </row>
    <row r="27" spans="1:22" ht="13.5" customHeight="1">
      <c r="A27" s="4"/>
      <c r="B27" s="207"/>
      <c r="C27" s="18" t="s">
        <v>59</v>
      </c>
      <c r="D27" s="19">
        <f>SUM(D22:D26)</f>
        <v>29200</v>
      </c>
      <c r="E27" s="17" t="s">
        <v>30</v>
      </c>
      <c r="F27" s="19">
        <f>SUM(F22:F26)</f>
        <v>17600</v>
      </c>
      <c r="G27" s="20" t="s">
        <v>30</v>
      </c>
      <c r="H27" s="19">
        <f>SUM(H22:H26)</f>
        <v>8400</v>
      </c>
      <c r="I27" s="20" t="s">
        <v>30</v>
      </c>
      <c r="J27" s="28"/>
      <c r="K27" s="20" t="s">
        <v>30</v>
      </c>
      <c r="L27" s="16">
        <f t="shared" si="0"/>
        <v>3200</v>
      </c>
      <c r="M27" s="17" t="s">
        <v>30</v>
      </c>
      <c r="N27" s="13">
        <f t="shared" si="1"/>
        <v>60.3</v>
      </c>
      <c r="O27" s="14" t="s">
        <v>29</v>
      </c>
      <c r="P27" s="89">
        <f t="shared" si="2"/>
        <v>89</v>
      </c>
      <c r="Q27" s="15" t="s">
        <v>29</v>
      </c>
      <c r="R27" s="96" t="str">
        <f>IF(D27&gt;1,IF(V27&lt;=P27,"○","×"),"－")</f>
        <v>×</v>
      </c>
      <c r="S27" s="58" t="s">
        <v>41</v>
      </c>
      <c r="T27" s="59" t="str">
        <f>IF(S27="その他（下記に記入）","「下表①」","－")</f>
        <v>－</v>
      </c>
      <c r="V27" s="123">
        <v>90</v>
      </c>
    </row>
    <row r="28" spans="1:22" ht="13.5" customHeight="1">
      <c r="A28" s="4"/>
      <c r="B28" s="277" t="s">
        <v>10</v>
      </c>
      <c r="C28" s="278"/>
      <c r="D28" s="73">
        <v>740</v>
      </c>
      <c r="E28" s="128" t="s">
        <v>31</v>
      </c>
      <c r="F28" s="73">
        <v>200</v>
      </c>
      <c r="G28" s="129" t="s">
        <v>31</v>
      </c>
      <c r="H28" s="11"/>
      <c r="I28" s="129" t="s">
        <v>31</v>
      </c>
      <c r="J28" s="11">
        <v>540</v>
      </c>
      <c r="K28" s="129" t="s">
        <v>31</v>
      </c>
      <c r="L28" s="86">
        <f>+D28-F28-H28-J28</f>
        <v>0</v>
      </c>
      <c r="M28" s="128" t="s">
        <v>31</v>
      </c>
      <c r="N28" s="74">
        <f t="shared" si="1"/>
        <v>27</v>
      </c>
      <c r="O28" s="75" t="s">
        <v>29</v>
      </c>
      <c r="P28" s="90">
        <f t="shared" si="2"/>
        <v>100</v>
      </c>
      <c r="Q28" s="76" t="s">
        <v>29</v>
      </c>
      <c r="R28" s="97" t="str">
        <f>IF(D28&gt;1,IF(V28&lt;=P28,"○","×"),"－")</f>
        <v>○</v>
      </c>
      <c r="S28" s="77"/>
      <c r="T28" s="78" t="str">
        <f>IF(S28="その他（下記に記入）","「下表②」","－")</f>
        <v>－</v>
      </c>
      <c r="V28" s="123">
        <v>98</v>
      </c>
    </row>
    <row r="29" spans="1:22" ht="13.5" customHeight="1">
      <c r="A29" s="4"/>
      <c r="B29" s="173" t="s">
        <v>12</v>
      </c>
      <c r="C29" s="279"/>
      <c r="D29" s="40">
        <v>390</v>
      </c>
      <c r="E29" s="124" t="s">
        <v>31</v>
      </c>
      <c r="F29" s="40"/>
      <c r="G29" s="45" t="s">
        <v>31</v>
      </c>
      <c r="H29" s="42"/>
      <c r="I29" s="45" t="s">
        <v>31</v>
      </c>
      <c r="J29" s="42">
        <v>220</v>
      </c>
      <c r="K29" s="45" t="s">
        <v>31</v>
      </c>
      <c r="L29" s="87">
        <f>+D29-F29-H29-J29</f>
        <v>170</v>
      </c>
      <c r="M29" s="124" t="s">
        <v>31</v>
      </c>
      <c r="N29" s="62">
        <f t="shared" si="1"/>
        <v>0</v>
      </c>
      <c r="O29" s="63" t="s">
        <v>29</v>
      </c>
      <c r="P29" s="91">
        <f t="shared" si="2"/>
        <v>56.00000000000001</v>
      </c>
      <c r="Q29" s="65" t="s">
        <v>29</v>
      </c>
      <c r="R29" s="95" t="str">
        <f>IF(D29&gt;1,IF(V29&lt;=P29,"○","×"),"－")</f>
        <v>×</v>
      </c>
      <c r="S29" s="84" t="s">
        <v>43</v>
      </c>
      <c r="T29" s="85" t="str">
        <f>IF(S29="その他（下記に記入）","「下表③」","－")</f>
        <v>－</v>
      </c>
      <c r="V29" s="123">
        <v>98</v>
      </c>
    </row>
    <row r="30" spans="1:22" ht="13.5" customHeight="1">
      <c r="A30" s="4"/>
      <c r="B30" s="173" t="s">
        <v>23</v>
      </c>
      <c r="C30" s="279"/>
      <c r="D30" s="40">
        <v>180</v>
      </c>
      <c r="E30" s="124" t="s">
        <v>31</v>
      </c>
      <c r="F30" s="40">
        <v>30</v>
      </c>
      <c r="G30" s="45" t="s">
        <v>31</v>
      </c>
      <c r="H30" s="42"/>
      <c r="I30" s="45" t="s">
        <v>31</v>
      </c>
      <c r="J30" s="42"/>
      <c r="K30" s="45" t="s">
        <v>31</v>
      </c>
      <c r="L30" s="87">
        <f>+D30-F30-H30-J30</f>
        <v>150</v>
      </c>
      <c r="M30" s="124" t="s">
        <v>31</v>
      </c>
      <c r="N30" s="62">
        <f t="shared" si="1"/>
        <v>16.7</v>
      </c>
      <c r="O30" s="63" t="s">
        <v>29</v>
      </c>
      <c r="P30" s="91">
        <f t="shared" si="2"/>
        <v>17</v>
      </c>
      <c r="Q30" s="65" t="s">
        <v>29</v>
      </c>
      <c r="R30" s="95" t="str">
        <f>IF(D30&gt;1,IF(V30&lt;=P30,"○","×"),"－")</f>
        <v>×</v>
      </c>
      <c r="S30" s="84" t="s">
        <v>44</v>
      </c>
      <c r="T30" s="85" t="str">
        <f>IF(S30="その他（下記に記入）","「下表④」","－")</f>
        <v>「下表④」</v>
      </c>
      <c r="V30" s="123">
        <v>95</v>
      </c>
    </row>
    <row r="31" spans="1:22" ht="13.5" customHeight="1" thickBot="1">
      <c r="A31" s="4"/>
      <c r="B31" s="280" t="s">
        <v>11</v>
      </c>
      <c r="C31" s="281"/>
      <c r="D31" s="35">
        <v>18</v>
      </c>
      <c r="E31" s="130" t="s">
        <v>98</v>
      </c>
      <c r="F31" s="35">
        <v>18</v>
      </c>
      <c r="G31" s="37" t="s">
        <v>98</v>
      </c>
      <c r="H31" s="38"/>
      <c r="I31" s="37" t="s">
        <v>98</v>
      </c>
      <c r="J31" s="38"/>
      <c r="K31" s="37" t="s">
        <v>98</v>
      </c>
      <c r="L31" s="88">
        <f>+D31-F31-H31-J31</f>
        <v>0</v>
      </c>
      <c r="M31" s="130" t="s">
        <v>98</v>
      </c>
      <c r="N31" s="79">
        <f t="shared" si="1"/>
        <v>100</v>
      </c>
      <c r="O31" s="80" t="s">
        <v>99</v>
      </c>
      <c r="P31" s="92">
        <f t="shared" si="2"/>
        <v>100</v>
      </c>
      <c r="Q31" s="81" t="s">
        <v>99</v>
      </c>
      <c r="R31" s="98" t="str">
        <f>IF(D31&gt;1,IF(V31&lt;=P31,"○","×"),"－")</f>
        <v>○</v>
      </c>
      <c r="S31" s="82"/>
      <c r="T31" s="83" t="str">
        <f>IF(S31="その他（下記に記入）","「下表⑤」","－")</f>
        <v>－</v>
      </c>
      <c r="V31" s="123">
        <v>85</v>
      </c>
    </row>
    <row r="32" spans="2:20" ht="13.5" customHeight="1" thickBot="1">
      <c r="B32" s="5" t="s">
        <v>60</v>
      </c>
      <c r="C32" s="5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2:20" ht="13.5" customHeight="1" thickBot="1">
      <c r="B33" s="5" t="s">
        <v>34</v>
      </c>
      <c r="C33" s="5"/>
      <c r="D33" s="9"/>
      <c r="E33" s="9"/>
      <c r="F33" s="9"/>
      <c r="G33" s="9"/>
      <c r="H33" s="9"/>
      <c r="J33" s="5"/>
      <c r="L33" s="12"/>
      <c r="M33" s="9"/>
      <c r="N33" s="9"/>
      <c r="O33" s="24"/>
      <c r="P33" s="238" t="s">
        <v>68</v>
      </c>
      <c r="Q33" s="239"/>
      <c r="R33" s="239"/>
      <c r="S33" s="239"/>
      <c r="T33" s="240"/>
    </row>
    <row r="34" spans="2:20" ht="13.5" customHeight="1" thickTop="1">
      <c r="B34" s="5" t="s">
        <v>35</v>
      </c>
      <c r="C34" s="5"/>
      <c r="D34" s="9"/>
      <c r="E34" s="9"/>
      <c r="F34" s="9"/>
      <c r="G34" s="9"/>
      <c r="H34" s="9"/>
      <c r="J34" s="5"/>
      <c r="L34" s="9"/>
      <c r="N34" s="9"/>
      <c r="O34" s="68" t="s">
        <v>100</v>
      </c>
      <c r="P34" s="282" t="str">
        <f>IF(T27="－","－","※理由を記入！")</f>
        <v>－</v>
      </c>
      <c r="Q34" s="283"/>
      <c r="R34" s="283"/>
      <c r="S34" s="283"/>
      <c r="T34" s="284"/>
    </row>
    <row r="35" spans="2:20" ht="13.5" customHeight="1">
      <c r="B35" s="5" t="s">
        <v>36</v>
      </c>
      <c r="C35" s="5"/>
      <c r="D35" s="9"/>
      <c r="E35" s="9"/>
      <c r="F35" s="9"/>
      <c r="G35" s="9"/>
      <c r="H35" s="9"/>
      <c r="I35" s="9"/>
      <c r="J35" s="9"/>
      <c r="L35" s="9" t="s">
        <v>45</v>
      </c>
      <c r="N35" s="9"/>
      <c r="O35" s="70" t="s">
        <v>101</v>
      </c>
      <c r="P35" s="231" t="str">
        <f>IF(T28="－","－","※理由を記入！")</f>
        <v>－</v>
      </c>
      <c r="Q35" s="272"/>
      <c r="R35" s="272"/>
      <c r="S35" s="272"/>
      <c r="T35" s="273"/>
    </row>
    <row r="36" spans="2:20" ht="13.5" customHeight="1">
      <c r="B36" s="5" t="s">
        <v>37</v>
      </c>
      <c r="D36" s="9"/>
      <c r="E36" s="9"/>
      <c r="F36" s="9"/>
      <c r="G36" s="9"/>
      <c r="H36" s="9"/>
      <c r="I36" s="9"/>
      <c r="J36" s="9"/>
      <c r="L36" s="12"/>
      <c r="M36" s="9"/>
      <c r="N36" s="9"/>
      <c r="O36" s="70" t="s">
        <v>102</v>
      </c>
      <c r="P36" s="231" t="str">
        <f>IF(T29="－","－","※理由を記入！")</f>
        <v>－</v>
      </c>
      <c r="Q36" s="272"/>
      <c r="R36" s="272"/>
      <c r="S36" s="272"/>
      <c r="T36" s="273"/>
    </row>
    <row r="37" spans="2:20" ht="13.5" customHeight="1">
      <c r="B37" s="5" t="s">
        <v>38</v>
      </c>
      <c r="D37" s="9"/>
      <c r="E37" s="9"/>
      <c r="F37" s="9"/>
      <c r="G37" s="9"/>
      <c r="H37" s="9"/>
      <c r="I37" s="9"/>
      <c r="J37" s="9"/>
      <c r="L37" s="12"/>
      <c r="M37" s="9"/>
      <c r="N37" s="5"/>
      <c r="O37" s="70" t="s">
        <v>103</v>
      </c>
      <c r="P37" s="231" t="s">
        <v>104</v>
      </c>
      <c r="Q37" s="272"/>
      <c r="R37" s="272"/>
      <c r="S37" s="272"/>
      <c r="T37" s="273"/>
    </row>
    <row r="38" spans="2:20" ht="13.5" customHeight="1" thickBot="1">
      <c r="B38" s="5" t="s">
        <v>24</v>
      </c>
      <c r="C38" s="6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69" t="s">
        <v>105</v>
      </c>
      <c r="P38" s="274" t="str">
        <f>IF(T31="－","－","※理由を記入！")</f>
        <v>－</v>
      </c>
      <c r="Q38" s="275"/>
      <c r="R38" s="275"/>
      <c r="S38" s="275"/>
      <c r="T38" s="276"/>
    </row>
    <row r="39" spans="2:14" ht="13.5" customHeight="1">
      <c r="B39" s="5" t="s">
        <v>25</v>
      </c>
      <c r="C39" s="10"/>
      <c r="D39" s="10"/>
      <c r="E39" s="10"/>
      <c r="F39" s="10"/>
      <c r="G39" s="10"/>
      <c r="H39" s="10"/>
      <c r="I39" s="10"/>
      <c r="J39" s="10"/>
      <c r="K39" s="122" t="s">
        <v>83</v>
      </c>
      <c r="M39" s="10"/>
      <c r="N39" s="10"/>
    </row>
    <row r="40" spans="2:11" ht="13.5" customHeight="1">
      <c r="B40" s="5" t="s">
        <v>85</v>
      </c>
      <c r="K40" s="5" t="s">
        <v>82</v>
      </c>
    </row>
    <row r="42" spans="22:23" ht="13.5">
      <c r="V42" t="s">
        <v>39</v>
      </c>
      <c r="W42" t="s">
        <v>43</v>
      </c>
    </row>
    <row r="43" spans="22:23" ht="13.5">
      <c r="V43" t="s">
        <v>72</v>
      </c>
      <c r="W43" t="s">
        <v>71</v>
      </c>
    </row>
    <row r="44" spans="22:23" ht="13.5">
      <c r="V44" t="s">
        <v>73</v>
      </c>
      <c r="W44" t="s">
        <v>41</v>
      </c>
    </row>
    <row r="45" spans="22:23" ht="13.5">
      <c r="V45" t="s">
        <v>40</v>
      </c>
      <c r="W45" t="s">
        <v>62</v>
      </c>
    </row>
    <row r="46" ht="13.5">
      <c r="W46" t="s">
        <v>42</v>
      </c>
    </row>
    <row r="47" ht="13.5">
      <c r="W47" t="s">
        <v>44</v>
      </c>
    </row>
  </sheetData>
  <sheetProtection/>
  <mergeCells count="69">
    <mergeCell ref="V3:AC3"/>
    <mergeCell ref="B5:C5"/>
    <mergeCell ref="D5:J5"/>
    <mergeCell ref="K5:N5"/>
    <mergeCell ref="O5:T5"/>
    <mergeCell ref="O6:T6"/>
    <mergeCell ref="B7:C7"/>
    <mergeCell ref="D7:J7"/>
    <mergeCell ref="K7:N7"/>
    <mergeCell ref="O7:T7"/>
    <mergeCell ref="D2:R2"/>
    <mergeCell ref="O3:T3"/>
    <mergeCell ref="H10:I11"/>
    <mergeCell ref="J10:K11"/>
    <mergeCell ref="L10:N10"/>
    <mergeCell ref="B6:C6"/>
    <mergeCell ref="D6:J6"/>
    <mergeCell ref="K6:N6"/>
    <mergeCell ref="O10:T11"/>
    <mergeCell ref="B11:C11"/>
    <mergeCell ref="L11:N11"/>
    <mergeCell ref="B12:C12"/>
    <mergeCell ref="L12:M12"/>
    <mergeCell ref="O12:R12"/>
    <mergeCell ref="S12:T12"/>
    <mergeCell ref="B10:C10"/>
    <mergeCell ref="D10:E11"/>
    <mergeCell ref="F10:G11"/>
    <mergeCell ref="B13:C13"/>
    <mergeCell ref="L13:M13"/>
    <mergeCell ref="O13:R13"/>
    <mergeCell ref="S13:T13"/>
    <mergeCell ref="B14:C14"/>
    <mergeCell ref="L14:M14"/>
    <mergeCell ref="O14:R14"/>
    <mergeCell ref="S14:T14"/>
    <mergeCell ref="L15:M15"/>
    <mergeCell ref="O15:R15"/>
    <mergeCell ref="S15:T15"/>
    <mergeCell ref="B16:C16"/>
    <mergeCell ref="L16:M16"/>
    <mergeCell ref="O16:R16"/>
    <mergeCell ref="S16:T16"/>
    <mergeCell ref="B20:C21"/>
    <mergeCell ref="D20:E21"/>
    <mergeCell ref="F20:G21"/>
    <mergeCell ref="H20:I21"/>
    <mergeCell ref="J20:K21"/>
    <mergeCell ref="L20:M21"/>
    <mergeCell ref="N20:O21"/>
    <mergeCell ref="P20:Q21"/>
    <mergeCell ref="R20:R21"/>
    <mergeCell ref="S20:T21"/>
    <mergeCell ref="B22:B27"/>
    <mergeCell ref="S22:T22"/>
    <mergeCell ref="S23:T23"/>
    <mergeCell ref="S24:T24"/>
    <mergeCell ref="S25:T25"/>
    <mergeCell ref="S26:T26"/>
    <mergeCell ref="P35:T35"/>
    <mergeCell ref="P36:T36"/>
    <mergeCell ref="P37:T37"/>
    <mergeCell ref="P38:T38"/>
    <mergeCell ref="B28:C28"/>
    <mergeCell ref="B29:C29"/>
    <mergeCell ref="B30:C30"/>
    <mergeCell ref="B31:C31"/>
    <mergeCell ref="P33:T33"/>
    <mergeCell ref="P34:T34"/>
  </mergeCells>
  <conditionalFormatting sqref="J12:J16">
    <cfRule type="cellIs" priority="1" dxfId="2" operator="equal" stopIfTrue="1">
      <formula>0</formula>
    </cfRule>
  </conditionalFormatting>
  <dataValidations count="3">
    <dataValidation type="list" allowBlank="1" showInputMessage="1" showErrorMessage="1" sqref="S27:S31">
      <formula1>$W$42:$W$47</formula1>
    </dataValidation>
    <dataValidation type="list" allowBlank="1" showInputMessage="1" showErrorMessage="1" sqref="O12:R12">
      <formula1>$V$42:$V$46</formula1>
    </dataValidation>
    <dataValidation type="list" allowBlank="1" showInputMessage="1" showErrorMessage="1" sqref="O13:R16">
      <formula1>$V$42:$V$45</formula1>
    </dataValidation>
  </dataValidations>
  <printOptions horizontalCentered="1"/>
  <pageMargins left="0" right="0.1968503937007874" top="0.3937007874015748" bottom="0" header="0.5118110236220472" footer="0.5118110236220472"/>
  <pageSetup horizontalDpi="600" verticalDpi="600" orientation="landscape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2022-07-05T10:10:15Z</dcterms:created>
  <dcterms:modified xsi:type="dcterms:W3CDTF">2022-07-05T10:10:32Z</dcterms:modified>
  <cp:category/>
  <cp:version/>
  <cp:contentType/>
  <cp:contentStatus/>
</cp:coreProperties>
</file>