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3表" sheetId="1" r:id="rId1"/>
    <sheet name="第44表" sheetId="2" r:id="rId2"/>
    <sheet name="第45表" sheetId="3" r:id="rId3"/>
    <sheet name="第46表" sheetId="4" r:id="rId4"/>
    <sheet name="第47表" sheetId="5" r:id="rId5"/>
  </sheets>
  <definedNames>
    <definedName name="\P">'第43表'!$DD$5:$DD$5</definedName>
    <definedName name="_xlnm.Print_Area" localSheetId="0">'第43表'!$A$1:$N$31,'第43表'!$P$1:$AI$31</definedName>
    <definedName name="_xlnm.Print_Area" localSheetId="1">'第44表'!$A$1:$Q$32,'第44表'!$S$1:$AI$32</definedName>
    <definedName name="_xlnm.Print_Area" localSheetId="2">'第45表'!$A$1:$Q$31</definedName>
    <definedName name="_xlnm.Print_Area" localSheetId="3">'第46表'!$A$1:$I$31</definedName>
    <definedName name="_xlnm.Print_Area" localSheetId="4">'第47表'!$A$1:$K$31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<sst xmlns="http://schemas.openxmlformats.org/spreadsheetml/2006/main" count="307" uniqueCount="107">
  <si>
    <t xml:space="preserve"> </t>
  </si>
  <si>
    <t>総    数</t>
  </si>
  <si>
    <t xml:space="preserve"> Ｂ  専 修 学 校</t>
  </si>
  <si>
    <t xml:space="preserve">  (専門課程)進学者</t>
  </si>
  <si>
    <t>区</t>
  </si>
  <si>
    <t>区    分</t>
  </si>
  <si>
    <t>計</t>
  </si>
  <si>
    <t>男</t>
  </si>
  <si>
    <t>女</t>
  </si>
  <si>
    <t>分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</si>
  <si>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</si>
  <si>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</si>
  <si>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</si>
  <si>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</si>
  <si>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</si>
  <si>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</si>
  <si>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</si>
  <si>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</si>
  <si>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</si>
  <si>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</si>
  <si>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</si>
  <si>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</si>
  <si>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</si>
  <si>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</si>
  <si>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</si>
  <si>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</si>
  <si>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</si>
  <si>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</si>
  <si>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</si>
  <si>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</si>
  <si>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</si>
  <si>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</si>
  <si>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国見</t>
  </si>
  <si>
    <t>国　東　町</t>
  </si>
  <si>
    <t>国東</t>
  </si>
  <si>
    <t>日　出　町</t>
  </si>
  <si>
    <t>日出</t>
  </si>
  <si>
    <t>山　香　町</t>
  </si>
  <si>
    <t>山香</t>
  </si>
  <si>
    <t>庄内</t>
  </si>
  <si>
    <t>玖　珠　町</t>
  </si>
  <si>
    <t>玖珠</t>
  </si>
  <si>
    <t>県 内 就 職 の 状 況</t>
  </si>
  <si>
    <t>県内就職者</t>
  </si>
  <si>
    <t>県内就職率 (％)</t>
  </si>
  <si>
    <t>大 学 ( 学 部 )</t>
  </si>
  <si>
    <t>短期大学(本科)</t>
  </si>
  <si>
    <t>各  種  学  校</t>
  </si>
  <si>
    <t>( 前年３月以前卒業者 )</t>
  </si>
  <si>
    <t>第43表　　進路別卒業者数    （高等学校）</t>
  </si>
  <si>
    <t>第44表　　就職状況    (高等学校）</t>
  </si>
  <si>
    <t>第45表　　大学・短期大学等への進学状況    (高等学校）</t>
  </si>
  <si>
    <t>第46表　　専修学校 (一般課程) 等入学者の状況    (高等学校）</t>
  </si>
  <si>
    <t>第47表　　大学・短期大学への入学志願状況    (高等学校）</t>
  </si>
  <si>
    <t>大学(学部)・短大(本科)</t>
  </si>
  <si>
    <t>している者(再掲)</t>
  </si>
  <si>
    <t xml:space="preserve"> </t>
  </si>
  <si>
    <t>(一般課程)等入学者</t>
  </si>
  <si>
    <r>
      <t xml:space="preserve"> </t>
    </r>
    <r>
      <rPr>
        <sz val="11"/>
        <rFont val="明朝体"/>
        <family val="3"/>
      </rPr>
      <t>Ｃ  専 修 学 校</t>
    </r>
  </si>
  <si>
    <r>
      <t xml:space="preserve"> </t>
    </r>
    <r>
      <rPr>
        <sz val="11"/>
        <rFont val="明朝体"/>
        <family val="3"/>
      </rPr>
      <t>Ｄ　公共職業能力</t>
    </r>
  </si>
  <si>
    <r>
      <t>　</t>
    </r>
    <r>
      <rPr>
        <sz val="11"/>
        <rFont val="明朝体"/>
        <family val="3"/>
      </rPr>
      <t>開発</t>
    </r>
    <r>
      <rPr>
        <sz val="11"/>
        <rFont val="明朝体"/>
        <family val="3"/>
      </rPr>
      <t>施設等入学者</t>
    </r>
  </si>
  <si>
    <t>国　見　町</t>
  </si>
  <si>
    <t>庄　内　町</t>
  </si>
  <si>
    <t>Ａ(※)のうち就職</t>
  </si>
  <si>
    <t>Ｂ(※)のうち就職</t>
  </si>
  <si>
    <t>Ｃ(※)のうち就職</t>
  </si>
  <si>
    <t>Ｄ(※)のうち就職</t>
  </si>
  <si>
    <t>（※）Ａ,Ｂ,Ｃ,Ｄは第43表のＡ,Ｂ,Ｃ,Ｄを指す。</t>
  </si>
  <si>
    <t>就  職  者</t>
  </si>
  <si>
    <t>の専攻科</t>
  </si>
  <si>
    <t>高等学校</t>
  </si>
  <si>
    <t xml:space="preserve">  大  学 ・</t>
  </si>
  <si>
    <t>短期大学の</t>
  </si>
  <si>
    <t>通信教育部</t>
  </si>
  <si>
    <t xml:space="preserve"> 大 学 ・</t>
  </si>
  <si>
    <t>短期大学</t>
  </si>
  <si>
    <t>の 別 科</t>
  </si>
  <si>
    <t>盲･聾･養</t>
  </si>
  <si>
    <t>高等部の</t>
  </si>
  <si>
    <t>専 攻 科</t>
  </si>
  <si>
    <t>専修学校(一般課程)等</t>
  </si>
  <si>
    <t>就 職 者 総 数</t>
  </si>
  <si>
    <t>短 期 大 学 ( 本 科 )</t>
  </si>
  <si>
    <t>大   学 ( 学 部 )</t>
  </si>
  <si>
    <t xml:space="preserve"> 就職者のうち自家自営</t>
  </si>
  <si>
    <t xml:space="preserve"> 業についた者(再掲)</t>
  </si>
  <si>
    <t>Ａ  大学等進学者</t>
  </si>
  <si>
    <t>大学等進学率(％)</t>
  </si>
  <si>
    <t>Ｅ   就  職  者</t>
  </si>
  <si>
    <t>就 職 率 (％)</t>
  </si>
  <si>
    <t>Ｆ   一時的な仕事に就いた者</t>
  </si>
  <si>
    <t>G 左記以外の者</t>
  </si>
  <si>
    <t>H 死亡・不詳</t>
  </si>
  <si>
    <t>(A+B+C+D+E+F+G+H)</t>
  </si>
  <si>
    <t>16年</t>
  </si>
  <si>
    <t>平成16年3月</t>
  </si>
  <si>
    <t>平成17年3月</t>
  </si>
  <si>
    <t>豊後大野  市</t>
  </si>
  <si>
    <t>豊後大</t>
  </si>
  <si>
    <t>17年</t>
  </si>
  <si>
    <t>17年</t>
  </si>
  <si>
    <t>平成16年3月</t>
  </si>
  <si>
    <t>平成17年3月</t>
  </si>
  <si>
    <t>　平成16年3月</t>
  </si>
  <si>
    <t>　平成17年3月</t>
  </si>
  <si>
    <t>　平成16年3月</t>
  </si>
  <si>
    <t>　平成17年3月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</si>
</sst>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0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9"/>
      <name val="明朝体"/>
      <family val="3"/>
    </font>
    <font>
      <sz val="13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3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3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/>
    </xf>
    <xf numFmtId="3" fontId="0" fillId="2" borderId="17" xfId="0" applyNumberFormat="1" applyBorder="1" applyAlignment="1">
      <alignment horizontal="centerContinuous"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179" fontId="0" fillId="2" borderId="0" xfId="0" applyNumberFormat="1" applyAlignment="1">
      <alignment vertical="center"/>
    </xf>
    <xf numFmtId="179" fontId="0" fillId="2" borderId="13" xfId="0" applyNumberFormat="1" applyBorder="1" applyAlignment="1">
      <alignment vertical="center"/>
    </xf>
    <xf numFmtId="41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vertical="center"/>
    </xf>
    <xf numFmtId="41" fontId="0" fillId="2" borderId="0" xfId="0" applyNumberFormat="1" applyAlignment="1">
      <alignment horizontal="right"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0" fillId="2" borderId="25" xfId="0" applyNumberFormat="1" applyBorder="1" applyAlignment="1">
      <alignment horizontal="center" vertical="center"/>
    </xf>
    <xf numFmtId="41" fontId="0" fillId="2" borderId="0" xfId="0" applyNumberFormat="1" applyAlignment="1">
      <alignment horizontal="center" vertical="center"/>
    </xf>
    <xf numFmtId="41" fontId="0" fillId="2" borderId="13" xfId="0" applyNumberForma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3" fontId="0" fillId="2" borderId="26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41" fontId="0" fillId="2" borderId="13" xfId="0" applyNumberFormat="1" applyFill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11" xfId="0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7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 shrinkToFit="1"/>
    </xf>
    <xf numFmtId="3" fontId="0" fillId="2" borderId="12" xfId="0" applyNumberFormat="1" applyBorder="1" applyAlignment="1">
      <alignment horizontal="center" vertical="center" shrinkToFit="1"/>
    </xf>
    <xf numFmtId="3" fontId="0" fillId="2" borderId="27" xfId="0" applyNumberFormat="1" applyBorder="1" applyAlignment="1">
      <alignment horizontal="centerContinuous" vertical="center"/>
    </xf>
    <xf numFmtId="3" fontId="0" fillId="2" borderId="22" xfId="0" applyNumberFormat="1" applyBorder="1" applyAlignment="1">
      <alignment horizontal="centerContinuous" vertical="center"/>
    </xf>
    <xf numFmtId="3" fontId="0" fillId="2" borderId="28" xfId="0" applyNumberFormat="1" applyBorder="1" applyAlignment="1">
      <alignment vertical="center"/>
    </xf>
    <xf numFmtId="3" fontId="9" fillId="2" borderId="11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/>
    </xf>
    <xf numFmtId="41" fontId="9" fillId="2" borderId="11" xfId="0" applyNumberFormat="1" applyFont="1" applyBorder="1" applyAlignment="1">
      <alignment vertical="center"/>
    </xf>
    <xf numFmtId="41" fontId="9" fillId="2" borderId="0" xfId="0" applyNumberFormat="1" applyFont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2" borderId="17" xfId="0" applyNumberFormat="1" applyFont="1" applyBorder="1" applyAlignment="1">
      <alignment vertical="center"/>
    </xf>
    <xf numFmtId="41" fontId="9" fillId="2" borderId="13" xfId="0" applyNumberFormat="1" applyFont="1" applyBorder="1" applyAlignment="1">
      <alignment vertical="center"/>
    </xf>
    <xf numFmtId="3" fontId="0" fillId="2" borderId="28" xfId="0" applyNumberFormat="1" applyBorder="1" applyAlignment="1">
      <alignment horizontal="centerContinuous" vertical="center"/>
    </xf>
    <xf numFmtId="3" fontId="0" fillId="2" borderId="29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30" xfId="0" applyNumberFormat="1" applyBorder="1" applyAlignment="1">
      <alignment vertical="center"/>
    </xf>
    <xf numFmtId="3" fontId="0" fillId="2" borderId="31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 wrapText="1"/>
    </xf>
    <xf numFmtId="3" fontId="0" fillId="2" borderId="20" xfId="0" applyNumberFormat="1" applyBorder="1" applyAlignment="1">
      <alignment horizontal="center" vertical="center" wrapText="1"/>
    </xf>
    <xf numFmtId="3" fontId="0" fillId="2" borderId="25" xfId="0" applyNumberFormat="1" applyBorder="1" applyAlignment="1">
      <alignment horizontal="center" vertical="center" wrapText="1"/>
    </xf>
    <xf numFmtId="3" fontId="0" fillId="2" borderId="13" xfId="0" applyNumberFormat="1" applyBorder="1" applyAlignment="1">
      <alignment horizontal="center" vertical="center" wrapText="1"/>
    </xf>
    <xf numFmtId="3" fontId="0" fillId="2" borderId="34" xfId="0" applyNumberFormat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0" xfId="0" applyNumberFormat="1" applyFont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6" fillId="2" borderId="31" xfId="0" applyNumberFormat="1" applyFont="1" applyBorder="1" applyAlignment="1">
      <alignment horizontal="left" vertical="center"/>
    </xf>
    <xf numFmtId="3" fontId="0" fillId="2" borderId="20" xfId="0" applyNumberFormat="1" applyBorder="1" applyAlignment="1">
      <alignment horizontal="left" vertical="center"/>
    </xf>
    <xf numFmtId="3" fontId="0" fillId="2" borderId="21" xfId="0" applyNumberFormat="1" applyBorder="1" applyAlignment="1">
      <alignment horizontal="left" vertical="center"/>
    </xf>
    <xf numFmtId="3" fontId="6" fillId="2" borderId="25" xfId="0" applyNumberFormat="1" applyFont="1" applyBorder="1" applyAlignment="1">
      <alignment horizontal="left" vertical="center"/>
    </xf>
    <xf numFmtId="3" fontId="0" fillId="2" borderId="13" xfId="0" applyNumberFormat="1" applyBorder="1" applyAlignment="1">
      <alignment horizontal="left" vertical="center"/>
    </xf>
    <xf numFmtId="3" fontId="0" fillId="2" borderId="34" xfId="0" applyNumberFormat="1" applyBorder="1" applyAlignment="1">
      <alignment horizontal="left" vertical="center"/>
    </xf>
    <xf numFmtId="3" fontId="5" fillId="2" borderId="32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0" xfId="0" applyNumberFormat="1" applyFont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6" fillId="2" borderId="32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3"/>
  <sheetViews>
    <sheetView tabSelected="1" showOutlineSymbols="0" zoomScale="70" zoomScaleNormal="70" zoomScalePageLayoutView="0" workbookViewId="0" topLeftCell="A1">
      <selection activeCell="A37" sqref="A37"/>
    </sheetView>
  </sheetViews>
  <sheetFormatPr defaultColWidth="10.66015625" defaultRowHeight="42.75" customHeight="1"/>
  <cols>
    <col min="1" max="1" width="3.66015625" style="1" customWidth="1"/>
    <col min="2" max="2" width="10.16015625" style="1" customWidth="1"/>
    <col min="3" max="5" width="9.08203125" style="1" customWidth="1"/>
    <col min="6" max="6" width="7.91015625" style="1" customWidth="1"/>
    <col min="7" max="8" width="7.91015625" style="45" customWidth="1"/>
    <col min="9" max="11" width="8.08203125" style="45" customWidth="1"/>
    <col min="12" max="14" width="6.66015625" style="45" customWidth="1"/>
    <col min="15" max="15" width="5.83203125" style="45" customWidth="1"/>
    <col min="16" max="16" width="4.66015625" style="45" customWidth="1"/>
    <col min="17" max="17" width="5.5" style="45" customWidth="1"/>
    <col min="18" max="19" width="5.16015625" style="45" customWidth="1"/>
    <col min="20" max="20" width="7.83203125" style="1" customWidth="1"/>
    <col min="21" max="22" width="7.83203125" style="45" customWidth="1"/>
    <col min="23" max="25" width="6.16015625" style="45" customWidth="1"/>
    <col min="26" max="28" width="6.08203125" style="45" customWidth="1"/>
    <col min="29" max="31" width="4.91015625" style="45" customWidth="1"/>
    <col min="32" max="33" width="6.91015625" style="1" customWidth="1"/>
    <col min="34" max="34" width="7" style="1" customWidth="1"/>
    <col min="35" max="35" width="5.83203125" style="1" customWidth="1"/>
    <col min="36" max="36" width="10.66015625" style="1" customWidth="1"/>
    <col min="37" max="37" width="4.66015625" style="1" customWidth="1"/>
    <col min="38" max="38" width="12.66015625" style="1" customWidth="1"/>
    <col min="39" max="39" width="7.66015625" style="1" customWidth="1"/>
    <col min="40" max="42" width="6.66015625" style="1" customWidth="1"/>
    <col min="43" max="44" width="5.66015625" style="1" customWidth="1"/>
    <col min="45" max="45" width="6.66015625" style="1" customWidth="1"/>
    <col min="46" max="47" width="5.66015625" style="1" customWidth="1"/>
    <col min="48" max="48" width="6.66015625" style="1" customWidth="1"/>
    <col min="49" max="50" width="5.66015625" style="1" customWidth="1"/>
    <col min="51" max="51" width="6.66015625" style="1" customWidth="1"/>
    <col min="52" max="52" width="10.66015625" style="1" customWidth="1"/>
    <col min="53" max="54" width="5.66015625" style="1" customWidth="1"/>
    <col min="55" max="67" width="6.66015625" style="1" customWidth="1"/>
    <col min="68" max="68" width="4.66015625" style="1" customWidth="1"/>
    <col min="69" max="69" width="12.66015625" style="1" customWidth="1"/>
    <col min="70" max="71" width="7.66015625" style="1" customWidth="1"/>
    <col min="72" max="73" width="6.66015625" style="1" customWidth="1"/>
    <col min="74" max="74" width="7.66015625" style="1" customWidth="1"/>
    <col min="75" max="76" width="6.66015625" style="1" customWidth="1"/>
    <col min="77" max="85" width="4.66015625" style="1" customWidth="1"/>
    <col min="86" max="86" width="12.66015625" style="1" customWidth="1"/>
    <col min="87" max="94" width="10.66015625" style="1" customWidth="1"/>
    <col min="95" max="95" width="4.66015625" style="1" customWidth="1"/>
    <col min="96" max="96" width="12.66015625" style="1" customWidth="1"/>
    <col min="97" max="105" width="8.66015625" style="1" customWidth="1"/>
    <col min="106" max="16384" width="10.66015625" style="1" customWidth="1"/>
  </cols>
  <sheetData>
    <row r="1" ht="42.75" customHeight="1">
      <c r="B1" s="1" t="s">
        <v>49</v>
      </c>
    </row>
    <row r="2" spans="1:107" ht="42.75" customHeight="1">
      <c r="A2" s="2"/>
      <c r="B2" s="2"/>
      <c r="C2" s="2"/>
      <c r="D2" s="2"/>
      <c r="E2" s="2"/>
      <c r="F2" s="2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/>
      <c r="S2" s="47"/>
      <c r="T2" s="2"/>
      <c r="U2" s="46"/>
      <c r="V2" s="46"/>
      <c r="W2" s="47"/>
      <c r="X2" s="47"/>
      <c r="Y2" s="47"/>
      <c r="Z2" s="47"/>
      <c r="AA2" s="47"/>
      <c r="AB2" s="47"/>
      <c r="AC2" s="46"/>
      <c r="AD2" s="46"/>
      <c r="AE2" s="46"/>
      <c r="AF2" s="2"/>
      <c r="AG2" s="2"/>
      <c r="AH2" s="2"/>
      <c r="AI2" s="2"/>
      <c r="DC2" s="1" t="s">
        <v>0</v>
      </c>
    </row>
    <row r="3" spans="3:107" ht="42.75" customHeight="1">
      <c r="C3" s="79" t="s">
        <v>1</v>
      </c>
      <c r="D3" s="80"/>
      <c r="E3" s="81"/>
      <c r="F3" s="82" t="s">
        <v>86</v>
      </c>
      <c r="G3" s="80"/>
      <c r="H3" s="81"/>
      <c r="I3" s="101" t="s">
        <v>2</v>
      </c>
      <c r="J3" s="80"/>
      <c r="K3" s="102"/>
      <c r="L3" s="104" t="s">
        <v>58</v>
      </c>
      <c r="M3" s="80"/>
      <c r="N3" s="80"/>
      <c r="O3" s="47"/>
      <c r="P3" s="47"/>
      <c r="Q3" s="106" t="s">
        <v>59</v>
      </c>
      <c r="R3" s="89"/>
      <c r="S3" s="90"/>
      <c r="T3" s="79" t="s">
        <v>88</v>
      </c>
      <c r="U3" s="80"/>
      <c r="V3" s="80"/>
      <c r="W3" s="92" t="s">
        <v>90</v>
      </c>
      <c r="X3" s="93"/>
      <c r="Y3" s="93"/>
      <c r="Z3" s="88" t="s">
        <v>91</v>
      </c>
      <c r="AA3" s="89"/>
      <c r="AB3" s="90"/>
      <c r="AC3" s="97" t="s">
        <v>92</v>
      </c>
      <c r="AD3" s="98"/>
      <c r="AE3" s="99"/>
      <c r="AF3" s="79" t="s">
        <v>87</v>
      </c>
      <c r="AG3" s="80"/>
      <c r="AH3" s="81"/>
      <c r="AI3" s="3"/>
      <c r="DC3" s="1" t="s">
        <v>0</v>
      </c>
    </row>
    <row r="4" spans="3:35" ht="42.75" customHeight="1">
      <c r="C4" s="13" t="s">
        <v>93</v>
      </c>
      <c r="D4" s="14"/>
      <c r="E4" s="14"/>
      <c r="F4" s="83"/>
      <c r="G4" s="84"/>
      <c r="H4" s="85"/>
      <c r="I4" s="103" t="s">
        <v>3</v>
      </c>
      <c r="J4" s="84"/>
      <c r="K4" s="100"/>
      <c r="L4" s="105" t="s">
        <v>57</v>
      </c>
      <c r="M4" s="84"/>
      <c r="N4" s="84"/>
      <c r="O4" s="47"/>
      <c r="P4" s="47"/>
      <c r="Q4" s="107" t="s">
        <v>60</v>
      </c>
      <c r="R4" s="87"/>
      <c r="S4" s="91"/>
      <c r="T4" s="86"/>
      <c r="U4" s="87"/>
      <c r="V4" s="87"/>
      <c r="W4" s="94"/>
      <c r="X4" s="95"/>
      <c r="Y4" s="95"/>
      <c r="Z4" s="86"/>
      <c r="AA4" s="87"/>
      <c r="AB4" s="91"/>
      <c r="AC4" s="84"/>
      <c r="AD4" s="84"/>
      <c r="AE4" s="100"/>
      <c r="AF4" s="86"/>
      <c r="AG4" s="87"/>
      <c r="AH4" s="96"/>
      <c r="AI4" s="5" t="s">
        <v>4</v>
      </c>
    </row>
    <row r="5" spans="2:108" ht="42.75" customHeight="1">
      <c r="B5" s="1" t="s">
        <v>5</v>
      </c>
      <c r="C5" s="3"/>
      <c r="D5" s="3"/>
      <c r="E5" s="3"/>
      <c r="F5" s="3"/>
      <c r="G5" s="48"/>
      <c r="H5" s="48"/>
      <c r="I5" s="48"/>
      <c r="J5" s="48"/>
      <c r="K5" s="48"/>
      <c r="L5" s="49"/>
      <c r="M5" s="48"/>
      <c r="N5" s="48"/>
      <c r="O5" s="47"/>
      <c r="P5" s="47"/>
      <c r="Q5" s="47"/>
      <c r="R5" s="48"/>
      <c r="S5" s="48"/>
      <c r="T5" s="58"/>
      <c r="U5" s="48"/>
      <c r="V5" s="48"/>
      <c r="W5" s="58"/>
      <c r="X5" s="48"/>
      <c r="Y5" s="48"/>
      <c r="Z5" s="48"/>
      <c r="AA5" s="48"/>
      <c r="AB5" s="48"/>
      <c r="AC5" s="48"/>
      <c r="AD5" s="48"/>
      <c r="AE5" s="48"/>
      <c r="AF5" s="3"/>
      <c r="AG5" s="3"/>
      <c r="AH5" s="3"/>
      <c r="AI5" s="3"/>
      <c r="DC5" s="6" t="s">
        <v>0</v>
      </c>
      <c r="DD5" s="1" t="s">
        <v>0</v>
      </c>
    </row>
    <row r="6" spans="3:108" ht="42.75" customHeight="1">
      <c r="C6" s="5" t="s">
        <v>6</v>
      </c>
      <c r="D6" s="5" t="s">
        <v>7</v>
      </c>
      <c r="E6" s="5" t="s">
        <v>8</v>
      </c>
      <c r="F6" s="5" t="s">
        <v>6</v>
      </c>
      <c r="G6" s="52" t="s">
        <v>7</v>
      </c>
      <c r="H6" s="52" t="s">
        <v>8</v>
      </c>
      <c r="I6" s="52" t="s">
        <v>6</v>
      </c>
      <c r="J6" s="52" t="s">
        <v>7</v>
      </c>
      <c r="K6" s="52" t="s">
        <v>8</v>
      </c>
      <c r="L6" s="53" t="s">
        <v>6</v>
      </c>
      <c r="M6" s="52" t="s">
        <v>7</v>
      </c>
      <c r="N6" s="52" t="s">
        <v>8</v>
      </c>
      <c r="O6" s="54"/>
      <c r="P6" s="54"/>
      <c r="Q6" s="54" t="s">
        <v>6</v>
      </c>
      <c r="R6" s="52" t="s">
        <v>7</v>
      </c>
      <c r="S6" s="52" t="s">
        <v>8</v>
      </c>
      <c r="T6" s="29" t="s">
        <v>6</v>
      </c>
      <c r="U6" s="52" t="s">
        <v>7</v>
      </c>
      <c r="V6" s="52" t="s">
        <v>8</v>
      </c>
      <c r="W6" s="29" t="s">
        <v>6</v>
      </c>
      <c r="X6" s="52" t="s">
        <v>7</v>
      </c>
      <c r="Y6" s="52" t="s">
        <v>8</v>
      </c>
      <c r="Z6" s="52" t="s">
        <v>6</v>
      </c>
      <c r="AA6" s="52" t="s">
        <v>7</v>
      </c>
      <c r="AB6" s="52" t="s">
        <v>8</v>
      </c>
      <c r="AC6" s="52" t="s">
        <v>6</v>
      </c>
      <c r="AD6" s="52" t="s">
        <v>7</v>
      </c>
      <c r="AE6" s="52" t="s">
        <v>8</v>
      </c>
      <c r="AF6" s="5" t="s">
        <v>6</v>
      </c>
      <c r="AG6" s="5" t="s">
        <v>7</v>
      </c>
      <c r="AH6" s="5" t="s">
        <v>8</v>
      </c>
      <c r="AI6" s="5" t="s">
        <v>9</v>
      </c>
      <c r="DD6" s="1" t="s">
        <v>0</v>
      </c>
    </row>
    <row r="7" spans="1:108" ht="42.75" customHeight="1">
      <c r="A7" s="2"/>
      <c r="B7" s="2"/>
      <c r="C7" s="4"/>
      <c r="D7" s="4"/>
      <c r="E7" s="4"/>
      <c r="F7" s="4"/>
      <c r="G7" s="50"/>
      <c r="H7" s="50"/>
      <c r="I7" s="50"/>
      <c r="J7" s="50"/>
      <c r="K7" s="50"/>
      <c r="L7" s="55"/>
      <c r="M7" s="50"/>
      <c r="N7" s="50"/>
      <c r="O7" s="47"/>
      <c r="P7" s="47"/>
      <c r="Q7" s="51"/>
      <c r="R7" s="50"/>
      <c r="S7" s="50"/>
      <c r="T7" s="30"/>
      <c r="U7" s="50"/>
      <c r="V7" s="50"/>
      <c r="W7" s="30"/>
      <c r="X7" s="50"/>
      <c r="Y7" s="50"/>
      <c r="Z7" s="50"/>
      <c r="AA7" s="50"/>
      <c r="AB7" s="50"/>
      <c r="AC7" s="50"/>
      <c r="AD7" s="50"/>
      <c r="AE7" s="50"/>
      <c r="AF7" s="4"/>
      <c r="AG7" s="4"/>
      <c r="AH7" s="4"/>
      <c r="AI7" s="4"/>
      <c r="DD7" s="1" t="s">
        <v>0</v>
      </c>
    </row>
    <row r="8" spans="3:35" ht="42.75" customHeight="1">
      <c r="C8" s="3"/>
      <c r="AI8" s="3"/>
    </row>
    <row r="9" spans="1:35" ht="42.75" customHeight="1">
      <c r="A9" s="59" t="s">
        <v>95</v>
      </c>
      <c r="B9" s="59"/>
      <c r="C9" s="22">
        <v>13451</v>
      </c>
      <c r="D9" s="23">
        <v>6787</v>
      </c>
      <c r="E9" s="23">
        <v>6664</v>
      </c>
      <c r="F9" s="23">
        <v>5613</v>
      </c>
      <c r="G9" s="56">
        <v>2582</v>
      </c>
      <c r="H9" s="56">
        <v>3031</v>
      </c>
      <c r="I9" s="56">
        <v>2649</v>
      </c>
      <c r="J9" s="56">
        <v>1267</v>
      </c>
      <c r="K9" s="56">
        <v>1382</v>
      </c>
      <c r="L9" s="56">
        <v>800</v>
      </c>
      <c r="M9" s="56">
        <v>476</v>
      </c>
      <c r="N9" s="56">
        <v>324</v>
      </c>
      <c r="O9" s="56"/>
      <c r="P9" s="56"/>
      <c r="Q9" s="56">
        <v>92</v>
      </c>
      <c r="R9" s="56">
        <v>79</v>
      </c>
      <c r="S9" s="56">
        <v>13</v>
      </c>
      <c r="T9" s="23">
        <v>3322</v>
      </c>
      <c r="U9" s="56">
        <v>1986</v>
      </c>
      <c r="V9" s="56">
        <v>1336</v>
      </c>
      <c r="W9" s="56">
        <v>195</v>
      </c>
      <c r="X9" s="56">
        <v>81</v>
      </c>
      <c r="Y9" s="56">
        <v>114</v>
      </c>
      <c r="Z9" s="56">
        <v>779</v>
      </c>
      <c r="AA9" s="56">
        <v>316</v>
      </c>
      <c r="AB9" s="56">
        <v>463</v>
      </c>
      <c r="AC9" s="56">
        <v>1</v>
      </c>
      <c r="AD9" s="56">
        <v>0</v>
      </c>
      <c r="AE9" s="56">
        <v>1</v>
      </c>
      <c r="AF9" s="26">
        <v>41.7</v>
      </c>
      <c r="AG9" s="26">
        <v>38</v>
      </c>
      <c r="AH9" s="26">
        <v>45.5</v>
      </c>
      <c r="AI9" s="60" t="s">
        <v>94</v>
      </c>
    </row>
    <row r="10" spans="3:35" ht="42.75" customHeight="1">
      <c r="C10" s="22"/>
      <c r="D10" s="23"/>
      <c r="E10" s="23"/>
      <c r="F10" s="23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23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26"/>
      <c r="AG10" s="26"/>
      <c r="AH10" s="26"/>
      <c r="AI10" s="3"/>
    </row>
    <row r="11" spans="1:35" ht="42.75" customHeight="1">
      <c r="A11" s="1" t="s">
        <v>96</v>
      </c>
      <c r="C11" s="22">
        <f>SUM(C13:C31)</f>
        <v>13059</v>
      </c>
      <c r="D11" s="24">
        <f aca="true" t="shared" si="0" ref="D11:N11">SUM(D13:D31)</f>
        <v>6573</v>
      </c>
      <c r="E11" s="24">
        <f t="shared" si="0"/>
        <v>6486</v>
      </c>
      <c r="F11" s="24">
        <f t="shared" si="0"/>
        <v>5602</v>
      </c>
      <c r="G11" s="24">
        <f t="shared" si="0"/>
        <v>2642</v>
      </c>
      <c r="H11" s="24">
        <f t="shared" si="0"/>
        <v>2960</v>
      </c>
      <c r="I11" s="24">
        <f t="shared" si="0"/>
        <v>2715</v>
      </c>
      <c r="J11" s="24">
        <f t="shared" si="0"/>
        <v>1230</v>
      </c>
      <c r="K11" s="24">
        <f t="shared" si="0"/>
        <v>1485</v>
      </c>
      <c r="L11" s="24">
        <f t="shared" si="0"/>
        <v>530</v>
      </c>
      <c r="M11" s="24">
        <f t="shared" si="0"/>
        <v>314</v>
      </c>
      <c r="N11" s="24">
        <f t="shared" si="0"/>
        <v>216</v>
      </c>
      <c r="O11" s="56"/>
      <c r="P11" s="56"/>
      <c r="Q11" s="24">
        <f aca="true" t="shared" si="1" ref="Q11:AE11">SUM(Q13:Q31)</f>
        <v>84</v>
      </c>
      <c r="R11" s="24">
        <f t="shared" si="1"/>
        <v>68</v>
      </c>
      <c r="S11" s="24">
        <f t="shared" si="1"/>
        <v>16</v>
      </c>
      <c r="T11" s="24">
        <f t="shared" si="1"/>
        <v>3447</v>
      </c>
      <c r="U11" s="24">
        <f t="shared" si="1"/>
        <v>2027</v>
      </c>
      <c r="V11" s="24">
        <f t="shared" si="1"/>
        <v>1420</v>
      </c>
      <c r="W11" s="24">
        <f t="shared" si="1"/>
        <v>114</v>
      </c>
      <c r="X11" s="24">
        <f t="shared" si="1"/>
        <v>52</v>
      </c>
      <c r="Y11" s="24">
        <f t="shared" si="1"/>
        <v>62</v>
      </c>
      <c r="Z11" s="24">
        <f t="shared" si="1"/>
        <v>566</v>
      </c>
      <c r="AA11" s="24">
        <f t="shared" si="1"/>
        <v>239</v>
      </c>
      <c r="AB11" s="24">
        <f t="shared" si="1"/>
        <v>327</v>
      </c>
      <c r="AC11" s="24">
        <f t="shared" si="1"/>
        <v>1</v>
      </c>
      <c r="AD11" s="24">
        <f t="shared" si="1"/>
        <v>1</v>
      </c>
      <c r="AE11" s="24">
        <f t="shared" si="1"/>
        <v>0</v>
      </c>
      <c r="AF11" s="26">
        <f>IF(C11=0,REPT(" ",4)&amp;"-",ROUND(F11/C11*100,1))</f>
        <v>42.9</v>
      </c>
      <c r="AG11" s="26">
        <f>IF(D11=0,REPT(" ",4)&amp;"-",ROUND(G11/D11*100,1))</f>
        <v>40.2</v>
      </c>
      <c r="AH11" s="26">
        <f>IF(E11=0,REPT(" ",4)&amp;"-",ROUND(H11/E11*100,1))</f>
        <v>45.6</v>
      </c>
      <c r="AI11" s="5" t="s">
        <v>99</v>
      </c>
    </row>
    <row r="12" spans="1:35" ht="42.75" customHeight="1">
      <c r="A12" s="11"/>
      <c r="B12" s="17"/>
      <c r="C12" s="24"/>
      <c r="D12" s="23"/>
      <c r="E12" s="23"/>
      <c r="F12" s="23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23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26"/>
      <c r="AG12" s="26"/>
      <c r="AH12" s="26"/>
      <c r="AI12" s="42"/>
    </row>
    <row r="13" spans="1:35" ht="42.75" customHeight="1">
      <c r="A13" s="12" t="s">
        <v>10</v>
      </c>
      <c r="B13" s="12"/>
      <c r="C13" s="22">
        <f aca="true" t="shared" si="2" ref="C13:C31">D13+E13</f>
        <v>5365</v>
      </c>
      <c r="D13" s="23">
        <f>G13+J13+M13+R13+U13+X13+AA13+AD13</f>
        <v>2700</v>
      </c>
      <c r="E13" s="23">
        <f>H13+K13+N13+S13+V13+Y13+AB13+AE13</f>
        <v>2665</v>
      </c>
      <c r="F13" s="23">
        <f aca="true" t="shared" si="3" ref="F13:F31">G13+H13</f>
        <v>2523</v>
      </c>
      <c r="G13" s="56">
        <v>1159</v>
      </c>
      <c r="H13" s="56">
        <v>1364</v>
      </c>
      <c r="I13" s="56">
        <f aca="true" t="shared" si="4" ref="I13:I31">J13+K13</f>
        <v>1010</v>
      </c>
      <c r="J13" s="56">
        <v>470</v>
      </c>
      <c r="K13" s="56">
        <v>540</v>
      </c>
      <c r="L13" s="56">
        <f aca="true" t="shared" si="5" ref="L13:L31">M13+N13</f>
        <v>290</v>
      </c>
      <c r="M13" s="56">
        <v>182</v>
      </c>
      <c r="N13" s="56">
        <v>108</v>
      </c>
      <c r="O13" s="56"/>
      <c r="P13" s="56"/>
      <c r="Q13" s="56">
        <f aca="true" t="shared" si="6" ref="Q13:Q31">R13+S13</f>
        <v>24</v>
      </c>
      <c r="R13" s="56">
        <v>22</v>
      </c>
      <c r="S13" s="56">
        <v>2</v>
      </c>
      <c r="T13" s="23">
        <f aca="true" t="shared" si="7" ref="T13:T31">U13+V13</f>
        <v>1197</v>
      </c>
      <c r="U13" s="56">
        <v>744</v>
      </c>
      <c r="V13" s="56">
        <v>453</v>
      </c>
      <c r="W13" s="23">
        <f aca="true" t="shared" si="8" ref="W13:W31">X13+Y13</f>
        <v>68</v>
      </c>
      <c r="X13" s="56">
        <v>24</v>
      </c>
      <c r="Y13" s="56">
        <v>44</v>
      </c>
      <c r="Z13" s="56">
        <f aca="true" t="shared" si="9" ref="Z13:Z31">AA13+AB13</f>
        <v>253</v>
      </c>
      <c r="AA13" s="56">
        <v>99</v>
      </c>
      <c r="AB13" s="56">
        <v>154</v>
      </c>
      <c r="AC13" s="56">
        <f aca="true" t="shared" si="10" ref="AC13:AC31">AD13+AE13</f>
        <v>0</v>
      </c>
      <c r="AD13" s="56">
        <v>0</v>
      </c>
      <c r="AE13" s="56">
        <v>0</v>
      </c>
      <c r="AF13" s="26">
        <f aca="true" t="shared" si="11" ref="AF13:AF31">IF(C13=0,REPT(" ",4)&amp;"-",ROUND(F13/C13*100,1))</f>
        <v>47</v>
      </c>
      <c r="AG13" s="26">
        <f aca="true" t="shared" si="12" ref="AG13:AG31">IF(D13=0,REPT(" ",4)&amp;"-",ROUND(G13/D13*100,1))</f>
        <v>42.9</v>
      </c>
      <c r="AH13" s="26">
        <f aca="true" t="shared" si="13" ref="AH13:AH31">IF(E13=0,REPT(" ",4)&amp;"-",ROUND(H13/E13*100,1))</f>
        <v>51.2</v>
      </c>
      <c r="AI13" s="5" t="s">
        <v>11</v>
      </c>
    </row>
    <row r="14" spans="1:35" ht="42.75" customHeight="1">
      <c r="A14" s="12" t="s">
        <v>12</v>
      </c>
      <c r="B14" s="12"/>
      <c r="C14" s="22">
        <f t="shared" si="2"/>
        <v>1158</v>
      </c>
      <c r="D14" s="23">
        <f aca="true" t="shared" si="14" ref="D14:D31">G14+J14+M14+R14+U14+X14+AA14+AD14</f>
        <v>512</v>
      </c>
      <c r="E14" s="23">
        <f aca="true" t="shared" si="15" ref="E14:E31">H14+K14+N14+S14+V14+Y14+AB14+AE14</f>
        <v>646</v>
      </c>
      <c r="F14" s="23">
        <f t="shared" si="3"/>
        <v>572</v>
      </c>
      <c r="G14" s="56">
        <v>247</v>
      </c>
      <c r="H14" s="56">
        <v>325</v>
      </c>
      <c r="I14" s="56">
        <f t="shared" si="4"/>
        <v>229</v>
      </c>
      <c r="J14" s="56">
        <v>97</v>
      </c>
      <c r="K14" s="56">
        <v>132</v>
      </c>
      <c r="L14" s="56">
        <f t="shared" si="5"/>
        <v>53</v>
      </c>
      <c r="M14" s="56">
        <v>37</v>
      </c>
      <c r="N14" s="56">
        <v>16</v>
      </c>
      <c r="O14" s="56"/>
      <c r="P14" s="56"/>
      <c r="Q14" s="56">
        <f t="shared" si="6"/>
        <v>10</v>
      </c>
      <c r="R14" s="56">
        <v>6</v>
      </c>
      <c r="S14" s="56">
        <v>4</v>
      </c>
      <c r="T14" s="23">
        <f t="shared" si="7"/>
        <v>218</v>
      </c>
      <c r="U14" s="56">
        <v>98</v>
      </c>
      <c r="V14" s="56">
        <v>120</v>
      </c>
      <c r="W14" s="23">
        <f t="shared" si="8"/>
        <v>8</v>
      </c>
      <c r="X14" s="56">
        <v>1</v>
      </c>
      <c r="Y14" s="56">
        <v>7</v>
      </c>
      <c r="Z14" s="56">
        <f t="shared" si="9"/>
        <v>68</v>
      </c>
      <c r="AA14" s="56">
        <v>26</v>
      </c>
      <c r="AB14" s="56">
        <v>42</v>
      </c>
      <c r="AC14" s="56">
        <f t="shared" si="10"/>
        <v>0</v>
      </c>
      <c r="AD14" s="56">
        <v>0</v>
      </c>
      <c r="AE14" s="56">
        <v>0</v>
      </c>
      <c r="AF14" s="26">
        <f t="shared" si="11"/>
        <v>49.4</v>
      </c>
      <c r="AG14" s="26">
        <f t="shared" si="12"/>
        <v>48.2</v>
      </c>
      <c r="AH14" s="26">
        <f t="shared" si="13"/>
        <v>50.3</v>
      </c>
      <c r="AI14" s="5" t="s">
        <v>13</v>
      </c>
    </row>
    <row r="15" spans="1:35" ht="42.75" customHeight="1">
      <c r="A15" s="12" t="s">
        <v>14</v>
      </c>
      <c r="B15" s="12"/>
      <c r="C15" s="22">
        <f t="shared" si="2"/>
        <v>1055</v>
      </c>
      <c r="D15" s="23">
        <f t="shared" si="14"/>
        <v>550</v>
      </c>
      <c r="E15" s="23">
        <f t="shared" si="15"/>
        <v>505</v>
      </c>
      <c r="F15" s="23">
        <f t="shared" si="3"/>
        <v>464</v>
      </c>
      <c r="G15" s="56">
        <v>248</v>
      </c>
      <c r="H15" s="56">
        <v>216</v>
      </c>
      <c r="I15" s="56">
        <f t="shared" si="4"/>
        <v>224</v>
      </c>
      <c r="J15" s="56">
        <v>90</v>
      </c>
      <c r="K15" s="56">
        <v>134</v>
      </c>
      <c r="L15" s="56">
        <f t="shared" si="5"/>
        <v>21</v>
      </c>
      <c r="M15" s="56">
        <v>8</v>
      </c>
      <c r="N15" s="56">
        <v>13</v>
      </c>
      <c r="O15" s="56"/>
      <c r="P15" s="56"/>
      <c r="Q15" s="56">
        <f t="shared" si="6"/>
        <v>7</v>
      </c>
      <c r="R15" s="56">
        <v>7</v>
      </c>
      <c r="S15" s="56">
        <v>0</v>
      </c>
      <c r="T15" s="23">
        <f t="shared" si="7"/>
        <v>303</v>
      </c>
      <c r="U15" s="56">
        <v>178</v>
      </c>
      <c r="V15" s="56">
        <v>125</v>
      </c>
      <c r="W15" s="23">
        <f t="shared" si="8"/>
        <v>5</v>
      </c>
      <c r="X15" s="56">
        <v>4</v>
      </c>
      <c r="Y15" s="56">
        <v>1</v>
      </c>
      <c r="Z15" s="56">
        <f t="shared" si="9"/>
        <v>31</v>
      </c>
      <c r="AA15" s="56">
        <v>15</v>
      </c>
      <c r="AB15" s="56">
        <v>16</v>
      </c>
      <c r="AC15" s="56">
        <f t="shared" si="10"/>
        <v>0</v>
      </c>
      <c r="AD15" s="56">
        <v>0</v>
      </c>
      <c r="AE15" s="56">
        <v>0</v>
      </c>
      <c r="AF15" s="26">
        <f t="shared" si="11"/>
        <v>44</v>
      </c>
      <c r="AG15" s="26">
        <f t="shared" si="12"/>
        <v>45.1</v>
      </c>
      <c r="AH15" s="26">
        <f t="shared" si="13"/>
        <v>42.8</v>
      </c>
      <c r="AI15" s="5" t="s">
        <v>15</v>
      </c>
    </row>
    <row r="16" spans="1:35" ht="42.75" customHeight="1">
      <c r="A16" s="12" t="s">
        <v>16</v>
      </c>
      <c r="B16" s="12"/>
      <c r="C16" s="22">
        <f t="shared" si="2"/>
        <v>1155</v>
      </c>
      <c r="D16" s="23">
        <f t="shared" si="14"/>
        <v>574</v>
      </c>
      <c r="E16" s="23">
        <f t="shared" si="15"/>
        <v>581</v>
      </c>
      <c r="F16" s="23">
        <f t="shared" si="3"/>
        <v>417</v>
      </c>
      <c r="G16" s="56">
        <v>189</v>
      </c>
      <c r="H16" s="56">
        <v>228</v>
      </c>
      <c r="I16" s="56">
        <f t="shared" si="4"/>
        <v>269</v>
      </c>
      <c r="J16" s="56">
        <v>123</v>
      </c>
      <c r="K16" s="56">
        <v>146</v>
      </c>
      <c r="L16" s="56">
        <f t="shared" si="5"/>
        <v>6</v>
      </c>
      <c r="M16" s="56">
        <v>1</v>
      </c>
      <c r="N16" s="56">
        <v>5</v>
      </c>
      <c r="O16" s="56"/>
      <c r="P16" s="56"/>
      <c r="Q16" s="56">
        <f t="shared" si="6"/>
        <v>1</v>
      </c>
      <c r="R16" s="56">
        <v>1</v>
      </c>
      <c r="S16" s="56">
        <v>0</v>
      </c>
      <c r="T16" s="23">
        <f t="shared" si="7"/>
        <v>389</v>
      </c>
      <c r="U16" s="56">
        <v>219</v>
      </c>
      <c r="V16" s="56">
        <v>170</v>
      </c>
      <c r="W16" s="23">
        <f t="shared" si="8"/>
        <v>24</v>
      </c>
      <c r="X16" s="56">
        <v>17</v>
      </c>
      <c r="Y16" s="56">
        <v>7</v>
      </c>
      <c r="Z16" s="56">
        <f t="shared" si="9"/>
        <v>49</v>
      </c>
      <c r="AA16" s="56">
        <v>24</v>
      </c>
      <c r="AB16" s="56">
        <v>25</v>
      </c>
      <c r="AC16" s="56">
        <f t="shared" si="10"/>
        <v>0</v>
      </c>
      <c r="AD16" s="56">
        <v>0</v>
      </c>
      <c r="AE16" s="56">
        <v>0</v>
      </c>
      <c r="AF16" s="26">
        <f t="shared" si="11"/>
        <v>36.1</v>
      </c>
      <c r="AG16" s="26">
        <f t="shared" si="12"/>
        <v>32.9</v>
      </c>
      <c r="AH16" s="26">
        <f t="shared" si="13"/>
        <v>39.2</v>
      </c>
      <c r="AI16" s="5" t="s">
        <v>17</v>
      </c>
    </row>
    <row r="17" spans="1:35" ht="42.75" customHeight="1">
      <c r="A17" s="12" t="s">
        <v>18</v>
      </c>
      <c r="B17" s="12"/>
      <c r="C17" s="22">
        <f t="shared" si="2"/>
        <v>789</v>
      </c>
      <c r="D17" s="23">
        <f t="shared" si="14"/>
        <v>370</v>
      </c>
      <c r="E17" s="23">
        <f t="shared" si="15"/>
        <v>419</v>
      </c>
      <c r="F17" s="23">
        <f t="shared" si="3"/>
        <v>273</v>
      </c>
      <c r="G17" s="56">
        <v>121</v>
      </c>
      <c r="H17" s="56">
        <v>152</v>
      </c>
      <c r="I17" s="56">
        <f t="shared" si="4"/>
        <v>188</v>
      </c>
      <c r="J17" s="56">
        <v>77</v>
      </c>
      <c r="K17" s="56">
        <v>111</v>
      </c>
      <c r="L17" s="56">
        <f t="shared" si="5"/>
        <v>40</v>
      </c>
      <c r="M17" s="56">
        <v>17</v>
      </c>
      <c r="N17" s="56">
        <v>23</v>
      </c>
      <c r="O17" s="56"/>
      <c r="P17" s="56"/>
      <c r="Q17" s="56">
        <f t="shared" si="6"/>
        <v>9</v>
      </c>
      <c r="R17" s="56">
        <v>7</v>
      </c>
      <c r="S17" s="56">
        <v>2</v>
      </c>
      <c r="T17" s="23">
        <f t="shared" si="7"/>
        <v>255</v>
      </c>
      <c r="U17" s="56">
        <v>134</v>
      </c>
      <c r="V17" s="56">
        <v>121</v>
      </c>
      <c r="W17" s="23">
        <f t="shared" si="8"/>
        <v>1</v>
      </c>
      <c r="X17" s="56">
        <v>0</v>
      </c>
      <c r="Y17" s="56">
        <v>1</v>
      </c>
      <c r="Z17" s="56">
        <f t="shared" si="9"/>
        <v>23</v>
      </c>
      <c r="AA17" s="56">
        <v>14</v>
      </c>
      <c r="AB17" s="56">
        <v>9</v>
      </c>
      <c r="AC17" s="56">
        <f t="shared" si="10"/>
        <v>0</v>
      </c>
      <c r="AD17" s="56">
        <v>0</v>
      </c>
      <c r="AE17" s="56">
        <v>0</v>
      </c>
      <c r="AF17" s="26">
        <f t="shared" si="11"/>
        <v>34.6</v>
      </c>
      <c r="AG17" s="26">
        <f t="shared" si="12"/>
        <v>32.7</v>
      </c>
      <c r="AH17" s="26">
        <f t="shared" si="13"/>
        <v>36.3</v>
      </c>
      <c r="AI17" s="5" t="s">
        <v>19</v>
      </c>
    </row>
    <row r="18" spans="1:35" ht="42.75" customHeight="1">
      <c r="A18" s="12" t="s">
        <v>20</v>
      </c>
      <c r="B18" s="12"/>
      <c r="C18" s="22">
        <f t="shared" si="2"/>
        <v>423</v>
      </c>
      <c r="D18" s="23">
        <f t="shared" si="14"/>
        <v>208</v>
      </c>
      <c r="E18" s="23">
        <f t="shared" si="15"/>
        <v>215</v>
      </c>
      <c r="F18" s="23">
        <f t="shared" si="3"/>
        <v>171</v>
      </c>
      <c r="G18" s="56">
        <v>95</v>
      </c>
      <c r="H18" s="56">
        <v>76</v>
      </c>
      <c r="I18" s="56">
        <f t="shared" si="4"/>
        <v>78</v>
      </c>
      <c r="J18" s="56">
        <v>29</v>
      </c>
      <c r="K18" s="56">
        <v>49</v>
      </c>
      <c r="L18" s="56">
        <f t="shared" si="5"/>
        <v>12</v>
      </c>
      <c r="M18" s="56">
        <v>9</v>
      </c>
      <c r="N18" s="56">
        <v>3</v>
      </c>
      <c r="O18" s="56"/>
      <c r="P18" s="56"/>
      <c r="Q18" s="56">
        <f t="shared" si="6"/>
        <v>1</v>
      </c>
      <c r="R18" s="56">
        <v>0</v>
      </c>
      <c r="S18" s="56">
        <v>1</v>
      </c>
      <c r="T18" s="23">
        <f t="shared" si="7"/>
        <v>151</v>
      </c>
      <c r="U18" s="56">
        <v>70</v>
      </c>
      <c r="V18" s="56">
        <v>81</v>
      </c>
      <c r="W18" s="23">
        <f t="shared" si="8"/>
        <v>2</v>
      </c>
      <c r="X18" s="56">
        <v>1</v>
      </c>
      <c r="Y18" s="56">
        <v>1</v>
      </c>
      <c r="Z18" s="56">
        <f t="shared" si="9"/>
        <v>7</v>
      </c>
      <c r="AA18" s="56">
        <v>3</v>
      </c>
      <c r="AB18" s="56">
        <v>4</v>
      </c>
      <c r="AC18" s="56">
        <f t="shared" si="10"/>
        <v>1</v>
      </c>
      <c r="AD18" s="56">
        <v>1</v>
      </c>
      <c r="AE18" s="56">
        <v>0</v>
      </c>
      <c r="AF18" s="26">
        <f t="shared" si="11"/>
        <v>40.4</v>
      </c>
      <c r="AG18" s="26">
        <f t="shared" si="12"/>
        <v>45.7</v>
      </c>
      <c r="AH18" s="26">
        <f t="shared" si="13"/>
        <v>35.3</v>
      </c>
      <c r="AI18" s="5" t="s">
        <v>21</v>
      </c>
    </row>
    <row r="19" spans="1:35" ht="42.75" customHeight="1">
      <c r="A19" s="12" t="s">
        <v>22</v>
      </c>
      <c r="B19" s="12"/>
      <c r="C19" s="22">
        <f t="shared" si="2"/>
        <v>252</v>
      </c>
      <c r="D19" s="23">
        <f t="shared" si="14"/>
        <v>155</v>
      </c>
      <c r="E19" s="23">
        <f t="shared" si="15"/>
        <v>97</v>
      </c>
      <c r="F19" s="23">
        <f t="shared" si="3"/>
        <v>57</v>
      </c>
      <c r="G19" s="56">
        <v>27</v>
      </c>
      <c r="H19" s="56">
        <v>30</v>
      </c>
      <c r="I19" s="56">
        <f t="shared" si="4"/>
        <v>54</v>
      </c>
      <c r="J19" s="56">
        <v>25</v>
      </c>
      <c r="K19" s="56">
        <v>29</v>
      </c>
      <c r="L19" s="56">
        <f t="shared" si="5"/>
        <v>2</v>
      </c>
      <c r="M19" s="56">
        <v>2</v>
      </c>
      <c r="N19" s="56">
        <v>0</v>
      </c>
      <c r="O19" s="56"/>
      <c r="P19" s="56"/>
      <c r="Q19" s="56">
        <f t="shared" si="6"/>
        <v>0</v>
      </c>
      <c r="R19" s="56">
        <v>0</v>
      </c>
      <c r="S19" s="56">
        <v>0</v>
      </c>
      <c r="T19" s="23">
        <f t="shared" si="7"/>
        <v>128</v>
      </c>
      <c r="U19" s="56">
        <v>96</v>
      </c>
      <c r="V19" s="56">
        <v>32</v>
      </c>
      <c r="W19" s="23">
        <f t="shared" si="8"/>
        <v>1</v>
      </c>
      <c r="X19" s="56">
        <v>1</v>
      </c>
      <c r="Y19" s="56">
        <v>0</v>
      </c>
      <c r="Z19" s="56">
        <f t="shared" si="9"/>
        <v>10</v>
      </c>
      <c r="AA19" s="56">
        <v>4</v>
      </c>
      <c r="AB19" s="56">
        <v>6</v>
      </c>
      <c r="AC19" s="56">
        <f t="shared" si="10"/>
        <v>0</v>
      </c>
      <c r="AD19" s="56">
        <v>0</v>
      </c>
      <c r="AE19" s="56">
        <v>0</v>
      </c>
      <c r="AF19" s="26">
        <f t="shared" si="11"/>
        <v>22.6</v>
      </c>
      <c r="AG19" s="26">
        <f t="shared" si="12"/>
        <v>17.4</v>
      </c>
      <c r="AH19" s="26">
        <f t="shared" si="13"/>
        <v>30.9</v>
      </c>
      <c r="AI19" s="5" t="s">
        <v>23</v>
      </c>
    </row>
    <row r="20" spans="1:35" ht="42.75" customHeight="1">
      <c r="A20" s="12" t="s">
        <v>24</v>
      </c>
      <c r="B20" s="12"/>
      <c r="C20" s="22">
        <f t="shared" si="2"/>
        <v>419</v>
      </c>
      <c r="D20" s="23">
        <f t="shared" si="14"/>
        <v>201</v>
      </c>
      <c r="E20" s="23">
        <f t="shared" si="15"/>
        <v>218</v>
      </c>
      <c r="F20" s="23">
        <f t="shared" si="3"/>
        <v>176</v>
      </c>
      <c r="G20" s="56">
        <v>82</v>
      </c>
      <c r="H20" s="56">
        <v>94</v>
      </c>
      <c r="I20" s="56">
        <f t="shared" si="4"/>
        <v>52</v>
      </c>
      <c r="J20" s="56">
        <v>20</v>
      </c>
      <c r="K20" s="56">
        <v>32</v>
      </c>
      <c r="L20" s="56">
        <f t="shared" si="5"/>
        <v>58</v>
      </c>
      <c r="M20" s="56">
        <v>32</v>
      </c>
      <c r="N20" s="56">
        <v>26</v>
      </c>
      <c r="O20" s="56"/>
      <c r="P20" s="56"/>
      <c r="Q20" s="56">
        <f t="shared" si="6"/>
        <v>6</v>
      </c>
      <c r="R20" s="56">
        <v>6</v>
      </c>
      <c r="S20" s="56">
        <v>0</v>
      </c>
      <c r="T20" s="23">
        <f t="shared" si="7"/>
        <v>93</v>
      </c>
      <c r="U20" s="56">
        <v>44</v>
      </c>
      <c r="V20" s="56">
        <v>49</v>
      </c>
      <c r="W20" s="23">
        <f t="shared" si="8"/>
        <v>1</v>
      </c>
      <c r="X20" s="56">
        <v>1</v>
      </c>
      <c r="Y20" s="56">
        <v>0</v>
      </c>
      <c r="Z20" s="56">
        <f t="shared" si="9"/>
        <v>33</v>
      </c>
      <c r="AA20" s="56">
        <v>16</v>
      </c>
      <c r="AB20" s="56">
        <v>17</v>
      </c>
      <c r="AC20" s="56">
        <f t="shared" si="10"/>
        <v>0</v>
      </c>
      <c r="AD20" s="56">
        <v>0</v>
      </c>
      <c r="AE20" s="56">
        <v>0</v>
      </c>
      <c r="AF20" s="26">
        <f t="shared" si="11"/>
        <v>42</v>
      </c>
      <c r="AG20" s="26">
        <f t="shared" si="12"/>
        <v>40.8</v>
      </c>
      <c r="AH20" s="26">
        <f t="shared" si="13"/>
        <v>43.1</v>
      </c>
      <c r="AI20" s="5" t="s">
        <v>25</v>
      </c>
    </row>
    <row r="21" spans="1:35" ht="42.75" customHeight="1">
      <c r="A21" s="12" t="s">
        <v>26</v>
      </c>
      <c r="B21" s="12"/>
      <c r="C21" s="22">
        <f t="shared" si="2"/>
        <v>223</v>
      </c>
      <c r="D21" s="23">
        <f t="shared" si="14"/>
        <v>117</v>
      </c>
      <c r="E21" s="23">
        <f t="shared" si="15"/>
        <v>106</v>
      </c>
      <c r="F21" s="23">
        <f t="shared" si="3"/>
        <v>76</v>
      </c>
      <c r="G21" s="56">
        <v>42</v>
      </c>
      <c r="H21" s="56">
        <v>34</v>
      </c>
      <c r="I21" s="56">
        <f t="shared" si="4"/>
        <v>77</v>
      </c>
      <c r="J21" s="56">
        <v>31</v>
      </c>
      <c r="K21" s="56">
        <v>46</v>
      </c>
      <c r="L21" s="56">
        <f t="shared" si="5"/>
        <v>6</v>
      </c>
      <c r="M21" s="56">
        <v>4</v>
      </c>
      <c r="N21" s="56">
        <v>2</v>
      </c>
      <c r="O21" s="56"/>
      <c r="P21" s="56"/>
      <c r="Q21" s="56">
        <f t="shared" si="6"/>
        <v>0</v>
      </c>
      <c r="R21" s="56">
        <v>0</v>
      </c>
      <c r="S21" s="56">
        <v>0</v>
      </c>
      <c r="T21" s="23">
        <f t="shared" si="7"/>
        <v>59</v>
      </c>
      <c r="U21" s="56">
        <v>37</v>
      </c>
      <c r="V21" s="56">
        <v>22</v>
      </c>
      <c r="W21" s="23">
        <f t="shared" si="8"/>
        <v>0</v>
      </c>
      <c r="X21" s="56">
        <v>0</v>
      </c>
      <c r="Y21" s="56">
        <v>0</v>
      </c>
      <c r="Z21" s="56">
        <f t="shared" si="9"/>
        <v>5</v>
      </c>
      <c r="AA21" s="56">
        <v>3</v>
      </c>
      <c r="AB21" s="56">
        <v>2</v>
      </c>
      <c r="AC21" s="56">
        <f t="shared" si="10"/>
        <v>0</v>
      </c>
      <c r="AD21" s="56">
        <v>0</v>
      </c>
      <c r="AE21" s="56">
        <v>0</v>
      </c>
      <c r="AF21" s="26">
        <f t="shared" si="11"/>
        <v>34.1</v>
      </c>
      <c r="AG21" s="26">
        <f t="shared" si="12"/>
        <v>35.9</v>
      </c>
      <c r="AH21" s="26">
        <f t="shared" si="13"/>
        <v>32.1</v>
      </c>
      <c r="AI21" s="63" t="s">
        <v>27</v>
      </c>
    </row>
    <row r="22" spans="1:35" ht="42.75" customHeight="1">
      <c r="A22" s="12" t="s">
        <v>28</v>
      </c>
      <c r="B22" s="12"/>
      <c r="C22" s="22">
        <f t="shared" si="2"/>
        <v>278</v>
      </c>
      <c r="D22" s="23">
        <f t="shared" si="14"/>
        <v>135</v>
      </c>
      <c r="E22" s="23">
        <f t="shared" si="15"/>
        <v>143</v>
      </c>
      <c r="F22" s="23">
        <f t="shared" si="3"/>
        <v>184</v>
      </c>
      <c r="G22" s="56">
        <v>98</v>
      </c>
      <c r="H22" s="56">
        <v>86</v>
      </c>
      <c r="I22" s="56">
        <f t="shared" si="4"/>
        <v>58</v>
      </c>
      <c r="J22" s="56">
        <v>21</v>
      </c>
      <c r="K22" s="56">
        <v>37</v>
      </c>
      <c r="L22" s="56">
        <f t="shared" si="5"/>
        <v>15</v>
      </c>
      <c r="M22" s="56">
        <v>9</v>
      </c>
      <c r="N22" s="56">
        <v>6</v>
      </c>
      <c r="O22" s="56"/>
      <c r="P22" s="56"/>
      <c r="Q22" s="56">
        <f t="shared" si="6"/>
        <v>2</v>
      </c>
      <c r="R22" s="56">
        <v>0</v>
      </c>
      <c r="S22" s="56">
        <v>2</v>
      </c>
      <c r="T22" s="23">
        <f t="shared" si="7"/>
        <v>14</v>
      </c>
      <c r="U22" s="56">
        <v>5</v>
      </c>
      <c r="V22" s="56">
        <v>9</v>
      </c>
      <c r="W22" s="23">
        <f t="shared" si="8"/>
        <v>2</v>
      </c>
      <c r="X22" s="56">
        <v>2</v>
      </c>
      <c r="Y22" s="56">
        <v>0</v>
      </c>
      <c r="Z22" s="56">
        <f t="shared" si="9"/>
        <v>3</v>
      </c>
      <c r="AA22" s="56">
        <v>0</v>
      </c>
      <c r="AB22" s="56">
        <v>3</v>
      </c>
      <c r="AC22" s="56">
        <f t="shared" si="10"/>
        <v>0</v>
      </c>
      <c r="AD22" s="56">
        <v>0</v>
      </c>
      <c r="AE22" s="56">
        <v>0</v>
      </c>
      <c r="AF22" s="26">
        <f t="shared" si="11"/>
        <v>66.2</v>
      </c>
      <c r="AG22" s="26">
        <f t="shared" si="12"/>
        <v>72.6</v>
      </c>
      <c r="AH22" s="26">
        <f t="shared" si="13"/>
        <v>60.1</v>
      </c>
      <c r="AI22" s="5" t="s">
        <v>29</v>
      </c>
    </row>
    <row r="23" spans="1:35" ht="42.75" customHeight="1">
      <c r="A23" s="61" t="s">
        <v>30</v>
      </c>
      <c r="B23" s="61"/>
      <c r="C23" s="22">
        <f t="shared" si="2"/>
        <v>697</v>
      </c>
      <c r="D23" s="23">
        <f t="shared" si="14"/>
        <v>347</v>
      </c>
      <c r="E23" s="23">
        <f t="shared" si="15"/>
        <v>350</v>
      </c>
      <c r="F23" s="23">
        <f t="shared" si="3"/>
        <v>318</v>
      </c>
      <c r="G23" s="56">
        <v>146</v>
      </c>
      <c r="H23" s="56">
        <v>172</v>
      </c>
      <c r="I23" s="56">
        <f t="shared" si="4"/>
        <v>162</v>
      </c>
      <c r="J23" s="56">
        <v>84</v>
      </c>
      <c r="K23" s="56">
        <v>78</v>
      </c>
      <c r="L23" s="56">
        <f t="shared" si="5"/>
        <v>9</v>
      </c>
      <c r="M23" s="56">
        <v>6</v>
      </c>
      <c r="N23" s="56">
        <v>3</v>
      </c>
      <c r="O23" s="56"/>
      <c r="P23" s="56"/>
      <c r="Q23" s="56">
        <f t="shared" si="6"/>
        <v>0</v>
      </c>
      <c r="R23" s="56">
        <v>0</v>
      </c>
      <c r="S23" s="56">
        <v>0</v>
      </c>
      <c r="T23" s="23">
        <f t="shared" si="7"/>
        <v>168</v>
      </c>
      <c r="U23" s="56">
        <v>97</v>
      </c>
      <c r="V23" s="56">
        <v>71</v>
      </c>
      <c r="W23" s="23">
        <f t="shared" si="8"/>
        <v>1</v>
      </c>
      <c r="X23" s="56">
        <v>0</v>
      </c>
      <c r="Y23" s="56">
        <v>1</v>
      </c>
      <c r="Z23" s="56">
        <f t="shared" si="9"/>
        <v>39</v>
      </c>
      <c r="AA23" s="56">
        <v>14</v>
      </c>
      <c r="AB23" s="56">
        <v>25</v>
      </c>
      <c r="AC23" s="56">
        <f t="shared" si="10"/>
        <v>0</v>
      </c>
      <c r="AD23" s="56">
        <v>0</v>
      </c>
      <c r="AE23" s="56">
        <v>0</v>
      </c>
      <c r="AF23" s="26">
        <f t="shared" si="11"/>
        <v>45.6</v>
      </c>
      <c r="AG23" s="26">
        <f t="shared" si="12"/>
        <v>42.1</v>
      </c>
      <c r="AH23" s="26">
        <f t="shared" si="13"/>
        <v>49.1</v>
      </c>
      <c r="AI23" s="5" t="s">
        <v>31</v>
      </c>
    </row>
    <row r="24" spans="1:35" ht="42.75" customHeight="1">
      <c r="A24" s="12" t="s">
        <v>97</v>
      </c>
      <c r="B24" s="12"/>
      <c r="C24" s="22">
        <f>D24+E24</f>
        <v>320</v>
      </c>
      <c r="D24" s="23">
        <f>G24+J24+M24+R24+U24+X24+AA24+AD24</f>
        <v>196</v>
      </c>
      <c r="E24" s="23">
        <f>H24+K24+N24+S24+V24+Y24+AB24+AE24</f>
        <v>124</v>
      </c>
      <c r="F24" s="23">
        <f>G24+H24</f>
        <v>92</v>
      </c>
      <c r="G24" s="56">
        <v>47</v>
      </c>
      <c r="H24" s="56">
        <v>45</v>
      </c>
      <c r="I24" s="56">
        <f>J24+K24</f>
        <v>97</v>
      </c>
      <c r="J24" s="56">
        <v>51</v>
      </c>
      <c r="K24" s="56">
        <v>46</v>
      </c>
      <c r="L24" s="56">
        <f>M24+N24</f>
        <v>4</v>
      </c>
      <c r="M24" s="56">
        <v>2</v>
      </c>
      <c r="N24" s="56">
        <v>2</v>
      </c>
      <c r="O24" s="56"/>
      <c r="P24" s="56"/>
      <c r="Q24" s="56">
        <f>R24+S24</f>
        <v>5</v>
      </c>
      <c r="R24" s="56">
        <v>3</v>
      </c>
      <c r="S24" s="56">
        <v>2</v>
      </c>
      <c r="T24" s="23">
        <f>U24+V24</f>
        <v>116</v>
      </c>
      <c r="U24" s="56">
        <v>90</v>
      </c>
      <c r="V24" s="56">
        <v>26</v>
      </c>
      <c r="W24" s="23">
        <f>X24+Y24</f>
        <v>1</v>
      </c>
      <c r="X24" s="56">
        <v>1</v>
      </c>
      <c r="Y24" s="56">
        <v>0</v>
      </c>
      <c r="Z24" s="56">
        <f>AA24+AB24</f>
        <v>5</v>
      </c>
      <c r="AA24" s="56">
        <v>2</v>
      </c>
      <c r="AB24" s="56">
        <v>3</v>
      </c>
      <c r="AC24" s="56">
        <f>AD24+AE24</f>
        <v>0</v>
      </c>
      <c r="AD24" s="56">
        <v>0</v>
      </c>
      <c r="AE24" s="56">
        <v>0</v>
      </c>
      <c r="AF24" s="26">
        <f>IF(C24=0,REPT(" ",4)&amp;"-",ROUND(F24/C24*100,1))</f>
        <v>28.8</v>
      </c>
      <c r="AG24" s="26">
        <f>IF(D24=0,REPT(" ",4)&amp;"-",ROUND(G24/D24*100,1))</f>
        <v>24</v>
      </c>
      <c r="AH24" s="26">
        <f>IF(E24=0,REPT(" ",4)&amp;"-",ROUND(H24/E24*100,1))</f>
        <v>36.3</v>
      </c>
      <c r="AI24" s="64" t="s">
        <v>98</v>
      </c>
    </row>
    <row r="25" spans="1:35" ht="42.75" customHeight="1">
      <c r="A25" s="61"/>
      <c r="B25" s="61"/>
      <c r="C25" s="22"/>
      <c r="D25" s="23"/>
      <c r="E25" s="23"/>
      <c r="F25" s="23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23"/>
      <c r="U25" s="56"/>
      <c r="V25" s="56"/>
      <c r="W25" s="23"/>
      <c r="X25" s="56"/>
      <c r="Y25" s="56"/>
      <c r="Z25" s="56"/>
      <c r="AA25" s="56"/>
      <c r="AB25" s="56"/>
      <c r="AC25" s="56"/>
      <c r="AD25" s="56"/>
      <c r="AE25" s="56"/>
      <c r="AF25" s="26"/>
      <c r="AG25" s="26"/>
      <c r="AH25" s="26"/>
      <c r="AI25" s="5"/>
    </row>
    <row r="26" spans="1:35" ht="42.75" customHeight="1">
      <c r="A26" s="80" t="s">
        <v>61</v>
      </c>
      <c r="B26" s="81"/>
      <c r="C26" s="22">
        <f t="shared" si="2"/>
        <v>76</v>
      </c>
      <c r="D26" s="23">
        <f t="shared" si="14"/>
        <v>35</v>
      </c>
      <c r="E26" s="23">
        <f t="shared" si="15"/>
        <v>41</v>
      </c>
      <c r="F26" s="23">
        <f t="shared" si="3"/>
        <v>19</v>
      </c>
      <c r="G26" s="56">
        <v>5</v>
      </c>
      <c r="H26" s="56">
        <v>14</v>
      </c>
      <c r="I26" s="56">
        <f t="shared" si="4"/>
        <v>19</v>
      </c>
      <c r="J26" s="56">
        <v>10</v>
      </c>
      <c r="K26" s="56">
        <v>9</v>
      </c>
      <c r="L26" s="56">
        <f t="shared" si="5"/>
        <v>2</v>
      </c>
      <c r="M26" s="56">
        <v>0</v>
      </c>
      <c r="N26" s="56">
        <v>2</v>
      </c>
      <c r="O26" s="56"/>
      <c r="P26" s="56"/>
      <c r="Q26" s="56">
        <f t="shared" si="6"/>
        <v>1</v>
      </c>
      <c r="R26" s="56">
        <v>1</v>
      </c>
      <c r="S26" s="56">
        <v>0</v>
      </c>
      <c r="T26" s="23">
        <f t="shared" si="7"/>
        <v>33</v>
      </c>
      <c r="U26" s="56">
        <v>18</v>
      </c>
      <c r="V26" s="56">
        <v>15</v>
      </c>
      <c r="W26" s="23">
        <f t="shared" si="8"/>
        <v>0</v>
      </c>
      <c r="X26" s="56">
        <v>0</v>
      </c>
      <c r="Y26" s="56">
        <v>0</v>
      </c>
      <c r="Z26" s="56">
        <f t="shared" si="9"/>
        <v>2</v>
      </c>
      <c r="AA26" s="56">
        <v>1</v>
      </c>
      <c r="AB26" s="56">
        <v>1</v>
      </c>
      <c r="AC26" s="56">
        <f t="shared" si="10"/>
        <v>0</v>
      </c>
      <c r="AD26" s="56">
        <v>0</v>
      </c>
      <c r="AE26" s="56">
        <v>0</v>
      </c>
      <c r="AF26" s="26">
        <f t="shared" si="11"/>
        <v>25</v>
      </c>
      <c r="AG26" s="26">
        <f t="shared" si="12"/>
        <v>14.3</v>
      </c>
      <c r="AH26" s="26">
        <f t="shared" si="13"/>
        <v>34.1</v>
      </c>
      <c r="AI26" s="5" t="s">
        <v>32</v>
      </c>
    </row>
    <row r="27" spans="1:35" ht="42.75" customHeight="1">
      <c r="A27" s="108" t="s">
        <v>33</v>
      </c>
      <c r="B27" s="109"/>
      <c r="C27" s="22">
        <f t="shared" si="2"/>
        <v>263</v>
      </c>
      <c r="D27" s="23">
        <f t="shared" si="14"/>
        <v>160</v>
      </c>
      <c r="E27" s="23">
        <f t="shared" si="15"/>
        <v>103</v>
      </c>
      <c r="F27" s="23">
        <f t="shared" si="3"/>
        <v>103</v>
      </c>
      <c r="G27" s="56">
        <v>59</v>
      </c>
      <c r="H27" s="56">
        <v>44</v>
      </c>
      <c r="I27" s="56">
        <f t="shared" si="4"/>
        <v>68</v>
      </c>
      <c r="J27" s="56">
        <v>38</v>
      </c>
      <c r="K27" s="56">
        <v>30</v>
      </c>
      <c r="L27" s="56">
        <f t="shared" si="5"/>
        <v>2</v>
      </c>
      <c r="M27" s="56">
        <v>0</v>
      </c>
      <c r="N27" s="56">
        <v>2</v>
      </c>
      <c r="O27" s="56"/>
      <c r="P27" s="56"/>
      <c r="Q27" s="56">
        <f t="shared" si="6"/>
        <v>3</v>
      </c>
      <c r="R27" s="56">
        <v>3</v>
      </c>
      <c r="S27" s="56">
        <v>0</v>
      </c>
      <c r="T27" s="23">
        <f t="shared" si="7"/>
        <v>86</v>
      </c>
      <c r="U27" s="56">
        <v>59</v>
      </c>
      <c r="V27" s="56">
        <v>27</v>
      </c>
      <c r="W27" s="23">
        <f t="shared" si="8"/>
        <v>0</v>
      </c>
      <c r="X27" s="56">
        <v>0</v>
      </c>
      <c r="Y27" s="56">
        <v>0</v>
      </c>
      <c r="Z27" s="56">
        <f t="shared" si="9"/>
        <v>1</v>
      </c>
      <c r="AA27" s="56">
        <v>1</v>
      </c>
      <c r="AB27" s="56">
        <v>0</v>
      </c>
      <c r="AC27" s="56">
        <f t="shared" si="10"/>
        <v>0</v>
      </c>
      <c r="AD27" s="56">
        <v>0</v>
      </c>
      <c r="AE27" s="56">
        <v>0</v>
      </c>
      <c r="AF27" s="26">
        <f t="shared" si="11"/>
        <v>39.2</v>
      </c>
      <c r="AG27" s="26">
        <f t="shared" si="12"/>
        <v>36.9</v>
      </c>
      <c r="AH27" s="26">
        <f t="shared" si="13"/>
        <v>42.7</v>
      </c>
      <c r="AI27" s="5" t="s">
        <v>34</v>
      </c>
    </row>
    <row r="28" spans="1:35" ht="42.75" customHeight="1">
      <c r="A28" s="108" t="s">
        <v>35</v>
      </c>
      <c r="B28" s="109"/>
      <c r="C28" s="22">
        <f t="shared" si="2"/>
        <v>178</v>
      </c>
      <c r="D28" s="23">
        <f t="shared" si="14"/>
        <v>104</v>
      </c>
      <c r="E28" s="23">
        <f t="shared" si="15"/>
        <v>74</v>
      </c>
      <c r="F28" s="23">
        <f t="shared" si="3"/>
        <v>41</v>
      </c>
      <c r="G28" s="56">
        <v>24</v>
      </c>
      <c r="H28" s="56">
        <v>17</v>
      </c>
      <c r="I28" s="56">
        <f t="shared" si="4"/>
        <v>53</v>
      </c>
      <c r="J28" s="56">
        <v>30</v>
      </c>
      <c r="K28" s="56">
        <v>23</v>
      </c>
      <c r="L28" s="56">
        <f t="shared" si="5"/>
        <v>0</v>
      </c>
      <c r="M28" s="56">
        <v>0</v>
      </c>
      <c r="N28" s="56">
        <v>0</v>
      </c>
      <c r="O28" s="56"/>
      <c r="P28" s="56"/>
      <c r="Q28" s="56">
        <f t="shared" si="6"/>
        <v>2</v>
      </c>
      <c r="R28" s="56">
        <v>2</v>
      </c>
      <c r="S28" s="56">
        <v>0</v>
      </c>
      <c r="T28" s="23">
        <f t="shared" si="7"/>
        <v>67</v>
      </c>
      <c r="U28" s="56">
        <v>41</v>
      </c>
      <c r="V28" s="56">
        <v>26</v>
      </c>
      <c r="W28" s="23">
        <f t="shared" si="8"/>
        <v>0</v>
      </c>
      <c r="X28" s="56">
        <v>0</v>
      </c>
      <c r="Y28" s="56">
        <v>0</v>
      </c>
      <c r="Z28" s="56">
        <f t="shared" si="9"/>
        <v>15</v>
      </c>
      <c r="AA28" s="56">
        <v>7</v>
      </c>
      <c r="AB28" s="56">
        <v>8</v>
      </c>
      <c r="AC28" s="56">
        <f t="shared" si="10"/>
        <v>0</v>
      </c>
      <c r="AD28" s="56">
        <v>0</v>
      </c>
      <c r="AE28" s="56">
        <v>0</v>
      </c>
      <c r="AF28" s="26">
        <f t="shared" si="11"/>
        <v>23</v>
      </c>
      <c r="AG28" s="26">
        <f t="shared" si="12"/>
        <v>23.1</v>
      </c>
      <c r="AH28" s="26">
        <f t="shared" si="13"/>
        <v>23</v>
      </c>
      <c r="AI28" s="5" t="s">
        <v>36</v>
      </c>
    </row>
    <row r="29" spans="1:35" ht="42.75" customHeight="1">
      <c r="A29" s="108" t="s">
        <v>37</v>
      </c>
      <c r="B29" s="109"/>
      <c r="C29" s="22">
        <f t="shared" si="2"/>
        <v>87</v>
      </c>
      <c r="D29" s="23">
        <f t="shared" si="14"/>
        <v>59</v>
      </c>
      <c r="E29" s="23">
        <f t="shared" si="15"/>
        <v>28</v>
      </c>
      <c r="F29" s="23">
        <f t="shared" si="3"/>
        <v>12</v>
      </c>
      <c r="G29" s="56">
        <v>5</v>
      </c>
      <c r="H29" s="56">
        <v>7</v>
      </c>
      <c r="I29" s="56">
        <f t="shared" si="4"/>
        <v>14</v>
      </c>
      <c r="J29" s="56">
        <v>8</v>
      </c>
      <c r="K29" s="56">
        <v>6</v>
      </c>
      <c r="L29" s="56">
        <f t="shared" si="5"/>
        <v>0</v>
      </c>
      <c r="M29" s="56">
        <v>0</v>
      </c>
      <c r="N29" s="56">
        <v>0</v>
      </c>
      <c r="O29" s="56"/>
      <c r="P29" s="56"/>
      <c r="Q29" s="56">
        <f t="shared" si="6"/>
        <v>0</v>
      </c>
      <c r="R29" s="56">
        <v>0</v>
      </c>
      <c r="S29" s="56">
        <v>0</v>
      </c>
      <c r="T29" s="23">
        <f t="shared" si="7"/>
        <v>61</v>
      </c>
      <c r="U29" s="56">
        <v>46</v>
      </c>
      <c r="V29" s="56">
        <v>15</v>
      </c>
      <c r="W29" s="23">
        <f t="shared" si="8"/>
        <v>0</v>
      </c>
      <c r="X29" s="56">
        <v>0</v>
      </c>
      <c r="Y29" s="56">
        <v>0</v>
      </c>
      <c r="Z29" s="56">
        <f t="shared" si="9"/>
        <v>0</v>
      </c>
      <c r="AA29" s="56"/>
      <c r="AB29" s="56">
        <v>0</v>
      </c>
      <c r="AC29" s="56">
        <f t="shared" si="10"/>
        <v>0</v>
      </c>
      <c r="AD29" s="56">
        <v>0</v>
      </c>
      <c r="AE29" s="56">
        <v>0</v>
      </c>
      <c r="AF29" s="26">
        <f t="shared" si="11"/>
        <v>13.8</v>
      </c>
      <c r="AG29" s="26">
        <f t="shared" si="12"/>
        <v>8.5</v>
      </c>
      <c r="AH29" s="26">
        <f t="shared" si="13"/>
        <v>25</v>
      </c>
      <c r="AI29" s="5" t="s">
        <v>38</v>
      </c>
    </row>
    <row r="30" spans="1:35" ht="42.75" customHeight="1">
      <c r="A30" s="108" t="s">
        <v>62</v>
      </c>
      <c r="B30" s="109"/>
      <c r="C30" s="22">
        <f t="shared" si="2"/>
        <v>76</v>
      </c>
      <c r="D30" s="23">
        <f t="shared" si="14"/>
        <v>38</v>
      </c>
      <c r="E30" s="23">
        <f t="shared" si="15"/>
        <v>38</v>
      </c>
      <c r="F30" s="23">
        <f t="shared" si="3"/>
        <v>13</v>
      </c>
      <c r="G30" s="56">
        <v>9</v>
      </c>
      <c r="H30" s="56">
        <v>4</v>
      </c>
      <c r="I30" s="56">
        <f t="shared" si="4"/>
        <v>17</v>
      </c>
      <c r="J30" s="56">
        <v>7</v>
      </c>
      <c r="K30" s="56">
        <v>10</v>
      </c>
      <c r="L30" s="56">
        <f t="shared" si="5"/>
        <v>7</v>
      </c>
      <c r="M30" s="56">
        <v>2</v>
      </c>
      <c r="N30" s="56">
        <v>5</v>
      </c>
      <c r="O30" s="56"/>
      <c r="P30" s="56"/>
      <c r="Q30" s="56">
        <f t="shared" si="6"/>
        <v>2</v>
      </c>
      <c r="R30" s="56">
        <v>2</v>
      </c>
      <c r="S30" s="56">
        <v>0</v>
      </c>
      <c r="T30" s="23">
        <f t="shared" si="7"/>
        <v>33</v>
      </c>
      <c r="U30" s="56">
        <v>17</v>
      </c>
      <c r="V30" s="56">
        <v>16</v>
      </c>
      <c r="W30" s="23">
        <f t="shared" si="8"/>
        <v>0</v>
      </c>
      <c r="X30" s="56">
        <v>0</v>
      </c>
      <c r="Y30" s="56">
        <v>0</v>
      </c>
      <c r="Z30" s="56">
        <f t="shared" si="9"/>
        <v>4</v>
      </c>
      <c r="AA30" s="56">
        <v>1</v>
      </c>
      <c r="AB30" s="56">
        <v>3</v>
      </c>
      <c r="AC30" s="56">
        <f t="shared" si="10"/>
        <v>0</v>
      </c>
      <c r="AD30" s="56">
        <v>0</v>
      </c>
      <c r="AE30" s="56">
        <v>0</v>
      </c>
      <c r="AF30" s="26">
        <f t="shared" si="11"/>
        <v>17.1</v>
      </c>
      <c r="AG30" s="26">
        <f t="shared" si="12"/>
        <v>23.7</v>
      </c>
      <c r="AH30" s="26">
        <f t="shared" si="13"/>
        <v>10.5</v>
      </c>
      <c r="AI30" s="5" t="s">
        <v>39</v>
      </c>
    </row>
    <row r="31" spans="1:35" ht="42.75" customHeight="1">
      <c r="A31" s="87" t="s">
        <v>40</v>
      </c>
      <c r="B31" s="96"/>
      <c r="C31" s="28">
        <f t="shared" si="2"/>
        <v>245</v>
      </c>
      <c r="D31" s="25">
        <f t="shared" si="14"/>
        <v>112</v>
      </c>
      <c r="E31" s="25">
        <f t="shared" si="15"/>
        <v>133</v>
      </c>
      <c r="F31" s="25">
        <f t="shared" si="3"/>
        <v>91</v>
      </c>
      <c r="G31" s="57">
        <v>39</v>
      </c>
      <c r="H31" s="57">
        <v>52</v>
      </c>
      <c r="I31" s="57">
        <f t="shared" si="4"/>
        <v>46</v>
      </c>
      <c r="J31" s="57">
        <v>19</v>
      </c>
      <c r="K31" s="57">
        <v>27</v>
      </c>
      <c r="L31" s="57">
        <f t="shared" si="5"/>
        <v>3</v>
      </c>
      <c r="M31" s="57">
        <v>3</v>
      </c>
      <c r="N31" s="57">
        <v>0</v>
      </c>
      <c r="O31" s="57"/>
      <c r="P31" s="57"/>
      <c r="Q31" s="57">
        <f t="shared" si="6"/>
        <v>11</v>
      </c>
      <c r="R31" s="57">
        <v>8</v>
      </c>
      <c r="S31" s="57">
        <v>3</v>
      </c>
      <c r="T31" s="25">
        <f t="shared" si="7"/>
        <v>76</v>
      </c>
      <c r="U31" s="57">
        <v>34</v>
      </c>
      <c r="V31" s="57">
        <v>42</v>
      </c>
      <c r="W31" s="25">
        <f t="shared" si="8"/>
        <v>0</v>
      </c>
      <c r="X31" s="57">
        <v>0</v>
      </c>
      <c r="Y31" s="57">
        <v>0</v>
      </c>
      <c r="Z31" s="57">
        <f t="shared" si="9"/>
        <v>18</v>
      </c>
      <c r="AA31" s="57">
        <v>9</v>
      </c>
      <c r="AB31" s="57">
        <v>9</v>
      </c>
      <c r="AC31" s="57">
        <f t="shared" si="10"/>
        <v>0</v>
      </c>
      <c r="AD31" s="57">
        <v>0</v>
      </c>
      <c r="AE31" s="57">
        <v>0</v>
      </c>
      <c r="AF31" s="27">
        <f t="shared" si="11"/>
        <v>37.1</v>
      </c>
      <c r="AG31" s="27">
        <f t="shared" si="12"/>
        <v>34.8</v>
      </c>
      <c r="AH31" s="27">
        <f t="shared" si="13"/>
        <v>39.1</v>
      </c>
      <c r="AI31" s="62" t="s">
        <v>41</v>
      </c>
    </row>
    <row r="32" spans="2:10" ht="42.75" customHeight="1">
      <c r="B32" s="1" t="s">
        <v>56</v>
      </c>
      <c r="J32" s="45" t="s">
        <v>56</v>
      </c>
    </row>
    <row r="33" ht="42.75" customHeight="1">
      <c r="B33" s="1" t="s">
        <v>56</v>
      </c>
    </row>
  </sheetData>
  <sheetProtection/>
  <mergeCells count="19">
    <mergeCell ref="L4:N4"/>
    <mergeCell ref="Q3:S3"/>
    <mergeCell ref="Q4:S4"/>
    <mergeCell ref="A30:B30"/>
    <mergeCell ref="A31:B31"/>
    <mergeCell ref="A26:B26"/>
    <mergeCell ref="A27:B27"/>
    <mergeCell ref="A28:B28"/>
    <mergeCell ref="A29:B29"/>
    <mergeCell ref="C3:E3"/>
    <mergeCell ref="F3:H4"/>
    <mergeCell ref="T3:V4"/>
    <mergeCell ref="Z3:AB4"/>
    <mergeCell ref="W3:Y4"/>
    <mergeCell ref="AF3:AH4"/>
    <mergeCell ref="AC3:AE4"/>
    <mergeCell ref="I3:K3"/>
    <mergeCell ref="I4:K4"/>
    <mergeCell ref="L3:N3"/>
  </mergeCells>
  <printOptions/>
  <pageMargins left="0.7874015748031497" right="0.1968503937007874" top="0.984251968503937" bottom="0.7480314960629921" header="0.5118110236220472" footer="0.5118110236220472"/>
  <pageSetup horizontalDpi="600" verticalDpi="600" orientation="portrait" paperSize="9" scale="59" r:id="rId1"/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="70" zoomScaleNormal="70" zoomScaleSheetLayoutView="75" zoomScalePageLayoutView="0" workbookViewId="0" topLeftCell="A1">
      <selection activeCell="B34" sqref="B34"/>
    </sheetView>
  </sheetViews>
  <sheetFormatPr defaultColWidth="8.66015625" defaultRowHeight="37.5" customHeight="1"/>
  <cols>
    <col min="1" max="1" width="3.66015625" style="1" customWidth="1"/>
    <col min="2" max="2" width="10.16015625" style="1" customWidth="1"/>
    <col min="3" max="8" width="7.83203125" style="1" customWidth="1"/>
    <col min="9" max="11" width="4.16015625" style="1" customWidth="1"/>
    <col min="12" max="12" width="4.91015625" style="1" customWidth="1"/>
    <col min="13" max="13" width="4.16015625" style="1" customWidth="1"/>
    <col min="14" max="15" width="4.91015625" style="1" customWidth="1"/>
    <col min="16" max="16" width="4.16015625" style="1" customWidth="1"/>
    <col min="17" max="17" width="4.91015625" style="1" customWidth="1"/>
    <col min="18" max="18" width="5.41015625" style="1" customWidth="1"/>
    <col min="19" max="19" width="3.66015625" style="1" customWidth="1"/>
    <col min="20" max="22" width="4.08203125" style="1" customWidth="1"/>
    <col min="23" max="24" width="5.83203125" style="1" customWidth="1"/>
    <col min="25" max="25" width="4.91015625" style="1" customWidth="1"/>
    <col min="26" max="28" width="6.83203125" style="1" customWidth="1"/>
    <col min="29" max="31" width="7.83203125" style="1" customWidth="1"/>
    <col min="32" max="34" width="7.58203125" style="1" customWidth="1"/>
    <col min="35" max="35" width="6.16015625" style="1" customWidth="1"/>
    <col min="36" max="36" width="8.83203125" style="1" customWidth="1"/>
    <col min="37" max="37" width="10.08203125" style="1" customWidth="1"/>
    <col min="38" max="16384" width="8.83203125" style="1" customWidth="1"/>
  </cols>
  <sheetData>
    <row r="1" ht="37.5" customHeight="1">
      <c r="B1" s="1" t="s">
        <v>50</v>
      </c>
    </row>
    <row r="2" spans="1:35" ht="3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"/>
      <c r="S2" s="9"/>
      <c r="T2" s="11"/>
      <c r="U2" s="11"/>
      <c r="V2" s="1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3:35" ht="37.5" customHeight="1">
      <c r="C3" s="82" t="s">
        <v>81</v>
      </c>
      <c r="D3" s="80"/>
      <c r="E3" s="102"/>
      <c r="F3" s="79" t="s">
        <v>68</v>
      </c>
      <c r="G3" s="80"/>
      <c r="H3" s="81"/>
      <c r="I3" s="38" t="s">
        <v>63</v>
      </c>
      <c r="L3" s="117" t="s">
        <v>64</v>
      </c>
      <c r="M3" s="80"/>
      <c r="N3" s="81"/>
      <c r="O3" s="38" t="s">
        <v>65</v>
      </c>
      <c r="R3" s="9"/>
      <c r="S3" s="9"/>
      <c r="T3" s="40" t="s">
        <v>66</v>
      </c>
      <c r="W3" s="111" t="s">
        <v>84</v>
      </c>
      <c r="X3" s="112"/>
      <c r="Y3" s="113"/>
      <c r="Z3" s="82" t="s">
        <v>89</v>
      </c>
      <c r="AA3" s="80"/>
      <c r="AB3" s="80"/>
      <c r="AC3" s="19" t="s">
        <v>42</v>
      </c>
      <c r="AD3" s="20"/>
      <c r="AE3" s="14"/>
      <c r="AF3" s="14"/>
      <c r="AG3" s="14"/>
      <c r="AH3" s="14"/>
      <c r="AI3" s="3"/>
    </row>
    <row r="4" spans="3:35" ht="37.5" customHeight="1">
      <c r="C4" s="83"/>
      <c r="D4" s="84"/>
      <c r="E4" s="100"/>
      <c r="F4" s="110"/>
      <c r="G4" s="84"/>
      <c r="H4" s="85"/>
      <c r="I4" s="39" t="s">
        <v>55</v>
      </c>
      <c r="J4" s="2"/>
      <c r="K4" s="2"/>
      <c r="L4" s="118" t="s">
        <v>55</v>
      </c>
      <c r="M4" s="84"/>
      <c r="N4" s="85"/>
      <c r="O4" s="39" t="s">
        <v>55</v>
      </c>
      <c r="P4" s="2"/>
      <c r="Q4" s="2"/>
      <c r="R4" s="9"/>
      <c r="S4" s="9"/>
      <c r="T4" s="41" t="s">
        <v>55</v>
      </c>
      <c r="U4" s="2"/>
      <c r="V4" s="2"/>
      <c r="W4" s="114" t="s">
        <v>85</v>
      </c>
      <c r="X4" s="115"/>
      <c r="Y4" s="116"/>
      <c r="Z4" s="83"/>
      <c r="AA4" s="84"/>
      <c r="AB4" s="84"/>
      <c r="AC4" s="13" t="s">
        <v>43</v>
      </c>
      <c r="AD4" s="14"/>
      <c r="AE4" s="14"/>
      <c r="AF4" s="13" t="s">
        <v>44</v>
      </c>
      <c r="AG4" s="14"/>
      <c r="AH4" s="14"/>
      <c r="AI4" s="5" t="s">
        <v>4</v>
      </c>
    </row>
    <row r="5" spans="2:35" ht="37.5" customHeight="1">
      <c r="B5" s="1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9"/>
      <c r="S5" s="9"/>
      <c r="T5" s="9"/>
      <c r="U5" s="3"/>
      <c r="V5" s="34"/>
      <c r="W5" s="15"/>
      <c r="X5" s="15" t="s">
        <v>0</v>
      </c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3:35" ht="37.5" customHeight="1">
      <c r="C6" s="5" t="s">
        <v>6</v>
      </c>
      <c r="D6" s="5" t="s">
        <v>7</v>
      </c>
      <c r="E6" s="5" t="s">
        <v>8</v>
      </c>
      <c r="F6" s="5" t="s">
        <v>6</v>
      </c>
      <c r="G6" s="5" t="s">
        <v>7</v>
      </c>
      <c r="H6" s="5" t="s">
        <v>8</v>
      </c>
      <c r="I6" s="5" t="s">
        <v>6</v>
      </c>
      <c r="J6" s="5" t="s">
        <v>7</v>
      </c>
      <c r="K6" s="5" t="s">
        <v>8</v>
      </c>
      <c r="L6" s="5" t="s">
        <v>6</v>
      </c>
      <c r="M6" s="5" t="s">
        <v>7</v>
      </c>
      <c r="N6" s="5" t="s">
        <v>8</v>
      </c>
      <c r="O6" s="5" t="s">
        <v>6</v>
      </c>
      <c r="P6" s="5" t="s">
        <v>7</v>
      </c>
      <c r="Q6" s="5" t="s">
        <v>8</v>
      </c>
      <c r="R6" s="10"/>
      <c r="S6" s="10"/>
      <c r="T6" s="10" t="s">
        <v>6</v>
      </c>
      <c r="U6" s="5" t="s">
        <v>7</v>
      </c>
      <c r="V6" s="35" t="s">
        <v>8</v>
      </c>
      <c r="W6" s="16" t="s">
        <v>6</v>
      </c>
      <c r="X6" s="7" t="s">
        <v>7</v>
      </c>
      <c r="Y6" s="5" t="s">
        <v>8</v>
      </c>
      <c r="Z6" s="5" t="s">
        <v>6</v>
      </c>
      <c r="AA6" s="5" t="s">
        <v>7</v>
      </c>
      <c r="AB6" s="5" t="s">
        <v>8</v>
      </c>
      <c r="AC6" s="5" t="s">
        <v>6</v>
      </c>
      <c r="AD6" s="5" t="s">
        <v>7</v>
      </c>
      <c r="AE6" s="5" t="s">
        <v>8</v>
      </c>
      <c r="AF6" s="5" t="s">
        <v>6</v>
      </c>
      <c r="AG6" s="5" t="s">
        <v>7</v>
      </c>
      <c r="AH6" s="5" t="s">
        <v>8</v>
      </c>
      <c r="AI6" s="5" t="s">
        <v>9</v>
      </c>
    </row>
    <row r="7" spans="1:35" ht="37.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"/>
      <c r="S7" s="9"/>
      <c r="T7" s="2"/>
      <c r="U7" s="4"/>
      <c r="V7" s="36"/>
      <c r="W7" s="17"/>
      <c r="X7" s="2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3:35" ht="37.5" customHeight="1">
      <c r="C8" s="3"/>
      <c r="AI8" s="3"/>
    </row>
    <row r="9" spans="1:35" ht="37.5" customHeight="1">
      <c r="A9" s="59" t="s">
        <v>101</v>
      </c>
      <c r="B9" s="59"/>
      <c r="C9" s="22">
        <v>3400</v>
      </c>
      <c r="D9" s="23">
        <v>1998</v>
      </c>
      <c r="E9" s="23">
        <v>1402</v>
      </c>
      <c r="F9" s="23">
        <v>3322</v>
      </c>
      <c r="G9" s="23">
        <v>1986</v>
      </c>
      <c r="H9" s="23">
        <v>1336</v>
      </c>
      <c r="I9" s="23">
        <v>4</v>
      </c>
      <c r="J9" s="23">
        <v>3</v>
      </c>
      <c r="K9" s="23">
        <v>1</v>
      </c>
      <c r="L9" s="23">
        <v>37</v>
      </c>
      <c r="M9" s="23">
        <v>8</v>
      </c>
      <c r="N9" s="23">
        <v>29</v>
      </c>
      <c r="O9" s="23">
        <v>37</v>
      </c>
      <c r="P9" s="23">
        <v>1</v>
      </c>
      <c r="Q9" s="23">
        <v>36</v>
      </c>
      <c r="R9" s="23"/>
      <c r="S9" s="23"/>
      <c r="T9" s="37">
        <v>0</v>
      </c>
      <c r="U9" s="37">
        <v>0</v>
      </c>
      <c r="V9" s="37">
        <v>0</v>
      </c>
      <c r="W9" s="23">
        <v>159</v>
      </c>
      <c r="X9" s="23">
        <v>116</v>
      </c>
      <c r="Y9" s="23">
        <v>43</v>
      </c>
      <c r="Z9" s="26">
        <v>26</v>
      </c>
      <c r="AA9" s="26">
        <v>30.4</v>
      </c>
      <c r="AB9" s="26">
        <v>21.6</v>
      </c>
      <c r="AC9" s="23">
        <v>2584</v>
      </c>
      <c r="AD9" s="23">
        <v>1402</v>
      </c>
      <c r="AE9" s="23">
        <v>1182</v>
      </c>
      <c r="AF9" s="26">
        <v>76</v>
      </c>
      <c r="AG9" s="26">
        <v>70.2</v>
      </c>
      <c r="AH9" s="26">
        <v>84.3</v>
      </c>
      <c r="AI9" s="60" t="s">
        <v>94</v>
      </c>
    </row>
    <row r="10" spans="3:35" ht="37.5" customHeight="1"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6"/>
      <c r="AA10" s="26"/>
      <c r="AB10" s="26"/>
      <c r="AC10" s="23"/>
      <c r="AD10" s="23"/>
      <c r="AE10" s="23"/>
      <c r="AF10" s="26"/>
      <c r="AG10" s="26"/>
      <c r="AH10" s="26"/>
      <c r="AI10" s="3"/>
    </row>
    <row r="11" spans="1:35" ht="37.5" customHeight="1">
      <c r="A11" s="1" t="s">
        <v>102</v>
      </c>
      <c r="C11" s="22">
        <f>SUM(C13:C31)</f>
        <v>3497</v>
      </c>
      <c r="D11" s="24">
        <f aca="true" t="shared" si="0" ref="D11:Y11">SUM(D13:D31)</f>
        <v>2033</v>
      </c>
      <c r="E11" s="24">
        <f t="shared" si="0"/>
        <v>1464</v>
      </c>
      <c r="F11" s="24">
        <f t="shared" si="0"/>
        <v>3447</v>
      </c>
      <c r="G11" s="24">
        <f t="shared" si="0"/>
        <v>2027</v>
      </c>
      <c r="H11" s="24">
        <f t="shared" si="0"/>
        <v>1420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27</v>
      </c>
      <c r="M11" s="24">
        <f t="shared" si="0"/>
        <v>3</v>
      </c>
      <c r="N11" s="24">
        <f t="shared" si="0"/>
        <v>24</v>
      </c>
      <c r="O11" s="24">
        <f t="shared" si="0"/>
        <v>23</v>
      </c>
      <c r="P11" s="24">
        <f t="shared" si="0"/>
        <v>3</v>
      </c>
      <c r="Q11" s="24">
        <f t="shared" si="0"/>
        <v>20</v>
      </c>
      <c r="R11" s="24"/>
      <c r="S11" s="24"/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174</v>
      </c>
      <c r="X11" s="24">
        <f t="shared" si="0"/>
        <v>109</v>
      </c>
      <c r="Y11" s="24">
        <f t="shared" si="0"/>
        <v>65</v>
      </c>
      <c r="Z11" s="26">
        <f>IF('第43表'!C11=0,REPT(" ",3)&amp;"-",ROUND(C11/'第43表'!C11*100,1))</f>
        <v>26.8</v>
      </c>
      <c r="AA11" s="26">
        <f>IF('第43表'!D11=0,REPT(" ",3)&amp;"-",ROUND(D11/'第43表'!D11*100,1))</f>
        <v>30.9</v>
      </c>
      <c r="AB11" s="26">
        <f>IF('第43表'!E11=0,REPT(" ",3)&amp;"-",ROUND(E11/'第43表'!E11*100,1))</f>
        <v>22.6</v>
      </c>
      <c r="AC11" s="24">
        <f>SUM(AC13:AC31)</f>
        <v>2632</v>
      </c>
      <c r="AD11" s="24">
        <f>SUM(AD13:AD31)</f>
        <v>1399</v>
      </c>
      <c r="AE11" s="24">
        <f>SUM(AE13:AE31)</f>
        <v>1233</v>
      </c>
      <c r="AF11" s="26">
        <f>IF(C11=0,REPT(" ",4)&amp;"-",ROUND(AC11/C11*100,1))</f>
        <v>75.3</v>
      </c>
      <c r="AG11" s="26">
        <f>IF(D11=0,REPT(" ",4)&amp;"-",ROUND(AD11/D11*100,1))</f>
        <v>68.8</v>
      </c>
      <c r="AH11" s="26">
        <f>IF(E11=0,REPT(" ",4)&amp;"-",ROUND(AE11/E11*100,1))</f>
        <v>84.2</v>
      </c>
      <c r="AI11" s="5" t="s">
        <v>100</v>
      </c>
    </row>
    <row r="12" spans="1:35" ht="37.5" customHeight="1">
      <c r="A12" s="11"/>
      <c r="B12" s="17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4"/>
      <c r="U12" s="24"/>
      <c r="V12" s="24"/>
      <c r="W12" s="43"/>
      <c r="X12" s="43"/>
      <c r="Y12" s="43"/>
      <c r="Z12" s="26"/>
      <c r="AA12" s="26"/>
      <c r="AB12" s="26"/>
      <c r="AC12" s="24"/>
      <c r="AD12" s="24"/>
      <c r="AE12" s="24"/>
      <c r="AF12" s="26"/>
      <c r="AG12" s="26"/>
      <c r="AH12" s="26"/>
      <c r="AI12" s="42"/>
    </row>
    <row r="13" spans="1:35" ht="37.5" customHeight="1">
      <c r="A13" s="12" t="s">
        <v>10</v>
      </c>
      <c r="B13" s="12"/>
      <c r="C13" s="22">
        <f>D13+E13</f>
        <v>1204</v>
      </c>
      <c r="D13" s="23">
        <f aca="true" t="shared" si="1" ref="D13:D23">G13+J13+M13+P13+U13</f>
        <v>744</v>
      </c>
      <c r="E13" s="23">
        <f aca="true" t="shared" si="2" ref="E13:E23">H13+K13+N13+Q13+V13</f>
        <v>460</v>
      </c>
      <c r="F13" s="23">
        <f>SUM(G13:H13)</f>
        <v>1197</v>
      </c>
      <c r="G13" s="56">
        <v>744</v>
      </c>
      <c r="H13" s="56">
        <v>453</v>
      </c>
      <c r="I13" s="23">
        <f>J13+K13</f>
        <v>0</v>
      </c>
      <c r="J13" s="23">
        <v>0</v>
      </c>
      <c r="K13" s="23">
        <v>0</v>
      </c>
      <c r="L13" s="23">
        <f>M13+N13</f>
        <v>4</v>
      </c>
      <c r="M13" s="23">
        <v>0</v>
      </c>
      <c r="N13" s="23">
        <v>4</v>
      </c>
      <c r="O13" s="23">
        <f>P13+Q13</f>
        <v>3</v>
      </c>
      <c r="P13" s="23">
        <v>0</v>
      </c>
      <c r="Q13" s="23">
        <v>3</v>
      </c>
      <c r="R13" s="23"/>
      <c r="S13" s="23"/>
      <c r="T13" s="23">
        <f>U13+V13</f>
        <v>0</v>
      </c>
      <c r="U13" s="23">
        <v>0</v>
      </c>
      <c r="V13" s="23">
        <v>0</v>
      </c>
      <c r="W13" s="23">
        <f>X13+Y13</f>
        <v>42</v>
      </c>
      <c r="X13" s="43">
        <v>31</v>
      </c>
      <c r="Y13" s="43">
        <v>11</v>
      </c>
      <c r="Z13" s="26">
        <f>IF('第43表'!C13=0,REPT(" ",3)&amp;"-",ROUND(C13/'第43表'!C13*100,1))</f>
        <v>22.4</v>
      </c>
      <c r="AA13" s="26">
        <f>IF('第43表'!D13=0,REPT(" ",3)&amp;"-",ROUND(D13/'第43表'!D13*100,1))</f>
        <v>27.6</v>
      </c>
      <c r="AB13" s="26">
        <f>IF('第43表'!E13=0,REPT(" ",3)&amp;"-",ROUND(E13/'第43表'!E13*100,1))</f>
        <v>17.3</v>
      </c>
      <c r="AC13" s="23">
        <f>SUM(AD13:AE13)</f>
        <v>968</v>
      </c>
      <c r="AD13" s="23">
        <v>547</v>
      </c>
      <c r="AE13" s="23">
        <v>421</v>
      </c>
      <c r="AF13" s="26">
        <f>IF(C13=0,REPT(" ",4)&amp;"-",ROUND(AC13/C13*100,1))</f>
        <v>80.4</v>
      </c>
      <c r="AG13" s="26">
        <f>IF(D13=0,REPT(" ",4)&amp;"-",ROUND(AD13/D13*100,1))</f>
        <v>73.5</v>
      </c>
      <c r="AH13" s="26">
        <f>IF(E13=0,REPT(" ",4)&amp;"-",ROUND(AE13/E13*100,1))</f>
        <v>91.5</v>
      </c>
      <c r="AI13" s="5" t="s">
        <v>11</v>
      </c>
    </row>
    <row r="14" spans="1:35" ht="37.5" customHeight="1">
      <c r="A14" s="12" t="s">
        <v>12</v>
      </c>
      <c r="B14" s="12"/>
      <c r="C14" s="22">
        <f aca="true" t="shared" si="3" ref="C14:C23">D14+E14</f>
        <v>223</v>
      </c>
      <c r="D14" s="23">
        <f t="shared" si="1"/>
        <v>100</v>
      </c>
      <c r="E14" s="23">
        <f t="shared" si="2"/>
        <v>123</v>
      </c>
      <c r="F14" s="23">
        <f aca="true" t="shared" si="4" ref="F14:F23">SUM(G14:H14)</f>
        <v>218</v>
      </c>
      <c r="G14" s="56">
        <v>98</v>
      </c>
      <c r="H14" s="56">
        <v>120</v>
      </c>
      <c r="I14" s="23">
        <f aca="true" t="shared" si="5" ref="I14:I31">J14+K14</f>
        <v>0</v>
      </c>
      <c r="J14" s="23">
        <v>0</v>
      </c>
      <c r="K14" s="23">
        <v>0</v>
      </c>
      <c r="L14" s="23">
        <f aca="true" t="shared" si="6" ref="L14:L31">M14+N14</f>
        <v>4</v>
      </c>
      <c r="M14" s="23">
        <v>2</v>
      </c>
      <c r="N14" s="23">
        <v>2</v>
      </c>
      <c r="O14" s="23">
        <f aca="true" t="shared" si="7" ref="O14:O31">P14+Q14</f>
        <v>1</v>
      </c>
      <c r="P14" s="23">
        <v>0</v>
      </c>
      <c r="Q14" s="23">
        <v>1</v>
      </c>
      <c r="R14" s="23"/>
      <c r="S14" s="23"/>
      <c r="T14" s="23">
        <f aca="true" t="shared" si="8" ref="T14:T31">U14+V14</f>
        <v>0</v>
      </c>
      <c r="U14" s="23">
        <v>0</v>
      </c>
      <c r="V14" s="23">
        <v>0</v>
      </c>
      <c r="W14" s="23">
        <f aca="true" t="shared" si="9" ref="W14:W31">X14+Y14</f>
        <v>4</v>
      </c>
      <c r="X14" s="43">
        <v>1</v>
      </c>
      <c r="Y14" s="43">
        <v>3</v>
      </c>
      <c r="Z14" s="26">
        <f>IF('第43表'!C14=0,REPT(" ",3)&amp;"-",ROUND(C14/'第43表'!C14*100,1))</f>
        <v>19.3</v>
      </c>
      <c r="AA14" s="26">
        <f>IF('第43表'!D14=0,REPT(" ",3)&amp;"-",ROUND(D14/'第43表'!D14*100,1))</f>
        <v>19.5</v>
      </c>
      <c r="AB14" s="26">
        <f>IF('第43表'!E14=0,REPT(" ",3)&amp;"-",ROUND(E14/'第43表'!E14*100,1))</f>
        <v>19</v>
      </c>
      <c r="AC14" s="23">
        <f aca="true" t="shared" si="10" ref="AC14:AC31">SUM(AD14:AE14)</f>
        <v>198</v>
      </c>
      <c r="AD14" s="23">
        <v>85</v>
      </c>
      <c r="AE14" s="23">
        <v>113</v>
      </c>
      <c r="AF14" s="26">
        <f aca="true" t="shared" si="11" ref="AF14:AF31">IF(C14=0,REPT(" ",4)&amp;"-",ROUND(AC14/C14*100,1))</f>
        <v>88.8</v>
      </c>
      <c r="AG14" s="26">
        <f aca="true" t="shared" si="12" ref="AG14:AG31">IF(D14=0,REPT(" ",4)&amp;"-",ROUND(AD14/D14*100,1))</f>
        <v>85</v>
      </c>
      <c r="AH14" s="26">
        <f aca="true" t="shared" si="13" ref="AH14:AH31">IF(E14=0,REPT(" ",4)&amp;"-",ROUND(AE14/E14*100,1))</f>
        <v>91.9</v>
      </c>
      <c r="AI14" s="5" t="s">
        <v>13</v>
      </c>
    </row>
    <row r="15" spans="1:35" ht="37.5" customHeight="1">
      <c r="A15" s="12" t="s">
        <v>14</v>
      </c>
      <c r="B15" s="12"/>
      <c r="C15" s="22">
        <f t="shared" si="3"/>
        <v>316</v>
      </c>
      <c r="D15" s="23">
        <f t="shared" si="1"/>
        <v>178</v>
      </c>
      <c r="E15" s="23">
        <f t="shared" si="2"/>
        <v>138</v>
      </c>
      <c r="F15" s="23">
        <f t="shared" si="4"/>
        <v>303</v>
      </c>
      <c r="G15" s="56">
        <v>178</v>
      </c>
      <c r="H15" s="56">
        <v>125</v>
      </c>
      <c r="I15" s="23">
        <f t="shared" si="5"/>
        <v>0</v>
      </c>
      <c r="J15" s="23">
        <v>0</v>
      </c>
      <c r="K15" s="23">
        <v>0</v>
      </c>
      <c r="L15" s="23">
        <f t="shared" si="6"/>
        <v>13</v>
      </c>
      <c r="M15" s="23">
        <v>0</v>
      </c>
      <c r="N15" s="23">
        <v>13</v>
      </c>
      <c r="O15" s="23">
        <f t="shared" si="7"/>
        <v>0</v>
      </c>
      <c r="P15" s="23">
        <v>0</v>
      </c>
      <c r="Q15" s="23">
        <v>0</v>
      </c>
      <c r="R15" s="23"/>
      <c r="S15" s="23"/>
      <c r="T15" s="23">
        <f t="shared" si="8"/>
        <v>0</v>
      </c>
      <c r="U15" s="23">
        <v>0</v>
      </c>
      <c r="V15" s="23">
        <v>0</v>
      </c>
      <c r="W15" s="23">
        <f t="shared" si="9"/>
        <v>4</v>
      </c>
      <c r="X15" s="43">
        <v>2</v>
      </c>
      <c r="Y15" s="43">
        <v>2</v>
      </c>
      <c r="Z15" s="26">
        <f>IF('第43表'!C15=0,REPT(" ",3)&amp;"-",ROUND(C15/'第43表'!C15*100,1))</f>
        <v>30</v>
      </c>
      <c r="AA15" s="26">
        <f>IF('第43表'!D15=0,REPT(" ",3)&amp;"-",ROUND(D15/'第43表'!D15*100,1))</f>
        <v>32.4</v>
      </c>
      <c r="AB15" s="26">
        <f>IF('第43表'!E15=0,REPT(" ",3)&amp;"-",ROUND(E15/'第43表'!E15*100,1))</f>
        <v>27.3</v>
      </c>
      <c r="AC15" s="23">
        <f t="shared" si="10"/>
        <v>179</v>
      </c>
      <c r="AD15" s="23">
        <v>86</v>
      </c>
      <c r="AE15" s="23">
        <v>93</v>
      </c>
      <c r="AF15" s="26">
        <f t="shared" si="11"/>
        <v>56.6</v>
      </c>
      <c r="AG15" s="26">
        <f t="shared" si="12"/>
        <v>48.3</v>
      </c>
      <c r="AH15" s="26">
        <f t="shared" si="13"/>
        <v>67.4</v>
      </c>
      <c r="AI15" s="5" t="s">
        <v>15</v>
      </c>
    </row>
    <row r="16" spans="1:35" ht="37.5" customHeight="1">
      <c r="A16" s="12" t="s">
        <v>16</v>
      </c>
      <c r="B16" s="12"/>
      <c r="C16" s="22">
        <f t="shared" si="3"/>
        <v>391</v>
      </c>
      <c r="D16" s="23">
        <f t="shared" si="1"/>
        <v>219</v>
      </c>
      <c r="E16" s="23">
        <f t="shared" si="2"/>
        <v>172</v>
      </c>
      <c r="F16" s="23">
        <f t="shared" si="4"/>
        <v>389</v>
      </c>
      <c r="G16" s="56">
        <v>219</v>
      </c>
      <c r="H16" s="56">
        <v>170</v>
      </c>
      <c r="I16" s="23">
        <f t="shared" si="5"/>
        <v>0</v>
      </c>
      <c r="J16" s="23">
        <v>0</v>
      </c>
      <c r="K16" s="23">
        <v>0</v>
      </c>
      <c r="L16" s="23">
        <f t="shared" si="6"/>
        <v>0</v>
      </c>
      <c r="M16" s="23">
        <v>0</v>
      </c>
      <c r="N16" s="23">
        <v>0</v>
      </c>
      <c r="O16" s="23">
        <f t="shared" si="7"/>
        <v>2</v>
      </c>
      <c r="P16" s="23">
        <v>0</v>
      </c>
      <c r="Q16" s="23">
        <v>2</v>
      </c>
      <c r="R16" s="23"/>
      <c r="S16" s="23"/>
      <c r="T16" s="23">
        <f t="shared" si="8"/>
        <v>0</v>
      </c>
      <c r="U16" s="23">
        <v>0</v>
      </c>
      <c r="V16" s="23">
        <v>0</v>
      </c>
      <c r="W16" s="23">
        <f t="shared" si="9"/>
        <v>17</v>
      </c>
      <c r="X16" s="43">
        <v>14</v>
      </c>
      <c r="Y16" s="43">
        <v>3</v>
      </c>
      <c r="Z16" s="26">
        <f>IF('第43表'!C16=0,REPT(" ",3)&amp;"-",ROUND(C16/'第43表'!C16*100,1))</f>
        <v>33.9</v>
      </c>
      <c r="AA16" s="26">
        <f>IF('第43表'!D16=0,REPT(" ",3)&amp;"-",ROUND(D16/'第43表'!D16*100,1))</f>
        <v>38.2</v>
      </c>
      <c r="AB16" s="26">
        <f>IF('第43表'!E16=0,REPT(" ",3)&amp;"-",ROUND(E16/'第43表'!E16*100,1))</f>
        <v>29.6</v>
      </c>
      <c r="AC16" s="23">
        <f t="shared" si="10"/>
        <v>203</v>
      </c>
      <c r="AD16" s="23">
        <v>95</v>
      </c>
      <c r="AE16" s="23">
        <v>108</v>
      </c>
      <c r="AF16" s="26">
        <f t="shared" si="11"/>
        <v>51.9</v>
      </c>
      <c r="AG16" s="26">
        <f t="shared" si="12"/>
        <v>43.4</v>
      </c>
      <c r="AH16" s="26">
        <f t="shared" si="13"/>
        <v>62.8</v>
      </c>
      <c r="AI16" s="5" t="s">
        <v>17</v>
      </c>
    </row>
    <row r="17" spans="1:35" ht="37.5" customHeight="1">
      <c r="A17" s="12" t="s">
        <v>18</v>
      </c>
      <c r="B17" s="12"/>
      <c r="C17" s="22">
        <f t="shared" si="3"/>
        <v>262</v>
      </c>
      <c r="D17" s="23">
        <f t="shared" si="1"/>
        <v>134</v>
      </c>
      <c r="E17" s="23">
        <f t="shared" si="2"/>
        <v>128</v>
      </c>
      <c r="F17" s="23">
        <f t="shared" si="4"/>
        <v>255</v>
      </c>
      <c r="G17" s="56">
        <v>134</v>
      </c>
      <c r="H17" s="56">
        <v>121</v>
      </c>
      <c r="I17" s="23">
        <f t="shared" si="5"/>
        <v>0</v>
      </c>
      <c r="J17" s="23">
        <v>0</v>
      </c>
      <c r="K17" s="23">
        <v>0</v>
      </c>
      <c r="L17" s="23">
        <f t="shared" si="6"/>
        <v>0</v>
      </c>
      <c r="M17" s="23">
        <v>0</v>
      </c>
      <c r="N17" s="23">
        <v>0</v>
      </c>
      <c r="O17" s="23">
        <f t="shared" si="7"/>
        <v>7</v>
      </c>
      <c r="P17" s="23">
        <v>0</v>
      </c>
      <c r="Q17" s="23">
        <v>7</v>
      </c>
      <c r="R17" s="23"/>
      <c r="S17" s="23"/>
      <c r="T17" s="23">
        <f t="shared" si="8"/>
        <v>0</v>
      </c>
      <c r="U17" s="23">
        <v>0</v>
      </c>
      <c r="V17" s="23">
        <v>0</v>
      </c>
      <c r="W17" s="23">
        <f t="shared" si="9"/>
        <v>78</v>
      </c>
      <c r="X17" s="43">
        <v>39</v>
      </c>
      <c r="Y17" s="43">
        <v>39</v>
      </c>
      <c r="Z17" s="26">
        <f>IF('第43表'!C17=0,REPT(" ",3)&amp;"-",ROUND(C17/'第43表'!C17*100,1))</f>
        <v>33.2</v>
      </c>
      <c r="AA17" s="26">
        <f>IF('第43表'!D17=0,REPT(" ",3)&amp;"-",ROUND(D17/'第43表'!D17*100,1))</f>
        <v>36.2</v>
      </c>
      <c r="AB17" s="26">
        <f>IF('第43表'!E17=0,REPT(" ",3)&amp;"-",ROUND(E17/'第43表'!E17*100,1))</f>
        <v>30.5</v>
      </c>
      <c r="AC17" s="23">
        <f t="shared" si="10"/>
        <v>209</v>
      </c>
      <c r="AD17" s="23">
        <v>95</v>
      </c>
      <c r="AE17" s="23">
        <v>114</v>
      </c>
      <c r="AF17" s="26">
        <f t="shared" si="11"/>
        <v>79.8</v>
      </c>
      <c r="AG17" s="26">
        <f t="shared" si="12"/>
        <v>70.9</v>
      </c>
      <c r="AH17" s="26">
        <f t="shared" si="13"/>
        <v>89.1</v>
      </c>
      <c r="AI17" s="5" t="s">
        <v>19</v>
      </c>
    </row>
    <row r="18" spans="1:35" ht="37.5" customHeight="1">
      <c r="A18" s="12" t="s">
        <v>20</v>
      </c>
      <c r="B18" s="12"/>
      <c r="C18" s="22">
        <f t="shared" si="3"/>
        <v>155</v>
      </c>
      <c r="D18" s="23">
        <f t="shared" si="1"/>
        <v>72</v>
      </c>
      <c r="E18" s="23">
        <f t="shared" si="2"/>
        <v>83</v>
      </c>
      <c r="F18" s="23">
        <f t="shared" si="4"/>
        <v>151</v>
      </c>
      <c r="G18" s="56">
        <v>70</v>
      </c>
      <c r="H18" s="56">
        <v>81</v>
      </c>
      <c r="I18" s="23">
        <f t="shared" si="5"/>
        <v>0</v>
      </c>
      <c r="J18" s="23">
        <v>0</v>
      </c>
      <c r="K18" s="23">
        <v>0</v>
      </c>
      <c r="L18" s="23">
        <f t="shared" si="6"/>
        <v>1</v>
      </c>
      <c r="M18" s="23">
        <v>0</v>
      </c>
      <c r="N18" s="23">
        <v>1</v>
      </c>
      <c r="O18" s="23">
        <f t="shared" si="7"/>
        <v>3</v>
      </c>
      <c r="P18" s="23">
        <v>2</v>
      </c>
      <c r="Q18" s="23">
        <v>1</v>
      </c>
      <c r="R18" s="23"/>
      <c r="S18" s="23"/>
      <c r="T18" s="23">
        <f t="shared" si="8"/>
        <v>0</v>
      </c>
      <c r="U18" s="23">
        <v>0</v>
      </c>
      <c r="V18" s="23">
        <v>0</v>
      </c>
      <c r="W18" s="23">
        <f t="shared" si="9"/>
        <v>0</v>
      </c>
      <c r="X18" s="43">
        <v>0</v>
      </c>
      <c r="Y18" s="43">
        <v>0</v>
      </c>
      <c r="Z18" s="26">
        <f>IF('第43表'!C18=0,REPT(" ",3)&amp;"-",ROUND(C18/'第43表'!C18*100,1))</f>
        <v>36.6</v>
      </c>
      <c r="AA18" s="26">
        <f>IF('第43表'!D18=0,REPT(" ",3)&amp;"-",ROUND(D18/'第43表'!D18*100,1))</f>
        <v>34.6</v>
      </c>
      <c r="AB18" s="26">
        <f>IF('第43表'!E18=0,REPT(" ",3)&amp;"-",ROUND(E18/'第43表'!E18*100,1))</f>
        <v>38.6</v>
      </c>
      <c r="AC18" s="23">
        <f t="shared" si="10"/>
        <v>134</v>
      </c>
      <c r="AD18" s="23">
        <v>60</v>
      </c>
      <c r="AE18" s="23">
        <v>74</v>
      </c>
      <c r="AF18" s="26">
        <f t="shared" si="11"/>
        <v>86.5</v>
      </c>
      <c r="AG18" s="26">
        <f t="shared" si="12"/>
        <v>83.3</v>
      </c>
      <c r="AH18" s="26">
        <f t="shared" si="13"/>
        <v>89.2</v>
      </c>
      <c r="AI18" s="5" t="s">
        <v>21</v>
      </c>
    </row>
    <row r="19" spans="1:35" ht="37.5" customHeight="1">
      <c r="A19" s="12" t="s">
        <v>22</v>
      </c>
      <c r="B19" s="12"/>
      <c r="C19" s="22">
        <f t="shared" si="3"/>
        <v>131</v>
      </c>
      <c r="D19" s="23">
        <f t="shared" si="1"/>
        <v>96</v>
      </c>
      <c r="E19" s="23">
        <f t="shared" si="2"/>
        <v>35</v>
      </c>
      <c r="F19" s="23">
        <f t="shared" si="4"/>
        <v>128</v>
      </c>
      <c r="G19" s="56">
        <v>96</v>
      </c>
      <c r="H19" s="56">
        <v>32</v>
      </c>
      <c r="I19" s="23">
        <f t="shared" si="5"/>
        <v>0</v>
      </c>
      <c r="J19" s="23">
        <v>0</v>
      </c>
      <c r="K19" s="23">
        <v>0</v>
      </c>
      <c r="L19" s="23">
        <f t="shared" si="6"/>
        <v>3</v>
      </c>
      <c r="M19" s="23">
        <v>0</v>
      </c>
      <c r="N19" s="23">
        <v>3</v>
      </c>
      <c r="O19" s="23">
        <f t="shared" si="7"/>
        <v>0</v>
      </c>
      <c r="P19" s="23">
        <v>0</v>
      </c>
      <c r="Q19" s="23">
        <v>0</v>
      </c>
      <c r="R19" s="23"/>
      <c r="S19" s="23"/>
      <c r="T19" s="23">
        <f t="shared" si="8"/>
        <v>0</v>
      </c>
      <c r="U19" s="23">
        <v>0</v>
      </c>
      <c r="V19" s="23">
        <v>0</v>
      </c>
      <c r="W19" s="23">
        <f t="shared" si="9"/>
        <v>0</v>
      </c>
      <c r="X19" s="43">
        <v>0</v>
      </c>
      <c r="Y19" s="43">
        <v>0</v>
      </c>
      <c r="Z19" s="26">
        <f>IF('第43表'!C19=0,REPT(" ",3)&amp;"-",ROUND(C19/'第43表'!C19*100,1))</f>
        <v>52</v>
      </c>
      <c r="AA19" s="26">
        <f>IF('第43表'!D19=0,REPT(" ",3)&amp;"-",ROUND(D19/'第43表'!D19*100,1))</f>
        <v>61.9</v>
      </c>
      <c r="AB19" s="26">
        <f>IF('第43表'!E19=0,REPT(" ",3)&amp;"-",ROUND(E19/'第43表'!E19*100,1))</f>
        <v>36.1</v>
      </c>
      <c r="AC19" s="23">
        <f t="shared" si="10"/>
        <v>91</v>
      </c>
      <c r="AD19" s="23">
        <v>61</v>
      </c>
      <c r="AE19" s="23">
        <v>30</v>
      </c>
      <c r="AF19" s="26">
        <f t="shared" si="11"/>
        <v>69.5</v>
      </c>
      <c r="AG19" s="26">
        <f t="shared" si="12"/>
        <v>63.5</v>
      </c>
      <c r="AH19" s="26">
        <f t="shared" si="13"/>
        <v>85.7</v>
      </c>
      <c r="AI19" s="5" t="s">
        <v>23</v>
      </c>
    </row>
    <row r="20" spans="1:35" ht="37.5" customHeight="1">
      <c r="A20" s="12" t="s">
        <v>24</v>
      </c>
      <c r="B20" s="12"/>
      <c r="C20" s="22">
        <f t="shared" si="3"/>
        <v>93</v>
      </c>
      <c r="D20" s="23">
        <f t="shared" si="1"/>
        <v>44</v>
      </c>
      <c r="E20" s="23">
        <f t="shared" si="2"/>
        <v>49</v>
      </c>
      <c r="F20" s="23">
        <f t="shared" si="4"/>
        <v>93</v>
      </c>
      <c r="G20" s="56">
        <v>44</v>
      </c>
      <c r="H20" s="56">
        <v>49</v>
      </c>
      <c r="I20" s="23">
        <f t="shared" si="5"/>
        <v>0</v>
      </c>
      <c r="J20" s="23">
        <v>0</v>
      </c>
      <c r="K20" s="23">
        <v>0</v>
      </c>
      <c r="L20" s="23">
        <f t="shared" si="6"/>
        <v>0</v>
      </c>
      <c r="M20" s="23">
        <v>0</v>
      </c>
      <c r="N20" s="23">
        <v>0</v>
      </c>
      <c r="O20" s="23">
        <f t="shared" si="7"/>
        <v>0</v>
      </c>
      <c r="P20" s="23">
        <v>0</v>
      </c>
      <c r="Q20" s="23">
        <v>0</v>
      </c>
      <c r="R20" s="23"/>
      <c r="S20" s="23"/>
      <c r="T20" s="23">
        <f t="shared" si="8"/>
        <v>0</v>
      </c>
      <c r="U20" s="23">
        <v>0</v>
      </c>
      <c r="V20" s="23">
        <v>0</v>
      </c>
      <c r="W20" s="23">
        <f t="shared" si="9"/>
        <v>9</v>
      </c>
      <c r="X20" s="43">
        <v>4</v>
      </c>
      <c r="Y20" s="43">
        <v>5</v>
      </c>
      <c r="Z20" s="26">
        <f>IF('第43表'!C20=0,REPT(" ",3)&amp;"-",ROUND(C20/'第43表'!C20*100,1))</f>
        <v>22.2</v>
      </c>
      <c r="AA20" s="26">
        <f>IF('第43表'!D20=0,REPT(" ",3)&amp;"-",ROUND(D20/'第43表'!D20*100,1))</f>
        <v>21.9</v>
      </c>
      <c r="AB20" s="26">
        <f>IF('第43表'!E20=0,REPT(" ",3)&amp;"-",ROUND(E20/'第43表'!E20*100,1))</f>
        <v>22.5</v>
      </c>
      <c r="AC20" s="23">
        <f t="shared" si="10"/>
        <v>69</v>
      </c>
      <c r="AD20" s="23">
        <v>32</v>
      </c>
      <c r="AE20" s="23">
        <v>37</v>
      </c>
      <c r="AF20" s="26">
        <f t="shared" si="11"/>
        <v>74.2</v>
      </c>
      <c r="AG20" s="26">
        <f t="shared" si="12"/>
        <v>72.7</v>
      </c>
      <c r="AH20" s="26">
        <f t="shared" si="13"/>
        <v>75.5</v>
      </c>
      <c r="AI20" s="5" t="s">
        <v>25</v>
      </c>
    </row>
    <row r="21" spans="1:35" ht="37.5" customHeight="1">
      <c r="A21" s="12" t="s">
        <v>26</v>
      </c>
      <c r="B21" s="12"/>
      <c r="C21" s="22">
        <f t="shared" si="3"/>
        <v>59</v>
      </c>
      <c r="D21" s="23">
        <f t="shared" si="1"/>
        <v>37</v>
      </c>
      <c r="E21" s="23">
        <f t="shared" si="2"/>
        <v>22</v>
      </c>
      <c r="F21" s="23">
        <f t="shared" si="4"/>
        <v>59</v>
      </c>
      <c r="G21" s="56">
        <v>37</v>
      </c>
      <c r="H21" s="56">
        <v>22</v>
      </c>
      <c r="I21" s="23">
        <f t="shared" si="5"/>
        <v>0</v>
      </c>
      <c r="J21" s="23">
        <v>0</v>
      </c>
      <c r="K21" s="23">
        <v>0</v>
      </c>
      <c r="L21" s="23">
        <f t="shared" si="6"/>
        <v>0</v>
      </c>
      <c r="M21" s="23">
        <v>0</v>
      </c>
      <c r="N21" s="23">
        <v>0</v>
      </c>
      <c r="O21" s="23">
        <f t="shared" si="7"/>
        <v>0</v>
      </c>
      <c r="P21" s="23">
        <v>0</v>
      </c>
      <c r="Q21" s="23">
        <v>0</v>
      </c>
      <c r="R21" s="23"/>
      <c r="S21" s="23"/>
      <c r="T21" s="23">
        <f t="shared" si="8"/>
        <v>0</v>
      </c>
      <c r="U21" s="23">
        <v>0</v>
      </c>
      <c r="V21" s="23">
        <v>0</v>
      </c>
      <c r="W21" s="23">
        <f t="shared" si="9"/>
        <v>0</v>
      </c>
      <c r="X21" s="43">
        <v>0</v>
      </c>
      <c r="Y21" s="43">
        <v>0</v>
      </c>
      <c r="Z21" s="26">
        <f>IF('第43表'!C21=0,REPT(" ",3)&amp;"-",ROUND(C21/'第43表'!C21*100,1))</f>
        <v>26.5</v>
      </c>
      <c r="AA21" s="26">
        <f>IF('第43表'!D21=0,REPT(" ",3)&amp;"-",ROUND(D21/'第43表'!D21*100,1))</f>
        <v>31.6</v>
      </c>
      <c r="AB21" s="26">
        <f>IF('第43表'!E21=0,REPT(" ",3)&amp;"-",ROUND(E21/'第43表'!E21*100,1))</f>
        <v>20.8</v>
      </c>
      <c r="AC21" s="23">
        <f t="shared" si="10"/>
        <v>46</v>
      </c>
      <c r="AD21" s="23">
        <v>27</v>
      </c>
      <c r="AE21" s="23">
        <v>19</v>
      </c>
      <c r="AF21" s="26">
        <f t="shared" si="11"/>
        <v>78</v>
      </c>
      <c r="AG21" s="26">
        <f t="shared" si="12"/>
        <v>73</v>
      </c>
      <c r="AH21" s="26">
        <f t="shared" si="13"/>
        <v>86.4</v>
      </c>
      <c r="AI21" s="5" t="s">
        <v>27</v>
      </c>
    </row>
    <row r="22" spans="1:35" ht="37.5" customHeight="1">
      <c r="A22" s="12" t="s">
        <v>28</v>
      </c>
      <c r="B22" s="12"/>
      <c r="C22" s="22">
        <f t="shared" si="3"/>
        <v>17</v>
      </c>
      <c r="D22" s="23">
        <f t="shared" si="1"/>
        <v>6</v>
      </c>
      <c r="E22" s="23">
        <f t="shared" si="2"/>
        <v>11</v>
      </c>
      <c r="F22" s="23">
        <f t="shared" si="4"/>
        <v>14</v>
      </c>
      <c r="G22" s="56">
        <v>5</v>
      </c>
      <c r="H22" s="56">
        <v>9</v>
      </c>
      <c r="I22" s="23">
        <f t="shared" si="5"/>
        <v>0</v>
      </c>
      <c r="J22" s="23">
        <v>0</v>
      </c>
      <c r="K22" s="23">
        <v>0</v>
      </c>
      <c r="L22" s="23">
        <f t="shared" si="6"/>
        <v>0</v>
      </c>
      <c r="M22" s="23">
        <v>0</v>
      </c>
      <c r="N22" s="23">
        <v>0</v>
      </c>
      <c r="O22" s="23">
        <f t="shared" si="7"/>
        <v>3</v>
      </c>
      <c r="P22" s="23">
        <v>1</v>
      </c>
      <c r="Q22" s="23">
        <v>2</v>
      </c>
      <c r="R22" s="23"/>
      <c r="S22" s="23"/>
      <c r="T22" s="23">
        <f t="shared" si="8"/>
        <v>0</v>
      </c>
      <c r="U22" s="23">
        <v>0</v>
      </c>
      <c r="V22" s="23">
        <v>0</v>
      </c>
      <c r="W22" s="23">
        <f t="shared" si="9"/>
        <v>0</v>
      </c>
      <c r="X22" s="43">
        <v>0</v>
      </c>
      <c r="Y22" s="43">
        <v>0</v>
      </c>
      <c r="Z22" s="26">
        <f>IF('第43表'!C22=0,REPT(" ",3)&amp;"-",ROUND(C22/'第43表'!C22*100,1))</f>
        <v>6.1</v>
      </c>
      <c r="AA22" s="26">
        <f>IF('第43表'!D22=0,REPT(" ",3)&amp;"-",ROUND(D22/'第43表'!D22*100,1))</f>
        <v>4.4</v>
      </c>
      <c r="AB22" s="26">
        <f>IF('第43表'!E22=0,REPT(" ",3)&amp;"-",ROUND(E22/'第43表'!E22*100,1))</f>
        <v>7.7</v>
      </c>
      <c r="AC22" s="23">
        <f t="shared" si="10"/>
        <v>15</v>
      </c>
      <c r="AD22" s="23">
        <v>5</v>
      </c>
      <c r="AE22" s="23">
        <v>10</v>
      </c>
      <c r="AF22" s="26">
        <f t="shared" si="11"/>
        <v>88.2</v>
      </c>
      <c r="AG22" s="26">
        <f t="shared" si="12"/>
        <v>83.3</v>
      </c>
      <c r="AH22" s="26">
        <f t="shared" si="13"/>
        <v>90.9</v>
      </c>
      <c r="AI22" s="5" t="s">
        <v>29</v>
      </c>
    </row>
    <row r="23" spans="1:35" ht="37.5" customHeight="1">
      <c r="A23" s="61" t="s">
        <v>30</v>
      </c>
      <c r="B23" s="61"/>
      <c r="C23" s="22">
        <f t="shared" si="3"/>
        <v>168</v>
      </c>
      <c r="D23" s="23">
        <f t="shared" si="1"/>
        <v>97</v>
      </c>
      <c r="E23" s="23">
        <f t="shared" si="2"/>
        <v>71</v>
      </c>
      <c r="F23" s="23">
        <f t="shared" si="4"/>
        <v>168</v>
      </c>
      <c r="G23" s="56">
        <v>97</v>
      </c>
      <c r="H23" s="56">
        <v>71</v>
      </c>
      <c r="I23" s="23">
        <f t="shared" si="5"/>
        <v>0</v>
      </c>
      <c r="J23" s="23">
        <v>0</v>
      </c>
      <c r="K23" s="23">
        <v>0</v>
      </c>
      <c r="L23" s="23">
        <f t="shared" si="6"/>
        <v>0</v>
      </c>
      <c r="M23" s="23">
        <v>0</v>
      </c>
      <c r="N23" s="23">
        <v>0</v>
      </c>
      <c r="O23" s="23">
        <f t="shared" si="7"/>
        <v>0</v>
      </c>
      <c r="P23" s="23">
        <v>0</v>
      </c>
      <c r="Q23" s="23">
        <v>0</v>
      </c>
      <c r="R23" s="23"/>
      <c r="S23" s="23"/>
      <c r="T23" s="23">
        <f t="shared" si="8"/>
        <v>0</v>
      </c>
      <c r="U23" s="23">
        <v>0</v>
      </c>
      <c r="V23" s="23">
        <v>0</v>
      </c>
      <c r="W23" s="23">
        <f t="shared" si="9"/>
        <v>1</v>
      </c>
      <c r="X23" s="43">
        <v>1</v>
      </c>
      <c r="Y23" s="43">
        <v>0</v>
      </c>
      <c r="Z23" s="26">
        <f>IF('第43表'!C23=0,REPT(" ",3)&amp;"-",ROUND(C23/'第43表'!C23*100,1))</f>
        <v>24.1</v>
      </c>
      <c r="AA23" s="26">
        <f>IF('第43表'!D23=0,REPT(" ",3)&amp;"-",ROUND(D23/'第43表'!D23*100,1))</f>
        <v>28</v>
      </c>
      <c r="AB23" s="26">
        <f>IF('第43表'!E23=0,REPT(" ",3)&amp;"-",ROUND(E23/'第43表'!E23*100,1))</f>
        <v>20.3</v>
      </c>
      <c r="AC23" s="23">
        <f t="shared" si="10"/>
        <v>127</v>
      </c>
      <c r="AD23" s="23">
        <v>67</v>
      </c>
      <c r="AE23" s="23">
        <v>60</v>
      </c>
      <c r="AF23" s="26">
        <f t="shared" si="11"/>
        <v>75.6</v>
      </c>
      <c r="AG23" s="26">
        <f t="shared" si="12"/>
        <v>69.1</v>
      </c>
      <c r="AH23" s="26">
        <f t="shared" si="13"/>
        <v>84.5</v>
      </c>
      <c r="AI23" s="5" t="s">
        <v>31</v>
      </c>
    </row>
    <row r="24" spans="1:35" ht="37.5" customHeight="1">
      <c r="A24" s="61" t="s">
        <v>97</v>
      </c>
      <c r="B24" s="65"/>
      <c r="C24" s="24">
        <f aca="true" t="shared" si="14" ref="C24:C31">D24+E24</f>
        <v>120</v>
      </c>
      <c r="D24" s="23">
        <f aca="true" t="shared" si="15" ref="D24:D31">G24+J24+M24+P24+U24</f>
        <v>91</v>
      </c>
      <c r="E24" s="23">
        <f aca="true" t="shared" si="16" ref="E24:E31">H24+K24+N24+Q24+V24</f>
        <v>29</v>
      </c>
      <c r="F24" s="23">
        <f aca="true" t="shared" si="17" ref="F24:F31">SUM(G24:H24)</f>
        <v>116</v>
      </c>
      <c r="G24" s="56">
        <v>90</v>
      </c>
      <c r="H24" s="56">
        <v>26</v>
      </c>
      <c r="I24" s="23">
        <f t="shared" si="5"/>
        <v>0</v>
      </c>
      <c r="J24" s="23">
        <v>0</v>
      </c>
      <c r="K24" s="23">
        <v>0</v>
      </c>
      <c r="L24" s="23">
        <f t="shared" si="6"/>
        <v>2</v>
      </c>
      <c r="M24" s="23">
        <v>1</v>
      </c>
      <c r="N24" s="23">
        <v>1</v>
      </c>
      <c r="O24" s="23">
        <f t="shared" si="7"/>
        <v>2</v>
      </c>
      <c r="P24" s="23">
        <v>0</v>
      </c>
      <c r="Q24" s="23">
        <v>2</v>
      </c>
      <c r="R24" s="23"/>
      <c r="S24" s="23"/>
      <c r="T24" s="23">
        <f t="shared" si="8"/>
        <v>0</v>
      </c>
      <c r="U24" s="23">
        <v>0</v>
      </c>
      <c r="V24" s="23">
        <v>0</v>
      </c>
      <c r="W24" s="23">
        <f t="shared" si="9"/>
        <v>4</v>
      </c>
      <c r="X24" s="43">
        <v>4</v>
      </c>
      <c r="Y24" s="43">
        <v>0</v>
      </c>
      <c r="Z24" s="26">
        <f>IF('第43表'!C24=0,REPT(" ",3)&amp;"-",ROUND(C24/'第43表'!C24*100,1))</f>
        <v>37.5</v>
      </c>
      <c r="AA24" s="26">
        <f>IF('第43表'!D24=0,REPT(" ",3)&amp;"-",ROUND(D24/'第43表'!D24*100,1))</f>
        <v>46.4</v>
      </c>
      <c r="AB24" s="26">
        <f>IF('第43表'!E24=0,REPT(" ",3)&amp;"-",ROUND(E24/'第43表'!E24*100,1))</f>
        <v>23.4</v>
      </c>
      <c r="AC24" s="23">
        <f t="shared" si="10"/>
        <v>102</v>
      </c>
      <c r="AD24" s="23">
        <v>76</v>
      </c>
      <c r="AE24" s="23">
        <v>26</v>
      </c>
      <c r="AF24" s="26">
        <f t="shared" si="11"/>
        <v>85</v>
      </c>
      <c r="AG24" s="26">
        <f t="shared" si="12"/>
        <v>83.5</v>
      </c>
      <c r="AH24" s="26">
        <f t="shared" si="13"/>
        <v>89.7</v>
      </c>
      <c r="AI24" s="63" t="s">
        <v>98</v>
      </c>
    </row>
    <row r="25" spans="1:35" ht="37.5" customHeight="1">
      <c r="A25" s="14"/>
      <c r="B25" s="66"/>
      <c r="C25" s="24"/>
      <c r="D25" s="23"/>
      <c r="E25" s="23"/>
      <c r="F25" s="23"/>
      <c r="G25" s="56"/>
      <c r="H25" s="56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43"/>
      <c r="Y25" s="43"/>
      <c r="Z25" s="26"/>
      <c r="AA25" s="26"/>
      <c r="AB25" s="26"/>
      <c r="AC25" s="23"/>
      <c r="AD25" s="23"/>
      <c r="AE25" s="23"/>
      <c r="AF25" s="26"/>
      <c r="AG25" s="26"/>
      <c r="AH25" s="26"/>
      <c r="AI25" s="8"/>
    </row>
    <row r="26" spans="1:35" ht="37.5" customHeight="1">
      <c r="A26" s="80" t="s">
        <v>61</v>
      </c>
      <c r="B26" s="81"/>
      <c r="C26" s="24">
        <f t="shared" si="14"/>
        <v>33</v>
      </c>
      <c r="D26" s="23">
        <f t="shared" si="15"/>
        <v>18</v>
      </c>
      <c r="E26" s="23">
        <f t="shared" si="16"/>
        <v>15</v>
      </c>
      <c r="F26" s="23">
        <f t="shared" si="17"/>
        <v>33</v>
      </c>
      <c r="G26" s="56">
        <v>18</v>
      </c>
      <c r="H26" s="56">
        <v>15</v>
      </c>
      <c r="I26" s="23">
        <f t="shared" si="5"/>
        <v>0</v>
      </c>
      <c r="J26" s="23">
        <v>0</v>
      </c>
      <c r="K26" s="23">
        <v>0</v>
      </c>
      <c r="L26" s="23">
        <f t="shared" si="6"/>
        <v>0</v>
      </c>
      <c r="M26" s="23">
        <v>0</v>
      </c>
      <c r="N26" s="23">
        <v>0</v>
      </c>
      <c r="O26" s="23">
        <f t="shared" si="7"/>
        <v>0</v>
      </c>
      <c r="P26" s="23">
        <v>0</v>
      </c>
      <c r="Q26" s="23">
        <v>0</v>
      </c>
      <c r="R26" s="23"/>
      <c r="S26" s="23"/>
      <c r="T26" s="23">
        <f t="shared" si="8"/>
        <v>0</v>
      </c>
      <c r="U26" s="23">
        <v>0</v>
      </c>
      <c r="V26" s="23">
        <v>0</v>
      </c>
      <c r="W26" s="23">
        <f t="shared" si="9"/>
        <v>0</v>
      </c>
      <c r="X26" s="43">
        <v>0</v>
      </c>
      <c r="Y26" s="43">
        <v>0</v>
      </c>
      <c r="Z26" s="26">
        <f>IF('第43表'!C26=0,REPT(" ",3)&amp;"-",ROUND(C26/'第43表'!C26*100,1))</f>
        <v>43.4</v>
      </c>
      <c r="AA26" s="26">
        <f>IF('第43表'!D26=0,REPT(" ",3)&amp;"-",ROUND(D26/'第43表'!D26*100,1))</f>
        <v>51.4</v>
      </c>
      <c r="AB26" s="26">
        <f>IF('第43表'!E26=0,REPT(" ",3)&amp;"-",ROUND(E26/'第43表'!E26*100,1))</f>
        <v>36.6</v>
      </c>
      <c r="AC26" s="23">
        <f t="shared" si="10"/>
        <v>24</v>
      </c>
      <c r="AD26" s="23">
        <v>13</v>
      </c>
      <c r="AE26" s="23">
        <v>11</v>
      </c>
      <c r="AF26" s="26">
        <f t="shared" si="11"/>
        <v>72.7</v>
      </c>
      <c r="AG26" s="26">
        <f t="shared" si="12"/>
        <v>72.2</v>
      </c>
      <c r="AH26" s="26">
        <f t="shared" si="13"/>
        <v>73.3</v>
      </c>
      <c r="AI26" s="5" t="s">
        <v>32</v>
      </c>
    </row>
    <row r="27" spans="1:35" ht="37.5" customHeight="1">
      <c r="A27" s="108" t="s">
        <v>33</v>
      </c>
      <c r="B27" s="109"/>
      <c r="C27" s="24">
        <f t="shared" si="14"/>
        <v>86</v>
      </c>
      <c r="D27" s="23">
        <f t="shared" si="15"/>
        <v>59</v>
      </c>
      <c r="E27" s="23">
        <f t="shared" si="16"/>
        <v>27</v>
      </c>
      <c r="F27" s="23">
        <f t="shared" si="17"/>
        <v>86</v>
      </c>
      <c r="G27" s="56">
        <v>59</v>
      </c>
      <c r="H27" s="56">
        <v>27</v>
      </c>
      <c r="I27" s="23">
        <f t="shared" si="5"/>
        <v>0</v>
      </c>
      <c r="J27" s="23">
        <v>0</v>
      </c>
      <c r="K27" s="23">
        <v>0</v>
      </c>
      <c r="L27" s="23">
        <f t="shared" si="6"/>
        <v>0</v>
      </c>
      <c r="M27" s="23">
        <v>0</v>
      </c>
      <c r="N27" s="23">
        <v>0</v>
      </c>
      <c r="O27" s="23">
        <f t="shared" si="7"/>
        <v>0</v>
      </c>
      <c r="P27" s="23">
        <v>0</v>
      </c>
      <c r="Q27" s="23">
        <v>0</v>
      </c>
      <c r="R27" s="23"/>
      <c r="S27" s="23"/>
      <c r="T27" s="23">
        <f t="shared" si="8"/>
        <v>0</v>
      </c>
      <c r="U27" s="23">
        <v>0</v>
      </c>
      <c r="V27" s="23">
        <v>0</v>
      </c>
      <c r="W27" s="23">
        <f t="shared" si="9"/>
        <v>0</v>
      </c>
      <c r="X27" s="43">
        <v>0</v>
      </c>
      <c r="Y27" s="43">
        <v>0</v>
      </c>
      <c r="Z27" s="26">
        <f>IF('第43表'!C27=0,REPT(" ",3)&amp;"-",ROUND(C27/'第43表'!C27*100,1))</f>
        <v>32.7</v>
      </c>
      <c r="AA27" s="26">
        <f>IF('第43表'!D27=0,REPT(" ",3)&amp;"-",ROUND(D27/'第43表'!D27*100,1))</f>
        <v>36.9</v>
      </c>
      <c r="AB27" s="26">
        <f>IF('第43表'!E27=0,REPT(" ",3)&amp;"-",ROUND(E27/'第43表'!E27*100,1))</f>
        <v>26.2</v>
      </c>
      <c r="AC27" s="23">
        <f t="shared" si="10"/>
        <v>71</v>
      </c>
      <c r="AD27" s="23">
        <v>47</v>
      </c>
      <c r="AE27" s="23">
        <v>24</v>
      </c>
      <c r="AF27" s="26">
        <f t="shared" si="11"/>
        <v>82.6</v>
      </c>
      <c r="AG27" s="26">
        <f t="shared" si="12"/>
        <v>79.7</v>
      </c>
      <c r="AH27" s="26">
        <f t="shared" si="13"/>
        <v>88.9</v>
      </c>
      <c r="AI27" s="5" t="s">
        <v>34</v>
      </c>
    </row>
    <row r="28" spans="1:35" ht="37.5" customHeight="1">
      <c r="A28" s="108" t="s">
        <v>35</v>
      </c>
      <c r="B28" s="109"/>
      <c r="C28" s="24">
        <f t="shared" si="14"/>
        <v>67</v>
      </c>
      <c r="D28" s="23">
        <f t="shared" si="15"/>
        <v>41</v>
      </c>
      <c r="E28" s="23">
        <f t="shared" si="16"/>
        <v>26</v>
      </c>
      <c r="F28" s="23">
        <f t="shared" si="17"/>
        <v>67</v>
      </c>
      <c r="G28" s="56">
        <v>41</v>
      </c>
      <c r="H28" s="56">
        <v>26</v>
      </c>
      <c r="I28" s="23">
        <f t="shared" si="5"/>
        <v>0</v>
      </c>
      <c r="J28" s="23">
        <v>0</v>
      </c>
      <c r="K28" s="23">
        <v>0</v>
      </c>
      <c r="L28" s="23">
        <f t="shared" si="6"/>
        <v>0</v>
      </c>
      <c r="M28" s="23">
        <v>0</v>
      </c>
      <c r="N28" s="23">
        <v>0</v>
      </c>
      <c r="O28" s="23">
        <f t="shared" si="7"/>
        <v>0</v>
      </c>
      <c r="P28" s="23">
        <v>0</v>
      </c>
      <c r="Q28" s="23">
        <v>0</v>
      </c>
      <c r="R28" s="23"/>
      <c r="S28" s="23"/>
      <c r="T28" s="23">
        <f t="shared" si="8"/>
        <v>0</v>
      </c>
      <c r="U28" s="23">
        <v>0</v>
      </c>
      <c r="V28" s="23">
        <v>0</v>
      </c>
      <c r="W28" s="23">
        <f t="shared" si="9"/>
        <v>13</v>
      </c>
      <c r="X28" s="43">
        <v>11</v>
      </c>
      <c r="Y28" s="43">
        <v>2</v>
      </c>
      <c r="Z28" s="26">
        <f>IF('第43表'!C28=0,REPT(" ",3)&amp;"-",ROUND(C28/'第43表'!C28*100,1))</f>
        <v>37.6</v>
      </c>
      <c r="AA28" s="26">
        <f>IF('第43表'!D28=0,REPT(" ",3)&amp;"-",ROUND(D28/'第43表'!D28*100,1))</f>
        <v>39.4</v>
      </c>
      <c r="AB28" s="26">
        <f>IF('第43表'!E28=0,REPT(" ",3)&amp;"-",ROUND(E28/'第43表'!E28*100,1))</f>
        <v>35.1</v>
      </c>
      <c r="AC28" s="23">
        <f t="shared" si="10"/>
        <v>62</v>
      </c>
      <c r="AD28" s="23">
        <v>38</v>
      </c>
      <c r="AE28" s="23">
        <v>24</v>
      </c>
      <c r="AF28" s="26">
        <f t="shared" si="11"/>
        <v>92.5</v>
      </c>
      <c r="AG28" s="26">
        <f t="shared" si="12"/>
        <v>92.7</v>
      </c>
      <c r="AH28" s="26">
        <f t="shared" si="13"/>
        <v>92.3</v>
      </c>
      <c r="AI28" s="5" t="s">
        <v>36</v>
      </c>
    </row>
    <row r="29" spans="1:35" ht="37.5" customHeight="1">
      <c r="A29" s="108" t="s">
        <v>37</v>
      </c>
      <c r="B29" s="109"/>
      <c r="C29" s="24">
        <f t="shared" si="14"/>
        <v>61</v>
      </c>
      <c r="D29" s="23">
        <f t="shared" si="15"/>
        <v>46</v>
      </c>
      <c r="E29" s="23">
        <f t="shared" si="16"/>
        <v>15</v>
      </c>
      <c r="F29" s="23">
        <f t="shared" si="17"/>
        <v>61</v>
      </c>
      <c r="G29" s="56">
        <v>46</v>
      </c>
      <c r="H29" s="56">
        <v>15</v>
      </c>
      <c r="I29" s="23">
        <f t="shared" si="5"/>
        <v>0</v>
      </c>
      <c r="J29" s="23">
        <v>0</v>
      </c>
      <c r="K29" s="23">
        <v>0</v>
      </c>
      <c r="L29" s="23">
        <f t="shared" si="6"/>
        <v>0</v>
      </c>
      <c r="M29" s="23">
        <v>0</v>
      </c>
      <c r="N29" s="23">
        <v>0</v>
      </c>
      <c r="O29" s="23">
        <f t="shared" si="7"/>
        <v>0</v>
      </c>
      <c r="P29" s="23">
        <v>0</v>
      </c>
      <c r="Q29" s="23">
        <v>0</v>
      </c>
      <c r="R29" s="23"/>
      <c r="S29" s="23"/>
      <c r="T29" s="23">
        <f t="shared" si="8"/>
        <v>0</v>
      </c>
      <c r="U29" s="23">
        <v>0</v>
      </c>
      <c r="V29" s="23">
        <v>0</v>
      </c>
      <c r="W29" s="23">
        <f t="shared" si="9"/>
        <v>1</v>
      </c>
      <c r="X29" s="43">
        <v>1</v>
      </c>
      <c r="Y29" s="43">
        <v>0</v>
      </c>
      <c r="Z29" s="26">
        <f>IF('第43表'!C29=0,REPT(" ",3)&amp;"-",ROUND(C29/'第43表'!C29*100,1))</f>
        <v>70.1</v>
      </c>
      <c r="AA29" s="26">
        <f>IF('第43表'!D29=0,REPT(" ",3)&amp;"-",ROUND(D29/'第43表'!D29*100,1))</f>
        <v>78</v>
      </c>
      <c r="AB29" s="26">
        <f>IF('第43表'!E29=0,REPT(" ",3)&amp;"-",ROUND(E29/'第43表'!E29*100,1))</f>
        <v>53.6</v>
      </c>
      <c r="AC29" s="23">
        <f t="shared" si="10"/>
        <v>49</v>
      </c>
      <c r="AD29" s="23">
        <v>35</v>
      </c>
      <c r="AE29" s="23">
        <v>14</v>
      </c>
      <c r="AF29" s="26">
        <f t="shared" si="11"/>
        <v>80.3</v>
      </c>
      <c r="AG29" s="26">
        <f t="shared" si="12"/>
        <v>76.1</v>
      </c>
      <c r="AH29" s="26">
        <f t="shared" si="13"/>
        <v>93.3</v>
      </c>
      <c r="AI29" s="5" t="s">
        <v>38</v>
      </c>
    </row>
    <row r="30" spans="1:35" ht="37.5" customHeight="1">
      <c r="A30" s="108" t="s">
        <v>62</v>
      </c>
      <c r="B30" s="109"/>
      <c r="C30" s="24">
        <f t="shared" si="14"/>
        <v>35</v>
      </c>
      <c r="D30" s="23">
        <f t="shared" si="15"/>
        <v>17</v>
      </c>
      <c r="E30" s="23">
        <f t="shared" si="16"/>
        <v>18</v>
      </c>
      <c r="F30" s="23">
        <f t="shared" si="17"/>
        <v>33</v>
      </c>
      <c r="G30" s="56">
        <v>17</v>
      </c>
      <c r="H30" s="56">
        <v>16</v>
      </c>
      <c r="I30" s="23">
        <f t="shared" si="5"/>
        <v>0</v>
      </c>
      <c r="J30" s="23">
        <v>0</v>
      </c>
      <c r="K30" s="23">
        <v>0</v>
      </c>
      <c r="L30" s="23">
        <f t="shared" si="6"/>
        <v>0</v>
      </c>
      <c r="M30" s="23">
        <v>0</v>
      </c>
      <c r="N30" s="23">
        <v>0</v>
      </c>
      <c r="O30" s="23">
        <f t="shared" si="7"/>
        <v>2</v>
      </c>
      <c r="P30" s="23">
        <v>0</v>
      </c>
      <c r="Q30" s="23">
        <v>2</v>
      </c>
      <c r="R30" s="23"/>
      <c r="S30" s="23"/>
      <c r="T30" s="23">
        <f t="shared" si="8"/>
        <v>0</v>
      </c>
      <c r="U30" s="23">
        <v>0</v>
      </c>
      <c r="V30" s="23">
        <v>0</v>
      </c>
      <c r="W30" s="23">
        <f t="shared" si="9"/>
        <v>0</v>
      </c>
      <c r="X30" s="43">
        <v>0</v>
      </c>
      <c r="Y30" s="43">
        <v>0</v>
      </c>
      <c r="Z30" s="26">
        <f>IF('第43表'!C30=0,REPT(" ",3)&amp;"-",ROUND(C30/'第43表'!C30*100,1))</f>
        <v>46.1</v>
      </c>
      <c r="AA30" s="26">
        <f>IF('第43表'!D30=0,REPT(" ",3)&amp;"-",ROUND(D30/'第43表'!D30*100,1))</f>
        <v>44.7</v>
      </c>
      <c r="AB30" s="26">
        <f>IF('第43表'!E30=0,REPT(" ",3)&amp;"-",ROUND(E30/'第43表'!E30*100,1))</f>
        <v>47.4</v>
      </c>
      <c r="AC30" s="23">
        <f t="shared" si="10"/>
        <v>29</v>
      </c>
      <c r="AD30" s="23">
        <v>12</v>
      </c>
      <c r="AE30" s="23">
        <v>17</v>
      </c>
      <c r="AF30" s="26">
        <f t="shared" si="11"/>
        <v>82.9</v>
      </c>
      <c r="AG30" s="26">
        <f t="shared" si="12"/>
        <v>70.6</v>
      </c>
      <c r="AH30" s="26">
        <f t="shared" si="13"/>
        <v>94.4</v>
      </c>
      <c r="AI30" s="5" t="s">
        <v>39</v>
      </c>
    </row>
    <row r="31" spans="1:35" ht="37.5" customHeight="1">
      <c r="A31" s="87" t="s">
        <v>40</v>
      </c>
      <c r="B31" s="96"/>
      <c r="C31" s="25">
        <f t="shared" si="14"/>
        <v>76</v>
      </c>
      <c r="D31" s="25">
        <f t="shared" si="15"/>
        <v>34</v>
      </c>
      <c r="E31" s="25">
        <f t="shared" si="16"/>
        <v>42</v>
      </c>
      <c r="F31" s="25">
        <f t="shared" si="17"/>
        <v>76</v>
      </c>
      <c r="G31" s="57">
        <v>34</v>
      </c>
      <c r="H31" s="57">
        <v>42</v>
      </c>
      <c r="I31" s="25">
        <f t="shared" si="5"/>
        <v>0</v>
      </c>
      <c r="J31" s="25">
        <v>0</v>
      </c>
      <c r="K31" s="25">
        <v>0</v>
      </c>
      <c r="L31" s="25">
        <f t="shared" si="6"/>
        <v>0</v>
      </c>
      <c r="M31" s="25">
        <v>0</v>
      </c>
      <c r="N31" s="25">
        <v>0</v>
      </c>
      <c r="O31" s="25">
        <f t="shared" si="7"/>
        <v>0</v>
      </c>
      <c r="P31" s="25">
        <v>0</v>
      </c>
      <c r="Q31" s="25">
        <v>0</v>
      </c>
      <c r="R31" s="25"/>
      <c r="S31" s="25"/>
      <c r="T31" s="25">
        <f t="shared" si="8"/>
        <v>0</v>
      </c>
      <c r="U31" s="25">
        <v>0</v>
      </c>
      <c r="V31" s="25">
        <v>0</v>
      </c>
      <c r="W31" s="25">
        <f t="shared" si="9"/>
        <v>1</v>
      </c>
      <c r="X31" s="44">
        <v>1</v>
      </c>
      <c r="Y31" s="44">
        <v>0</v>
      </c>
      <c r="Z31" s="27">
        <f>IF('第43表'!C31=0,REPT(" ",3)&amp;"-",ROUND(C31/'第43表'!C31*100,1))</f>
        <v>31</v>
      </c>
      <c r="AA31" s="27">
        <f>IF('第43表'!D31=0,REPT(" ",3)&amp;"-",ROUND(D31/'第43表'!D31*100,1))</f>
        <v>30.4</v>
      </c>
      <c r="AB31" s="27">
        <f>IF('第43表'!E31=0,REPT(" ",3)&amp;"-",ROUND(E31/'第43表'!E31*100,1))</f>
        <v>31.6</v>
      </c>
      <c r="AC31" s="25">
        <f t="shared" si="10"/>
        <v>56</v>
      </c>
      <c r="AD31" s="25">
        <v>18</v>
      </c>
      <c r="AE31" s="25">
        <v>38</v>
      </c>
      <c r="AF31" s="27">
        <f t="shared" si="11"/>
        <v>73.7</v>
      </c>
      <c r="AG31" s="27">
        <f t="shared" si="12"/>
        <v>52.9</v>
      </c>
      <c r="AH31" s="27">
        <f t="shared" si="13"/>
        <v>90.5</v>
      </c>
      <c r="AI31" s="62" t="s">
        <v>41</v>
      </c>
    </row>
    <row r="32" ht="37.5" customHeight="1">
      <c r="B32" s="1" t="s">
        <v>67</v>
      </c>
    </row>
    <row r="33" ht="37.5" customHeight="1">
      <c r="B33" s="1" t="s">
        <v>56</v>
      </c>
    </row>
  </sheetData>
  <sheetProtection/>
  <mergeCells count="13">
    <mergeCell ref="A30:B30"/>
    <mergeCell ref="A31:B31"/>
    <mergeCell ref="A26:B26"/>
    <mergeCell ref="A27:B27"/>
    <mergeCell ref="A28:B28"/>
    <mergeCell ref="A29:B29"/>
    <mergeCell ref="C3:E4"/>
    <mergeCell ref="F3:H4"/>
    <mergeCell ref="Z3:AB4"/>
    <mergeCell ref="W3:Y3"/>
    <mergeCell ref="W4:Y4"/>
    <mergeCell ref="L3:N3"/>
    <mergeCell ref="L4:N4"/>
  </mergeCells>
  <printOptions/>
  <pageMargins left="0.7874015748031497" right="0.3937007874015748" top="0.984251968503937" bottom="0.551181102362204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zoomScalePageLayoutView="0" workbookViewId="0" topLeftCell="A1">
      <selection activeCell="B35" sqref="B35"/>
    </sheetView>
  </sheetViews>
  <sheetFormatPr defaultColWidth="8.66015625" defaultRowHeight="33.75" customHeight="1"/>
  <cols>
    <col min="1" max="1" width="3.66015625" style="1" customWidth="1"/>
    <col min="2" max="2" width="10.16015625" style="1" customWidth="1"/>
    <col min="3" max="7" width="7.58203125" style="1" customWidth="1"/>
    <col min="8" max="8" width="6.16015625" style="1" customWidth="1"/>
    <col min="9" max="9" width="7.58203125" style="1" customWidth="1"/>
    <col min="10" max="10" width="4.66015625" style="1" customWidth="1"/>
    <col min="11" max="11" width="4.08203125" style="1" customWidth="1"/>
    <col min="12" max="13" width="3.66015625" style="1" customWidth="1"/>
    <col min="14" max="14" width="4.41015625" style="1" customWidth="1"/>
    <col min="15" max="15" width="5.41015625" style="1" customWidth="1"/>
    <col min="16" max="17" width="3.58203125" style="1" customWidth="1"/>
    <col min="18" max="16384" width="8.83203125" style="1" customWidth="1"/>
  </cols>
  <sheetData>
    <row r="1" ht="33.75" customHeight="1">
      <c r="B1" s="1" t="s">
        <v>51</v>
      </c>
    </row>
    <row r="2" spans="1:17" ht="3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3:17" ht="33.75" customHeight="1">
      <c r="C3" s="3"/>
      <c r="D3" s="3"/>
      <c r="G3" s="3"/>
      <c r="J3" s="119" t="s">
        <v>71</v>
      </c>
      <c r="K3" s="129"/>
      <c r="L3" s="119" t="s">
        <v>74</v>
      </c>
      <c r="M3" s="129"/>
      <c r="N3" s="127" t="s">
        <v>70</v>
      </c>
      <c r="O3" s="81"/>
      <c r="P3" s="119" t="s">
        <v>77</v>
      </c>
      <c r="Q3" s="120"/>
    </row>
    <row r="4" spans="3:17" ht="33.75" customHeight="1">
      <c r="C4" s="3"/>
      <c r="D4" s="18" t="s">
        <v>45</v>
      </c>
      <c r="E4" s="12"/>
      <c r="F4" s="12"/>
      <c r="G4" s="18" t="s">
        <v>46</v>
      </c>
      <c r="H4" s="12"/>
      <c r="I4" s="12"/>
      <c r="J4" s="121" t="s">
        <v>72</v>
      </c>
      <c r="K4" s="130"/>
      <c r="L4" s="121" t="s">
        <v>75</v>
      </c>
      <c r="M4" s="130"/>
      <c r="N4" s="3" t="s">
        <v>0</v>
      </c>
      <c r="P4" s="121" t="s">
        <v>78</v>
      </c>
      <c r="Q4" s="122"/>
    </row>
    <row r="5" spans="2:17" ht="33.75" customHeight="1">
      <c r="B5" s="1" t="s">
        <v>5</v>
      </c>
      <c r="C5" s="5" t="s">
        <v>6</v>
      </c>
      <c r="D5" s="4"/>
      <c r="E5" s="2"/>
      <c r="F5" s="2"/>
      <c r="G5" s="4"/>
      <c r="H5" s="2"/>
      <c r="I5" s="2"/>
      <c r="J5" s="123" t="s">
        <v>73</v>
      </c>
      <c r="K5" s="131"/>
      <c r="L5" s="123" t="s">
        <v>76</v>
      </c>
      <c r="M5" s="131"/>
      <c r="N5" s="128" t="s">
        <v>69</v>
      </c>
      <c r="O5" s="85"/>
      <c r="P5" s="123" t="s">
        <v>79</v>
      </c>
      <c r="Q5" s="124"/>
    </row>
    <row r="6" spans="3:17" ht="33.75" customHeight="1">
      <c r="C6" s="3"/>
      <c r="D6" s="125" t="s">
        <v>6</v>
      </c>
      <c r="E6" s="125" t="s">
        <v>7</v>
      </c>
      <c r="F6" s="125" t="s">
        <v>8</v>
      </c>
      <c r="G6" s="125" t="s">
        <v>6</v>
      </c>
      <c r="H6" s="125" t="s">
        <v>7</v>
      </c>
      <c r="I6" s="125" t="s">
        <v>8</v>
      </c>
      <c r="J6" s="125" t="s">
        <v>7</v>
      </c>
      <c r="K6" s="125" t="s">
        <v>8</v>
      </c>
      <c r="L6" s="125" t="s">
        <v>7</v>
      </c>
      <c r="M6" s="125" t="s">
        <v>8</v>
      </c>
      <c r="N6" s="125" t="s">
        <v>7</v>
      </c>
      <c r="O6" s="125" t="s">
        <v>8</v>
      </c>
      <c r="P6" s="125" t="s">
        <v>7</v>
      </c>
      <c r="Q6" s="82" t="s">
        <v>8</v>
      </c>
    </row>
    <row r="7" spans="1:17" ht="33.75" customHeight="1">
      <c r="A7" s="2"/>
      <c r="B7" s="2"/>
      <c r="C7" s="4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83"/>
    </row>
    <row r="8" spans="3:17" ht="33.75" customHeight="1"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33.75" customHeight="1">
      <c r="A9" s="59" t="s">
        <v>95</v>
      </c>
      <c r="B9" s="59"/>
      <c r="C9" s="70">
        <v>5613</v>
      </c>
      <c r="D9" s="71">
        <v>4178</v>
      </c>
      <c r="E9" s="71">
        <v>2374</v>
      </c>
      <c r="F9" s="71">
        <v>1804</v>
      </c>
      <c r="G9" s="71">
        <v>1324</v>
      </c>
      <c r="H9" s="71">
        <v>168</v>
      </c>
      <c r="I9" s="71">
        <v>1156</v>
      </c>
      <c r="J9" s="71">
        <v>9</v>
      </c>
      <c r="K9" s="71">
        <v>3</v>
      </c>
      <c r="L9" s="71">
        <v>1</v>
      </c>
      <c r="M9" s="71">
        <v>0</v>
      </c>
      <c r="N9" s="71">
        <v>30</v>
      </c>
      <c r="O9" s="71">
        <v>68</v>
      </c>
      <c r="P9" s="71">
        <v>0</v>
      </c>
      <c r="Q9" s="71">
        <v>0</v>
      </c>
    </row>
    <row r="10" spans="3:17" ht="33.75" customHeight="1"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33.75" customHeight="1">
      <c r="A11" s="1" t="s">
        <v>96</v>
      </c>
      <c r="C11" s="70">
        <f>SUM(C13:C31)</f>
        <v>5602</v>
      </c>
      <c r="D11" s="72">
        <f aca="true" t="shared" si="0" ref="D11:Q11">SUM(D13:D31)</f>
        <v>4121</v>
      </c>
      <c r="E11" s="72">
        <f t="shared" si="0"/>
        <v>2429</v>
      </c>
      <c r="F11" s="72">
        <f t="shared" si="0"/>
        <v>1692</v>
      </c>
      <c r="G11" s="72">
        <f t="shared" si="0"/>
        <v>1230</v>
      </c>
      <c r="H11" s="72">
        <f t="shared" si="0"/>
        <v>171</v>
      </c>
      <c r="I11" s="72">
        <f t="shared" si="0"/>
        <v>1059</v>
      </c>
      <c r="J11" s="72">
        <f t="shared" si="0"/>
        <v>0</v>
      </c>
      <c r="K11" s="72">
        <f t="shared" si="0"/>
        <v>7</v>
      </c>
      <c r="L11" s="72">
        <f t="shared" si="0"/>
        <v>2</v>
      </c>
      <c r="M11" s="72">
        <f t="shared" si="0"/>
        <v>0</v>
      </c>
      <c r="N11" s="72">
        <f t="shared" si="0"/>
        <v>40</v>
      </c>
      <c r="O11" s="72">
        <f t="shared" si="0"/>
        <v>202</v>
      </c>
      <c r="P11" s="72">
        <f t="shared" si="0"/>
        <v>0</v>
      </c>
      <c r="Q11" s="72">
        <f t="shared" si="0"/>
        <v>0</v>
      </c>
    </row>
    <row r="12" spans="1:17" ht="33.75" customHeight="1">
      <c r="A12" s="11"/>
      <c r="B12" s="17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33.75" customHeight="1">
      <c r="A13" s="12" t="s">
        <v>10</v>
      </c>
      <c r="B13" s="12"/>
      <c r="C13" s="70">
        <f>D13+G13+J13+K13+L13+M13+N13+O13+P13+Q13</f>
        <v>2523</v>
      </c>
      <c r="D13" s="71">
        <f>E13+F13</f>
        <v>1945</v>
      </c>
      <c r="E13" s="71">
        <v>1092</v>
      </c>
      <c r="F13" s="71">
        <v>853</v>
      </c>
      <c r="G13" s="71">
        <f>H13+I13</f>
        <v>521</v>
      </c>
      <c r="H13" s="71">
        <v>52</v>
      </c>
      <c r="I13" s="71">
        <v>469</v>
      </c>
      <c r="J13" s="71">
        <v>0</v>
      </c>
      <c r="K13" s="71">
        <v>2</v>
      </c>
      <c r="L13" s="71">
        <v>0</v>
      </c>
      <c r="M13" s="71">
        <v>0</v>
      </c>
      <c r="N13" s="71">
        <v>15</v>
      </c>
      <c r="O13" s="71">
        <v>40</v>
      </c>
      <c r="P13" s="71">
        <v>0</v>
      </c>
      <c r="Q13" s="71">
        <v>0</v>
      </c>
    </row>
    <row r="14" spans="1:17" ht="33.75" customHeight="1">
      <c r="A14" s="12" t="s">
        <v>12</v>
      </c>
      <c r="B14" s="12"/>
      <c r="C14" s="70">
        <f aca="true" t="shared" si="1" ref="C14:C31">D14+G14+J14+K14+L14+M14+N14+O14+P14+Q14</f>
        <v>572</v>
      </c>
      <c r="D14" s="71">
        <f aca="true" t="shared" si="2" ref="D14:D31">E14+F14</f>
        <v>361</v>
      </c>
      <c r="E14" s="71">
        <v>216</v>
      </c>
      <c r="F14" s="71">
        <v>145</v>
      </c>
      <c r="G14" s="71">
        <f aca="true" t="shared" si="3" ref="G14:G31">H14+I14</f>
        <v>137</v>
      </c>
      <c r="H14" s="71">
        <v>21</v>
      </c>
      <c r="I14" s="71">
        <v>116</v>
      </c>
      <c r="J14" s="71">
        <v>0</v>
      </c>
      <c r="K14" s="71">
        <v>2</v>
      </c>
      <c r="L14" s="71">
        <v>2</v>
      </c>
      <c r="M14" s="71">
        <v>0</v>
      </c>
      <c r="N14" s="71">
        <v>8</v>
      </c>
      <c r="O14" s="71">
        <v>62</v>
      </c>
      <c r="P14" s="71">
        <v>0</v>
      </c>
      <c r="Q14" s="71">
        <v>0</v>
      </c>
    </row>
    <row r="15" spans="1:17" ht="33.75" customHeight="1">
      <c r="A15" s="12" t="s">
        <v>14</v>
      </c>
      <c r="B15" s="12"/>
      <c r="C15" s="70">
        <f t="shared" si="1"/>
        <v>464</v>
      </c>
      <c r="D15" s="71">
        <f t="shared" si="2"/>
        <v>358</v>
      </c>
      <c r="E15" s="71">
        <v>233</v>
      </c>
      <c r="F15" s="71">
        <v>125</v>
      </c>
      <c r="G15" s="71">
        <f t="shared" si="3"/>
        <v>105</v>
      </c>
      <c r="H15" s="71">
        <v>15</v>
      </c>
      <c r="I15" s="71">
        <v>90</v>
      </c>
      <c r="J15" s="71">
        <v>0</v>
      </c>
      <c r="K15" s="71">
        <v>1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</row>
    <row r="16" spans="1:17" ht="33.75" customHeight="1">
      <c r="A16" s="12" t="s">
        <v>16</v>
      </c>
      <c r="B16" s="12"/>
      <c r="C16" s="70">
        <f t="shared" si="1"/>
        <v>417</v>
      </c>
      <c r="D16" s="71">
        <f t="shared" si="2"/>
        <v>277</v>
      </c>
      <c r="E16" s="71">
        <v>168</v>
      </c>
      <c r="F16" s="71">
        <v>109</v>
      </c>
      <c r="G16" s="71">
        <f t="shared" si="3"/>
        <v>79</v>
      </c>
      <c r="H16" s="71">
        <v>15</v>
      </c>
      <c r="I16" s="71">
        <v>64</v>
      </c>
      <c r="J16" s="71">
        <v>0</v>
      </c>
      <c r="K16" s="71">
        <v>0</v>
      </c>
      <c r="L16" s="71">
        <v>0</v>
      </c>
      <c r="M16" s="71">
        <v>0</v>
      </c>
      <c r="N16" s="71">
        <v>6</v>
      </c>
      <c r="O16" s="71">
        <v>55</v>
      </c>
      <c r="P16" s="71">
        <v>0</v>
      </c>
      <c r="Q16" s="71">
        <v>0</v>
      </c>
    </row>
    <row r="17" spans="1:17" ht="33.75" customHeight="1">
      <c r="A17" s="12" t="s">
        <v>18</v>
      </c>
      <c r="B17" s="12"/>
      <c r="C17" s="70">
        <f t="shared" si="1"/>
        <v>273</v>
      </c>
      <c r="D17" s="71">
        <f t="shared" si="2"/>
        <v>212</v>
      </c>
      <c r="E17" s="71">
        <v>115</v>
      </c>
      <c r="F17" s="71">
        <v>97</v>
      </c>
      <c r="G17" s="71">
        <f t="shared" si="3"/>
        <v>61</v>
      </c>
      <c r="H17" s="71">
        <v>6</v>
      </c>
      <c r="I17" s="71">
        <v>55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</row>
    <row r="18" spans="1:17" ht="33.75" customHeight="1">
      <c r="A18" s="12" t="s">
        <v>20</v>
      </c>
      <c r="B18" s="12"/>
      <c r="C18" s="70">
        <f t="shared" si="1"/>
        <v>171</v>
      </c>
      <c r="D18" s="71">
        <f t="shared" si="2"/>
        <v>137</v>
      </c>
      <c r="E18" s="71">
        <v>86</v>
      </c>
      <c r="F18" s="71">
        <v>51</v>
      </c>
      <c r="G18" s="71">
        <f t="shared" si="3"/>
        <v>28</v>
      </c>
      <c r="H18" s="71">
        <v>3</v>
      </c>
      <c r="I18" s="71">
        <v>25</v>
      </c>
      <c r="J18" s="71">
        <v>0</v>
      </c>
      <c r="K18" s="71">
        <v>0</v>
      </c>
      <c r="L18" s="71">
        <v>0</v>
      </c>
      <c r="M18" s="71">
        <v>0</v>
      </c>
      <c r="N18" s="71">
        <v>6</v>
      </c>
      <c r="O18" s="71">
        <v>0</v>
      </c>
      <c r="P18" s="71">
        <v>0</v>
      </c>
      <c r="Q18" s="71">
        <v>0</v>
      </c>
    </row>
    <row r="19" spans="1:17" ht="33.75" customHeight="1">
      <c r="A19" s="12" t="s">
        <v>22</v>
      </c>
      <c r="B19" s="12"/>
      <c r="C19" s="70">
        <f t="shared" si="1"/>
        <v>57</v>
      </c>
      <c r="D19" s="71">
        <f t="shared" si="2"/>
        <v>36</v>
      </c>
      <c r="E19" s="71">
        <v>24</v>
      </c>
      <c r="F19" s="71">
        <v>12</v>
      </c>
      <c r="G19" s="71">
        <f t="shared" si="3"/>
        <v>19</v>
      </c>
      <c r="H19" s="71">
        <v>1</v>
      </c>
      <c r="I19" s="71">
        <v>18</v>
      </c>
      <c r="J19" s="71">
        <v>0</v>
      </c>
      <c r="K19" s="71">
        <v>0</v>
      </c>
      <c r="L19" s="71">
        <v>0</v>
      </c>
      <c r="M19" s="71">
        <v>0</v>
      </c>
      <c r="N19" s="71">
        <v>2</v>
      </c>
      <c r="O19" s="71">
        <v>0</v>
      </c>
      <c r="P19" s="71">
        <v>0</v>
      </c>
      <c r="Q19" s="71">
        <v>0</v>
      </c>
    </row>
    <row r="20" spans="1:17" ht="33.75" customHeight="1">
      <c r="A20" s="12" t="s">
        <v>24</v>
      </c>
      <c r="B20" s="12"/>
      <c r="C20" s="70">
        <f t="shared" si="1"/>
        <v>176</v>
      </c>
      <c r="D20" s="71">
        <f t="shared" si="2"/>
        <v>146</v>
      </c>
      <c r="E20" s="71">
        <v>78</v>
      </c>
      <c r="F20" s="71">
        <v>68</v>
      </c>
      <c r="G20" s="71">
        <f t="shared" si="3"/>
        <v>30</v>
      </c>
      <c r="H20" s="71">
        <v>4</v>
      </c>
      <c r="I20" s="71">
        <v>26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</row>
    <row r="21" spans="1:17" ht="33.75" customHeight="1">
      <c r="A21" s="12" t="s">
        <v>26</v>
      </c>
      <c r="B21" s="12"/>
      <c r="C21" s="70">
        <f t="shared" si="1"/>
        <v>76</v>
      </c>
      <c r="D21" s="71">
        <f t="shared" si="2"/>
        <v>61</v>
      </c>
      <c r="E21" s="71">
        <v>38</v>
      </c>
      <c r="F21" s="71">
        <v>23</v>
      </c>
      <c r="G21" s="71">
        <f t="shared" si="3"/>
        <v>15</v>
      </c>
      <c r="H21" s="71">
        <v>4</v>
      </c>
      <c r="I21" s="71">
        <v>11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</row>
    <row r="22" spans="1:17" ht="33.75" customHeight="1">
      <c r="A22" s="12" t="s">
        <v>28</v>
      </c>
      <c r="B22" s="12"/>
      <c r="C22" s="70">
        <f t="shared" si="1"/>
        <v>184</v>
      </c>
      <c r="D22" s="71">
        <f t="shared" si="2"/>
        <v>140</v>
      </c>
      <c r="E22" s="71">
        <v>91</v>
      </c>
      <c r="F22" s="71">
        <v>49</v>
      </c>
      <c r="G22" s="71">
        <f t="shared" si="3"/>
        <v>44</v>
      </c>
      <c r="H22" s="71">
        <v>7</v>
      </c>
      <c r="I22" s="71">
        <v>37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</row>
    <row r="23" spans="1:17" ht="33.75" customHeight="1">
      <c r="A23" s="61" t="s">
        <v>30</v>
      </c>
      <c r="B23" s="61"/>
      <c r="C23" s="70">
        <f t="shared" si="1"/>
        <v>318</v>
      </c>
      <c r="D23" s="71">
        <f t="shared" si="2"/>
        <v>210</v>
      </c>
      <c r="E23" s="71">
        <v>133</v>
      </c>
      <c r="F23" s="71">
        <v>77</v>
      </c>
      <c r="G23" s="71">
        <f t="shared" si="3"/>
        <v>63</v>
      </c>
      <c r="H23" s="71">
        <v>13</v>
      </c>
      <c r="I23" s="71">
        <v>50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45</v>
      </c>
      <c r="P23" s="71">
        <v>0</v>
      </c>
      <c r="Q23" s="71">
        <v>0</v>
      </c>
    </row>
    <row r="24" spans="1:17" ht="33.75" customHeight="1">
      <c r="A24" s="61" t="s">
        <v>97</v>
      </c>
      <c r="B24" s="65"/>
      <c r="C24" s="72">
        <f t="shared" si="1"/>
        <v>92</v>
      </c>
      <c r="D24" s="71">
        <f t="shared" si="2"/>
        <v>48</v>
      </c>
      <c r="E24" s="71">
        <v>30</v>
      </c>
      <c r="F24" s="71">
        <v>18</v>
      </c>
      <c r="G24" s="71">
        <f t="shared" si="3"/>
        <v>43</v>
      </c>
      <c r="H24" s="71">
        <v>16</v>
      </c>
      <c r="I24" s="71">
        <v>27</v>
      </c>
      <c r="J24" s="71">
        <v>0</v>
      </c>
      <c r="K24" s="71">
        <v>0</v>
      </c>
      <c r="L24" s="71">
        <v>0</v>
      </c>
      <c r="M24" s="71">
        <v>0</v>
      </c>
      <c r="N24" s="71">
        <v>1</v>
      </c>
      <c r="O24" s="71">
        <v>0</v>
      </c>
      <c r="P24" s="71">
        <v>0</v>
      </c>
      <c r="Q24" s="71">
        <v>0</v>
      </c>
    </row>
    <row r="25" spans="1:17" ht="33.75" customHeight="1">
      <c r="A25" s="2"/>
      <c r="B25" s="33"/>
      <c r="C25" s="72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ht="33.75" customHeight="1">
      <c r="A26" s="80" t="s">
        <v>61</v>
      </c>
      <c r="B26" s="81"/>
      <c r="C26" s="72">
        <f t="shared" si="1"/>
        <v>19</v>
      </c>
      <c r="D26" s="71">
        <f t="shared" si="2"/>
        <v>10</v>
      </c>
      <c r="E26" s="71">
        <v>5</v>
      </c>
      <c r="F26" s="71">
        <v>5</v>
      </c>
      <c r="G26" s="71">
        <f t="shared" si="3"/>
        <v>9</v>
      </c>
      <c r="H26" s="71">
        <v>0</v>
      </c>
      <c r="I26" s="71">
        <v>9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</row>
    <row r="27" spans="1:17" ht="33.75" customHeight="1">
      <c r="A27" s="108" t="s">
        <v>33</v>
      </c>
      <c r="B27" s="109"/>
      <c r="C27" s="72">
        <f t="shared" si="1"/>
        <v>103</v>
      </c>
      <c r="D27" s="71">
        <f t="shared" si="2"/>
        <v>85</v>
      </c>
      <c r="E27" s="71">
        <v>57</v>
      </c>
      <c r="F27" s="71">
        <v>28</v>
      </c>
      <c r="G27" s="71">
        <f t="shared" si="3"/>
        <v>17</v>
      </c>
      <c r="H27" s="71">
        <v>1</v>
      </c>
      <c r="I27" s="71">
        <v>16</v>
      </c>
      <c r="J27" s="71">
        <v>0</v>
      </c>
      <c r="K27" s="71">
        <v>0</v>
      </c>
      <c r="L27" s="71">
        <v>0</v>
      </c>
      <c r="M27" s="71">
        <v>0</v>
      </c>
      <c r="N27" s="71">
        <v>1</v>
      </c>
      <c r="O27" s="71">
        <v>0</v>
      </c>
      <c r="P27" s="71">
        <v>0</v>
      </c>
      <c r="Q27" s="71">
        <v>0</v>
      </c>
    </row>
    <row r="28" spans="1:17" ht="33.75" customHeight="1">
      <c r="A28" s="108" t="s">
        <v>35</v>
      </c>
      <c r="B28" s="109"/>
      <c r="C28" s="72">
        <f t="shared" si="1"/>
        <v>41</v>
      </c>
      <c r="D28" s="71">
        <f t="shared" si="2"/>
        <v>25</v>
      </c>
      <c r="E28" s="71">
        <v>21</v>
      </c>
      <c r="F28" s="71">
        <v>4</v>
      </c>
      <c r="G28" s="71">
        <f t="shared" si="3"/>
        <v>16</v>
      </c>
      <c r="H28" s="71">
        <v>3</v>
      </c>
      <c r="I28" s="71">
        <v>13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</row>
    <row r="29" spans="1:17" ht="33.75" customHeight="1">
      <c r="A29" s="108" t="s">
        <v>37</v>
      </c>
      <c r="B29" s="109"/>
      <c r="C29" s="72">
        <f t="shared" si="1"/>
        <v>12</v>
      </c>
      <c r="D29" s="71">
        <f t="shared" si="2"/>
        <v>2</v>
      </c>
      <c r="E29" s="71">
        <v>2</v>
      </c>
      <c r="F29" s="71">
        <v>0</v>
      </c>
      <c r="G29" s="71">
        <f t="shared" si="3"/>
        <v>10</v>
      </c>
      <c r="H29" s="71">
        <v>3</v>
      </c>
      <c r="I29" s="71">
        <v>7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</row>
    <row r="30" spans="1:17" ht="33.75" customHeight="1">
      <c r="A30" s="108" t="s">
        <v>62</v>
      </c>
      <c r="B30" s="109"/>
      <c r="C30" s="72">
        <f t="shared" si="1"/>
        <v>13</v>
      </c>
      <c r="D30" s="71">
        <f t="shared" si="2"/>
        <v>6</v>
      </c>
      <c r="E30" s="71">
        <v>6</v>
      </c>
      <c r="F30" s="71">
        <v>0</v>
      </c>
      <c r="G30" s="71">
        <f t="shared" si="3"/>
        <v>7</v>
      </c>
      <c r="H30" s="71">
        <v>3</v>
      </c>
      <c r="I30" s="71">
        <v>4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</row>
    <row r="31" spans="1:17" ht="33.75" customHeight="1">
      <c r="A31" s="87" t="s">
        <v>40</v>
      </c>
      <c r="B31" s="96"/>
      <c r="C31" s="73">
        <f t="shared" si="1"/>
        <v>91</v>
      </c>
      <c r="D31" s="74">
        <f t="shared" si="2"/>
        <v>62</v>
      </c>
      <c r="E31" s="74">
        <v>34</v>
      </c>
      <c r="F31" s="74">
        <v>28</v>
      </c>
      <c r="G31" s="74">
        <f t="shared" si="3"/>
        <v>26</v>
      </c>
      <c r="H31" s="74">
        <v>4</v>
      </c>
      <c r="I31" s="74">
        <v>22</v>
      </c>
      <c r="J31" s="74">
        <v>0</v>
      </c>
      <c r="K31" s="74">
        <v>2</v>
      </c>
      <c r="L31" s="74">
        <v>0</v>
      </c>
      <c r="M31" s="74">
        <v>0</v>
      </c>
      <c r="N31" s="74">
        <v>1</v>
      </c>
      <c r="O31" s="74">
        <v>0</v>
      </c>
      <c r="P31" s="74">
        <v>0</v>
      </c>
      <c r="Q31" s="74">
        <v>0</v>
      </c>
    </row>
    <row r="32" spans="1:2" ht="33.75" customHeight="1">
      <c r="A32" s="67"/>
      <c r="B32" s="67"/>
    </row>
  </sheetData>
  <sheetProtection/>
  <mergeCells count="31">
    <mergeCell ref="A30:B30"/>
    <mergeCell ref="A31:B31"/>
    <mergeCell ref="A26:B26"/>
    <mergeCell ref="A27:B27"/>
    <mergeCell ref="A28:B28"/>
    <mergeCell ref="A29:B29"/>
    <mergeCell ref="J3:K3"/>
    <mergeCell ref="J4:K4"/>
    <mergeCell ref="J5:K5"/>
    <mergeCell ref="L3:M3"/>
    <mergeCell ref="L4:M4"/>
    <mergeCell ref="L5:M5"/>
    <mergeCell ref="N5:O5"/>
    <mergeCell ref="D6:D7"/>
    <mergeCell ref="E6:E7"/>
    <mergeCell ref="F6:F7"/>
    <mergeCell ref="G6:G7"/>
    <mergeCell ref="H6:H7"/>
    <mergeCell ref="I6:I7"/>
    <mergeCell ref="J6:J7"/>
    <mergeCell ref="K6:K7"/>
    <mergeCell ref="P3:Q3"/>
    <mergeCell ref="P4:Q4"/>
    <mergeCell ref="P5:Q5"/>
    <mergeCell ref="P6:P7"/>
    <mergeCell ref="Q6:Q7"/>
    <mergeCell ref="L6:L7"/>
    <mergeCell ref="M6:M7"/>
    <mergeCell ref="N6:N7"/>
    <mergeCell ref="O6:O7"/>
    <mergeCell ref="N3:O3"/>
  </mergeCells>
  <printOptions/>
  <pageMargins left="0.551181102362204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B33" sqref="B33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5" width="11.16015625" style="1" customWidth="1"/>
    <col min="6" max="9" width="10.66015625" style="1" customWidth="1"/>
    <col min="10" max="16384" width="8.83203125" style="1" customWidth="1"/>
  </cols>
  <sheetData>
    <row r="1" ht="33" customHeight="1">
      <c r="B1" s="1" t="s">
        <v>52</v>
      </c>
    </row>
    <row r="2" spans="1:9" ht="33" customHeight="1">
      <c r="A2" s="2"/>
      <c r="B2" s="2"/>
      <c r="C2" s="2"/>
      <c r="D2" s="2"/>
      <c r="E2" s="2"/>
      <c r="F2" s="2"/>
      <c r="G2" s="2"/>
      <c r="H2" s="2"/>
      <c r="I2" s="2"/>
    </row>
    <row r="3" spans="3:9" ht="33" customHeight="1">
      <c r="C3" s="3"/>
      <c r="D3" s="31"/>
      <c r="E3" s="32"/>
      <c r="F3" s="82" t="s">
        <v>80</v>
      </c>
      <c r="G3" s="81"/>
      <c r="H3" s="82" t="s">
        <v>47</v>
      </c>
      <c r="I3" s="80"/>
    </row>
    <row r="4" spans="3:9" ht="33" customHeight="1">
      <c r="C4" s="3"/>
      <c r="D4" s="2"/>
      <c r="E4" s="33"/>
      <c r="F4" s="83"/>
      <c r="G4" s="85"/>
      <c r="H4" s="83"/>
      <c r="I4" s="84"/>
    </row>
    <row r="5" spans="2:9" ht="33" customHeight="1">
      <c r="B5" s="1" t="s">
        <v>5</v>
      </c>
      <c r="C5" s="5" t="s">
        <v>6</v>
      </c>
      <c r="D5" s="5"/>
      <c r="E5" s="5"/>
      <c r="F5" s="3"/>
      <c r="G5" s="3"/>
      <c r="H5" s="3"/>
      <c r="I5" s="3"/>
    </row>
    <row r="6" spans="3:9" ht="33" customHeight="1">
      <c r="C6" s="3"/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</row>
    <row r="7" spans="1:9" ht="33" customHeight="1">
      <c r="A7" s="2"/>
      <c r="B7" s="2"/>
      <c r="C7" s="4"/>
      <c r="D7" s="4"/>
      <c r="E7" s="4"/>
      <c r="F7" s="4"/>
      <c r="G7" s="4"/>
      <c r="H7" s="4"/>
      <c r="I7" s="4"/>
    </row>
    <row r="8" spans="3:5" ht="33" customHeight="1">
      <c r="C8" s="3"/>
      <c r="D8" s="9"/>
      <c r="E8" s="9"/>
    </row>
    <row r="9" spans="1:9" ht="33" customHeight="1">
      <c r="A9" s="59" t="s">
        <v>103</v>
      </c>
      <c r="B9" s="59"/>
      <c r="C9" s="22">
        <v>800</v>
      </c>
      <c r="D9" s="24">
        <v>476</v>
      </c>
      <c r="E9" s="24">
        <v>324</v>
      </c>
      <c r="F9" s="23">
        <v>352</v>
      </c>
      <c r="G9" s="23">
        <v>246</v>
      </c>
      <c r="H9" s="23">
        <v>124</v>
      </c>
      <c r="I9" s="23">
        <v>78</v>
      </c>
    </row>
    <row r="10" spans="3:9" ht="33" customHeight="1">
      <c r="C10" s="22"/>
      <c r="D10" s="24"/>
      <c r="E10" s="24"/>
      <c r="F10" s="23"/>
      <c r="G10" s="23"/>
      <c r="H10" s="23"/>
      <c r="I10" s="23"/>
    </row>
    <row r="11" spans="1:9" ht="33" customHeight="1">
      <c r="A11" s="1" t="s">
        <v>104</v>
      </c>
      <c r="C11" s="22">
        <f>SUM(C13:C31)</f>
        <v>530</v>
      </c>
      <c r="D11" s="24">
        <f aca="true" t="shared" si="0" ref="D11:I11">SUM(D13:D31)</f>
        <v>314</v>
      </c>
      <c r="E11" s="24">
        <f t="shared" si="0"/>
        <v>216</v>
      </c>
      <c r="F11" s="24">
        <f t="shared" si="0"/>
        <v>234</v>
      </c>
      <c r="G11" s="24">
        <f t="shared" si="0"/>
        <v>159</v>
      </c>
      <c r="H11" s="24">
        <f t="shared" si="0"/>
        <v>80</v>
      </c>
      <c r="I11" s="24">
        <f t="shared" si="0"/>
        <v>57</v>
      </c>
    </row>
    <row r="12" spans="1:9" ht="33" customHeight="1">
      <c r="A12" s="11"/>
      <c r="B12" s="17"/>
      <c r="C12" s="24"/>
      <c r="D12" s="24"/>
      <c r="E12" s="24"/>
      <c r="F12" s="24"/>
      <c r="G12" s="24"/>
      <c r="H12" s="24"/>
      <c r="I12" s="24"/>
    </row>
    <row r="13" spans="1:9" ht="33" customHeight="1">
      <c r="A13" s="75" t="s">
        <v>10</v>
      </c>
      <c r="B13" s="76"/>
      <c r="C13" s="24">
        <f>SUM(D13:E13)</f>
        <v>290</v>
      </c>
      <c r="D13" s="24">
        <f>F13+H13</f>
        <v>182</v>
      </c>
      <c r="E13" s="24">
        <f>G13+I13</f>
        <v>108</v>
      </c>
      <c r="F13" s="23">
        <v>137</v>
      </c>
      <c r="G13" s="23">
        <v>80</v>
      </c>
      <c r="H13" s="23">
        <v>45</v>
      </c>
      <c r="I13" s="23">
        <v>28</v>
      </c>
    </row>
    <row r="14" spans="1:9" ht="33" customHeight="1">
      <c r="A14" s="61" t="s">
        <v>12</v>
      </c>
      <c r="B14" s="77"/>
      <c r="C14" s="24">
        <f aca="true" t="shared" si="1" ref="C14:C31">SUM(D14:E14)</f>
        <v>53</v>
      </c>
      <c r="D14" s="24">
        <f aca="true" t="shared" si="2" ref="D14:D31">F14+H14</f>
        <v>37</v>
      </c>
      <c r="E14" s="24">
        <f aca="true" t="shared" si="3" ref="E14:E31">G14+I14</f>
        <v>16</v>
      </c>
      <c r="F14" s="23">
        <v>28</v>
      </c>
      <c r="G14" s="23">
        <v>10</v>
      </c>
      <c r="H14" s="23">
        <v>9</v>
      </c>
      <c r="I14" s="23">
        <v>6</v>
      </c>
    </row>
    <row r="15" spans="1:9" ht="33" customHeight="1">
      <c r="A15" s="61" t="s">
        <v>14</v>
      </c>
      <c r="B15" s="77"/>
      <c r="C15" s="24">
        <f t="shared" si="1"/>
        <v>21</v>
      </c>
      <c r="D15" s="24">
        <f t="shared" si="2"/>
        <v>8</v>
      </c>
      <c r="E15" s="24">
        <f t="shared" si="3"/>
        <v>13</v>
      </c>
      <c r="F15" s="23">
        <v>8</v>
      </c>
      <c r="G15" s="23">
        <v>13</v>
      </c>
      <c r="H15" s="23">
        <v>0</v>
      </c>
      <c r="I15" s="23">
        <v>0</v>
      </c>
    </row>
    <row r="16" spans="1:9" ht="33" customHeight="1">
      <c r="A16" s="61" t="s">
        <v>16</v>
      </c>
      <c r="B16" s="77"/>
      <c r="C16" s="24">
        <f t="shared" si="1"/>
        <v>6</v>
      </c>
      <c r="D16" s="24">
        <f t="shared" si="2"/>
        <v>1</v>
      </c>
      <c r="E16" s="24">
        <f t="shared" si="3"/>
        <v>5</v>
      </c>
      <c r="F16" s="23">
        <v>0</v>
      </c>
      <c r="G16" s="23">
        <v>2</v>
      </c>
      <c r="H16" s="23">
        <v>1</v>
      </c>
      <c r="I16" s="23">
        <v>3</v>
      </c>
    </row>
    <row r="17" spans="1:9" ht="33" customHeight="1">
      <c r="A17" s="61" t="s">
        <v>18</v>
      </c>
      <c r="B17" s="77"/>
      <c r="C17" s="24">
        <f t="shared" si="1"/>
        <v>40</v>
      </c>
      <c r="D17" s="24">
        <f t="shared" si="2"/>
        <v>17</v>
      </c>
      <c r="E17" s="24">
        <f t="shared" si="3"/>
        <v>23</v>
      </c>
      <c r="F17" s="23">
        <v>16</v>
      </c>
      <c r="G17" s="23">
        <v>14</v>
      </c>
      <c r="H17" s="23">
        <v>1</v>
      </c>
      <c r="I17" s="23">
        <v>9</v>
      </c>
    </row>
    <row r="18" spans="1:9" ht="33" customHeight="1">
      <c r="A18" s="61" t="s">
        <v>20</v>
      </c>
      <c r="B18" s="77"/>
      <c r="C18" s="24">
        <f t="shared" si="1"/>
        <v>12</v>
      </c>
      <c r="D18" s="24">
        <f t="shared" si="2"/>
        <v>9</v>
      </c>
      <c r="E18" s="24">
        <f t="shared" si="3"/>
        <v>3</v>
      </c>
      <c r="F18" s="23">
        <v>8</v>
      </c>
      <c r="G18" s="23">
        <v>3</v>
      </c>
      <c r="H18" s="23">
        <v>1</v>
      </c>
      <c r="I18" s="23">
        <v>0</v>
      </c>
    </row>
    <row r="19" spans="1:9" ht="33" customHeight="1">
      <c r="A19" s="61" t="s">
        <v>22</v>
      </c>
      <c r="B19" s="77"/>
      <c r="C19" s="24">
        <f t="shared" si="1"/>
        <v>2</v>
      </c>
      <c r="D19" s="24">
        <f t="shared" si="2"/>
        <v>2</v>
      </c>
      <c r="E19" s="24">
        <f t="shared" si="3"/>
        <v>0</v>
      </c>
      <c r="F19" s="23">
        <v>0</v>
      </c>
      <c r="G19" s="23">
        <v>0</v>
      </c>
      <c r="H19" s="23">
        <v>2</v>
      </c>
      <c r="I19" s="23">
        <v>0</v>
      </c>
    </row>
    <row r="20" spans="1:9" ht="33" customHeight="1">
      <c r="A20" s="61" t="s">
        <v>24</v>
      </c>
      <c r="B20" s="77"/>
      <c r="C20" s="24">
        <f t="shared" si="1"/>
        <v>58</v>
      </c>
      <c r="D20" s="24">
        <f t="shared" si="2"/>
        <v>32</v>
      </c>
      <c r="E20" s="24">
        <f t="shared" si="3"/>
        <v>26</v>
      </c>
      <c r="F20" s="23">
        <v>27</v>
      </c>
      <c r="G20" s="23">
        <v>26</v>
      </c>
      <c r="H20" s="23">
        <v>5</v>
      </c>
      <c r="I20" s="23">
        <v>0</v>
      </c>
    </row>
    <row r="21" spans="1:9" ht="33" customHeight="1">
      <c r="A21" s="61" t="s">
        <v>26</v>
      </c>
      <c r="B21" s="77"/>
      <c r="C21" s="24">
        <f t="shared" si="1"/>
        <v>6</v>
      </c>
      <c r="D21" s="24">
        <f t="shared" si="2"/>
        <v>4</v>
      </c>
      <c r="E21" s="24">
        <f t="shared" si="3"/>
        <v>2</v>
      </c>
      <c r="F21" s="23">
        <v>3</v>
      </c>
      <c r="G21" s="23">
        <v>1</v>
      </c>
      <c r="H21" s="23">
        <v>1</v>
      </c>
      <c r="I21" s="23">
        <v>1</v>
      </c>
    </row>
    <row r="22" spans="1:9" ht="33" customHeight="1">
      <c r="A22" s="61" t="s">
        <v>28</v>
      </c>
      <c r="B22" s="77"/>
      <c r="C22" s="24">
        <f t="shared" si="1"/>
        <v>15</v>
      </c>
      <c r="D22" s="24">
        <f t="shared" si="2"/>
        <v>9</v>
      </c>
      <c r="E22" s="24">
        <f t="shared" si="3"/>
        <v>6</v>
      </c>
      <c r="F22" s="23">
        <v>1</v>
      </c>
      <c r="G22" s="23">
        <v>2</v>
      </c>
      <c r="H22" s="23">
        <v>8</v>
      </c>
      <c r="I22" s="23">
        <v>4</v>
      </c>
    </row>
    <row r="23" spans="1:9" ht="33" customHeight="1">
      <c r="A23" s="61" t="s">
        <v>30</v>
      </c>
      <c r="B23" s="77"/>
      <c r="C23" s="24">
        <f t="shared" si="1"/>
        <v>9</v>
      </c>
      <c r="D23" s="24">
        <f t="shared" si="2"/>
        <v>6</v>
      </c>
      <c r="E23" s="24">
        <f t="shared" si="3"/>
        <v>3</v>
      </c>
      <c r="F23" s="23">
        <v>3</v>
      </c>
      <c r="G23" s="23">
        <v>1</v>
      </c>
      <c r="H23" s="23">
        <v>3</v>
      </c>
      <c r="I23" s="23">
        <v>2</v>
      </c>
    </row>
    <row r="24" spans="1:9" ht="33" customHeight="1">
      <c r="A24" s="108" t="s">
        <v>97</v>
      </c>
      <c r="B24" s="132"/>
      <c r="C24" s="24">
        <f t="shared" si="1"/>
        <v>4</v>
      </c>
      <c r="D24" s="24">
        <f t="shared" si="2"/>
        <v>2</v>
      </c>
      <c r="E24" s="24">
        <f t="shared" si="3"/>
        <v>2</v>
      </c>
      <c r="F24" s="23">
        <v>0</v>
      </c>
      <c r="G24" s="23">
        <v>2</v>
      </c>
      <c r="H24" s="23">
        <v>2</v>
      </c>
      <c r="I24" s="23">
        <v>0</v>
      </c>
    </row>
    <row r="25" spans="1:9" ht="33" customHeight="1">
      <c r="A25" s="2"/>
      <c r="B25" s="78"/>
      <c r="C25" s="24"/>
      <c r="D25" s="24"/>
      <c r="E25" s="24"/>
      <c r="F25" s="23"/>
      <c r="G25" s="23"/>
      <c r="H25" s="23"/>
      <c r="I25" s="23"/>
    </row>
    <row r="26" spans="1:9" ht="33" customHeight="1">
      <c r="A26" s="80" t="s">
        <v>61</v>
      </c>
      <c r="B26" s="81"/>
      <c r="C26" s="24">
        <f t="shared" si="1"/>
        <v>2</v>
      </c>
      <c r="D26" s="24">
        <f t="shared" si="2"/>
        <v>0</v>
      </c>
      <c r="E26" s="24">
        <f t="shared" si="3"/>
        <v>2</v>
      </c>
      <c r="F26" s="23">
        <v>0</v>
      </c>
      <c r="G26" s="23">
        <v>0</v>
      </c>
      <c r="H26" s="23">
        <v>0</v>
      </c>
      <c r="I26" s="23">
        <v>2</v>
      </c>
    </row>
    <row r="27" spans="1:9" ht="33" customHeight="1">
      <c r="A27" s="108" t="s">
        <v>33</v>
      </c>
      <c r="B27" s="109"/>
      <c r="C27" s="24">
        <f t="shared" si="1"/>
        <v>2</v>
      </c>
      <c r="D27" s="24">
        <f t="shared" si="2"/>
        <v>0</v>
      </c>
      <c r="E27" s="24">
        <f t="shared" si="3"/>
        <v>2</v>
      </c>
      <c r="F27" s="23">
        <v>0</v>
      </c>
      <c r="G27" s="23">
        <v>2</v>
      </c>
      <c r="H27" s="23">
        <v>0</v>
      </c>
      <c r="I27" s="23">
        <v>0</v>
      </c>
    </row>
    <row r="28" spans="1:9" ht="33" customHeight="1">
      <c r="A28" s="108" t="s">
        <v>35</v>
      </c>
      <c r="B28" s="109"/>
      <c r="C28" s="24">
        <f t="shared" si="1"/>
        <v>0</v>
      </c>
      <c r="D28" s="24">
        <f t="shared" si="2"/>
        <v>0</v>
      </c>
      <c r="E28" s="24">
        <f t="shared" si="3"/>
        <v>0</v>
      </c>
      <c r="F28" s="23">
        <v>0</v>
      </c>
      <c r="G28" s="23">
        <v>0</v>
      </c>
      <c r="H28" s="23">
        <v>0</v>
      </c>
      <c r="I28" s="23">
        <v>0</v>
      </c>
    </row>
    <row r="29" spans="1:9" ht="33" customHeight="1">
      <c r="A29" s="108" t="s">
        <v>37</v>
      </c>
      <c r="B29" s="109"/>
      <c r="C29" s="24">
        <f t="shared" si="1"/>
        <v>0</v>
      </c>
      <c r="D29" s="24">
        <f t="shared" si="2"/>
        <v>0</v>
      </c>
      <c r="E29" s="24">
        <f t="shared" si="3"/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33" customHeight="1">
      <c r="A30" s="108" t="s">
        <v>62</v>
      </c>
      <c r="B30" s="109"/>
      <c r="C30" s="24">
        <f t="shared" si="1"/>
        <v>7</v>
      </c>
      <c r="D30" s="24">
        <f t="shared" si="2"/>
        <v>2</v>
      </c>
      <c r="E30" s="24">
        <f t="shared" si="3"/>
        <v>5</v>
      </c>
      <c r="F30" s="23">
        <v>0</v>
      </c>
      <c r="G30" s="23">
        <v>3</v>
      </c>
      <c r="H30" s="23">
        <v>2</v>
      </c>
      <c r="I30" s="23">
        <v>2</v>
      </c>
    </row>
    <row r="31" spans="1:9" ht="33" customHeight="1">
      <c r="A31" s="87" t="s">
        <v>40</v>
      </c>
      <c r="B31" s="96"/>
      <c r="C31" s="28">
        <f t="shared" si="1"/>
        <v>3</v>
      </c>
      <c r="D31" s="25">
        <f t="shared" si="2"/>
        <v>3</v>
      </c>
      <c r="E31" s="25">
        <f t="shared" si="3"/>
        <v>0</v>
      </c>
      <c r="F31" s="25">
        <v>3</v>
      </c>
      <c r="G31" s="25">
        <v>0</v>
      </c>
      <c r="H31" s="25">
        <v>0</v>
      </c>
      <c r="I31" s="25">
        <v>0</v>
      </c>
    </row>
  </sheetData>
  <sheetProtection/>
  <mergeCells count="9">
    <mergeCell ref="A31:B31"/>
    <mergeCell ref="A27:B27"/>
    <mergeCell ref="A28:B28"/>
    <mergeCell ref="A29:B29"/>
    <mergeCell ref="A30:B30"/>
    <mergeCell ref="H3:I4"/>
    <mergeCell ref="F3:G4"/>
    <mergeCell ref="A24:B24"/>
    <mergeCell ref="A26:B26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B34" sqref="B34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11" width="8.66015625" style="1" customWidth="1"/>
    <col min="12" max="16384" width="8.83203125" style="1" customWidth="1"/>
  </cols>
  <sheetData>
    <row r="1" ht="33" customHeight="1">
      <c r="B1" s="1" t="s">
        <v>53</v>
      </c>
    </row>
    <row r="2" spans="1:11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33" customHeight="1">
      <c r="C3" s="82" t="s">
        <v>83</v>
      </c>
      <c r="D3" s="80"/>
      <c r="E3" s="81"/>
      <c r="F3" s="82" t="s">
        <v>82</v>
      </c>
      <c r="G3" s="80"/>
      <c r="H3" s="80"/>
      <c r="I3" s="79" t="s">
        <v>54</v>
      </c>
      <c r="J3" s="80"/>
      <c r="K3" s="80"/>
    </row>
    <row r="4" spans="3:11" ht="33" customHeight="1">
      <c r="C4" s="83"/>
      <c r="D4" s="84"/>
      <c r="E4" s="85"/>
      <c r="F4" s="83"/>
      <c r="G4" s="84"/>
      <c r="H4" s="84"/>
      <c r="I4" s="21" t="s">
        <v>48</v>
      </c>
      <c r="J4" s="14"/>
      <c r="K4" s="14"/>
    </row>
    <row r="5" spans="2:11" ht="33" customHeight="1">
      <c r="B5" s="1" t="s">
        <v>5</v>
      </c>
      <c r="C5" s="3"/>
      <c r="D5" s="3"/>
      <c r="E5" s="3"/>
      <c r="F5" s="3"/>
      <c r="G5" s="3"/>
      <c r="H5" s="3"/>
      <c r="I5" s="3"/>
      <c r="J5" s="3"/>
      <c r="K5" s="3"/>
    </row>
    <row r="6" spans="3:11" ht="33" customHeight="1">
      <c r="C6" s="5" t="s">
        <v>6</v>
      </c>
      <c r="D6" s="5" t="s">
        <v>7</v>
      </c>
      <c r="E6" s="5" t="s">
        <v>8</v>
      </c>
      <c r="F6" s="5" t="s">
        <v>6</v>
      </c>
      <c r="G6" s="5" t="s">
        <v>7</v>
      </c>
      <c r="H6" s="5" t="s">
        <v>8</v>
      </c>
      <c r="I6" s="5" t="s">
        <v>6</v>
      </c>
      <c r="J6" s="5" t="s">
        <v>7</v>
      </c>
      <c r="K6" s="5" t="s">
        <v>8</v>
      </c>
    </row>
    <row r="7" spans="1:11" ht="33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</row>
    <row r="8" ht="33" customHeight="1">
      <c r="C8" s="3"/>
    </row>
    <row r="9" spans="1:11" ht="33" customHeight="1">
      <c r="A9" s="59" t="s">
        <v>105</v>
      </c>
      <c r="B9" s="59"/>
      <c r="C9" s="22">
        <v>4920</v>
      </c>
      <c r="D9" s="23">
        <v>2829</v>
      </c>
      <c r="E9" s="23">
        <v>2091</v>
      </c>
      <c r="F9" s="23">
        <v>1390</v>
      </c>
      <c r="G9" s="23">
        <v>179</v>
      </c>
      <c r="H9" s="23">
        <v>1211</v>
      </c>
      <c r="I9" s="23">
        <v>667</v>
      </c>
      <c r="J9" s="23">
        <v>469</v>
      </c>
      <c r="K9" s="23">
        <v>198</v>
      </c>
    </row>
    <row r="10" spans="3:11" ht="33" customHeight="1">
      <c r="C10" s="22"/>
      <c r="D10" s="23"/>
      <c r="E10" s="23"/>
      <c r="F10" s="23"/>
      <c r="G10" s="23"/>
      <c r="H10" s="23"/>
      <c r="I10" s="23"/>
      <c r="J10" s="23"/>
      <c r="K10" s="23"/>
    </row>
    <row r="11" spans="1:11" ht="33" customHeight="1">
      <c r="A11" s="1" t="s">
        <v>106</v>
      </c>
      <c r="C11" s="22">
        <f>SUM(C13:C31)</f>
        <v>4567</v>
      </c>
      <c r="D11" s="24">
        <f aca="true" t="shared" si="0" ref="D11:K11">SUM(D13:D31)</f>
        <v>2697</v>
      </c>
      <c r="E11" s="24">
        <f t="shared" si="0"/>
        <v>1870</v>
      </c>
      <c r="F11" s="24">
        <f t="shared" si="0"/>
        <v>1270</v>
      </c>
      <c r="G11" s="24">
        <f t="shared" si="0"/>
        <v>184</v>
      </c>
      <c r="H11" s="24">
        <f t="shared" si="0"/>
        <v>1086</v>
      </c>
      <c r="I11" s="24">
        <f t="shared" si="0"/>
        <v>534</v>
      </c>
      <c r="J11" s="24">
        <f t="shared" si="0"/>
        <v>397</v>
      </c>
      <c r="K11" s="24">
        <f t="shared" si="0"/>
        <v>137</v>
      </c>
    </row>
    <row r="12" spans="1:11" ht="33" customHeight="1">
      <c r="A12" s="11"/>
      <c r="B12" s="17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33" customHeight="1">
      <c r="A13" s="12" t="s">
        <v>10</v>
      </c>
      <c r="B13" s="12"/>
      <c r="C13" s="22">
        <f>D13+E13</f>
        <v>2165</v>
      </c>
      <c r="D13" s="23">
        <v>1240</v>
      </c>
      <c r="E13" s="23">
        <v>925</v>
      </c>
      <c r="F13" s="23">
        <f>G13+H13</f>
        <v>548</v>
      </c>
      <c r="G13" s="23">
        <v>58</v>
      </c>
      <c r="H13" s="23">
        <v>490</v>
      </c>
      <c r="I13" s="23">
        <v>349</v>
      </c>
      <c r="J13" s="23">
        <v>271</v>
      </c>
      <c r="K13" s="23">
        <v>78</v>
      </c>
    </row>
    <row r="14" spans="1:11" ht="33" customHeight="1">
      <c r="A14" s="12" t="s">
        <v>12</v>
      </c>
      <c r="B14" s="12"/>
      <c r="C14" s="22">
        <f aca="true" t="shared" si="1" ref="C14:C31">D14+E14</f>
        <v>395</v>
      </c>
      <c r="D14" s="23">
        <v>239</v>
      </c>
      <c r="E14" s="23">
        <v>156</v>
      </c>
      <c r="F14" s="23">
        <f aca="true" t="shared" si="2" ref="F14:F31">G14+H14</f>
        <v>141</v>
      </c>
      <c r="G14" s="23">
        <v>23</v>
      </c>
      <c r="H14" s="23">
        <v>118</v>
      </c>
      <c r="I14" s="23">
        <v>26</v>
      </c>
      <c r="J14" s="23">
        <v>15</v>
      </c>
      <c r="K14" s="23">
        <v>11</v>
      </c>
    </row>
    <row r="15" spans="1:11" ht="33" customHeight="1">
      <c r="A15" s="12" t="s">
        <v>14</v>
      </c>
      <c r="B15" s="12"/>
      <c r="C15" s="22">
        <f t="shared" si="1"/>
        <v>413</v>
      </c>
      <c r="D15" s="23">
        <v>260</v>
      </c>
      <c r="E15" s="23">
        <v>153</v>
      </c>
      <c r="F15" s="23">
        <f t="shared" si="2"/>
        <v>107</v>
      </c>
      <c r="G15" s="23">
        <v>17</v>
      </c>
      <c r="H15" s="23">
        <v>90</v>
      </c>
      <c r="I15" s="23">
        <v>52</v>
      </c>
      <c r="J15" s="23">
        <v>36</v>
      </c>
      <c r="K15" s="23">
        <v>16</v>
      </c>
    </row>
    <row r="16" spans="1:11" ht="33" customHeight="1">
      <c r="A16" s="12" t="s">
        <v>16</v>
      </c>
      <c r="B16" s="12"/>
      <c r="C16" s="22">
        <f t="shared" si="1"/>
        <v>304</v>
      </c>
      <c r="D16" s="23">
        <v>183</v>
      </c>
      <c r="E16" s="23">
        <v>121</v>
      </c>
      <c r="F16" s="23">
        <f t="shared" si="2"/>
        <v>79</v>
      </c>
      <c r="G16" s="23">
        <v>15</v>
      </c>
      <c r="H16" s="23">
        <v>64</v>
      </c>
      <c r="I16" s="23">
        <v>15</v>
      </c>
      <c r="J16" s="23">
        <v>10</v>
      </c>
      <c r="K16" s="23">
        <v>5</v>
      </c>
    </row>
    <row r="17" spans="1:11" ht="33" customHeight="1">
      <c r="A17" s="12" t="s">
        <v>18</v>
      </c>
      <c r="B17" s="12"/>
      <c r="C17" s="22">
        <f t="shared" si="1"/>
        <v>236</v>
      </c>
      <c r="D17" s="23">
        <v>134</v>
      </c>
      <c r="E17" s="23">
        <v>102</v>
      </c>
      <c r="F17" s="23">
        <f t="shared" si="2"/>
        <v>63</v>
      </c>
      <c r="G17" s="23">
        <v>7</v>
      </c>
      <c r="H17" s="23">
        <v>56</v>
      </c>
      <c r="I17" s="23">
        <v>16</v>
      </c>
      <c r="J17" s="23">
        <v>11</v>
      </c>
      <c r="K17" s="23">
        <v>5</v>
      </c>
    </row>
    <row r="18" spans="1:11" ht="33" customHeight="1">
      <c r="A18" s="12" t="s">
        <v>20</v>
      </c>
      <c r="B18" s="12"/>
      <c r="C18" s="22">
        <f t="shared" si="1"/>
        <v>173</v>
      </c>
      <c r="D18" s="23">
        <v>95</v>
      </c>
      <c r="E18" s="23">
        <v>78</v>
      </c>
      <c r="F18" s="23">
        <f t="shared" si="2"/>
        <v>28</v>
      </c>
      <c r="G18" s="23">
        <v>3</v>
      </c>
      <c r="H18" s="23">
        <v>25</v>
      </c>
      <c r="I18" s="23">
        <v>12</v>
      </c>
      <c r="J18" s="23">
        <v>9</v>
      </c>
      <c r="K18" s="23">
        <v>3</v>
      </c>
    </row>
    <row r="19" spans="1:11" ht="33" customHeight="1">
      <c r="A19" s="12" t="s">
        <v>22</v>
      </c>
      <c r="B19" s="12"/>
      <c r="C19" s="22">
        <f t="shared" si="1"/>
        <v>38</v>
      </c>
      <c r="D19" s="23">
        <v>25</v>
      </c>
      <c r="E19" s="23">
        <v>13</v>
      </c>
      <c r="F19" s="23">
        <f t="shared" si="2"/>
        <v>20</v>
      </c>
      <c r="G19" s="23">
        <v>1</v>
      </c>
      <c r="H19" s="23">
        <v>19</v>
      </c>
      <c r="I19" s="23">
        <v>2</v>
      </c>
      <c r="J19" s="23">
        <v>1</v>
      </c>
      <c r="K19" s="23">
        <v>1</v>
      </c>
    </row>
    <row r="20" spans="1:11" ht="33" customHeight="1">
      <c r="A20" s="12" t="s">
        <v>24</v>
      </c>
      <c r="B20" s="12"/>
      <c r="C20" s="22">
        <f t="shared" si="1"/>
        <v>155</v>
      </c>
      <c r="D20" s="23">
        <v>83</v>
      </c>
      <c r="E20" s="23">
        <v>72</v>
      </c>
      <c r="F20" s="23">
        <f t="shared" si="2"/>
        <v>30</v>
      </c>
      <c r="G20" s="23">
        <v>4</v>
      </c>
      <c r="H20" s="23">
        <v>26</v>
      </c>
      <c r="I20" s="23">
        <v>1</v>
      </c>
      <c r="J20" s="23">
        <v>1</v>
      </c>
      <c r="K20" s="23">
        <v>0</v>
      </c>
    </row>
    <row r="21" spans="1:11" ht="33" customHeight="1">
      <c r="A21" s="12" t="s">
        <v>26</v>
      </c>
      <c r="B21" s="12"/>
      <c r="C21" s="22">
        <f t="shared" si="1"/>
        <v>65</v>
      </c>
      <c r="D21" s="23">
        <v>41</v>
      </c>
      <c r="E21" s="23">
        <v>24</v>
      </c>
      <c r="F21" s="23">
        <f t="shared" si="2"/>
        <v>15</v>
      </c>
      <c r="G21" s="23">
        <v>4</v>
      </c>
      <c r="H21" s="23">
        <v>11</v>
      </c>
      <c r="I21" s="23">
        <v>11</v>
      </c>
      <c r="J21" s="23">
        <v>6</v>
      </c>
      <c r="K21" s="23">
        <v>5</v>
      </c>
    </row>
    <row r="22" spans="1:11" ht="33" customHeight="1">
      <c r="A22" s="12" t="s">
        <v>28</v>
      </c>
      <c r="B22" s="12"/>
      <c r="C22" s="22">
        <f t="shared" si="1"/>
        <v>152</v>
      </c>
      <c r="D22" s="23">
        <v>99</v>
      </c>
      <c r="E22" s="23">
        <v>53</v>
      </c>
      <c r="F22" s="23">
        <f t="shared" si="2"/>
        <v>44</v>
      </c>
      <c r="G22" s="23">
        <v>7</v>
      </c>
      <c r="H22" s="23">
        <v>37</v>
      </c>
      <c r="I22" s="23">
        <v>6</v>
      </c>
      <c r="J22" s="23">
        <v>2</v>
      </c>
      <c r="K22" s="23">
        <v>4</v>
      </c>
    </row>
    <row r="23" spans="1:11" ht="33" customHeight="1">
      <c r="A23" s="61" t="s">
        <v>30</v>
      </c>
      <c r="B23" s="65"/>
      <c r="C23" s="24">
        <f t="shared" si="1"/>
        <v>218</v>
      </c>
      <c r="D23" s="23">
        <v>138</v>
      </c>
      <c r="E23" s="23">
        <v>80</v>
      </c>
      <c r="F23" s="23">
        <f t="shared" si="2"/>
        <v>66</v>
      </c>
      <c r="G23" s="23">
        <v>14</v>
      </c>
      <c r="H23" s="23">
        <v>52</v>
      </c>
      <c r="I23" s="23">
        <v>27</v>
      </c>
      <c r="J23" s="23">
        <v>20</v>
      </c>
      <c r="K23" s="23">
        <v>7</v>
      </c>
    </row>
    <row r="24" spans="1:11" ht="33" customHeight="1">
      <c r="A24" s="61" t="s">
        <v>97</v>
      </c>
      <c r="B24" s="65"/>
      <c r="C24" s="24">
        <f t="shared" si="1"/>
        <v>50</v>
      </c>
      <c r="D24" s="23">
        <v>32</v>
      </c>
      <c r="E24" s="23">
        <v>18</v>
      </c>
      <c r="F24" s="23">
        <f t="shared" si="2"/>
        <v>43</v>
      </c>
      <c r="G24" s="23">
        <v>16</v>
      </c>
      <c r="H24" s="23">
        <v>27</v>
      </c>
      <c r="I24" s="23">
        <v>6</v>
      </c>
      <c r="J24" s="23">
        <v>5</v>
      </c>
      <c r="K24" s="23">
        <v>1</v>
      </c>
    </row>
    <row r="25" spans="1:11" ht="33" customHeight="1">
      <c r="A25" s="2"/>
      <c r="B25" s="33"/>
      <c r="C25" s="24"/>
      <c r="D25" s="23"/>
      <c r="E25" s="23"/>
      <c r="F25" s="23"/>
      <c r="G25" s="23"/>
      <c r="H25" s="23"/>
      <c r="I25" s="23"/>
      <c r="J25" s="23"/>
      <c r="K25" s="23"/>
    </row>
    <row r="26" spans="1:11" ht="33" customHeight="1">
      <c r="A26" s="80" t="s">
        <v>61</v>
      </c>
      <c r="B26" s="81"/>
      <c r="C26" s="24">
        <f t="shared" si="1"/>
        <v>10</v>
      </c>
      <c r="D26" s="23">
        <v>5</v>
      </c>
      <c r="E26" s="23">
        <v>5</v>
      </c>
      <c r="F26" s="23">
        <f t="shared" si="2"/>
        <v>9</v>
      </c>
      <c r="G26" s="23">
        <v>0</v>
      </c>
      <c r="H26" s="23">
        <v>9</v>
      </c>
      <c r="I26" s="23">
        <v>0</v>
      </c>
      <c r="J26" s="23">
        <v>0</v>
      </c>
      <c r="K26" s="23">
        <v>0</v>
      </c>
    </row>
    <row r="27" spans="1:11" ht="33" customHeight="1">
      <c r="A27" s="108" t="s">
        <v>33</v>
      </c>
      <c r="B27" s="109"/>
      <c r="C27" s="24">
        <f t="shared" si="1"/>
        <v>85</v>
      </c>
      <c r="D27" s="23">
        <v>57</v>
      </c>
      <c r="E27" s="23">
        <v>28</v>
      </c>
      <c r="F27" s="23">
        <f t="shared" si="2"/>
        <v>17</v>
      </c>
      <c r="G27" s="23">
        <v>1</v>
      </c>
      <c r="H27" s="23">
        <v>16</v>
      </c>
      <c r="I27" s="23">
        <v>9</v>
      </c>
      <c r="J27" s="23">
        <v>8</v>
      </c>
      <c r="K27" s="23">
        <v>1</v>
      </c>
    </row>
    <row r="28" spans="1:11" ht="33" customHeight="1">
      <c r="A28" s="108" t="s">
        <v>35</v>
      </c>
      <c r="B28" s="109"/>
      <c r="C28" s="24">
        <f t="shared" si="1"/>
        <v>25</v>
      </c>
      <c r="D28" s="23">
        <v>21</v>
      </c>
      <c r="E28" s="23">
        <v>4</v>
      </c>
      <c r="F28" s="23">
        <f t="shared" si="2"/>
        <v>16</v>
      </c>
      <c r="G28" s="23">
        <v>3</v>
      </c>
      <c r="H28" s="23">
        <v>13</v>
      </c>
      <c r="I28" s="23">
        <v>0</v>
      </c>
      <c r="J28" s="23">
        <v>0</v>
      </c>
      <c r="K28" s="23">
        <v>0</v>
      </c>
    </row>
    <row r="29" spans="1:11" ht="33" customHeight="1">
      <c r="A29" s="108" t="s">
        <v>37</v>
      </c>
      <c r="B29" s="109"/>
      <c r="C29" s="24">
        <f t="shared" si="1"/>
        <v>2</v>
      </c>
      <c r="D29" s="23">
        <v>2</v>
      </c>
      <c r="E29" s="23">
        <v>0</v>
      </c>
      <c r="F29" s="23">
        <f t="shared" si="2"/>
        <v>10</v>
      </c>
      <c r="G29" s="23">
        <v>3</v>
      </c>
      <c r="H29" s="23">
        <v>7</v>
      </c>
      <c r="I29" s="23">
        <v>0</v>
      </c>
      <c r="J29" s="23">
        <v>0</v>
      </c>
      <c r="K29" s="23">
        <v>0</v>
      </c>
    </row>
    <row r="30" spans="1:11" ht="33" customHeight="1">
      <c r="A30" s="108" t="s">
        <v>62</v>
      </c>
      <c r="B30" s="109"/>
      <c r="C30" s="24">
        <f t="shared" si="1"/>
        <v>7</v>
      </c>
      <c r="D30" s="23">
        <v>6</v>
      </c>
      <c r="E30" s="23">
        <v>1</v>
      </c>
      <c r="F30" s="23">
        <f t="shared" si="2"/>
        <v>7</v>
      </c>
      <c r="G30" s="23">
        <v>3</v>
      </c>
      <c r="H30" s="23">
        <v>4</v>
      </c>
      <c r="I30" s="23">
        <v>0</v>
      </c>
      <c r="J30" s="23">
        <v>0</v>
      </c>
      <c r="K30" s="23">
        <v>0</v>
      </c>
    </row>
    <row r="31" spans="1:11" ht="33" customHeight="1">
      <c r="A31" s="87" t="s">
        <v>40</v>
      </c>
      <c r="B31" s="96"/>
      <c r="C31" s="28">
        <f t="shared" si="1"/>
        <v>74</v>
      </c>
      <c r="D31" s="25">
        <v>37</v>
      </c>
      <c r="E31" s="25">
        <v>37</v>
      </c>
      <c r="F31" s="25">
        <f t="shared" si="2"/>
        <v>27</v>
      </c>
      <c r="G31" s="25">
        <v>5</v>
      </c>
      <c r="H31" s="25">
        <v>22</v>
      </c>
      <c r="I31" s="25">
        <v>2</v>
      </c>
      <c r="J31" s="25">
        <v>2</v>
      </c>
      <c r="K31" s="25">
        <v>0</v>
      </c>
    </row>
  </sheetData>
  <sheetProtection/>
  <mergeCells count="9">
    <mergeCell ref="A31:B31"/>
    <mergeCell ref="A27:B27"/>
    <mergeCell ref="A28:B28"/>
    <mergeCell ref="A29:B29"/>
    <mergeCell ref="A30:B30"/>
    <mergeCell ref="I3:K3"/>
    <mergeCell ref="C3:E4"/>
    <mergeCell ref="F3:H4"/>
    <mergeCell ref="A26:B26"/>
  </mergeCells>
  <printOptions/>
  <pageMargins left="0.6299212598425197" right="0.4724409448818898" top="0.984251968503937" bottom="0.748031496062992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2010-02-12T08:36:58Z</cp:lastPrinted>
  <dcterms:created xsi:type="dcterms:W3CDTF">2010-02-12T08:37:30Z</dcterms:created>
  <dcterms:modified xsi:type="dcterms:W3CDTF">2010-02-12T08:37:30Z</dcterms:modified>
  <cp:category/>
  <cp:version/>
  <cp:contentType/>
  <cp:contentStatus/>
</cp:coreProperties>
</file>