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firstSheet="1" activeTab="1"/>
  </bookViews>
  <sheets>
    <sheet name="125" sheetId="1" state="hidden" r:id="rId1"/>
    <sheet name="125大分" sheetId="2" r:id="rId2"/>
    <sheet name="ＩＣ別計" sheetId="3" state="hidden" r:id="rId3"/>
  </sheets>
  <definedNames>
    <definedName name="_10.電気_ガスおよび水道">#REF!</definedName>
    <definedName name="ＩＣ別計">'ＩＣ別計'!$A$1:$S$21</definedName>
  </definedNames>
  <calcPr fullCalcOnLoad="1"/>
</workbook>
</file>

<file path=xl/sharedStrings.xml><?xml version="1.0" encoding="utf-8"?>
<sst xmlns="http://schemas.openxmlformats.org/spreadsheetml/2006/main" count="245" uniqueCount="92">
  <si>
    <t>（単位　台）</t>
  </si>
  <si>
    <t>年度及び</t>
  </si>
  <si>
    <t>流　　　入　　　台　　　数</t>
  </si>
  <si>
    <t>流　　　出　　　台　　　数</t>
  </si>
  <si>
    <t>１日平均</t>
  </si>
  <si>
    <t>インターチェンジ</t>
  </si>
  <si>
    <t>総　数</t>
  </si>
  <si>
    <t>軽自動車</t>
  </si>
  <si>
    <t>普 通 車</t>
  </si>
  <si>
    <t>中 型 車</t>
  </si>
  <si>
    <t>大型車</t>
  </si>
  <si>
    <t>特大車</t>
  </si>
  <si>
    <t>大 型 車</t>
  </si>
  <si>
    <t>特 大 車</t>
  </si>
  <si>
    <t>大　　分　　自　　動　　車　　道</t>
  </si>
  <si>
    <t>日　　　　田</t>
  </si>
  <si>
    <t>天 瀬 高 塚</t>
  </si>
  <si>
    <t>玖　　　　珠</t>
  </si>
  <si>
    <t>九　　　　重</t>
  </si>
  <si>
    <t>湯 　布 　院</t>
  </si>
  <si>
    <t>別　　　　府</t>
  </si>
  <si>
    <t>大　　　　分</t>
  </si>
  <si>
    <t>大　分　光　吉</t>
  </si>
  <si>
    <t>大　分　米　良</t>
  </si>
  <si>
    <t>大　分　宮河内</t>
  </si>
  <si>
    <t>臼　　　杵</t>
  </si>
  <si>
    <t>津　久　見</t>
  </si>
  <si>
    <t>宇　　佐　　別　　府　　道　　路</t>
  </si>
  <si>
    <t>速　　　　見</t>
  </si>
  <si>
    <t>大分農業文化公園</t>
  </si>
  <si>
    <t>安 　心 　院</t>
  </si>
  <si>
    <t>院　　　　内</t>
  </si>
  <si>
    <t>宇　　　　佐</t>
  </si>
  <si>
    <t>資料：西日本高速道路株式会社 九州支社</t>
  </si>
  <si>
    <t>　注）日出バイパスの交通量は除かれています。</t>
  </si>
  <si>
    <r>
      <t xml:space="preserve"> </t>
    </r>
    <r>
      <rPr>
        <sz val="10"/>
        <rFont val="ＭＳ 明朝"/>
        <family val="1"/>
      </rPr>
      <t>入出台数</t>
    </r>
  </si>
  <si>
    <t xml:space="preserve"> </t>
  </si>
  <si>
    <t>　</t>
  </si>
  <si>
    <t>平成17年度</t>
  </si>
  <si>
    <r>
      <t>平成</t>
    </r>
    <r>
      <rPr>
        <sz val="10"/>
        <rFont val="ＭＳ 明朝"/>
        <family val="1"/>
      </rPr>
      <t>20</t>
    </r>
    <r>
      <rPr>
        <sz val="10"/>
        <rFont val="ＭＳ 明朝"/>
        <family val="1"/>
      </rPr>
      <t>年</t>
    </r>
    <r>
      <rPr>
        <sz val="10"/>
        <rFont val="ＭＳ 明朝"/>
        <family val="1"/>
      </rPr>
      <t>11</t>
    </r>
    <r>
      <rPr>
        <sz val="10"/>
        <rFont val="ＭＳ 明朝"/>
        <family val="1"/>
      </rPr>
      <t>月2</t>
    </r>
    <r>
      <rPr>
        <sz val="10"/>
        <rFont val="ＭＳ 明朝"/>
        <family val="1"/>
      </rPr>
      <t>7</t>
    </r>
    <r>
      <rPr>
        <sz val="10"/>
        <rFont val="ＭＳ 明朝"/>
        <family val="1"/>
      </rPr>
      <t>日作成</t>
    </r>
  </si>
  <si>
    <t>125.有料道路利用状況</t>
  </si>
  <si>
    <t>　</t>
  </si>
  <si>
    <t xml:space="preserve"> </t>
  </si>
  <si>
    <t>機関</t>
  </si>
  <si>
    <t>道路</t>
  </si>
  <si>
    <t>ＩＣ</t>
  </si>
  <si>
    <t>軽（出）</t>
  </si>
  <si>
    <t>普（出）</t>
  </si>
  <si>
    <t>中（出）</t>
  </si>
  <si>
    <t>大（出）</t>
  </si>
  <si>
    <t>特（出）</t>
  </si>
  <si>
    <t>軽（入）</t>
  </si>
  <si>
    <t>普（入）</t>
  </si>
  <si>
    <t>中（入）</t>
  </si>
  <si>
    <t>大（入）</t>
  </si>
  <si>
    <t>特（入）</t>
  </si>
  <si>
    <t>年</t>
  </si>
  <si>
    <t>月</t>
  </si>
  <si>
    <t>供用日数</t>
  </si>
  <si>
    <t>九州支社　　　　</t>
  </si>
  <si>
    <t>大分自動車道　　</t>
  </si>
  <si>
    <t>20</t>
  </si>
  <si>
    <t>00</t>
  </si>
  <si>
    <t>日田　　　　　　</t>
  </si>
  <si>
    <t>天瀬高塚　　　　</t>
  </si>
  <si>
    <t>玖珠　　　　　　</t>
  </si>
  <si>
    <t>九重　　　　　　</t>
  </si>
  <si>
    <t>湯布院　　　　　</t>
  </si>
  <si>
    <t>別府湾スマート　</t>
  </si>
  <si>
    <t>別府　　　　　　</t>
  </si>
  <si>
    <t>大分　　　　　　</t>
  </si>
  <si>
    <t>大分光吉第一　　</t>
  </si>
  <si>
    <t>大分光吉第二　　</t>
  </si>
  <si>
    <t>大分米良　　　　</t>
  </si>
  <si>
    <t>東九州道－１　　</t>
  </si>
  <si>
    <t>大分宮河内　　　</t>
  </si>
  <si>
    <t>臼杵　　　　　　</t>
  </si>
  <si>
    <t>津久見　　　　　</t>
  </si>
  <si>
    <t>佐伯　　　　　　</t>
  </si>
  <si>
    <t>宇佐別府道路　　</t>
  </si>
  <si>
    <t>速見　　　　　　</t>
  </si>
  <si>
    <t>農業文化公園　　</t>
  </si>
  <si>
    <t>安心院　　　　　</t>
  </si>
  <si>
    <t>院内　　　　　　</t>
  </si>
  <si>
    <t>院内本線　　　　</t>
  </si>
  <si>
    <t>別府湾スマート</t>
  </si>
  <si>
    <t>大分光吉第一</t>
  </si>
  <si>
    <t>大分光吉第二</t>
  </si>
  <si>
    <t>大 分 宮 河 内</t>
  </si>
  <si>
    <t>佐　　　伯</t>
  </si>
  <si>
    <r>
      <t>平成</t>
    </r>
    <r>
      <rPr>
        <sz val="10"/>
        <rFont val="ＭＳ 明朝"/>
        <family val="1"/>
      </rPr>
      <t>21</t>
    </r>
    <r>
      <rPr>
        <sz val="10"/>
        <rFont val="ＭＳ 明朝"/>
        <family val="1"/>
      </rPr>
      <t>年</t>
    </r>
    <r>
      <rPr>
        <sz val="10"/>
        <rFont val="ＭＳ 明朝"/>
        <family val="1"/>
      </rPr>
      <t>12</t>
    </r>
    <r>
      <rPr>
        <sz val="10"/>
        <rFont val="ＭＳ 明朝"/>
        <family val="1"/>
      </rPr>
      <t>月</t>
    </r>
    <r>
      <rPr>
        <sz val="10"/>
        <rFont val="ＭＳ 明朝"/>
        <family val="1"/>
      </rPr>
      <t>8</t>
    </r>
    <r>
      <rPr>
        <sz val="10"/>
        <rFont val="ＭＳ 明朝"/>
        <family val="1"/>
      </rPr>
      <t>日作成</t>
    </r>
  </si>
  <si>
    <t>平成18年度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</si>
</sst>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#,##0.0;[Red]#,##0.0"/>
    <numFmt numFmtId="181" formatCode="#,##0_);[Red]\(#,##0\)"/>
    <numFmt numFmtId="182" formatCode="0.0"/>
    <numFmt numFmtId="183" formatCode="#,##0.0;[Red]\-#,##0.0"/>
    <numFmt numFmtId="184" formatCode="_ * #,##0;_ * \-#,##0;_ * &quot;-&quot;_ ;_ @_ "/>
    <numFmt numFmtId="185" formatCode="_ * #,##0;_ * \-#,##0;_ * &quot;-&quot;;_ @_ "/>
    <numFmt numFmtId="186" formatCode="_ * #,##0.0;_ * \-#,##0.0;_ * &quot;-&quot;_ ;_ @_ "/>
    <numFmt numFmtId="187" formatCode="_ * #,##0.0_ ;_ * \-#,##0.0_ ;_ * &quot;-&quot;?_ ;_ @_ "/>
    <numFmt numFmtId="188" formatCode="#,##0.0_ ;[Red]\-#,##0.0\ "/>
    <numFmt numFmtId="189" formatCode="0.0_);[Red]\(0.0\)"/>
    <numFmt numFmtId="190" formatCode="0;\-0;&quot;&quot;"/>
    <numFmt numFmtId="191" formatCode="0,000.0;\-0.0;&quot;&quot;"/>
    <numFmt numFmtId="192" formatCode="#,##0.0"/>
    <numFmt numFmtId="193" formatCode="0.E+00"/>
    <numFmt numFmtId="194" formatCode="[&lt;=999]000;000\-00"/>
    <numFmt numFmtId="195" formatCode="0.00_);[Red]\(0.00\)"/>
    <numFmt numFmtId="196" formatCode="_-* #,##0_-;\-* #,##0_-;_-* &quot;-&quot;_-;_-@_-"/>
    <numFmt numFmtId="197" formatCode="&quot;¥&quot;#,##0;\-&quot;¥&quot;#,##0"/>
    <numFmt numFmtId="198" formatCode="&quot;¥&quot;#,##0;[Red]\-&quot;¥&quot;#,##0"/>
    <numFmt numFmtId="199" formatCode="&quot;¥&quot;#,##0.00;\-&quot;¥&quot;#,##0.00"/>
    <numFmt numFmtId="200" formatCode="&quot;¥&quot;#,##0.00;[Red]\-&quot;¥&quot;#,##0.00"/>
    <numFmt numFmtId="201" formatCode="_-&quot;¥&quot;* #,##0_-;\-&quot;¥&quot;* #,##0_-;_-&quot;¥&quot;* &quot;-&quot;_-;_-@_-"/>
    <numFmt numFmtId="202" formatCode="_-&quot;¥&quot;* #,##0.00_-;\-&quot;¥&quot;* #,##0.00_-;_-&quot;¥&quot;* &quot;-&quot;??_-;_-@_-"/>
    <numFmt numFmtId="203" formatCode="_-* #,##0.00_-;\-* #,##0.00_-;_-* &quot;-&quot;??_-;_-@_-"/>
  </numFmts>
  <fonts count="47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color indexed="12"/>
      <name val="ＭＳ ゴシック"/>
      <family val="3"/>
    </font>
    <font>
      <sz val="14"/>
      <name val="ＭＳ 明朝"/>
      <family val="1"/>
    </font>
    <font>
      <sz val="10"/>
      <color indexed="10"/>
      <name val="ＭＳ 明朝"/>
      <family val="1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sz val="6"/>
      <name val="ＭＳ 明朝"/>
      <family val="1"/>
    </font>
    <font>
      <sz val="10"/>
      <color indexed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0" fillId="0" borderId="0">
      <alignment/>
      <protection/>
    </xf>
    <xf numFmtId="0" fontId="8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38" fontId="0" fillId="0" borderId="10" xfId="49" applyFont="1" applyFill="1" applyBorder="1" applyAlignment="1" applyProtection="1">
      <alignment horizontal="center" vertical="center"/>
      <protection/>
    </xf>
    <xf numFmtId="38" fontId="0" fillId="0" borderId="11" xfId="49" applyFont="1" applyFill="1" applyBorder="1" applyAlignment="1">
      <alignment/>
    </xf>
    <xf numFmtId="38" fontId="0" fillId="0" borderId="12" xfId="49" applyFont="1" applyFill="1" applyBorder="1" applyAlignment="1">
      <alignment/>
    </xf>
    <xf numFmtId="38" fontId="0" fillId="0" borderId="12" xfId="49" applyFont="1" applyFill="1" applyBorder="1" applyAlignment="1" applyProtection="1">
      <alignment horizontal="center"/>
      <protection/>
    </xf>
    <xf numFmtId="41" fontId="0" fillId="0" borderId="13" xfId="49" applyNumberFormat="1" applyFont="1" applyFill="1" applyBorder="1" applyAlignment="1">
      <alignment/>
    </xf>
    <xf numFmtId="41" fontId="0" fillId="0" borderId="0" xfId="49" applyNumberFormat="1" applyFont="1" applyFill="1" applyBorder="1" applyAlignment="1">
      <alignment/>
    </xf>
    <xf numFmtId="41" fontId="0" fillId="0" borderId="0" xfId="49" applyNumberFormat="1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 horizontal="left"/>
      <protection/>
    </xf>
    <xf numFmtId="38" fontId="0" fillId="0" borderId="0" xfId="49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38" fontId="0" fillId="0" borderId="0" xfId="49" applyFont="1" applyFill="1" applyBorder="1" applyAlignment="1">
      <alignment/>
    </xf>
    <xf numFmtId="38" fontId="0" fillId="0" borderId="14" xfId="49" applyFont="1" applyFill="1" applyBorder="1" applyAlignment="1" applyProtection="1">
      <alignment horizontal="centerContinuous" vertical="center"/>
      <protection/>
    </xf>
    <xf numFmtId="38" fontId="0" fillId="0" borderId="15" xfId="49" applyFont="1" applyFill="1" applyBorder="1" applyAlignment="1" applyProtection="1">
      <alignment horizontal="centerContinuous" vertical="center"/>
      <protection/>
    </xf>
    <xf numFmtId="38" fontId="0" fillId="0" borderId="15" xfId="49" applyFont="1" applyFill="1" applyBorder="1" applyAlignment="1">
      <alignment horizontal="centerContinuous" vertical="center"/>
    </xf>
    <xf numFmtId="41" fontId="0" fillId="0" borderId="13" xfId="49" applyNumberFormat="1" applyFont="1" applyFill="1" applyBorder="1" applyAlignment="1">
      <alignment/>
    </xf>
    <xf numFmtId="41" fontId="0" fillId="0" borderId="0" xfId="49" applyNumberFormat="1" applyFont="1" applyFill="1" applyBorder="1" applyAlignment="1" applyProtection="1">
      <alignment/>
      <protection locked="0"/>
    </xf>
    <xf numFmtId="41" fontId="0" fillId="0" borderId="0" xfId="49" applyNumberFormat="1" applyFont="1" applyFill="1" applyBorder="1" applyAlignment="1">
      <alignment/>
    </xf>
    <xf numFmtId="0" fontId="0" fillId="0" borderId="0" xfId="0" applyFont="1" applyFill="1" applyAlignment="1">
      <alignment/>
    </xf>
    <xf numFmtId="38" fontId="0" fillId="0" borderId="0" xfId="49" applyFont="1" applyFill="1" applyBorder="1" applyAlignment="1">
      <alignment horizontal="right"/>
    </xf>
    <xf numFmtId="0" fontId="0" fillId="0" borderId="12" xfId="0" applyFont="1" applyFill="1" applyBorder="1" applyAlignment="1" applyProtection="1">
      <alignment horizontal="distributed" vertical="center"/>
      <protection/>
    </xf>
    <xf numFmtId="38" fontId="0" fillId="0" borderId="11" xfId="49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 quotePrefix="1">
      <alignment horizontal="center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 quotePrefix="1">
      <alignment horizontal="center"/>
      <protection locked="0"/>
    </xf>
    <xf numFmtId="0" fontId="0" fillId="0" borderId="17" xfId="0" applyFont="1" applyFill="1" applyBorder="1" applyAlignment="1" applyProtection="1" quotePrefix="1">
      <alignment horizontal="center"/>
      <protection/>
    </xf>
    <xf numFmtId="0" fontId="9" fillId="0" borderId="0" xfId="0" applyFont="1" applyFill="1" applyBorder="1" applyAlignment="1" applyProtection="1">
      <alignment horizontal="center"/>
      <protection/>
    </xf>
    <xf numFmtId="38" fontId="9" fillId="0" borderId="12" xfId="49" applyFont="1" applyFill="1" applyBorder="1" applyAlignment="1">
      <alignment/>
    </xf>
    <xf numFmtId="38" fontId="9" fillId="0" borderId="12" xfId="49" applyFont="1" applyFill="1" applyBorder="1" applyAlignment="1" applyProtection="1">
      <alignment horizontal="left"/>
      <protection/>
    </xf>
    <xf numFmtId="41" fontId="9" fillId="0" borderId="0" xfId="49" applyNumberFormat="1" applyFont="1" applyFill="1" applyBorder="1" applyAlignment="1" applyProtection="1">
      <alignment horizontal="left"/>
      <protection/>
    </xf>
    <xf numFmtId="41" fontId="9" fillId="0" borderId="0" xfId="49" applyNumberFormat="1" applyFont="1" applyFill="1" applyBorder="1" applyAlignment="1">
      <alignment/>
    </xf>
    <xf numFmtId="0" fontId="9" fillId="0" borderId="16" xfId="0" applyFont="1" applyFill="1" applyBorder="1" applyAlignment="1" applyProtection="1" quotePrefix="1">
      <alignment horizontal="center"/>
      <protection/>
    </xf>
    <xf numFmtId="41" fontId="9" fillId="0" borderId="10" xfId="49" applyNumberFormat="1" applyFont="1" applyFill="1" applyBorder="1" applyAlignment="1">
      <alignment/>
    </xf>
    <xf numFmtId="41" fontId="9" fillId="0" borderId="16" xfId="49" applyNumberFormat="1" applyFont="1" applyFill="1" applyBorder="1" applyAlignment="1" applyProtection="1">
      <alignment/>
      <protection locked="0"/>
    </xf>
    <xf numFmtId="41" fontId="9" fillId="0" borderId="16" xfId="49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 applyProtection="1" quotePrefix="1">
      <alignment horizontal="center"/>
      <protection/>
    </xf>
    <xf numFmtId="41" fontId="9" fillId="0" borderId="13" xfId="49" applyNumberFormat="1" applyFont="1" applyFill="1" applyBorder="1" applyAlignment="1">
      <alignment/>
    </xf>
    <xf numFmtId="41" fontId="9" fillId="0" borderId="0" xfId="49" applyNumberFormat="1" applyFont="1" applyFill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horizontal="left"/>
      <protection/>
    </xf>
    <xf numFmtId="38" fontId="0" fillId="0" borderId="0" xfId="49" applyFont="1" applyFill="1" applyBorder="1" applyAlignment="1">
      <alignment/>
    </xf>
    <xf numFmtId="38" fontId="0" fillId="0" borderId="0" xfId="49" applyFont="1" applyFill="1" applyBorder="1" applyAlignment="1">
      <alignment horizontal="right"/>
    </xf>
    <xf numFmtId="38" fontId="0" fillId="0" borderId="14" xfId="49" applyFont="1" applyFill="1" applyBorder="1" applyAlignment="1" applyProtection="1">
      <alignment horizontal="centerContinuous" vertical="center"/>
      <protection/>
    </xf>
    <xf numFmtId="38" fontId="0" fillId="0" borderId="15" xfId="49" applyFont="1" applyFill="1" applyBorder="1" applyAlignment="1" applyProtection="1">
      <alignment horizontal="centerContinuous" vertical="center"/>
      <protection/>
    </xf>
    <xf numFmtId="38" fontId="0" fillId="0" borderId="15" xfId="49" applyFont="1" applyFill="1" applyBorder="1" applyAlignment="1">
      <alignment horizontal="centerContinuous" vertical="center"/>
    </xf>
    <xf numFmtId="38" fontId="0" fillId="0" borderId="11" xfId="49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vertical="center"/>
    </xf>
    <xf numFmtId="38" fontId="0" fillId="0" borderId="10" xfId="49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>
      <alignment/>
    </xf>
    <xf numFmtId="38" fontId="0" fillId="0" borderId="11" xfId="49" applyFont="1" applyFill="1" applyBorder="1" applyAlignment="1">
      <alignment/>
    </xf>
    <xf numFmtId="38" fontId="0" fillId="0" borderId="12" xfId="49" applyFont="1" applyFill="1" applyBorder="1" applyAlignment="1">
      <alignment/>
    </xf>
    <xf numFmtId="38" fontId="0" fillId="0" borderId="12" xfId="49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 horizontal="left"/>
      <protection/>
    </xf>
    <xf numFmtId="38" fontId="0" fillId="0" borderId="0" xfId="49" applyFont="1" applyAlignment="1">
      <alignment/>
    </xf>
    <xf numFmtId="0" fontId="0" fillId="0" borderId="0" xfId="0" applyFont="1" applyAlignment="1">
      <alignment/>
    </xf>
    <xf numFmtId="0" fontId="10" fillId="0" borderId="0" xfId="61" applyNumberFormat="1" quotePrefix="1">
      <alignment/>
      <protection/>
    </xf>
    <xf numFmtId="0" fontId="10" fillId="0" borderId="0" xfId="61">
      <alignment/>
      <protection/>
    </xf>
    <xf numFmtId="38" fontId="0" fillId="0" borderId="12" xfId="49" applyFont="1" applyFill="1" applyBorder="1" applyAlignment="1">
      <alignment horizontal="centerContinuous" vertical="center"/>
    </xf>
    <xf numFmtId="38" fontId="12" fillId="0" borderId="0" xfId="49" applyFont="1" applyFill="1" applyBorder="1" applyAlignment="1">
      <alignment/>
    </xf>
    <xf numFmtId="38" fontId="5" fillId="0" borderId="0" xfId="49" applyFont="1" applyFill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 horizontal="distributed" vertical="center" shrinkToFit="1"/>
      <protection/>
    </xf>
    <xf numFmtId="0" fontId="0" fillId="0" borderId="16" xfId="0" applyFont="1" applyFill="1" applyBorder="1" applyAlignment="1" applyProtection="1">
      <alignment horizontal="center" vertical="center" shrinkToFit="1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 quotePrefix="1">
      <alignment horizontal="center"/>
      <protection/>
    </xf>
    <xf numFmtId="41" fontId="0" fillId="0" borderId="13" xfId="49" applyNumberFormat="1" applyFont="1" applyFill="1" applyBorder="1" applyAlignment="1">
      <alignment/>
    </xf>
    <xf numFmtId="41" fontId="0" fillId="0" borderId="0" xfId="49" applyNumberFormat="1" applyFont="1" applyFill="1" applyBorder="1" applyAlignment="1" applyProtection="1">
      <alignment/>
      <protection locked="0"/>
    </xf>
    <xf numFmtId="41" fontId="0" fillId="0" borderId="0" xfId="49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7" xfId="0" applyFont="1" applyFill="1" applyBorder="1" applyAlignment="1" applyProtection="1" quotePrefix="1">
      <alignment horizont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000000000000000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3"/>
  <sheetViews>
    <sheetView view="pageBreakPreview" zoomScaleNormal="75" zoomScaleSheetLayoutView="100" zoomScalePageLayoutView="0" workbookViewId="0" topLeftCell="A1">
      <selection activeCell="C15" sqref="C15"/>
    </sheetView>
  </sheetViews>
  <sheetFormatPr defaultColWidth="11.875" defaultRowHeight="12.75"/>
  <cols>
    <col min="1" max="1" width="16.875" style="13" customWidth="1"/>
    <col min="2" max="4" width="14.375" style="12" bestFit="1" customWidth="1"/>
    <col min="5" max="5" width="11.875" style="12" bestFit="1" customWidth="1"/>
    <col min="6" max="6" width="11.00390625" style="12" customWidth="1"/>
    <col min="7" max="7" width="9.75390625" style="12" customWidth="1"/>
    <col min="8" max="8" width="14.375" style="12" bestFit="1" customWidth="1"/>
    <col min="9" max="9" width="11.875" style="12" bestFit="1" customWidth="1"/>
    <col min="10" max="10" width="14.375" style="12" bestFit="1" customWidth="1"/>
    <col min="11" max="11" width="11.875" style="12" bestFit="1" customWidth="1"/>
    <col min="12" max="12" width="10.75390625" style="12" customWidth="1"/>
    <col min="13" max="13" width="11.00390625" style="12" customWidth="1"/>
    <col min="14" max="14" width="9.75390625" style="12" customWidth="1"/>
    <col min="15" max="16384" width="11.875" style="13" customWidth="1"/>
  </cols>
  <sheetData>
    <row r="1" spans="1:14" s="2" customFormat="1" ht="17.25">
      <c r="A1" s="68" t="s">
        <v>40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4" s="2" customFormat="1" ht="12">
      <c r="A2" s="14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23" t="s">
        <v>39</v>
      </c>
    </row>
    <row r="3" spans="1:15" s="3" customFormat="1" ht="15.75" customHeight="1">
      <c r="A3" s="24" t="s">
        <v>1</v>
      </c>
      <c r="B3" s="16" t="s">
        <v>2</v>
      </c>
      <c r="C3" s="17"/>
      <c r="D3" s="18"/>
      <c r="E3" s="18"/>
      <c r="F3" s="18"/>
      <c r="G3" s="18"/>
      <c r="H3" s="16" t="s">
        <v>3</v>
      </c>
      <c r="I3" s="17"/>
      <c r="J3" s="18"/>
      <c r="K3" s="18"/>
      <c r="L3" s="18"/>
      <c r="M3" s="18"/>
      <c r="N3" s="25" t="s">
        <v>4</v>
      </c>
      <c r="O3" s="1"/>
    </row>
    <row r="4" spans="1:14" s="3" customFormat="1" ht="12">
      <c r="A4" s="26" t="s">
        <v>5</v>
      </c>
      <c r="B4" s="4" t="s">
        <v>6</v>
      </c>
      <c r="C4" s="4" t="s">
        <v>7</v>
      </c>
      <c r="D4" s="4" t="s">
        <v>8</v>
      </c>
      <c r="E4" s="4" t="s">
        <v>9</v>
      </c>
      <c r="F4" s="4" t="s">
        <v>10</v>
      </c>
      <c r="G4" s="4" t="s">
        <v>11</v>
      </c>
      <c r="H4" s="4" t="s">
        <v>6</v>
      </c>
      <c r="I4" s="4" t="s">
        <v>7</v>
      </c>
      <c r="J4" s="4" t="s">
        <v>8</v>
      </c>
      <c r="K4" s="4" t="s">
        <v>9</v>
      </c>
      <c r="L4" s="4" t="s">
        <v>12</v>
      </c>
      <c r="M4" s="4" t="s">
        <v>13</v>
      </c>
      <c r="N4" s="4" t="s">
        <v>35</v>
      </c>
    </row>
    <row r="5" spans="1:14" s="2" customFormat="1" ht="18.75" customHeight="1">
      <c r="A5" s="27"/>
      <c r="B5" s="5"/>
      <c r="C5" s="6"/>
      <c r="D5" s="6"/>
      <c r="E5" s="6"/>
      <c r="F5" s="36" t="s">
        <v>14</v>
      </c>
      <c r="G5" s="35"/>
      <c r="H5" s="35"/>
      <c r="I5" s="6"/>
      <c r="J5" s="6"/>
      <c r="K5" s="7"/>
      <c r="L5" s="6"/>
      <c r="M5" s="6"/>
      <c r="N5" s="6"/>
    </row>
    <row r="6" spans="1:14" s="2" customFormat="1" ht="12">
      <c r="A6" s="34" t="s">
        <v>15</v>
      </c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s="2" customFormat="1" ht="11.25" customHeight="1">
      <c r="A7" s="28" t="s">
        <v>38</v>
      </c>
      <c r="B7" s="8">
        <f>SUM(C7:G7)</f>
        <v>1425636</v>
      </c>
      <c r="C7" s="10">
        <v>148228</v>
      </c>
      <c r="D7" s="10">
        <v>1089339</v>
      </c>
      <c r="E7" s="10">
        <v>105431</v>
      </c>
      <c r="F7" s="10">
        <v>66705</v>
      </c>
      <c r="G7" s="10">
        <v>15933</v>
      </c>
      <c r="H7" s="9">
        <f>SUM(I7:M7)</f>
        <v>1407056</v>
      </c>
      <c r="I7" s="10">
        <v>149278</v>
      </c>
      <c r="J7" s="10">
        <v>1070155</v>
      </c>
      <c r="K7" s="10">
        <v>102149</v>
      </c>
      <c r="L7" s="10">
        <v>69421</v>
      </c>
      <c r="M7" s="10">
        <v>16053</v>
      </c>
      <c r="N7" s="9">
        <v>7760.8</v>
      </c>
    </row>
    <row r="8" spans="1:14" s="22" customFormat="1" ht="11.25" customHeight="1">
      <c r="A8" s="29">
        <v>18</v>
      </c>
      <c r="B8" s="19">
        <f>SUM(C8:G8)</f>
        <v>1472684</v>
      </c>
      <c r="C8" s="20">
        <v>160118</v>
      </c>
      <c r="D8" s="20">
        <v>1107975</v>
      </c>
      <c r="E8" s="20">
        <v>115245</v>
      </c>
      <c r="F8" s="20">
        <v>72783</v>
      </c>
      <c r="G8" s="20">
        <v>16563</v>
      </c>
      <c r="H8" s="21">
        <f>SUM(I8:M8)</f>
        <v>1456205</v>
      </c>
      <c r="I8" s="20">
        <v>162656</v>
      </c>
      <c r="J8" s="20">
        <v>1092082</v>
      </c>
      <c r="K8" s="20">
        <v>108897</v>
      </c>
      <c r="L8" s="20">
        <v>75804</v>
      </c>
      <c r="M8" s="20">
        <v>16766</v>
      </c>
      <c r="N8" s="21">
        <v>8024.353424657535</v>
      </c>
    </row>
    <row r="9" spans="1:14" s="43" customFormat="1" ht="11.25" customHeight="1">
      <c r="A9" s="44">
        <v>19</v>
      </c>
      <c r="B9" s="45">
        <v>1487612</v>
      </c>
      <c r="C9" s="46">
        <v>173893</v>
      </c>
      <c r="D9" s="46">
        <v>1106404</v>
      </c>
      <c r="E9" s="46">
        <v>114686</v>
      </c>
      <c r="F9" s="46">
        <v>76745</v>
      </c>
      <c r="G9" s="46">
        <v>15884</v>
      </c>
      <c r="H9" s="38">
        <v>1465223</v>
      </c>
      <c r="I9" s="46">
        <v>175820</v>
      </c>
      <c r="J9" s="46">
        <v>1085626</v>
      </c>
      <c r="K9" s="46">
        <v>109000</v>
      </c>
      <c r="L9" s="46">
        <v>78817</v>
      </c>
      <c r="M9" s="46">
        <v>15960</v>
      </c>
      <c r="N9" s="38">
        <v>8068</v>
      </c>
    </row>
    <row r="10" spans="1:14" s="22" customFormat="1" ht="9" customHeight="1">
      <c r="A10" s="30"/>
      <c r="B10" s="19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</row>
    <row r="11" spans="1:14" s="22" customFormat="1" ht="12">
      <c r="A11" s="34" t="s">
        <v>16</v>
      </c>
      <c r="B11" s="19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</row>
    <row r="12" spans="1:14" s="22" customFormat="1" ht="12" customHeight="1">
      <c r="A12" s="31" t="s">
        <v>38</v>
      </c>
      <c r="B12" s="19">
        <f>SUM(C12:G12)</f>
        <v>184629</v>
      </c>
      <c r="C12" s="20">
        <v>22952</v>
      </c>
      <c r="D12" s="20">
        <v>151087</v>
      </c>
      <c r="E12" s="20">
        <v>7651</v>
      </c>
      <c r="F12" s="20">
        <v>1634</v>
      </c>
      <c r="G12" s="20">
        <v>1305</v>
      </c>
      <c r="H12" s="21">
        <f>SUM(I12:M12)</f>
        <v>227958</v>
      </c>
      <c r="I12" s="20">
        <v>27446</v>
      </c>
      <c r="J12" s="20">
        <v>189113</v>
      </c>
      <c r="K12" s="20">
        <v>7885</v>
      </c>
      <c r="L12" s="20">
        <v>1733</v>
      </c>
      <c r="M12" s="20">
        <v>1781</v>
      </c>
      <c r="N12" s="21">
        <v>1130.3753424657534</v>
      </c>
    </row>
    <row r="13" spans="1:14" s="22" customFormat="1" ht="12" customHeight="1">
      <c r="A13" s="29">
        <v>18</v>
      </c>
      <c r="B13" s="19">
        <f>SUM(C13:G13)</f>
        <v>199009</v>
      </c>
      <c r="C13" s="20">
        <v>25783</v>
      </c>
      <c r="D13" s="20">
        <v>160526</v>
      </c>
      <c r="E13" s="20">
        <v>9145</v>
      </c>
      <c r="F13" s="20">
        <v>1999</v>
      </c>
      <c r="G13" s="20">
        <v>1556</v>
      </c>
      <c r="H13" s="21">
        <f>SUM(I13:M13)</f>
        <v>237406</v>
      </c>
      <c r="I13" s="20">
        <v>29182</v>
      </c>
      <c r="J13" s="20">
        <v>195708</v>
      </c>
      <c r="K13" s="20">
        <v>8649</v>
      </c>
      <c r="L13" s="20">
        <v>2129</v>
      </c>
      <c r="M13" s="20">
        <v>1738</v>
      </c>
      <c r="N13" s="21">
        <v>1195.6575342465753</v>
      </c>
    </row>
    <row r="14" spans="1:14" s="43" customFormat="1" ht="11.25" customHeight="1">
      <c r="A14" s="44">
        <v>19</v>
      </c>
      <c r="B14" s="45">
        <v>214011</v>
      </c>
      <c r="C14" s="46">
        <v>28480</v>
      </c>
      <c r="D14" s="46">
        <v>170839</v>
      </c>
      <c r="E14" s="46">
        <v>9896</v>
      </c>
      <c r="F14" s="46">
        <v>3121</v>
      </c>
      <c r="G14" s="46">
        <v>1675</v>
      </c>
      <c r="H14" s="38">
        <v>251213</v>
      </c>
      <c r="I14" s="46">
        <v>32514</v>
      </c>
      <c r="J14" s="46">
        <v>203711</v>
      </c>
      <c r="K14" s="46">
        <v>9907</v>
      </c>
      <c r="L14" s="46">
        <v>3158</v>
      </c>
      <c r="M14" s="46">
        <v>1923</v>
      </c>
      <c r="N14" s="38">
        <v>1271</v>
      </c>
    </row>
    <row r="15" spans="1:14" s="22" customFormat="1" ht="8.25" customHeight="1">
      <c r="A15" s="30"/>
      <c r="B15" s="19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</row>
    <row r="16" spans="1:14" s="22" customFormat="1" ht="12">
      <c r="A16" s="34" t="s">
        <v>17</v>
      </c>
      <c r="B16" s="19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</row>
    <row r="17" spans="1:14" s="22" customFormat="1" ht="12">
      <c r="A17" s="31" t="s">
        <v>38</v>
      </c>
      <c r="B17" s="19">
        <f>SUM(C17:G17)</f>
        <v>439855</v>
      </c>
      <c r="C17" s="20">
        <v>54739</v>
      </c>
      <c r="D17" s="20">
        <v>319029</v>
      </c>
      <c r="E17" s="20">
        <v>34318</v>
      </c>
      <c r="F17" s="20">
        <v>27463</v>
      </c>
      <c r="G17" s="20">
        <v>4306</v>
      </c>
      <c r="H17" s="21">
        <f>SUM(I17:M17)</f>
        <v>423278</v>
      </c>
      <c r="I17" s="20">
        <v>50996</v>
      </c>
      <c r="J17" s="20">
        <v>311477</v>
      </c>
      <c r="K17" s="20">
        <v>31681</v>
      </c>
      <c r="L17" s="20">
        <v>25381</v>
      </c>
      <c r="M17" s="20">
        <v>3743</v>
      </c>
      <c r="N17" s="21">
        <v>2364.7479452054795</v>
      </c>
    </row>
    <row r="18" spans="1:14" s="22" customFormat="1" ht="12">
      <c r="A18" s="29">
        <v>18</v>
      </c>
      <c r="B18" s="19">
        <f>SUM(C18:G18)</f>
        <v>471290</v>
      </c>
      <c r="C18" s="20">
        <v>61688</v>
      </c>
      <c r="D18" s="20">
        <v>338129</v>
      </c>
      <c r="E18" s="20">
        <v>37285</v>
      </c>
      <c r="F18" s="20">
        <v>29263</v>
      </c>
      <c r="G18" s="20">
        <v>4925</v>
      </c>
      <c r="H18" s="21">
        <f>SUM(I18:M18)</f>
        <v>454344</v>
      </c>
      <c r="I18" s="20">
        <v>56956</v>
      </c>
      <c r="J18" s="20">
        <v>330906</v>
      </c>
      <c r="K18" s="20">
        <v>34852</v>
      </c>
      <c r="L18" s="20">
        <v>27485</v>
      </c>
      <c r="M18" s="20">
        <v>4145</v>
      </c>
      <c r="N18" s="21">
        <v>2535.9835616438354</v>
      </c>
    </row>
    <row r="19" spans="1:14" s="43" customFormat="1" ht="11.25" customHeight="1">
      <c r="A19" s="44">
        <v>19</v>
      </c>
      <c r="B19" s="45">
        <v>488007</v>
      </c>
      <c r="C19" s="46">
        <v>68682</v>
      </c>
      <c r="D19" s="46">
        <v>345101</v>
      </c>
      <c r="E19" s="46">
        <v>37728</v>
      </c>
      <c r="F19" s="46">
        <v>31509</v>
      </c>
      <c r="G19" s="46">
        <v>4987</v>
      </c>
      <c r="H19" s="38">
        <v>472328</v>
      </c>
      <c r="I19" s="46">
        <v>64064</v>
      </c>
      <c r="J19" s="46">
        <v>337465</v>
      </c>
      <c r="K19" s="46">
        <v>36846</v>
      </c>
      <c r="L19" s="46">
        <v>29785</v>
      </c>
      <c r="M19" s="46">
        <v>4168</v>
      </c>
      <c r="N19" s="38">
        <v>2624</v>
      </c>
    </row>
    <row r="20" spans="1:14" s="22" customFormat="1" ht="9" customHeight="1">
      <c r="A20" s="30"/>
      <c r="B20" s="19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</row>
    <row r="21" spans="1:14" s="22" customFormat="1" ht="12">
      <c r="A21" s="34" t="s">
        <v>18</v>
      </c>
      <c r="B21" s="19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</row>
    <row r="22" spans="1:14" s="22" customFormat="1" ht="12">
      <c r="A22" s="31" t="s">
        <v>38</v>
      </c>
      <c r="B22" s="19">
        <f>SUM(C22:G22)</f>
        <v>284717</v>
      </c>
      <c r="C22" s="20">
        <v>30654</v>
      </c>
      <c r="D22" s="20">
        <v>227203</v>
      </c>
      <c r="E22" s="20">
        <v>13369</v>
      </c>
      <c r="F22" s="20">
        <v>10995</v>
      </c>
      <c r="G22" s="20">
        <v>2496</v>
      </c>
      <c r="H22" s="21">
        <f>SUM(I22:M22)</f>
        <v>344476</v>
      </c>
      <c r="I22" s="20">
        <v>36314</v>
      </c>
      <c r="J22" s="20">
        <v>281308</v>
      </c>
      <c r="K22" s="20">
        <v>12793</v>
      </c>
      <c r="L22" s="20">
        <v>11233</v>
      </c>
      <c r="M22" s="20">
        <v>2828</v>
      </c>
      <c r="N22" s="21">
        <v>1723.8164383561643</v>
      </c>
    </row>
    <row r="23" spans="1:14" s="22" customFormat="1" ht="12">
      <c r="A23" s="29">
        <v>18</v>
      </c>
      <c r="B23" s="19">
        <f>SUM(C23:G23)</f>
        <v>373517</v>
      </c>
      <c r="C23" s="20">
        <v>40028</v>
      </c>
      <c r="D23" s="20">
        <v>299662</v>
      </c>
      <c r="E23" s="20">
        <v>17343</v>
      </c>
      <c r="F23" s="20">
        <v>12102</v>
      </c>
      <c r="G23" s="20">
        <v>4382</v>
      </c>
      <c r="H23" s="21">
        <f>SUM(I23:M23)</f>
        <v>449933</v>
      </c>
      <c r="I23" s="20">
        <v>48921</v>
      </c>
      <c r="J23" s="20">
        <v>368177</v>
      </c>
      <c r="K23" s="20">
        <v>16826</v>
      </c>
      <c r="L23" s="20">
        <v>11295</v>
      </c>
      <c r="M23" s="20">
        <v>4714</v>
      </c>
      <c r="N23" s="21">
        <v>2256.027397260274</v>
      </c>
    </row>
    <row r="24" spans="1:14" s="43" customFormat="1" ht="11.25" customHeight="1">
      <c r="A24" s="44">
        <v>19</v>
      </c>
      <c r="B24" s="45">
        <v>436421</v>
      </c>
      <c r="C24" s="46">
        <v>48785</v>
      </c>
      <c r="D24" s="46">
        <v>347044</v>
      </c>
      <c r="E24" s="46">
        <v>20625</v>
      </c>
      <c r="F24" s="46">
        <v>13534</v>
      </c>
      <c r="G24" s="46">
        <v>6433</v>
      </c>
      <c r="H24" s="38">
        <v>523510</v>
      </c>
      <c r="I24" s="46">
        <v>59406</v>
      </c>
      <c r="J24" s="46">
        <v>424241</v>
      </c>
      <c r="K24" s="46">
        <v>19934</v>
      </c>
      <c r="L24" s="46">
        <v>12588</v>
      </c>
      <c r="M24" s="46">
        <v>7341</v>
      </c>
      <c r="N24" s="38">
        <v>2623</v>
      </c>
    </row>
    <row r="25" spans="1:14" s="22" customFormat="1" ht="8.25" customHeight="1">
      <c r="A25" s="30"/>
      <c r="B25" s="19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</row>
    <row r="26" spans="1:14" s="22" customFormat="1" ht="12">
      <c r="A26" s="34" t="s">
        <v>19</v>
      </c>
      <c r="B26" s="19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</row>
    <row r="27" spans="1:14" s="22" customFormat="1" ht="12">
      <c r="A27" s="31" t="s">
        <v>38</v>
      </c>
      <c r="B27" s="19">
        <f>SUM(C27:G27)</f>
        <v>827365</v>
      </c>
      <c r="C27" s="20">
        <v>84446</v>
      </c>
      <c r="D27" s="20">
        <v>631545</v>
      </c>
      <c r="E27" s="20">
        <v>49177</v>
      </c>
      <c r="F27" s="20">
        <v>45223</v>
      </c>
      <c r="G27" s="20">
        <v>16974</v>
      </c>
      <c r="H27" s="21">
        <f>SUM(I27:M27)</f>
        <v>823678</v>
      </c>
      <c r="I27" s="20">
        <v>82484</v>
      </c>
      <c r="J27" s="20">
        <v>632241</v>
      </c>
      <c r="K27" s="20">
        <v>48850</v>
      </c>
      <c r="L27" s="20">
        <v>41593</v>
      </c>
      <c r="M27" s="20">
        <v>18510</v>
      </c>
      <c r="N27" s="21">
        <v>4523.405479452054</v>
      </c>
    </row>
    <row r="28" spans="1:14" s="22" customFormat="1" ht="12">
      <c r="A28" s="29">
        <v>18</v>
      </c>
      <c r="B28" s="19">
        <f>SUM(C28:G28)</f>
        <v>882781</v>
      </c>
      <c r="C28" s="20">
        <v>93125</v>
      </c>
      <c r="D28" s="20">
        <v>666103</v>
      </c>
      <c r="E28" s="20">
        <v>54981</v>
      </c>
      <c r="F28" s="20">
        <v>48851</v>
      </c>
      <c r="G28" s="20">
        <v>19721</v>
      </c>
      <c r="H28" s="21">
        <f>SUM(I28:M28)</f>
        <v>887449</v>
      </c>
      <c r="I28" s="20">
        <v>92182</v>
      </c>
      <c r="J28" s="20">
        <v>671910</v>
      </c>
      <c r="K28" s="20">
        <v>54763</v>
      </c>
      <c r="L28" s="20">
        <v>45839</v>
      </c>
      <c r="M28" s="20">
        <v>22755</v>
      </c>
      <c r="N28" s="21">
        <v>4849.945205479452</v>
      </c>
    </row>
    <row r="29" spans="1:14" s="43" customFormat="1" ht="11.25" customHeight="1">
      <c r="A29" s="44">
        <v>19</v>
      </c>
      <c r="B29" s="45">
        <v>897097</v>
      </c>
      <c r="C29" s="46">
        <v>100967</v>
      </c>
      <c r="D29" s="46">
        <v>663975</v>
      </c>
      <c r="E29" s="46">
        <v>57106</v>
      </c>
      <c r="F29" s="46">
        <v>52844</v>
      </c>
      <c r="G29" s="46">
        <v>22205</v>
      </c>
      <c r="H29" s="38">
        <v>895362</v>
      </c>
      <c r="I29" s="46">
        <v>99319</v>
      </c>
      <c r="J29" s="46">
        <v>664443</v>
      </c>
      <c r="K29" s="46">
        <v>58237</v>
      </c>
      <c r="L29" s="46">
        <v>48127</v>
      </c>
      <c r="M29" s="46">
        <v>25236</v>
      </c>
      <c r="N29" s="38">
        <v>4897</v>
      </c>
    </row>
    <row r="30" spans="1:14" s="22" customFormat="1" ht="9" customHeight="1">
      <c r="A30" s="30"/>
      <c r="B30" s="19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</row>
    <row r="31" spans="1:14" s="22" customFormat="1" ht="12">
      <c r="A31" s="34" t="s">
        <v>20</v>
      </c>
      <c r="B31" s="19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</row>
    <row r="32" spans="1:14" s="22" customFormat="1" ht="12">
      <c r="A32" s="31" t="s">
        <v>38</v>
      </c>
      <c r="B32" s="19">
        <f>SUM(C32:G32)</f>
        <v>1648728</v>
      </c>
      <c r="C32" s="20">
        <v>235809</v>
      </c>
      <c r="D32" s="20">
        <v>1300617</v>
      </c>
      <c r="E32" s="20">
        <v>58847</v>
      </c>
      <c r="F32" s="20">
        <v>33158</v>
      </c>
      <c r="G32" s="20">
        <v>20297</v>
      </c>
      <c r="H32" s="21">
        <f>SUM(I32:M32)</f>
        <v>1801847</v>
      </c>
      <c r="I32" s="20">
        <v>263572</v>
      </c>
      <c r="J32" s="20">
        <v>1413199</v>
      </c>
      <c r="K32" s="20">
        <v>66470</v>
      </c>
      <c r="L32" s="20">
        <v>38161</v>
      </c>
      <c r="M32" s="20">
        <v>20445</v>
      </c>
      <c r="N32" s="21">
        <v>9453.630136986301</v>
      </c>
    </row>
    <row r="33" spans="1:14" s="22" customFormat="1" ht="12">
      <c r="A33" s="29">
        <v>18</v>
      </c>
      <c r="B33" s="19">
        <v>1668858</v>
      </c>
      <c r="C33" s="20">
        <v>246264</v>
      </c>
      <c r="D33" s="20">
        <v>1301736</v>
      </c>
      <c r="E33" s="20">
        <v>62952</v>
      </c>
      <c r="F33" s="20">
        <v>35395</v>
      </c>
      <c r="G33" s="20">
        <v>22511</v>
      </c>
      <c r="H33" s="21">
        <f>SUM(I33:M33)</f>
        <v>1917236</v>
      </c>
      <c r="I33" s="20">
        <v>292606</v>
      </c>
      <c r="J33" s="20">
        <v>1487127</v>
      </c>
      <c r="K33" s="20">
        <v>74339</v>
      </c>
      <c r="L33" s="20">
        <v>40637</v>
      </c>
      <c r="M33" s="20">
        <v>22527</v>
      </c>
      <c r="N33" s="21">
        <v>9824.91506849315</v>
      </c>
    </row>
    <row r="34" spans="1:14" s="43" customFormat="1" ht="11.25" customHeight="1">
      <c r="A34" s="44">
        <v>19</v>
      </c>
      <c r="B34" s="45">
        <v>1686848</v>
      </c>
      <c r="C34" s="46">
        <v>266546</v>
      </c>
      <c r="D34" s="46">
        <v>1294303</v>
      </c>
      <c r="E34" s="46">
        <v>66182</v>
      </c>
      <c r="F34" s="46">
        <v>35866</v>
      </c>
      <c r="G34" s="46">
        <v>23951</v>
      </c>
      <c r="H34" s="38">
        <v>1887903</v>
      </c>
      <c r="I34" s="46">
        <v>306765</v>
      </c>
      <c r="J34" s="46">
        <v>1440952</v>
      </c>
      <c r="K34" s="46">
        <v>76148</v>
      </c>
      <c r="L34" s="46">
        <v>40725</v>
      </c>
      <c r="M34" s="46">
        <v>23313</v>
      </c>
      <c r="N34" s="38">
        <v>9767</v>
      </c>
    </row>
    <row r="35" spans="1:14" s="22" customFormat="1" ht="9" customHeight="1">
      <c r="A35" s="30"/>
      <c r="B35" s="19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</row>
    <row r="36" spans="1:14" s="22" customFormat="1" ht="12">
      <c r="A36" s="34" t="s">
        <v>21</v>
      </c>
      <c r="B36" s="19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</row>
    <row r="37" spans="1:14" s="22" customFormat="1" ht="10.5" customHeight="1">
      <c r="A37" s="31" t="s">
        <v>38</v>
      </c>
      <c r="B37" s="19">
        <f>SUM(C37:G37)</f>
        <v>2093631</v>
      </c>
      <c r="C37" s="20">
        <v>249920</v>
      </c>
      <c r="D37" s="20">
        <v>1629613</v>
      </c>
      <c r="E37" s="20">
        <v>97470</v>
      </c>
      <c r="F37" s="20">
        <v>103995</v>
      </c>
      <c r="G37" s="20">
        <v>12633</v>
      </c>
      <c r="H37" s="21">
        <f>SUM(I37:M37)</f>
        <v>2282929</v>
      </c>
      <c r="I37" s="20">
        <v>288293</v>
      </c>
      <c r="J37" s="20">
        <v>1738203</v>
      </c>
      <c r="K37" s="20">
        <v>118488</v>
      </c>
      <c r="L37" s="20">
        <v>126050</v>
      </c>
      <c r="M37" s="20">
        <v>11895</v>
      </c>
      <c r="N37" s="21">
        <v>11990.575342465754</v>
      </c>
    </row>
    <row r="38" spans="1:14" s="22" customFormat="1" ht="10.5" customHeight="1">
      <c r="A38" s="29">
        <v>18</v>
      </c>
      <c r="B38" s="19">
        <f>SUM(C38:G38)</f>
        <v>2215542</v>
      </c>
      <c r="C38" s="20">
        <v>281780</v>
      </c>
      <c r="D38" s="20">
        <v>1718005</v>
      </c>
      <c r="E38" s="20">
        <v>98784</v>
      </c>
      <c r="F38" s="20">
        <v>104080</v>
      </c>
      <c r="G38" s="20">
        <v>12893</v>
      </c>
      <c r="H38" s="21">
        <f>SUM(I38:M38)</f>
        <v>2322930</v>
      </c>
      <c r="I38" s="20">
        <v>308897</v>
      </c>
      <c r="J38" s="20">
        <v>1759343</v>
      </c>
      <c r="K38" s="20">
        <v>117974</v>
      </c>
      <c r="L38" s="20">
        <v>124406</v>
      </c>
      <c r="M38" s="20">
        <v>12310</v>
      </c>
      <c r="N38" s="21">
        <v>12434.169863013698</v>
      </c>
    </row>
    <row r="39" spans="1:14" s="43" customFormat="1" ht="11.25" customHeight="1">
      <c r="A39" s="44">
        <v>19</v>
      </c>
      <c r="B39" s="45">
        <v>2221896</v>
      </c>
      <c r="C39" s="46">
        <v>297886</v>
      </c>
      <c r="D39" s="46">
        <v>1711430</v>
      </c>
      <c r="E39" s="46">
        <v>98409</v>
      </c>
      <c r="F39" s="46">
        <v>102137</v>
      </c>
      <c r="G39" s="46">
        <v>12034</v>
      </c>
      <c r="H39" s="38">
        <v>2374556</v>
      </c>
      <c r="I39" s="46">
        <v>333992</v>
      </c>
      <c r="J39" s="46">
        <v>1782126</v>
      </c>
      <c r="K39" s="46">
        <v>120293</v>
      </c>
      <c r="L39" s="46">
        <v>125674</v>
      </c>
      <c r="M39" s="46">
        <v>12471</v>
      </c>
      <c r="N39" s="38">
        <v>12559</v>
      </c>
    </row>
    <row r="40" spans="1:14" s="22" customFormat="1" ht="8.25" customHeight="1">
      <c r="A40" s="31"/>
      <c r="B40" s="19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</row>
    <row r="41" spans="1:14" s="22" customFormat="1" ht="12">
      <c r="A41" s="34" t="s">
        <v>22</v>
      </c>
      <c r="B41" s="19" t="s">
        <v>37</v>
      </c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</row>
    <row r="42" spans="1:14" s="22" customFormat="1" ht="11.25" customHeight="1">
      <c r="A42" s="31" t="s">
        <v>38</v>
      </c>
      <c r="B42" s="19">
        <f>SUM(C42:G42)</f>
        <v>715359</v>
      </c>
      <c r="C42" s="20">
        <v>101077</v>
      </c>
      <c r="D42" s="20">
        <v>550929</v>
      </c>
      <c r="E42" s="20">
        <v>36475</v>
      </c>
      <c r="F42" s="20">
        <v>23992</v>
      </c>
      <c r="G42" s="20">
        <v>2886</v>
      </c>
      <c r="H42" s="21">
        <f>SUM(I42:M42)</f>
        <v>686618</v>
      </c>
      <c r="I42" s="20">
        <v>97880</v>
      </c>
      <c r="J42" s="20">
        <v>523571</v>
      </c>
      <c r="K42" s="20">
        <v>38135</v>
      </c>
      <c r="L42" s="20">
        <v>24948</v>
      </c>
      <c r="M42" s="20">
        <v>2084</v>
      </c>
      <c r="N42" s="21">
        <v>3841.0328767123287</v>
      </c>
    </row>
    <row r="43" spans="1:14" s="22" customFormat="1" ht="11.25" customHeight="1">
      <c r="A43" s="29">
        <v>18</v>
      </c>
      <c r="B43" s="19">
        <f>SUM(C43:G43)</f>
        <v>734724</v>
      </c>
      <c r="C43" s="20">
        <v>106535</v>
      </c>
      <c r="D43" s="20">
        <v>563813</v>
      </c>
      <c r="E43" s="20">
        <v>38768</v>
      </c>
      <c r="F43" s="20">
        <v>23104</v>
      </c>
      <c r="G43" s="20">
        <v>2504</v>
      </c>
      <c r="H43" s="21">
        <f>SUM(I43:M43)</f>
        <v>696155</v>
      </c>
      <c r="I43" s="20">
        <v>100818</v>
      </c>
      <c r="J43" s="20">
        <v>530734</v>
      </c>
      <c r="K43" s="20">
        <v>38604</v>
      </c>
      <c r="L43" s="20">
        <v>23822</v>
      </c>
      <c r="M43" s="20">
        <v>2177</v>
      </c>
      <c r="N43" s="21">
        <v>3920.2164383561644</v>
      </c>
    </row>
    <row r="44" spans="1:14" s="43" customFormat="1" ht="11.25" customHeight="1">
      <c r="A44" s="44">
        <v>19</v>
      </c>
      <c r="B44" s="45">
        <v>742268</v>
      </c>
      <c r="C44" s="46">
        <v>113416</v>
      </c>
      <c r="D44" s="46">
        <v>565462</v>
      </c>
      <c r="E44" s="46">
        <v>38750</v>
      </c>
      <c r="F44" s="46">
        <v>22318</v>
      </c>
      <c r="G44" s="46">
        <v>2322</v>
      </c>
      <c r="H44" s="38">
        <v>709974</v>
      </c>
      <c r="I44" s="46">
        <v>107283</v>
      </c>
      <c r="J44" s="46">
        <v>538918</v>
      </c>
      <c r="K44" s="46">
        <v>38844</v>
      </c>
      <c r="L44" s="46">
        <v>23021</v>
      </c>
      <c r="M44" s="46">
        <v>1908</v>
      </c>
      <c r="N44" s="38">
        <v>3968</v>
      </c>
    </row>
    <row r="45" spans="1:14" s="22" customFormat="1" ht="9" customHeight="1">
      <c r="A45" s="31"/>
      <c r="B45" s="19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</row>
    <row r="46" spans="1:14" s="22" customFormat="1" ht="12">
      <c r="A46" s="34" t="s">
        <v>23</v>
      </c>
      <c r="B46" s="19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</row>
    <row r="47" spans="1:14" s="22" customFormat="1" ht="12">
      <c r="A47" s="31" t="s">
        <v>38</v>
      </c>
      <c r="B47" s="19">
        <f>SUM(C47:G47)</f>
        <v>1342716</v>
      </c>
      <c r="C47" s="20">
        <v>193325</v>
      </c>
      <c r="D47" s="20">
        <v>1007664</v>
      </c>
      <c r="E47" s="20">
        <v>73910</v>
      </c>
      <c r="F47" s="20">
        <v>59669</v>
      </c>
      <c r="G47" s="20">
        <v>8148</v>
      </c>
      <c r="H47" s="21">
        <f>SUM(I47:M47)</f>
        <v>1251123</v>
      </c>
      <c r="I47" s="20">
        <v>179737</v>
      </c>
      <c r="J47" s="20">
        <v>948768</v>
      </c>
      <c r="K47" s="20">
        <v>66609</v>
      </c>
      <c r="L47" s="20">
        <v>48520</v>
      </c>
      <c r="M47" s="20">
        <v>7489</v>
      </c>
      <c r="N47" s="21">
        <v>7106.408219178083</v>
      </c>
    </row>
    <row r="48" spans="1:14" s="22" customFormat="1" ht="12">
      <c r="A48" s="29">
        <v>18</v>
      </c>
      <c r="B48" s="19">
        <f>SUM(C48:G48)</f>
        <v>1427356</v>
      </c>
      <c r="C48" s="20">
        <v>218642</v>
      </c>
      <c r="D48" s="20">
        <v>1059101</v>
      </c>
      <c r="E48" s="20">
        <v>77775</v>
      </c>
      <c r="F48" s="20">
        <v>62439</v>
      </c>
      <c r="G48" s="20">
        <v>9399</v>
      </c>
      <c r="H48" s="21">
        <f>SUM(I48:M48)</f>
        <v>1318673</v>
      </c>
      <c r="I48" s="20">
        <v>200890</v>
      </c>
      <c r="J48" s="20">
        <v>989185</v>
      </c>
      <c r="K48" s="20">
        <v>71427</v>
      </c>
      <c r="L48" s="20">
        <v>48873</v>
      </c>
      <c r="M48" s="20">
        <v>8298</v>
      </c>
      <c r="N48" s="21">
        <v>7523.367123287671</v>
      </c>
    </row>
    <row r="49" spans="1:14" s="43" customFormat="1" ht="11.25" customHeight="1">
      <c r="A49" s="44">
        <v>19</v>
      </c>
      <c r="B49" s="45">
        <v>1461130</v>
      </c>
      <c r="C49" s="46">
        <v>230714</v>
      </c>
      <c r="D49" s="46">
        <v>1079672</v>
      </c>
      <c r="E49" s="46">
        <v>79322</v>
      </c>
      <c r="F49" s="46">
        <v>61224</v>
      </c>
      <c r="G49" s="46">
        <v>10198</v>
      </c>
      <c r="H49" s="38">
        <v>1352442</v>
      </c>
      <c r="I49" s="46">
        <v>213832</v>
      </c>
      <c r="J49" s="46">
        <v>1008258</v>
      </c>
      <c r="K49" s="46">
        <v>71657</v>
      </c>
      <c r="L49" s="46">
        <v>49759</v>
      </c>
      <c r="M49" s="46">
        <v>8936</v>
      </c>
      <c r="N49" s="38">
        <v>7687</v>
      </c>
    </row>
    <row r="50" spans="1:14" s="22" customFormat="1" ht="9" customHeight="1">
      <c r="A50" s="32"/>
      <c r="B50" s="19"/>
      <c r="C50" s="20"/>
      <c r="D50" s="20"/>
      <c r="E50" s="20"/>
      <c r="F50" s="20"/>
      <c r="G50" s="20"/>
      <c r="H50" s="21"/>
      <c r="I50" s="20"/>
      <c r="J50" s="20"/>
      <c r="K50" s="20"/>
      <c r="L50" s="20"/>
      <c r="M50" s="20"/>
      <c r="N50" s="21"/>
    </row>
    <row r="51" spans="1:14" s="22" customFormat="1" ht="12">
      <c r="A51" s="34" t="s">
        <v>24</v>
      </c>
      <c r="B51" s="19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</row>
    <row r="52" spans="1:14" s="22" customFormat="1" ht="11.25" customHeight="1">
      <c r="A52" s="31" t="s">
        <v>38</v>
      </c>
      <c r="B52" s="19">
        <f>SUM(C52:G52)</f>
        <v>609968</v>
      </c>
      <c r="C52" s="20">
        <v>93967</v>
      </c>
      <c r="D52" s="20">
        <v>445448</v>
      </c>
      <c r="E52" s="20">
        <v>38091</v>
      </c>
      <c r="F52" s="20">
        <v>28645</v>
      </c>
      <c r="G52" s="20">
        <v>3817</v>
      </c>
      <c r="H52" s="21">
        <f>SUM(I52:M52)</f>
        <v>579778</v>
      </c>
      <c r="I52" s="20">
        <v>85704</v>
      </c>
      <c r="J52" s="20">
        <v>416422</v>
      </c>
      <c r="K52" s="20">
        <v>43780</v>
      </c>
      <c r="L52" s="20">
        <v>30455</v>
      </c>
      <c r="M52" s="20">
        <v>3417</v>
      </c>
      <c r="N52" s="21">
        <v>3259.5780821917806</v>
      </c>
    </row>
    <row r="53" spans="1:14" s="22" customFormat="1" ht="11.25" customHeight="1">
      <c r="A53" s="29">
        <v>18</v>
      </c>
      <c r="B53" s="19">
        <f>SUM(C53:G53)</f>
        <v>662357</v>
      </c>
      <c r="C53" s="20">
        <v>107166</v>
      </c>
      <c r="D53" s="20">
        <v>474486</v>
      </c>
      <c r="E53" s="20">
        <v>42004</v>
      </c>
      <c r="F53" s="20">
        <v>34103</v>
      </c>
      <c r="G53" s="20">
        <v>4598</v>
      </c>
      <c r="H53" s="21">
        <f>SUM(I53:M53)</f>
        <v>629048</v>
      </c>
      <c r="I53" s="20">
        <v>96140</v>
      </c>
      <c r="J53" s="20">
        <v>446575</v>
      </c>
      <c r="K53" s="20">
        <v>48518</v>
      </c>
      <c r="L53" s="20">
        <v>33844</v>
      </c>
      <c r="M53" s="20">
        <v>3971</v>
      </c>
      <c r="N53" s="21">
        <v>3538.095890410959</v>
      </c>
    </row>
    <row r="54" spans="1:14" s="43" customFormat="1" ht="11.25" customHeight="1">
      <c r="A54" s="44">
        <v>19</v>
      </c>
      <c r="B54" s="45">
        <v>693539</v>
      </c>
      <c r="C54" s="46">
        <v>116045</v>
      </c>
      <c r="D54" s="46">
        <v>486850</v>
      </c>
      <c r="E54" s="46">
        <v>46695</v>
      </c>
      <c r="F54" s="46">
        <v>38935</v>
      </c>
      <c r="G54" s="46">
        <v>5014</v>
      </c>
      <c r="H54" s="38">
        <v>665552</v>
      </c>
      <c r="I54" s="46">
        <v>106841</v>
      </c>
      <c r="J54" s="46">
        <v>465349</v>
      </c>
      <c r="K54" s="46">
        <v>50167</v>
      </c>
      <c r="L54" s="46">
        <v>38041</v>
      </c>
      <c r="M54" s="46">
        <v>5154</v>
      </c>
      <c r="N54" s="38">
        <v>3713</v>
      </c>
    </row>
    <row r="55" spans="1:14" s="22" customFormat="1" ht="9" customHeight="1">
      <c r="A55" s="32"/>
      <c r="B55" s="19"/>
      <c r="C55" s="20"/>
      <c r="D55" s="20"/>
      <c r="E55" s="20"/>
      <c r="F55" s="20"/>
      <c r="G55" s="20"/>
      <c r="H55" s="21"/>
      <c r="I55" s="20"/>
      <c r="J55" s="20"/>
      <c r="K55" s="20"/>
      <c r="L55" s="20"/>
      <c r="M55" s="20"/>
      <c r="N55" s="21"/>
    </row>
    <row r="56" spans="1:14" s="22" customFormat="1" ht="12">
      <c r="A56" s="34" t="s">
        <v>25</v>
      </c>
      <c r="B56" s="19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</row>
    <row r="57" spans="1:14" s="22" customFormat="1" ht="12" customHeight="1">
      <c r="A57" s="31" t="s">
        <v>38</v>
      </c>
      <c r="B57" s="19">
        <f>SUM(C57:G57)</f>
        <v>408931</v>
      </c>
      <c r="C57" s="20">
        <v>67897</v>
      </c>
      <c r="D57" s="20">
        <v>310425</v>
      </c>
      <c r="E57" s="20">
        <v>15473</v>
      </c>
      <c r="F57" s="20">
        <v>11590</v>
      </c>
      <c r="G57" s="20">
        <v>3546</v>
      </c>
      <c r="H57" s="21">
        <f>SUM(I57:M57)</f>
        <v>399728</v>
      </c>
      <c r="I57" s="20">
        <v>65053</v>
      </c>
      <c r="J57" s="20">
        <v>305571</v>
      </c>
      <c r="K57" s="20">
        <v>14503</v>
      </c>
      <c r="L57" s="20">
        <v>10711</v>
      </c>
      <c r="M57" s="20">
        <v>3890</v>
      </c>
      <c r="N57" s="21">
        <v>2215.504109589041</v>
      </c>
    </row>
    <row r="58" spans="1:14" s="22" customFormat="1" ht="12" customHeight="1">
      <c r="A58" s="29">
        <v>18</v>
      </c>
      <c r="B58" s="19">
        <f>SUM(C58:G58)</f>
        <v>411406</v>
      </c>
      <c r="C58" s="20">
        <v>71914</v>
      </c>
      <c r="D58" s="20">
        <v>307722</v>
      </c>
      <c r="E58" s="20">
        <v>16685</v>
      </c>
      <c r="F58" s="20">
        <v>11865</v>
      </c>
      <c r="G58" s="20">
        <v>3220</v>
      </c>
      <c r="H58" s="21">
        <f>SUM(I58:M58)</f>
        <v>405314</v>
      </c>
      <c r="I58" s="20">
        <v>68627</v>
      </c>
      <c r="J58" s="20">
        <v>306506</v>
      </c>
      <c r="K58" s="20">
        <v>15801</v>
      </c>
      <c r="L58" s="20">
        <v>11134</v>
      </c>
      <c r="M58" s="20">
        <v>3246</v>
      </c>
      <c r="N58" s="21">
        <v>2237.5890410958905</v>
      </c>
    </row>
    <row r="59" spans="1:14" s="43" customFormat="1" ht="11.25" customHeight="1">
      <c r="A59" s="44">
        <v>19</v>
      </c>
      <c r="B59" s="45">
        <v>423934</v>
      </c>
      <c r="C59" s="46">
        <v>76052</v>
      </c>
      <c r="D59" s="46">
        <v>316276</v>
      </c>
      <c r="E59" s="46">
        <v>15765</v>
      </c>
      <c r="F59" s="46">
        <v>13268</v>
      </c>
      <c r="G59" s="46">
        <v>2573</v>
      </c>
      <c r="H59" s="38">
        <v>415749</v>
      </c>
      <c r="I59" s="46">
        <v>71365</v>
      </c>
      <c r="J59" s="46">
        <v>314277</v>
      </c>
      <c r="K59" s="46">
        <v>15948</v>
      </c>
      <c r="L59" s="46">
        <v>11441</v>
      </c>
      <c r="M59" s="46">
        <v>2718</v>
      </c>
      <c r="N59" s="38">
        <v>2294</v>
      </c>
    </row>
    <row r="60" spans="1:14" s="22" customFormat="1" ht="9" customHeight="1">
      <c r="A60" s="32"/>
      <c r="B60" s="19"/>
      <c r="C60" s="20"/>
      <c r="D60" s="20"/>
      <c r="E60" s="20"/>
      <c r="F60" s="20"/>
      <c r="G60" s="20"/>
      <c r="H60" s="21"/>
      <c r="I60" s="20"/>
      <c r="J60" s="20"/>
      <c r="K60" s="20"/>
      <c r="L60" s="20"/>
      <c r="M60" s="20"/>
      <c r="N60" s="21"/>
    </row>
    <row r="61" spans="1:14" s="22" customFormat="1" ht="12">
      <c r="A61" s="34" t="s">
        <v>26</v>
      </c>
      <c r="B61" s="19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</row>
    <row r="62" spans="1:14" s="22" customFormat="1" ht="12" customHeight="1">
      <c r="A62" s="31" t="s">
        <v>38</v>
      </c>
      <c r="B62" s="19">
        <f>SUM(C62:G62)</f>
        <v>618410</v>
      </c>
      <c r="C62" s="20">
        <v>91455</v>
      </c>
      <c r="D62" s="20">
        <v>493050</v>
      </c>
      <c r="E62" s="20">
        <v>21021</v>
      </c>
      <c r="F62" s="20">
        <v>11683</v>
      </c>
      <c r="G62" s="20">
        <v>1201</v>
      </c>
      <c r="H62" s="21">
        <f>SUM(I62:M62)</f>
        <v>566094</v>
      </c>
      <c r="I62" s="20">
        <v>79074</v>
      </c>
      <c r="J62" s="20">
        <v>457023</v>
      </c>
      <c r="K62" s="20">
        <v>17948</v>
      </c>
      <c r="L62" s="20">
        <v>10939</v>
      </c>
      <c r="M62" s="20">
        <v>1110</v>
      </c>
      <c r="N62" s="21">
        <v>3245.2164383561644</v>
      </c>
    </row>
    <row r="63" spans="1:14" s="22" customFormat="1" ht="12" customHeight="1">
      <c r="A63" s="29">
        <v>18</v>
      </c>
      <c r="B63" s="19">
        <f>SUM(C63:G63)</f>
        <v>661985</v>
      </c>
      <c r="C63" s="20">
        <v>100158</v>
      </c>
      <c r="D63" s="20">
        <v>521871</v>
      </c>
      <c r="E63" s="20">
        <v>25311</v>
      </c>
      <c r="F63" s="20">
        <v>13154</v>
      </c>
      <c r="G63" s="20">
        <v>1491</v>
      </c>
      <c r="H63" s="21">
        <f>SUM(I63:M63)</f>
        <v>605770</v>
      </c>
      <c r="I63" s="20">
        <v>87448</v>
      </c>
      <c r="J63" s="20">
        <v>483282</v>
      </c>
      <c r="K63" s="20">
        <v>22345</v>
      </c>
      <c r="L63" s="20">
        <v>11353</v>
      </c>
      <c r="M63" s="20">
        <v>1342</v>
      </c>
      <c r="N63" s="21">
        <v>3473.301369863014</v>
      </c>
    </row>
    <row r="64" spans="1:14" s="43" customFormat="1" ht="11.25" customHeight="1">
      <c r="A64" s="44">
        <v>19</v>
      </c>
      <c r="B64" s="45">
        <v>665992</v>
      </c>
      <c r="C64" s="46">
        <v>105115</v>
      </c>
      <c r="D64" s="46">
        <v>517739</v>
      </c>
      <c r="E64" s="46">
        <v>25485</v>
      </c>
      <c r="F64" s="46">
        <v>15896</v>
      </c>
      <c r="G64" s="46">
        <v>1757</v>
      </c>
      <c r="H64" s="38">
        <v>614338</v>
      </c>
      <c r="I64" s="46">
        <v>92162</v>
      </c>
      <c r="J64" s="46">
        <v>483983</v>
      </c>
      <c r="K64" s="46">
        <v>22360</v>
      </c>
      <c r="L64" s="46">
        <v>14311</v>
      </c>
      <c r="M64" s="46">
        <v>1522</v>
      </c>
      <c r="N64" s="38">
        <v>3498</v>
      </c>
    </row>
    <row r="65" spans="1:14" s="22" customFormat="1" ht="12" customHeight="1">
      <c r="A65" s="29"/>
      <c r="B65" s="19"/>
      <c r="C65" s="20"/>
      <c r="D65" s="20"/>
      <c r="E65" s="20"/>
      <c r="F65" s="20"/>
      <c r="G65" s="20"/>
      <c r="H65" s="21"/>
      <c r="I65" s="20"/>
      <c r="J65" s="20"/>
      <c r="K65" s="20"/>
      <c r="L65" s="20"/>
      <c r="M65" s="20"/>
      <c r="N65" s="21"/>
    </row>
    <row r="66" spans="1:14" s="22" customFormat="1" ht="12" customHeight="1">
      <c r="A66" s="29"/>
      <c r="B66" s="19"/>
      <c r="C66" s="20"/>
      <c r="D66" s="20"/>
      <c r="E66" s="20"/>
      <c r="F66" s="20"/>
      <c r="G66" s="20"/>
      <c r="H66" s="21"/>
      <c r="I66" s="20"/>
      <c r="J66" s="20"/>
      <c r="K66" s="20"/>
      <c r="L66" s="20"/>
      <c r="M66" s="20"/>
      <c r="N66" s="21"/>
    </row>
    <row r="67" spans="1:14" s="22" customFormat="1" ht="12">
      <c r="A67" s="30"/>
      <c r="B67" s="19" t="s">
        <v>36</v>
      </c>
      <c r="C67" s="21"/>
      <c r="D67" s="21"/>
      <c r="E67" s="21"/>
      <c r="F67" s="37" t="s">
        <v>27</v>
      </c>
      <c r="G67" s="38"/>
      <c r="H67" s="38"/>
      <c r="I67" s="21"/>
      <c r="J67" s="21"/>
      <c r="K67" s="21"/>
      <c r="L67" s="21"/>
      <c r="M67" s="21"/>
      <c r="N67" s="21"/>
    </row>
    <row r="68" spans="1:14" s="22" customFormat="1" ht="12">
      <c r="A68" s="34" t="s">
        <v>28</v>
      </c>
      <c r="B68" s="19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</row>
    <row r="69" spans="1:14" s="22" customFormat="1" ht="12">
      <c r="A69" s="31" t="s">
        <v>38</v>
      </c>
      <c r="B69" s="19">
        <f>SUM(C69:G69)</f>
        <v>331056</v>
      </c>
      <c r="C69" s="20">
        <v>48072</v>
      </c>
      <c r="D69" s="20">
        <v>249699</v>
      </c>
      <c r="E69" s="20">
        <v>20668</v>
      </c>
      <c r="F69" s="20">
        <v>10852</v>
      </c>
      <c r="G69" s="20">
        <v>1765</v>
      </c>
      <c r="H69" s="21">
        <f>SUM(I69:M69)</f>
        <v>301290</v>
      </c>
      <c r="I69" s="20">
        <v>41996</v>
      </c>
      <c r="J69" s="20">
        <v>226082</v>
      </c>
      <c r="K69" s="20">
        <v>19818</v>
      </c>
      <c r="L69" s="20">
        <v>11497</v>
      </c>
      <c r="M69" s="20">
        <v>1897</v>
      </c>
      <c r="N69" s="21">
        <v>1732.454794520548</v>
      </c>
    </row>
    <row r="70" spans="1:14" s="22" customFormat="1" ht="12">
      <c r="A70" s="29">
        <v>18</v>
      </c>
      <c r="B70" s="19">
        <f>SUM(C70:G70)</f>
        <v>330262</v>
      </c>
      <c r="C70" s="20">
        <v>50464</v>
      </c>
      <c r="D70" s="20">
        <v>245034</v>
      </c>
      <c r="E70" s="20">
        <v>21347</v>
      </c>
      <c r="F70" s="20">
        <v>11292</v>
      </c>
      <c r="G70" s="20">
        <v>2125</v>
      </c>
      <c r="H70" s="21">
        <f>SUM(I70:M70)</f>
        <v>304364</v>
      </c>
      <c r="I70" s="20">
        <v>45330</v>
      </c>
      <c r="J70" s="20">
        <v>223621</v>
      </c>
      <c r="K70" s="20">
        <v>20125</v>
      </c>
      <c r="L70" s="20">
        <v>12868</v>
      </c>
      <c r="M70" s="20">
        <v>2420</v>
      </c>
      <c r="N70" s="21">
        <v>1738.7013698630137</v>
      </c>
    </row>
    <row r="71" spans="1:14" s="43" customFormat="1" ht="11.25" customHeight="1">
      <c r="A71" s="44">
        <v>19</v>
      </c>
      <c r="B71" s="45">
        <v>326090</v>
      </c>
      <c r="C71" s="46">
        <v>52021</v>
      </c>
      <c r="D71" s="46">
        <v>238107</v>
      </c>
      <c r="E71" s="46">
        <v>21229</v>
      </c>
      <c r="F71" s="46">
        <v>12397</v>
      </c>
      <c r="G71" s="46">
        <v>2336</v>
      </c>
      <c r="H71" s="38">
        <v>295023</v>
      </c>
      <c r="I71" s="46">
        <v>45355</v>
      </c>
      <c r="J71" s="46">
        <v>214710</v>
      </c>
      <c r="K71" s="46">
        <v>19688</v>
      </c>
      <c r="L71" s="46">
        <v>12729</v>
      </c>
      <c r="M71" s="46">
        <v>2541</v>
      </c>
      <c r="N71" s="38">
        <v>1697</v>
      </c>
    </row>
    <row r="72" spans="1:14" s="22" customFormat="1" ht="9" customHeight="1">
      <c r="A72" s="32"/>
      <c r="B72" s="19"/>
      <c r="C72" s="20"/>
      <c r="D72" s="20"/>
      <c r="E72" s="20"/>
      <c r="F72" s="20"/>
      <c r="G72" s="20"/>
      <c r="H72" s="21"/>
      <c r="I72" s="20"/>
      <c r="J72" s="20"/>
      <c r="K72" s="20"/>
      <c r="L72" s="20"/>
      <c r="M72" s="20"/>
      <c r="N72" s="21"/>
    </row>
    <row r="73" spans="1:14" s="22" customFormat="1" ht="12">
      <c r="A73" s="47" t="s">
        <v>29</v>
      </c>
      <c r="B73" s="19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</row>
    <row r="74" spans="1:14" s="22" customFormat="1" ht="12" customHeight="1">
      <c r="A74" s="31" t="s">
        <v>38</v>
      </c>
      <c r="B74" s="19">
        <f>SUM(C74:G74)</f>
        <v>89992</v>
      </c>
      <c r="C74" s="20">
        <v>10946</v>
      </c>
      <c r="D74" s="20">
        <v>72647</v>
      </c>
      <c r="E74" s="20">
        <v>3384</v>
      </c>
      <c r="F74" s="20">
        <v>2498</v>
      </c>
      <c r="G74" s="20">
        <v>517</v>
      </c>
      <c r="H74" s="21">
        <f>SUM(I74:M74)</f>
        <v>99899</v>
      </c>
      <c r="I74" s="20">
        <v>12417</v>
      </c>
      <c r="J74" s="20">
        <v>79672</v>
      </c>
      <c r="K74" s="20">
        <v>4151</v>
      </c>
      <c r="L74" s="20">
        <v>2977</v>
      </c>
      <c r="M74" s="20">
        <v>682</v>
      </c>
      <c r="N74" s="21">
        <v>520.2493150684932</v>
      </c>
    </row>
    <row r="75" spans="1:14" s="22" customFormat="1" ht="12" customHeight="1">
      <c r="A75" s="29">
        <v>18</v>
      </c>
      <c r="B75" s="19">
        <f>SUM(C75:G75)</f>
        <v>95404</v>
      </c>
      <c r="C75" s="20">
        <v>12187</v>
      </c>
      <c r="D75" s="20">
        <v>75873</v>
      </c>
      <c r="E75" s="20">
        <v>3931</v>
      </c>
      <c r="F75" s="20">
        <v>2896</v>
      </c>
      <c r="G75" s="20">
        <v>517</v>
      </c>
      <c r="H75" s="21">
        <f>SUM(I75:M75)</f>
        <v>116363</v>
      </c>
      <c r="I75" s="20">
        <v>15036</v>
      </c>
      <c r="J75" s="20">
        <v>91449</v>
      </c>
      <c r="K75" s="20">
        <v>5301</v>
      </c>
      <c r="L75" s="20">
        <v>3752</v>
      </c>
      <c r="M75" s="20">
        <v>825</v>
      </c>
      <c r="N75" s="21">
        <v>580.1835616438356</v>
      </c>
    </row>
    <row r="76" spans="1:14" s="43" customFormat="1" ht="11.25" customHeight="1">
      <c r="A76" s="44">
        <v>19</v>
      </c>
      <c r="B76" s="45">
        <v>95730</v>
      </c>
      <c r="C76" s="46">
        <v>12982</v>
      </c>
      <c r="D76" s="46">
        <v>75158</v>
      </c>
      <c r="E76" s="46">
        <v>4211</v>
      </c>
      <c r="F76" s="46">
        <v>2921</v>
      </c>
      <c r="G76" s="46">
        <v>458</v>
      </c>
      <c r="H76" s="38">
        <v>114748</v>
      </c>
      <c r="I76" s="46">
        <v>15935</v>
      </c>
      <c r="J76" s="46">
        <v>89503</v>
      </c>
      <c r="K76" s="46">
        <v>4876</v>
      </c>
      <c r="L76" s="46">
        <v>3816</v>
      </c>
      <c r="M76" s="46">
        <v>618</v>
      </c>
      <c r="N76" s="38">
        <v>575</v>
      </c>
    </row>
    <row r="77" spans="1:14" s="22" customFormat="1" ht="9" customHeight="1">
      <c r="A77" s="30"/>
      <c r="B77" s="19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</row>
    <row r="78" spans="1:14" s="22" customFormat="1" ht="12">
      <c r="A78" s="34" t="s">
        <v>30</v>
      </c>
      <c r="B78" s="19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</row>
    <row r="79" spans="1:14" s="22" customFormat="1" ht="12">
      <c r="A79" s="31" t="s">
        <v>38</v>
      </c>
      <c r="B79" s="19">
        <f>SUM(C79:G79)</f>
        <v>142316</v>
      </c>
      <c r="C79" s="20">
        <v>23212</v>
      </c>
      <c r="D79" s="20">
        <v>103971</v>
      </c>
      <c r="E79" s="20">
        <v>8859</v>
      </c>
      <c r="F79" s="20">
        <v>4971</v>
      </c>
      <c r="G79" s="20">
        <v>1303</v>
      </c>
      <c r="H79" s="21">
        <f>SUM(I79:M79)</f>
        <v>145767</v>
      </c>
      <c r="I79" s="20">
        <v>22865</v>
      </c>
      <c r="J79" s="20">
        <v>106556</v>
      </c>
      <c r="K79" s="20">
        <v>9967</v>
      </c>
      <c r="L79" s="20">
        <v>5046</v>
      </c>
      <c r="M79" s="20">
        <v>1333</v>
      </c>
      <c r="N79" s="21">
        <v>789.2684931506849</v>
      </c>
    </row>
    <row r="80" spans="1:14" s="22" customFormat="1" ht="12">
      <c r="A80" s="29">
        <v>18</v>
      </c>
      <c r="B80" s="19">
        <f>SUM(C80:G80)</f>
        <v>138282</v>
      </c>
      <c r="C80" s="20">
        <v>22376</v>
      </c>
      <c r="D80" s="20">
        <v>101135</v>
      </c>
      <c r="E80" s="20">
        <v>8923</v>
      </c>
      <c r="F80" s="20">
        <v>4644</v>
      </c>
      <c r="G80" s="20">
        <v>1204</v>
      </c>
      <c r="H80" s="21">
        <f>SUM(I80:M80)</f>
        <v>142817</v>
      </c>
      <c r="I80" s="20">
        <v>22373</v>
      </c>
      <c r="J80" s="20">
        <v>104151</v>
      </c>
      <c r="K80" s="20">
        <v>9976</v>
      </c>
      <c r="L80" s="20">
        <v>5132</v>
      </c>
      <c r="M80" s="20">
        <v>1185</v>
      </c>
      <c r="N80" s="21">
        <v>770.1342465753424</v>
      </c>
    </row>
    <row r="81" spans="1:14" s="43" customFormat="1" ht="11.25" customHeight="1">
      <c r="A81" s="44">
        <v>19</v>
      </c>
      <c r="B81" s="45">
        <v>126328</v>
      </c>
      <c r="C81" s="46">
        <v>21124</v>
      </c>
      <c r="D81" s="46">
        <v>92228</v>
      </c>
      <c r="E81" s="46">
        <v>6711</v>
      </c>
      <c r="F81" s="46">
        <v>5171</v>
      </c>
      <c r="G81" s="46">
        <v>1094</v>
      </c>
      <c r="H81" s="38">
        <v>132851</v>
      </c>
      <c r="I81" s="46">
        <v>21311</v>
      </c>
      <c r="J81" s="46">
        <v>96553</v>
      </c>
      <c r="K81" s="46">
        <v>8299</v>
      </c>
      <c r="L81" s="46">
        <v>5363</v>
      </c>
      <c r="M81" s="46">
        <v>1325</v>
      </c>
      <c r="N81" s="38">
        <v>708</v>
      </c>
    </row>
    <row r="82" spans="1:14" s="22" customFormat="1" ht="9" customHeight="1">
      <c r="A82" s="30"/>
      <c r="B82" s="19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</row>
    <row r="83" spans="1:14" s="22" customFormat="1" ht="12">
      <c r="A83" s="34" t="s">
        <v>31</v>
      </c>
      <c r="B83" s="19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</row>
    <row r="84" spans="1:14" s="22" customFormat="1" ht="12">
      <c r="A84" s="31" t="s">
        <v>38</v>
      </c>
      <c r="B84" s="19">
        <f>SUM(C84:G84)</f>
        <v>149884</v>
      </c>
      <c r="C84" s="20">
        <v>17393</v>
      </c>
      <c r="D84" s="20">
        <v>118150</v>
      </c>
      <c r="E84" s="20">
        <v>7019</v>
      </c>
      <c r="F84" s="20">
        <v>5535</v>
      </c>
      <c r="G84" s="20">
        <v>1787</v>
      </c>
      <c r="H84" s="21">
        <f>SUM(I84:M84)</f>
        <v>148042</v>
      </c>
      <c r="I84" s="20">
        <v>17362</v>
      </c>
      <c r="J84" s="20">
        <v>114303</v>
      </c>
      <c r="K84" s="20">
        <v>7499</v>
      </c>
      <c r="L84" s="20">
        <v>7594</v>
      </c>
      <c r="M84" s="20">
        <v>1284</v>
      </c>
      <c r="N84" s="21">
        <v>816.2356164383561</v>
      </c>
    </row>
    <row r="85" spans="1:14" s="22" customFormat="1" ht="12">
      <c r="A85" s="29">
        <v>18</v>
      </c>
      <c r="B85" s="19">
        <f>SUM(C85:G85)</f>
        <v>146813</v>
      </c>
      <c r="C85" s="20">
        <v>18612</v>
      </c>
      <c r="D85" s="20">
        <v>114164</v>
      </c>
      <c r="E85" s="20">
        <v>6438</v>
      </c>
      <c r="F85" s="20">
        <v>6084</v>
      </c>
      <c r="G85" s="20">
        <v>1515</v>
      </c>
      <c r="H85" s="21">
        <f>SUM(I85:M85)</f>
        <v>149977</v>
      </c>
      <c r="I85" s="20">
        <v>17946</v>
      </c>
      <c r="J85" s="20">
        <v>116329</v>
      </c>
      <c r="K85" s="20">
        <v>7130</v>
      </c>
      <c r="L85" s="20">
        <v>7366</v>
      </c>
      <c r="M85" s="20">
        <v>1206</v>
      </c>
      <c r="N85" s="21">
        <v>813.1232876712329</v>
      </c>
    </row>
    <row r="86" spans="1:14" s="43" customFormat="1" ht="11.25" customHeight="1">
      <c r="A86" s="44">
        <v>19</v>
      </c>
      <c r="B86" s="45">
        <v>142197</v>
      </c>
      <c r="C86" s="46">
        <v>18950</v>
      </c>
      <c r="D86" s="46">
        <v>109689</v>
      </c>
      <c r="E86" s="46">
        <v>6159</v>
      </c>
      <c r="F86" s="46">
        <v>5786</v>
      </c>
      <c r="G86" s="46">
        <v>1613</v>
      </c>
      <c r="H86" s="38">
        <v>144105</v>
      </c>
      <c r="I86" s="46">
        <v>18447</v>
      </c>
      <c r="J86" s="46">
        <v>111444</v>
      </c>
      <c r="K86" s="46">
        <v>5940</v>
      </c>
      <c r="L86" s="46">
        <v>7050</v>
      </c>
      <c r="M86" s="46">
        <v>1224</v>
      </c>
      <c r="N86" s="38">
        <v>782</v>
      </c>
    </row>
    <row r="87" spans="1:14" s="22" customFormat="1" ht="9" customHeight="1">
      <c r="A87" s="30"/>
      <c r="B87" s="19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</row>
    <row r="88" spans="1:14" s="22" customFormat="1" ht="12">
      <c r="A88" s="34" t="s">
        <v>32</v>
      </c>
      <c r="B88" s="19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</row>
    <row r="89" spans="1:14" s="22" customFormat="1" ht="12">
      <c r="A89" s="31" t="s">
        <v>38</v>
      </c>
      <c r="B89" s="19">
        <f>SUM(C89:G89)</f>
        <v>1386669</v>
      </c>
      <c r="C89" s="20">
        <v>168962</v>
      </c>
      <c r="D89" s="20">
        <v>1013706</v>
      </c>
      <c r="E89" s="20">
        <v>93220</v>
      </c>
      <c r="F89" s="20">
        <v>96975</v>
      </c>
      <c r="G89" s="20">
        <v>13806</v>
      </c>
      <c r="H89" s="21">
        <f>SUM(I89:M89)</f>
        <v>1343969</v>
      </c>
      <c r="I89" s="20">
        <v>158247</v>
      </c>
      <c r="J89" s="20">
        <v>980313</v>
      </c>
      <c r="K89" s="20">
        <v>91838</v>
      </c>
      <c r="L89" s="20">
        <v>97523</v>
      </c>
      <c r="M89" s="20">
        <v>16048</v>
      </c>
      <c r="N89" s="21">
        <v>7481.2</v>
      </c>
    </row>
    <row r="90" spans="1:14" s="22" customFormat="1" ht="12">
      <c r="A90" s="33">
        <v>18</v>
      </c>
      <c r="B90" s="19">
        <f>SUM(C90:G90)</f>
        <v>1386169</v>
      </c>
      <c r="C90" s="20">
        <v>174120</v>
      </c>
      <c r="D90" s="20">
        <v>1007515</v>
      </c>
      <c r="E90" s="20">
        <v>95292</v>
      </c>
      <c r="F90" s="20">
        <v>94414</v>
      </c>
      <c r="G90" s="20">
        <v>14828</v>
      </c>
      <c r="H90" s="21">
        <f>SUM(I90:M90)</f>
        <v>1338357</v>
      </c>
      <c r="I90" s="20">
        <v>163362</v>
      </c>
      <c r="J90" s="20">
        <v>966990</v>
      </c>
      <c r="K90" s="20">
        <v>92271</v>
      </c>
      <c r="L90" s="20">
        <v>99141</v>
      </c>
      <c r="M90" s="20">
        <v>16593</v>
      </c>
      <c r="N90" s="21">
        <v>7464.454794520548</v>
      </c>
    </row>
    <row r="91" spans="1:14" s="43" customFormat="1" ht="11.25" customHeight="1">
      <c r="A91" s="39">
        <v>19</v>
      </c>
      <c r="B91" s="40">
        <v>1367126</v>
      </c>
      <c r="C91" s="41">
        <v>182635</v>
      </c>
      <c r="D91" s="41">
        <v>983016</v>
      </c>
      <c r="E91" s="41">
        <v>93470</v>
      </c>
      <c r="F91" s="41">
        <v>93031</v>
      </c>
      <c r="G91" s="41">
        <v>14974</v>
      </c>
      <c r="H91" s="42">
        <v>1320501</v>
      </c>
      <c r="I91" s="41">
        <v>171572</v>
      </c>
      <c r="J91" s="41">
        <v>945242</v>
      </c>
      <c r="K91" s="41">
        <v>91235</v>
      </c>
      <c r="L91" s="41">
        <v>96236</v>
      </c>
      <c r="M91" s="41">
        <v>16216</v>
      </c>
      <c r="N91" s="42">
        <v>7343</v>
      </c>
    </row>
    <row r="92" ht="12">
      <c r="A92" s="11" t="s">
        <v>33</v>
      </c>
    </row>
    <row r="93" ht="12">
      <c r="A93" s="14" t="s">
        <v>34</v>
      </c>
    </row>
  </sheetData>
  <sheetProtection/>
  <mergeCells count="1">
    <mergeCell ref="A1:N1"/>
  </mergeCells>
  <printOptions horizontalCentered="1"/>
  <pageMargins left="0" right="0" top="0.7874015748031497" bottom="0.3937007874015748" header="0.5118110236220472" footer="0.3937007874015748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8"/>
  <sheetViews>
    <sheetView tabSelected="1" view="pageBreakPreview" zoomScaleNormal="75" zoomScaleSheetLayoutView="100" zoomScalePageLayoutView="0" workbookViewId="0" topLeftCell="A1">
      <selection activeCell="H31" sqref="H31"/>
    </sheetView>
  </sheetViews>
  <sheetFormatPr defaultColWidth="11.875" defaultRowHeight="12.75"/>
  <cols>
    <col min="1" max="1" width="12.75390625" style="63" customWidth="1"/>
    <col min="2" max="2" width="13.00390625" style="62" bestFit="1" customWidth="1"/>
    <col min="3" max="3" width="10.75390625" style="62" bestFit="1" customWidth="1"/>
    <col min="4" max="4" width="13.00390625" style="62" bestFit="1" customWidth="1"/>
    <col min="5" max="5" width="10.75390625" style="62" bestFit="1" customWidth="1"/>
    <col min="6" max="6" width="11.00390625" style="62" customWidth="1"/>
    <col min="7" max="7" width="9.75390625" style="62" customWidth="1"/>
    <col min="8" max="8" width="13.00390625" style="62" bestFit="1" customWidth="1"/>
    <col min="9" max="9" width="10.75390625" style="62" bestFit="1" customWidth="1"/>
    <col min="10" max="10" width="13.00390625" style="62" bestFit="1" customWidth="1"/>
    <col min="11" max="11" width="10.75390625" style="62" bestFit="1" customWidth="1"/>
    <col min="12" max="12" width="10.75390625" style="62" customWidth="1"/>
    <col min="13" max="13" width="9.75390625" style="62" bestFit="1" customWidth="1"/>
    <col min="14" max="14" width="14.25390625" style="62" hidden="1" customWidth="1"/>
    <col min="15" max="15" width="9.75390625" style="62" customWidth="1"/>
    <col min="16" max="16384" width="11.875" style="63" customWidth="1"/>
  </cols>
  <sheetData>
    <row r="1" spans="1:15" s="22" customFormat="1" ht="17.25">
      <c r="A1" s="68" t="s">
        <v>40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s="22" customFormat="1" ht="12">
      <c r="A2" s="48" t="s">
        <v>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67"/>
      <c r="M2" s="49"/>
      <c r="N2" s="49"/>
      <c r="O2" s="50" t="s">
        <v>90</v>
      </c>
    </row>
    <row r="3" spans="1:16" s="55" customFormat="1" ht="15.75" customHeight="1">
      <c r="A3" s="69" t="s">
        <v>1</v>
      </c>
      <c r="B3" s="51" t="s">
        <v>2</v>
      </c>
      <c r="C3" s="52"/>
      <c r="D3" s="53"/>
      <c r="E3" s="53"/>
      <c r="F3" s="53"/>
      <c r="G3" s="53"/>
      <c r="H3" s="51" t="s">
        <v>3</v>
      </c>
      <c r="I3" s="52"/>
      <c r="J3" s="53"/>
      <c r="K3" s="53"/>
      <c r="L3" s="53"/>
      <c r="M3" s="53"/>
      <c r="N3" s="66"/>
      <c r="O3" s="54" t="s">
        <v>4</v>
      </c>
      <c r="P3" s="1"/>
    </row>
    <row r="4" spans="1:15" s="55" customFormat="1" ht="12">
      <c r="A4" s="70" t="s">
        <v>5</v>
      </c>
      <c r="B4" s="56" t="s">
        <v>6</v>
      </c>
      <c r="C4" s="56" t="s">
        <v>7</v>
      </c>
      <c r="D4" s="56" t="s">
        <v>8</v>
      </c>
      <c r="E4" s="56" t="s">
        <v>9</v>
      </c>
      <c r="F4" s="56" t="s">
        <v>10</v>
      </c>
      <c r="G4" s="56" t="s">
        <v>11</v>
      </c>
      <c r="H4" s="56" t="s">
        <v>6</v>
      </c>
      <c r="I4" s="56" t="s">
        <v>7</v>
      </c>
      <c r="J4" s="56" t="s">
        <v>8</v>
      </c>
      <c r="K4" s="56" t="s">
        <v>9</v>
      </c>
      <c r="L4" s="56" t="s">
        <v>12</v>
      </c>
      <c r="M4" s="56" t="s">
        <v>13</v>
      </c>
      <c r="N4" s="56"/>
      <c r="O4" s="56" t="s">
        <v>35</v>
      </c>
    </row>
    <row r="5" spans="1:15" s="22" customFormat="1" ht="18.75" customHeight="1">
      <c r="A5" s="57"/>
      <c r="B5" s="58"/>
      <c r="C5" s="59"/>
      <c r="D5" s="59"/>
      <c r="E5" s="59"/>
      <c r="F5" s="36" t="s">
        <v>14</v>
      </c>
      <c r="G5" s="35"/>
      <c r="H5" s="35"/>
      <c r="I5" s="59"/>
      <c r="J5" s="59"/>
      <c r="K5" s="60"/>
      <c r="L5" s="59"/>
      <c r="M5" s="59"/>
      <c r="N5" s="59"/>
      <c r="O5" s="59"/>
    </row>
    <row r="6" spans="1:15" s="22" customFormat="1" ht="12">
      <c r="A6" s="34" t="s">
        <v>15</v>
      </c>
      <c r="B6" s="19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</row>
    <row r="7" spans="1:15" s="22" customFormat="1" ht="11.25" customHeight="1">
      <c r="A7" s="71" t="s">
        <v>91</v>
      </c>
      <c r="B7" s="19">
        <f>SUM(C7:G7)</f>
        <v>1472684</v>
      </c>
      <c r="C7" s="20">
        <v>160118</v>
      </c>
      <c r="D7" s="20">
        <v>1107975</v>
      </c>
      <c r="E7" s="20">
        <v>115245</v>
      </c>
      <c r="F7" s="20">
        <v>72783</v>
      </c>
      <c r="G7" s="20">
        <v>16563</v>
      </c>
      <c r="H7" s="21">
        <f>SUM(I7:M7)</f>
        <v>1456205</v>
      </c>
      <c r="I7" s="20">
        <v>162656</v>
      </c>
      <c r="J7" s="20">
        <v>1092082</v>
      </c>
      <c r="K7" s="20">
        <v>108897</v>
      </c>
      <c r="L7" s="20">
        <v>75804</v>
      </c>
      <c r="M7" s="20">
        <v>16766</v>
      </c>
      <c r="N7" s="20">
        <f>SUM(B7,H7)</f>
        <v>2928889</v>
      </c>
      <c r="O7" s="21">
        <v>8024.353424657535</v>
      </c>
    </row>
    <row r="8" spans="1:15" s="76" customFormat="1" ht="11.25" customHeight="1">
      <c r="A8" s="72">
        <v>19</v>
      </c>
      <c r="B8" s="73">
        <v>1487612</v>
      </c>
      <c r="C8" s="74">
        <v>173893</v>
      </c>
      <c r="D8" s="74">
        <v>1106404</v>
      </c>
      <c r="E8" s="74">
        <v>114686</v>
      </c>
      <c r="F8" s="74">
        <v>76745</v>
      </c>
      <c r="G8" s="74">
        <v>15884</v>
      </c>
      <c r="H8" s="75">
        <v>1465223</v>
      </c>
      <c r="I8" s="74">
        <v>175820</v>
      </c>
      <c r="J8" s="74">
        <v>1085626</v>
      </c>
      <c r="K8" s="74">
        <v>109000</v>
      </c>
      <c r="L8" s="74">
        <v>78817</v>
      </c>
      <c r="M8" s="74">
        <v>15960</v>
      </c>
      <c r="N8" s="74">
        <f>SUM(B8,H8)</f>
        <v>2952835</v>
      </c>
      <c r="O8" s="75">
        <v>8068</v>
      </c>
    </row>
    <row r="9" spans="1:15" s="43" customFormat="1" ht="11.25" customHeight="1">
      <c r="A9" s="44">
        <v>20</v>
      </c>
      <c r="B9" s="45">
        <f>SUM(C9:G9)</f>
        <v>1446544</v>
      </c>
      <c r="C9" s="46">
        <f>'ＩＣ別計'!D2</f>
        <v>182255</v>
      </c>
      <c r="D9" s="46">
        <f>'ＩＣ別計'!E2</f>
        <v>1070366</v>
      </c>
      <c r="E9" s="46">
        <f>'ＩＣ別計'!F2</f>
        <v>109660</v>
      </c>
      <c r="F9" s="46">
        <f>'ＩＣ別計'!G2</f>
        <v>71247</v>
      </c>
      <c r="G9" s="46">
        <f>'ＩＣ別計'!H2</f>
        <v>13016</v>
      </c>
      <c r="H9" s="38">
        <f>SUM(I9:M9)</f>
        <v>1427357</v>
      </c>
      <c r="I9" s="46">
        <f>'ＩＣ別計'!J2</f>
        <v>183664</v>
      </c>
      <c r="J9" s="46">
        <f>'ＩＣ別計'!K2</f>
        <v>1054717</v>
      </c>
      <c r="K9" s="46">
        <f>'ＩＣ別計'!L2</f>
        <v>104147</v>
      </c>
      <c r="L9" s="46">
        <f>'ＩＣ別計'!M2</f>
        <v>71732</v>
      </c>
      <c r="M9" s="46">
        <f>'ＩＣ別計'!N2</f>
        <v>13097</v>
      </c>
      <c r="N9" s="20">
        <f>SUM(B9,H9)</f>
        <v>2873901</v>
      </c>
      <c r="O9" s="38">
        <f>ROUND(N9/365,0)</f>
        <v>7874</v>
      </c>
    </row>
    <row r="10" spans="1:15" s="22" customFormat="1" ht="9" customHeight="1">
      <c r="A10" s="30"/>
      <c r="B10" s="19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</row>
    <row r="11" spans="1:15" s="22" customFormat="1" ht="12">
      <c r="A11" s="34" t="s">
        <v>16</v>
      </c>
      <c r="B11" s="19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</row>
    <row r="12" spans="1:15" s="22" customFormat="1" ht="12" customHeight="1">
      <c r="A12" s="71" t="s">
        <v>91</v>
      </c>
      <c r="B12" s="19">
        <f>SUM(C12:G12)</f>
        <v>199009</v>
      </c>
      <c r="C12" s="20">
        <v>25783</v>
      </c>
      <c r="D12" s="20">
        <v>160526</v>
      </c>
      <c r="E12" s="20">
        <v>9145</v>
      </c>
      <c r="F12" s="20">
        <v>1999</v>
      </c>
      <c r="G12" s="20">
        <v>1556</v>
      </c>
      <c r="H12" s="21">
        <f>SUM(I12:M12)</f>
        <v>237406</v>
      </c>
      <c r="I12" s="20">
        <v>29182</v>
      </c>
      <c r="J12" s="20">
        <v>195708</v>
      </c>
      <c r="K12" s="20">
        <v>8649</v>
      </c>
      <c r="L12" s="20">
        <v>2129</v>
      </c>
      <c r="M12" s="20">
        <v>1738</v>
      </c>
      <c r="N12" s="20"/>
      <c r="O12" s="21">
        <v>1195.6575342465753</v>
      </c>
    </row>
    <row r="13" spans="1:15" s="76" customFormat="1" ht="11.25" customHeight="1">
      <c r="A13" s="72">
        <v>19</v>
      </c>
      <c r="B13" s="73">
        <v>214011</v>
      </c>
      <c r="C13" s="74">
        <v>28480</v>
      </c>
      <c r="D13" s="74">
        <v>170839</v>
      </c>
      <c r="E13" s="74">
        <v>9896</v>
      </c>
      <c r="F13" s="74">
        <v>3121</v>
      </c>
      <c r="G13" s="74">
        <v>1675</v>
      </c>
      <c r="H13" s="75">
        <v>251213</v>
      </c>
      <c r="I13" s="74">
        <v>32514</v>
      </c>
      <c r="J13" s="74">
        <v>203711</v>
      </c>
      <c r="K13" s="74">
        <v>9907</v>
      </c>
      <c r="L13" s="74">
        <v>3158</v>
      </c>
      <c r="M13" s="74">
        <v>1923</v>
      </c>
      <c r="N13" s="74"/>
      <c r="O13" s="75">
        <v>1271</v>
      </c>
    </row>
    <row r="14" spans="1:15" s="43" customFormat="1" ht="11.25" customHeight="1">
      <c r="A14" s="44">
        <v>20</v>
      </c>
      <c r="B14" s="45">
        <f>SUM(C14:G14)</f>
        <v>219937</v>
      </c>
      <c r="C14" s="46">
        <f>'ＩＣ別計'!D3</f>
        <v>30908</v>
      </c>
      <c r="D14" s="46">
        <f>'ＩＣ別計'!E3</f>
        <v>175328</v>
      </c>
      <c r="E14" s="46">
        <f>'ＩＣ別計'!F3</f>
        <v>9804</v>
      </c>
      <c r="F14" s="46">
        <f>'ＩＣ別計'!G3</f>
        <v>2618</v>
      </c>
      <c r="G14" s="46">
        <f>'ＩＣ別計'!H3</f>
        <v>1279</v>
      </c>
      <c r="H14" s="38">
        <f>SUM(I14:M14)</f>
        <v>254319</v>
      </c>
      <c r="I14" s="46">
        <f>'ＩＣ別計'!J3</f>
        <v>34853</v>
      </c>
      <c r="J14" s="46">
        <f>'ＩＣ別計'!K3</f>
        <v>204898</v>
      </c>
      <c r="K14" s="46">
        <f>'ＩＣ別計'!L3</f>
        <v>10322</v>
      </c>
      <c r="L14" s="46">
        <f>'ＩＣ別計'!M3</f>
        <v>2802</v>
      </c>
      <c r="M14" s="46">
        <f>'ＩＣ別計'!N3</f>
        <v>1444</v>
      </c>
      <c r="N14" s="20">
        <f>SUM(B14,H14)</f>
        <v>474256</v>
      </c>
      <c r="O14" s="38">
        <f>ROUND(N14/365,0)</f>
        <v>1299</v>
      </c>
    </row>
    <row r="15" spans="1:15" s="22" customFormat="1" ht="8.25" customHeight="1">
      <c r="A15" s="30"/>
      <c r="B15" s="19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</row>
    <row r="16" spans="1:15" s="22" customFormat="1" ht="12">
      <c r="A16" s="34" t="s">
        <v>17</v>
      </c>
      <c r="B16" s="19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s="22" customFormat="1" ht="12">
      <c r="A17" s="71" t="s">
        <v>91</v>
      </c>
      <c r="B17" s="19">
        <f>SUM(C17:G17)</f>
        <v>471290</v>
      </c>
      <c r="C17" s="20">
        <v>61688</v>
      </c>
      <c r="D17" s="20">
        <v>338129</v>
      </c>
      <c r="E17" s="20">
        <v>37285</v>
      </c>
      <c r="F17" s="20">
        <v>29263</v>
      </c>
      <c r="G17" s="20">
        <v>4925</v>
      </c>
      <c r="H17" s="21">
        <f>SUM(I17:M17)</f>
        <v>454344</v>
      </c>
      <c r="I17" s="20">
        <v>56956</v>
      </c>
      <c r="J17" s="20">
        <v>330906</v>
      </c>
      <c r="K17" s="20">
        <v>34852</v>
      </c>
      <c r="L17" s="20">
        <v>27485</v>
      </c>
      <c r="M17" s="20">
        <v>4145</v>
      </c>
      <c r="N17" s="20"/>
      <c r="O17" s="21">
        <v>2535.9835616438354</v>
      </c>
    </row>
    <row r="18" spans="1:15" s="76" customFormat="1" ht="11.25" customHeight="1">
      <c r="A18" s="72">
        <v>19</v>
      </c>
      <c r="B18" s="73">
        <v>488007</v>
      </c>
      <c r="C18" s="74">
        <v>68682</v>
      </c>
      <c r="D18" s="74">
        <v>345101</v>
      </c>
      <c r="E18" s="74">
        <v>37728</v>
      </c>
      <c r="F18" s="74">
        <v>31509</v>
      </c>
      <c r="G18" s="74">
        <v>4987</v>
      </c>
      <c r="H18" s="75">
        <v>472328</v>
      </c>
      <c r="I18" s="74">
        <v>64064</v>
      </c>
      <c r="J18" s="74">
        <v>337465</v>
      </c>
      <c r="K18" s="74">
        <v>36846</v>
      </c>
      <c r="L18" s="74">
        <v>29785</v>
      </c>
      <c r="M18" s="74">
        <v>4168</v>
      </c>
      <c r="N18" s="74"/>
      <c r="O18" s="75">
        <v>2624</v>
      </c>
    </row>
    <row r="19" spans="1:15" s="43" customFormat="1" ht="11.25" customHeight="1">
      <c r="A19" s="44">
        <v>20</v>
      </c>
      <c r="B19" s="45">
        <f>SUM(C19:G19)</f>
        <v>484552</v>
      </c>
      <c r="C19" s="46">
        <f>'ＩＣ別計'!D4</f>
        <v>71895</v>
      </c>
      <c r="D19" s="46">
        <f>'ＩＣ別計'!E4</f>
        <v>337517</v>
      </c>
      <c r="E19" s="46">
        <f>'ＩＣ別計'!F4</f>
        <v>37699</v>
      </c>
      <c r="F19" s="46">
        <f>'ＩＣ別計'!G4</f>
        <v>33320</v>
      </c>
      <c r="G19" s="46">
        <f>'ＩＣ別計'!H4</f>
        <v>4121</v>
      </c>
      <c r="H19" s="38">
        <f>SUM(I19:M19)</f>
        <v>469130</v>
      </c>
      <c r="I19" s="46">
        <f>'ＩＣ別計'!J4</f>
        <v>67216</v>
      </c>
      <c r="J19" s="46">
        <f>'ＩＣ別計'!K4</f>
        <v>333295</v>
      </c>
      <c r="K19" s="46">
        <f>'ＩＣ別計'!L4</f>
        <v>35058</v>
      </c>
      <c r="L19" s="46">
        <f>'ＩＣ別計'!M4</f>
        <v>30142</v>
      </c>
      <c r="M19" s="46">
        <f>'ＩＣ別計'!N4</f>
        <v>3419</v>
      </c>
      <c r="N19" s="20">
        <f>SUM(B19,H19)</f>
        <v>953682</v>
      </c>
      <c r="O19" s="38">
        <f>ROUND(N19/365,0)</f>
        <v>2613</v>
      </c>
    </row>
    <row r="20" spans="1:15" s="22" customFormat="1" ht="9" customHeight="1">
      <c r="A20" s="30"/>
      <c r="B20" s="19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</row>
    <row r="21" spans="1:15" s="22" customFormat="1" ht="12">
      <c r="A21" s="34" t="s">
        <v>18</v>
      </c>
      <c r="B21" s="19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</row>
    <row r="22" spans="1:15" s="22" customFormat="1" ht="12">
      <c r="A22" s="71" t="s">
        <v>91</v>
      </c>
      <c r="B22" s="19">
        <f>SUM(C22:G22)</f>
        <v>373517</v>
      </c>
      <c r="C22" s="20">
        <v>40028</v>
      </c>
      <c r="D22" s="20">
        <v>299662</v>
      </c>
      <c r="E22" s="20">
        <v>17343</v>
      </c>
      <c r="F22" s="20">
        <v>12102</v>
      </c>
      <c r="G22" s="20">
        <v>4382</v>
      </c>
      <c r="H22" s="21">
        <f>SUM(I22:M22)</f>
        <v>449933</v>
      </c>
      <c r="I22" s="20">
        <v>48921</v>
      </c>
      <c r="J22" s="20">
        <v>368177</v>
      </c>
      <c r="K22" s="20">
        <v>16826</v>
      </c>
      <c r="L22" s="20">
        <v>11295</v>
      </c>
      <c r="M22" s="20">
        <v>4714</v>
      </c>
      <c r="N22" s="20"/>
      <c r="O22" s="21">
        <v>2256.027397260274</v>
      </c>
    </row>
    <row r="23" spans="1:15" s="76" customFormat="1" ht="11.25" customHeight="1">
      <c r="A23" s="72">
        <v>19</v>
      </c>
      <c r="B23" s="73">
        <v>436421</v>
      </c>
      <c r="C23" s="74">
        <v>48785</v>
      </c>
      <c r="D23" s="74">
        <v>347044</v>
      </c>
      <c r="E23" s="74">
        <v>20625</v>
      </c>
      <c r="F23" s="74">
        <v>13534</v>
      </c>
      <c r="G23" s="74">
        <v>6433</v>
      </c>
      <c r="H23" s="75">
        <v>523510</v>
      </c>
      <c r="I23" s="74">
        <v>59406</v>
      </c>
      <c r="J23" s="74">
        <v>424241</v>
      </c>
      <c r="K23" s="74">
        <v>19934</v>
      </c>
      <c r="L23" s="74">
        <v>12588</v>
      </c>
      <c r="M23" s="74">
        <v>7341</v>
      </c>
      <c r="N23" s="74"/>
      <c r="O23" s="75">
        <v>2623</v>
      </c>
    </row>
    <row r="24" spans="1:15" s="43" customFormat="1" ht="11.25" customHeight="1">
      <c r="A24" s="44">
        <v>20</v>
      </c>
      <c r="B24" s="45">
        <f>SUM(C24:G24)</f>
        <v>441404</v>
      </c>
      <c r="C24" s="46">
        <f>'ＩＣ別計'!D5</f>
        <v>53089</v>
      </c>
      <c r="D24" s="46">
        <f>'ＩＣ別計'!E5</f>
        <v>351084</v>
      </c>
      <c r="E24" s="46">
        <f>'ＩＣ別計'!F5</f>
        <v>20523</v>
      </c>
      <c r="F24" s="46">
        <f>'ＩＣ別計'!G5</f>
        <v>11836</v>
      </c>
      <c r="G24" s="46">
        <f>'ＩＣ別計'!H5</f>
        <v>4872</v>
      </c>
      <c r="H24" s="38">
        <f>SUM(I24:M24)</f>
        <v>502358</v>
      </c>
      <c r="I24" s="46">
        <f>'ＩＣ別計'!J5</f>
        <v>60894</v>
      </c>
      <c r="J24" s="46">
        <f>'ＩＣ別計'!K5</f>
        <v>404735</v>
      </c>
      <c r="K24" s="46">
        <f>'ＩＣ別計'!L5</f>
        <v>19687</v>
      </c>
      <c r="L24" s="46">
        <f>'ＩＣ別計'!M5</f>
        <v>11759</v>
      </c>
      <c r="M24" s="46">
        <f>'ＩＣ別計'!N5</f>
        <v>5283</v>
      </c>
      <c r="N24" s="20">
        <f>SUM(B24,H24)</f>
        <v>943762</v>
      </c>
      <c r="O24" s="38">
        <f>ROUND(N24/365,0)</f>
        <v>2586</v>
      </c>
    </row>
    <row r="25" spans="1:15" s="22" customFormat="1" ht="8.25" customHeight="1">
      <c r="A25" s="30"/>
      <c r="B25" s="19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</row>
    <row r="26" spans="1:15" s="22" customFormat="1" ht="12">
      <c r="A26" s="34" t="s">
        <v>19</v>
      </c>
      <c r="B26" s="19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</row>
    <row r="27" spans="1:15" s="22" customFormat="1" ht="12">
      <c r="A27" s="71" t="s">
        <v>91</v>
      </c>
      <c r="B27" s="19">
        <f>SUM(C27:G27)</f>
        <v>882781</v>
      </c>
      <c r="C27" s="20">
        <v>93125</v>
      </c>
      <c r="D27" s="20">
        <v>666103</v>
      </c>
      <c r="E27" s="20">
        <v>54981</v>
      </c>
      <c r="F27" s="20">
        <v>48851</v>
      </c>
      <c r="G27" s="20">
        <v>19721</v>
      </c>
      <c r="H27" s="21">
        <f>SUM(I27:M27)</f>
        <v>887449</v>
      </c>
      <c r="I27" s="20">
        <v>92182</v>
      </c>
      <c r="J27" s="20">
        <v>671910</v>
      </c>
      <c r="K27" s="20">
        <v>54763</v>
      </c>
      <c r="L27" s="20">
        <v>45839</v>
      </c>
      <c r="M27" s="20">
        <v>22755</v>
      </c>
      <c r="N27" s="20"/>
      <c r="O27" s="21">
        <v>4849.945205479452</v>
      </c>
    </row>
    <row r="28" spans="1:15" s="76" customFormat="1" ht="11.25" customHeight="1">
      <c r="A28" s="72">
        <v>19</v>
      </c>
      <c r="B28" s="73">
        <v>897097</v>
      </c>
      <c r="C28" s="74">
        <v>100967</v>
      </c>
      <c r="D28" s="74">
        <v>663975</v>
      </c>
      <c r="E28" s="74">
        <v>57106</v>
      </c>
      <c r="F28" s="74">
        <v>52844</v>
      </c>
      <c r="G28" s="74">
        <v>22205</v>
      </c>
      <c r="H28" s="75">
        <v>895362</v>
      </c>
      <c r="I28" s="74">
        <v>99319</v>
      </c>
      <c r="J28" s="74">
        <v>664443</v>
      </c>
      <c r="K28" s="74">
        <v>58237</v>
      </c>
      <c r="L28" s="74">
        <v>48127</v>
      </c>
      <c r="M28" s="74">
        <v>25236</v>
      </c>
      <c r="N28" s="74"/>
      <c r="O28" s="75">
        <v>4897</v>
      </c>
    </row>
    <row r="29" spans="1:15" s="43" customFormat="1" ht="11.25" customHeight="1">
      <c r="A29" s="44">
        <v>20</v>
      </c>
      <c r="B29" s="45">
        <f>SUM(C29:G29)</f>
        <v>871275</v>
      </c>
      <c r="C29" s="46">
        <f>'ＩＣ別計'!D6</f>
        <v>105096</v>
      </c>
      <c r="D29" s="46">
        <f>'ＩＣ別計'!E6</f>
        <v>641220</v>
      </c>
      <c r="E29" s="46">
        <f>'ＩＣ別計'!F6</f>
        <v>55691</v>
      </c>
      <c r="F29" s="46">
        <f>'ＩＣ別計'!G6</f>
        <v>51562</v>
      </c>
      <c r="G29" s="46">
        <f>'ＩＣ別計'!H6</f>
        <v>17706</v>
      </c>
      <c r="H29" s="38">
        <f>SUM(I29:M29)</f>
        <v>872019</v>
      </c>
      <c r="I29" s="46">
        <f>'ＩＣ別計'!J6</f>
        <v>104308</v>
      </c>
      <c r="J29" s="46">
        <f>'ＩＣ別計'!K6</f>
        <v>641831</v>
      </c>
      <c r="K29" s="46">
        <f>'ＩＣ別計'!L6</f>
        <v>58538</v>
      </c>
      <c r="L29" s="46">
        <f>'ＩＣ別計'!M6</f>
        <v>46378</v>
      </c>
      <c r="M29" s="46">
        <f>'ＩＣ別計'!N6</f>
        <v>20964</v>
      </c>
      <c r="N29" s="20">
        <f>SUM(B29,H29)</f>
        <v>1743294</v>
      </c>
      <c r="O29" s="38">
        <f>ROUND(N29/365,0)</f>
        <v>4776</v>
      </c>
    </row>
    <row r="30" spans="1:15" s="22" customFormat="1" ht="9" customHeight="1">
      <c r="A30" s="30"/>
      <c r="B30" s="19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</row>
    <row r="31" spans="1:15" s="22" customFormat="1" ht="12">
      <c r="A31" s="34" t="s">
        <v>85</v>
      </c>
      <c r="B31" s="19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</row>
    <row r="32" spans="1:15" s="22" customFormat="1" ht="12">
      <c r="A32" s="71" t="s">
        <v>91</v>
      </c>
      <c r="B32" s="19"/>
      <c r="C32" s="20"/>
      <c r="D32" s="20"/>
      <c r="E32" s="20"/>
      <c r="F32" s="20"/>
      <c r="G32" s="20"/>
      <c r="H32" s="21"/>
      <c r="I32" s="20"/>
      <c r="J32" s="20"/>
      <c r="K32" s="20"/>
      <c r="L32" s="20"/>
      <c r="M32" s="20"/>
      <c r="N32" s="20"/>
      <c r="O32" s="21"/>
    </row>
    <row r="33" spans="1:15" s="76" customFormat="1" ht="11.25" customHeight="1">
      <c r="A33" s="72">
        <v>19</v>
      </c>
      <c r="B33" s="73"/>
      <c r="C33" s="74"/>
      <c r="D33" s="74"/>
      <c r="E33" s="74"/>
      <c r="F33" s="74"/>
      <c r="G33" s="74"/>
      <c r="H33" s="75"/>
      <c r="I33" s="74"/>
      <c r="J33" s="74"/>
      <c r="K33" s="74"/>
      <c r="L33" s="74"/>
      <c r="M33" s="74"/>
      <c r="N33" s="74"/>
      <c r="O33" s="75"/>
    </row>
    <row r="34" spans="1:15" s="43" customFormat="1" ht="11.25" customHeight="1">
      <c r="A34" s="44">
        <v>20</v>
      </c>
      <c r="B34" s="45">
        <f>SUM(C34:G34)</f>
        <v>19109</v>
      </c>
      <c r="C34" s="46">
        <f>'ＩＣ別計'!D7</f>
        <v>2348</v>
      </c>
      <c r="D34" s="46">
        <f>'ＩＣ別計'!E7</f>
        <v>15875</v>
      </c>
      <c r="E34" s="46">
        <f>'ＩＣ別計'!F7</f>
        <v>762</v>
      </c>
      <c r="F34" s="46">
        <f>'ＩＣ別計'!G7</f>
        <v>56</v>
      </c>
      <c r="G34" s="46">
        <f>'ＩＣ別計'!H7</f>
        <v>68</v>
      </c>
      <c r="H34" s="38">
        <f>SUM(I34:M34)</f>
        <v>24204</v>
      </c>
      <c r="I34" s="46">
        <f>'ＩＣ別計'!J7</f>
        <v>2143</v>
      </c>
      <c r="J34" s="46">
        <f>'ＩＣ別計'!K7</f>
        <v>19786</v>
      </c>
      <c r="K34" s="46">
        <f>'ＩＣ別計'!L7</f>
        <v>946</v>
      </c>
      <c r="L34" s="46">
        <f>'ＩＣ別計'!M7</f>
        <v>241</v>
      </c>
      <c r="M34" s="46">
        <f>'ＩＣ別計'!N7</f>
        <v>1088</v>
      </c>
      <c r="N34" s="20">
        <f>SUM(B34,H34)</f>
        <v>43313</v>
      </c>
      <c r="O34" s="38">
        <f>ROUND(N34/201,0)</f>
        <v>215</v>
      </c>
    </row>
    <row r="35" spans="1:15" s="22" customFormat="1" ht="9" customHeight="1">
      <c r="A35" s="30"/>
      <c r="B35" s="19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</row>
    <row r="36" spans="1:15" s="22" customFormat="1" ht="12">
      <c r="A36" s="34" t="s">
        <v>20</v>
      </c>
      <c r="B36" s="19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</row>
    <row r="37" spans="1:15" s="22" customFormat="1" ht="12">
      <c r="A37" s="71" t="s">
        <v>91</v>
      </c>
      <c r="B37" s="19">
        <v>1668858</v>
      </c>
      <c r="C37" s="20">
        <v>246264</v>
      </c>
      <c r="D37" s="20">
        <v>1301736</v>
      </c>
      <c r="E37" s="20">
        <v>62952</v>
      </c>
      <c r="F37" s="20">
        <v>35395</v>
      </c>
      <c r="G37" s="20">
        <v>22511</v>
      </c>
      <c r="H37" s="21">
        <f>SUM(I37:M37)</f>
        <v>1917236</v>
      </c>
      <c r="I37" s="20">
        <v>292606</v>
      </c>
      <c r="J37" s="20">
        <v>1487127</v>
      </c>
      <c r="K37" s="20">
        <v>74339</v>
      </c>
      <c r="L37" s="20">
        <v>40637</v>
      </c>
      <c r="M37" s="20">
        <v>22527</v>
      </c>
      <c r="N37" s="20"/>
      <c r="O37" s="21">
        <v>9824.91506849315</v>
      </c>
    </row>
    <row r="38" spans="1:15" s="76" customFormat="1" ht="11.25" customHeight="1">
      <c r="A38" s="72">
        <v>19</v>
      </c>
      <c r="B38" s="73">
        <v>1686848</v>
      </c>
      <c r="C38" s="74">
        <v>266546</v>
      </c>
      <c r="D38" s="74">
        <v>1294303</v>
      </c>
      <c r="E38" s="74">
        <v>66182</v>
      </c>
      <c r="F38" s="74">
        <v>35866</v>
      </c>
      <c r="G38" s="74">
        <v>23951</v>
      </c>
      <c r="H38" s="75">
        <v>1887903</v>
      </c>
      <c r="I38" s="74">
        <v>306765</v>
      </c>
      <c r="J38" s="74">
        <v>1440952</v>
      </c>
      <c r="K38" s="74">
        <v>76148</v>
      </c>
      <c r="L38" s="74">
        <v>40725</v>
      </c>
      <c r="M38" s="74">
        <v>23313</v>
      </c>
      <c r="N38" s="74"/>
      <c r="O38" s="75">
        <v>9767</v>
      </c>
    </row>
    <row r="39" spans="1:15" s="43" customFormat="1" ht="11.25" customHeight="1">
      <c r="A39" s="44">
        <v>20</v>
      </c>
      <c r="B39" s="45">
        <f>SUM(C39:G39)</f>
        <v>1634541</v>
      </c>
      <c r="C39" s="46">
        <f>'ＩＣ別計'!D8</f>
        <v>277266</v>
      </c>
      <c r="D39" s="46">
        <f>'ＩＣ別計'!E8</f>
        <v>1242101</v>
      </c>
      <c r="E39" s="46">
        <f>'ＩＣ別計'!F8</f>
        <v>62274</v>
      </c>
      <c r="F39" s="46">
        <f>'ＩＣ別計'!G8</f>
        <v>32169</v>
      </c>
      <c r="G39" s="46">
        <f>'ＩＣ別計'!H8</f>
        <v>20731</v>
      </c>
      <c r="H39" s="38">
        <f>SUM(I39:M39)</f>
        <v>1804543</v>
      </c>
      <c r="I39" s="46">
        <f>'ＩＣ別計'!J8</f>
        <v>312165</v>
      </c>
      <c r="J39" s="46">
        <f>'ＩＣ別計'!K8</f>
        <v>1365572</v>
      </c>
      <c r="K39" s="46">
        <f>'ＩＣ別計'!L8</f>
        <v>70768</v>
      </c>
      <c r="L39" s="46">
        <f>'ＩＣ別計'!M8</f>
        <v>36314</v>
      </c>
      <c r="M39" s="46">
        <f>'ＩＣ別計'!N8</f>
        <v>19724</v>
      </c>
      <c r="N39" s="20">
        <f>SUM(B39,H39)</f>
        <v>3439084</v>
      </c>
      <c r="O39" s="38">
        <f>ROUND(N39/365,0)</f>
        <v>9422</v>
      </c>
    </row>
    <row r="40" spans="1:15" s="22" customFormat="1" ht="9" customHeight="1">
      <c r="A40" s="30"/>
      <c r="B40" s="19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</row>
    <row r="41" spans="1:15" s="22" customFormat="1" ht="12">
      <c r="A41" s="34" t="s">
        <v>21</v>
      </c>
      <c r="B41" s="19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</row>
    <row r="42" spans="1:15" s="22" customFormat="1" ht="10.5" customHeight="1">
      <c r="A42" s="71" t="s">
        <v>91</v>
      </c>
      <c r="B42" s="19">
        <f>SUM(C42:G42)</f>
        <v>2215542</v>
      </c>
      <c r="C42" s="20">
        <v>281780</v>
      </c>
      <c r="D42" s="20">
        <v>1718005</v>
      </c>
      <c r="E42" s="20">
        <v>98784</v>
      </c>
      <c r="F42" s="20">
        <v>104080</v>
      </c>
      <c r="G42" s="20">
        <v>12893</v>
      </c>
      <c r="H42" s="21">
        <f>SUM(I42:M42)</f>
        <v>2322930</v>
      </c>
      <c r="I42" s="20">
        <v>308897</v>
      </c>
      <c r="J42" s="20">
        <v>1759343</v>
      </c>
      <c r="K42" s="20">
        <v>117974</v>
      </c>
      <c r="L42" s="20">
        <v>124406</v>
      </c>
      <c r="M42" s="20">
        <v>12310</v>
      </c>
      <c r="N42" s="20"/>
      <c r="O42" s="21">
        <v>12434.169863013698</v>
      </c>
    </row>
    <row r="43" spans="1:15" s="76" customFormat="1" ht="11.25" customHeight="1">
      <c r="A43" s="72">
        <v>19</v>
      </c>
      <c r="B43" s="73">
        <v>2221896</v>
      </c>
      <c r="C43" s="74">
        <v>297886</v>
      </c>
      <c r="D43" s="74">
        <v>1711430</v>
      </c>
      <c r="E43" s="74">
        <v>98409</v>
      </c>
      <c r="F43" s="74">
        <v>102137</v>
      </c>
      <c r="G43" s="74">
        <v>12034</v>
      </c>
      <c r="H43" s="75">
        <v>2374556</v>
      </c>
      <c r="I43" s="74">
        <v>333992</v>
      </c>
      <c r="J43" s="74">
        <v>1782126</v>
      </c>
      <c r="K43" s="74">
        <v>120293</v>
      </c>
      <c r="L43" s="74">
        <v>125674</v>
      </c>
      <c r="M43" s="74">
        <v>12471</v>
      </c>
      <c r="N43" s="74"/>
      <c r="O43" s="75">
        <v>12559</v>
      </c>
    </row>
    <row r="44" spans="1:15" s="43" customFormat="1" ht="11.25" customHeight="1">
      <c r="A44" s="44">
        <v>20</v>
      </c>
      <c r="B44" s="45">
        <f>SUM(C44:G44)</f>
        <v>2193780</v>
      </c>
      <c r="C44" s="46">
        <f>'ＩＣ別計'!D9</f>
        <v>312508</v>
      </c>
      <c r="D44" s="46">
        <f>'ＩＣ別計'!E9</f>
        <v>1677667</v>
      </c>
      <c r="E44" s="46">
        <f>'ＩＣ別計'!F9</f>
        <v>95960</v>
      </c>
      <c r="F44" s="46">
        <f>'ＩＣ別計'!G9</f>
        <v>95365</v>
      </c>
      <c r="G44" s="46">
        <f>'ＩＣ別計'!H9</f>
        <v>12280</v>
      </c>
      <c r="H44" s="38">
        <f>SUM(I44:M44)</f>
        <v>2346015</v>
      </c>
      <c r="I44" s="46">
        <f>'ＩＣ別計'!J9</f>
        <v>353585</v>
      </c>
      <c r="J44" s="46">
        <f>'ＩＣ別計'!K9</f>
        <v>1746797</v>
      </c>
      <c r="K44" s="46">
        <f>'ＩＣ別計'!L9</f>
        <v>117258</v>
      </c>
      <c r="L44" s="46">
        <f>'ＩＣ別計'!M9</f>
        <v>116867</v>
      </c>
      <c r="M44" s="46">
        <f>'ＩＣ別計'!N9</f>
        <v>11508</v>
      </c>
      <c r="N44" s="20">
        <f>SUM(B44,H44)</f>
        <v>4539795</v>
      </c>
      <c r="O44" s="38">
        <f>ROUND(N44/365,0)</f>
        <v>12438</v>
      </c>
    </row>
    <row r="45" spans="1:15" s="22" customFormat="1" ht="8.25" customHeight="1">
      <c r="A45" s="31"/>
      <c r="B45" s="19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</row>
    <row r="46" spans="1:15" s="22" customFormat="1" ht="12">
      <c r="A46" s="34" t="s">
        <v>86</v>
      </c>
      <c r="B46" s="19" t="s">
        <v>41</v>
      </c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</row>
    <row r="47" spans="1:15" s="22" customFormat="1" ht="11.25" customHeight="1">
      <c r="A47" s="71" t="s">
        <v>91</v>
      </c>
      <c r="B47" s="19">
        <f>SUM(C47:G47)</f>
        <v>734724</v>
      </c>
      <c r="C47" s="20">
        <v>106535</v>
      </c>
      <c r="D47" s="20">
        <v>563813</v>
      </c>
      <c r="E47" s="20">
        <v>38768</v>
      </c>
      <c r="F47" s="20">
        <v>23104</v>
      </c>
      <c r="G47" s="20">
        <v>2504</v>
      </c>
      <c r="H47" s="21">
        <f>SUM(I47:M47)</f>
        <v>696155</v>
      </c>
      <c r="I47" s="20">
        <v>100818</v>
      </c>
      <c r="J47" s="20">
        <v>530734</v>
      </c>
      <c r="K47" s="20">
        <v>38604</v>
      </c>
      <c r="L47" s="20">
        <v>23822</v>
      </c>
      <c r="M47" s="20">
        <v>2177</v>
      </c>
      <c r="N47" s="20"/>
      <c r="O47" s="21">
        <v>3920.2164383561644</v>
      </c>
    </row>
    <row r="48" spans="1:15" s="76" customFormat="1" ht="11.25" customHeight="1">
      <c r="A48" s="72">
        <v>19</v>
      </c>
      <c r="B48" s="73">
        <v>742268</v>
      </c>
      <c r="C48" s="74">
        <v>113416</v>
      </c>
      <c r="D48" s="74">
        <v>565462</v>
      </c>
      <c r="E48" s="74">
        <v>38750</v>
      </c>
      <c r="F48" s="74">
        <v>22318</v>
      </c>
      <c r="G48" s="74">
        <v>2322</v>
      </c>
      <c r="H48" s="75">
        <v>709974</v>
      </c>
      <c r="I48" s="74">
        <v>107283</v>
      </c>
      <c r="J48" s="74">
        <v>538918</v>
      </c>
      <c r="K48" s="74">
        <v>38844</v>
      </c>
      <c r="L48" s="74">
        <v>23021</v>
      </c>
      <c r="M48" s="74">
        <v>1908</v>
      </c>
      <c r="N48" s="74"/>
      <c r="O48" s="75">
        <v>3968</v>
      </c>
    </row>
    <row r="49" spans="1:15" s="43" customFormat="1" ht="11.25" customHeight="1">
      <c r="A49" s="44">
        <v>20</v>
      </c>
      <c r="B49" s="45">
        <f>SUM(C49:G49)</f>
        <v>718087</v>
      </c>
      <c r="C49" s="46">
        <f>'ＩＣ別計'!D10</f>
        <v>117459</v>
      </c>
      <c r="D49" s="46">
        <f>'ＩＣ別計'!E10</f>
        <v>544046</v>
      </c>
      <c r="E49" s="46">
        <f>'ＩＣ別計'!F10</f>
        <v>37059</v>
      </c>
      <c r="F49" s="46">
        <f>'ＩＣ別計'!G10</f>
        <v>17516</v>
      </c>
      <c r="G49" s="46">
        <f>'ＩＣ別計'!H10</f>
        <v>2007</v>
      </c>
      <c r="H49" s="38">
        <f>SUM(I49:M49)</f>
        <v>687620</v>
      </c>
      <c r="I49" s="46">
        <f>'ＩＣ別計'!J10</f>
        <v>111282</v>
      </c>
      <c r="J49" s="46">
        <f>'ＩＣ別計'!K10</f>
        <v>518195</v>
      </c>
      <c r="K49" s="46">
        <f>'ＩＣ別計'!L10</f>
        <v>36585</v>
      </c>
      <c r="L49" s="46">
        <f>'ＩＣ別計'!M10</f>
        <v>19910</v>
      </c>
      <c r="M49" s="46">
        <f>'ＩＣ別計'!N10</f>
        <v>1648</v>
      </c>
      <c r="N49" s="20">
        <f>SUM(B49,H49)</f>
        <v>1405707</v>
      </c>
      <c r="O49" s="38">
        <f>ROUND(N49/365,0)</f>
        <v>3851</v>
      </c>
    </row>
    <row r="50" spans="1:15" s="22" customFormat="1" ht="9" customHeight="1">
      <c r="A50" s="31"/>
      <c r="B50" s="19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</row>
    <row r="51" spans="1:15" s="22" customFormat="1" ht="12">
      <c r="A51" s="34" t="s">
        <v>87</v>
      </c>
      <c r="B51" s="19" t="s">
        <v>37</v>
      </c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</row>
    <row r="52" spans="1:15" s="22" customFormat="1" ht="11.25" customHeight="1">
      <c r="A52" s="71" t="s">
        <v>91</v>
      </c>
      <c r="B52" s="19">
        <f>SUM(C52:G52)</f>
        <v>0</v>
      </c>
      <c r="C52" s="20"/>
      <c r="D52" s="20"/>
      <c r="E52" s="20"/>
      <c r="F52" s="20"/>
      <c r="G52" s="20"/>
      <c r="H52" s="21">
        <f>SUM(I52:M52)</f>
        <v>0</v>
      </c>
      <c r="I52" s="20"/>
      <c r="J52" s="20"/>
      <c r="K52" s="20"/>
      <c r="L52" s="20"/>
      <c r="M52" s="20"/>
      <c r="N52" s="20"/>
      <c r="O52" s="21"/>
    </row>
    <row r="53" spans="1:15" s="76" customFormat="1" ht="11.25" customHeight="1">
      <c r="A53" s="72">
        <v>19</v>
      </c>
      <c r="B53" s="73">
        <f>SUM(C53:G53)</f>
        <v>0</v>
      </c>
      <c r="C53" s="74"/>
      <c r="D53" s="74"/>
      <c r="E53" s="74"/>
      <c r="F53" s="74"/>
      <c r="G53" s="74"/>
      <c r="H53" s="75">
        <f>SUM(I53:M53)</f>
        <v>0</v>
      </c>
      <c r="I53" s="74"/>
      <c r="J53" s="74"/>
      <c r="K53" s="74"/>
      <c r="L53" s="74"/>
      <c r="M53" s="74"/>
      <c r="N53" s="74"/>
      <c r="O53" s="75"/>
    </row>
    <row r="54" spans="1:15" s="43" customFormat="1" ht="11.25" customHeight="1">
      <c r="A54" s="44">
        <v>20</v>
      </c>
      <c r="B54" s="45">
        <f>SUM(C54:G54)</f>
        <v>309789</v>
      </c>
      <c r="C54" s="46">
        <f>'ＩＣ別計'!D11</f>
        <v>69728</v>
      </c>
      <c r="D54" s="46">
        <f>'ＩＣ別計'!E11</f>
        <v>227861</v>
      </c>
      <c r="E54" s="46">
        <f>'ＩＣ別計'!F11</f>
        <v>8858</v>
      </c>
      <c r="F54" s="46">
        <f>'ＩＣ別計'!G11</f>
        <v>2869</v>
      </c>
      <c r="G54" s="46">
        <f>'ＩＣ別計'!H11</f>
        <v>473</v>
      </c>
      <c r="H54" s="38">
        <f>SUM(I54:M54)</f>
        <v>347517</v>
      </c>
      <c r="I54" s="46">
        <f>'ＩＣ別計'!J11</f>
        <v>82111</v>
      </c>
      <c r="J54" s="46">
        <f>'ＩＣ別計'!K11</f>
        <v>253225</v>
      </c>
      <c r="K54" s="46">
        <f>'ＩＣ別計'!L11</f>
        <v>8708</v>
      </c>
      <c r="L54" s="46">
        <f>'ＩＣ別計'!M11</f>
        <v>2960</v>
      </c>
      <c r="M54" s="46">
        <f>'ＩＣ別計'!N11</f>
        <v>513</v>
      </c>
      <c r="N54" s="20">
        <f>SUM(B54,H54)</f>
        <v>657306</v>
      </c>
      <c r="O54" s="38">
        <f>ROUND(N54/233,0)</f>
        <v>2821</v>
      </c>
    </row>
    <row r="55" spans="1:15" s="22" customFormat="1" ht="9" customHeight="1">
      <c r="A55" s="31"/>
      <c r="B55" s="19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</row>
    <row r="56" spans="1:15" s="22" customFormat="1" ht="12">
      <c r="A56" s="34" t="s">
        <v>23</v>
      </c>
      <c r="B56" s="19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</row>
    <row r="57" spans="1:15" s="22" customFormat="1" ht="12">
      <c r="A57" s="71" t="s">
        <v>91</v>
      </c>
      <c r="B57" s="19">
        <f>SUM(C57:G57)</f>
        <v>1427356</v>
      </c>
      <c r="C57" s="20">
        <v>218642</v>
      </c>
      <c r="D57" s="20">
        <v>1059101</v>
      </c>
      <c r="E57" s="20">
        <v>77775</v>
      </c>
      <c r="F57" s="20">
        <v>62439</v>
      </c>
      <c r="G57" s="20">
        <v>9399</v>
      </c>
      <c r="H57" s="21">
        <f>SUM(I57:M57)</f>
        <v>1318673</v>
      </c>
      <c r="I57" s="20">
        <v>200890</v>
      </c>
      <c r="J57" s="20">
        <v>989185</v>
      </c>
      <c r="K57" s="20">
        <v>71427</v>
      </c>
      <c r="L57" s="20">
        <v>48873</v>
      </c>
      <c r="M57" s="20">
        <v>8298</v>
      </c>
      <c r="N57" s="20"/>
      <c r="O57" s="21">
        <v>7523.367123287671</v>
      </c>
    </row>
    <row r="58" spans="1:15" s="76" customFormat="1" ht="11.25" customHeight="1">
      <c r="A58" s="72">
        <v>19</v>
      </c>
      <c r="B58" s="73">
        <v>1461130</v>
      </c>
      <c r="C58" s="74">
        <v>230714</v>
      </c>
      <c r="D58" s="74">
        <v>1079672</v>
      </c>
      <c r="E58" s="74">
        <v>79322</v>
      </c>
      <c r="F58" s="74">
        <v>61224</v>
      </c>
      <c r="G58" s="74">
        <v>10198</v>
      </c>
      <c r="H58" s="75">
        <v>1352442</v>
      </c>
      <c r="I58" s="74">
        <v>213832</v>
      </c>
      <c r="J58" s="74">
        <v>1008258</v>
      </c>
      <c r="K58" s="74">
        <v>71657</v>
      </c>
      <c r="L58" s="74">
        <v>49759</v>
      </c>
      <c r="M58" s="74">
        <v>8936</v>
      </c>
      <c r="N58" s="74"/>
      <c r="O58" s="75">
        <v>7687</v>
      </c>
    </row>
    <row r="59" spans="1:15" s="43" customFormat="1" ht="11.25" customHeight="1">
      <c r="A59" s="44">
        <v>20</v>
      </c>
      <c r="B59" s="45">
        <f>SUM(C59:G59)</f>
        <v>1517820</v>
      </c>
      <c r="C59" s="46">
        <f>'ＩＣ別計'!D12</f>
        <v>264099</v>
      </c>
      <c r="D59" s="46">
        <f>'ＩＣ別計'!E12</f>
        <v>1113697</v>
      </c>
      <c r="E59" s="46">
        <f>'ＩＣ別計'!F12</f>
        <v>76914</v>
      </c>
      <c r="F59" s="46">
        <f>'ＩＣ別計'!G12</f>
        <v>52632</v>
      </c>
      <c r="G59" s="46">
        <f>'ＩＣ別計'!H12</f>
        <v>10478</v>
      </c>
      <c r="H59" s="38">
        <f>SUM(I59:M59)</f>
        <v>1432050</v>
      </c>
      <c r="I59" s="46">
        <f>'ＩＣ別計'!J12</f>
        <v>251110</v>
      </c>
      <c r="J59" s="46">
        <f>'ＩＣ別計'!K12</f>
        <v>1055271</v>
      </c>
      <c r="K59" s="46">
        <f>'ＩＣ別計'!L12</f>
        <v>69978</v>
      </c>
      <c r="L59" s="46">
        <f>'ＩＣ別計'!M12</f>
        <v>45146</v>
      </c>
      <c r="M59" s="46">
        <f>'ＩＣ別計'!N12</f>
        <v>10545</v>
      </c>
      <c r="N59" s="20">
        <f>SUM(B59,H59)</f>
        <v>2949870</v>
      </c>
      <c r="O59" s="38">
        <f>ROUND(N59/365,0)</f>
        <v>8082</v>
      </c>
    </row>
    <row r="60" spans="1:15" s="22" customFormat="1" ht="9" customHeight="1">
      <c r="A60" s="32"/>
      <c r="B60" s="19"/>
      <c r="C60" s="20"/>
      <c r="D60" s="20"/>
      <c r="E60" s="20"/>
      <c r="F60" s="20"/>
      <c r="G60" s="20"/>
      <c r="H60" s="21"/>
      <c r="I60" s="20"/>
      <c r="J60" s="20"/>
      <c r="K60" s="20"/>
      <c r="L60" s="20"/>
      <c r="M60" s="20"/>
      <c r="N60" s="20"/>
      <c r="O60" s="21"/>
    </row>
    <row r="61" spans="1:15" s="22" customFormat="1" ht="12">
      <c r="A61" s="34" t="s">
        <v>88</v>
      </c>
      <c r="B61" s="19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</row>
    <row r="62" spans="1:15" s="22" customFormat="1" ht="11.25" customHeight="1">
      <c r="A62" s="71" t="s">
        <v>91</v>
      </c>
      <c r="B62" s="19">
        <f>SUM(C62:G62)</f>
        <v>662357</v>
      </c>
      <c r="C62" s="20">
        <v>107166</v>
      </c>
      <c r="D62" s="20">
        <v>474486</v>
      </c>
      <c r="E62" s="20">
        <v>42004</v>
      </c>
      <c r="F62" s="20">
        <v>34103</v>
      </c>
      <c r="G62" s="20">
        <v>4598</v>
      </c>
      <c r="H62" s="21">
        <f>SUM(I62:M62)</f>
        <v>629048</v>
      </c>
      <c r="I62" s="20">
        <v>96140</v>
      </c>
      <c r="J62" s="20">
        <v>446575</v>
      </c>
      <c r="K62" s="20">
        <v>48518</v>
      </c>
      <c r="L62" s="20">
        <v>33844</v>
      </c>
      <c r="M62" s="20">
        <v>3971</v>
      </c>
      <c r="N62" s="20"/>
      <c r="O62" s="21">
        <v>3538.095890410959</v>
      </c>
    </row>
    <row r="63" spans="1:15" s="76" customFormat="1" ht="11.25" customHeight="1">
      <c r="A63" s="72">
        <v>19</v>
      </c>
      <c r="B63" s="73">
        <v>693539</v>
      </c>
      <c r="C63" s="74">
        <v>116045</v>
      </c>
      <c r="D63" s="74">
        <v>486850</v>
      </c>
      <c r="E63" s="74">
        <v>46695</v>
      </c>
      <c r="F63" s="74">
        <v>38935</v>
      </c>
      <c r="G63" s="74">
        <v>5014</v>
      </c>
      <c r="H63" s="75">
        <v>665552</v>
      </c>
      <c r="I63" s="74">
        <v>106841</v>
      </c>
      <c r="J63" s="74">
        <v>465349</v>
      </c>
      <c r="K63" s="74">
        <v>50167</v>
      </c>
      <c r="L63" s="74">
        <v>38041</v>
      </c>
      <c r="M63" s="74">
        <v>5154</v>
      </c>
      <c r="N63" s="74"/>
      <c r="O63" s="75">
        <v>3713</v>
      </c>
    </row>
    <row r="64" spans="1:15" s="43" customFormat="1" ht="11.25" customHeight="1">
      <c r="A64" s="44">
        <v>20</v>
      </c>
      <c r="B64" s="45">
        <f>SUM(C64:G64)</f>
        <v>894859</v>
      </c>
      <c r="C64" s="46">
        <f>'ＩＣ別計'!D13</f>
        <v>176756</v>
      </c>
      <c r="D64" s="46">
        <f>'ＩＣ別計'!E13</f>
        <v>620493</v>
      </c>
      <c r="E64" s="46">
        <f>'ＩＣ別計'!F13</f>
        <v>53905</v>
      </c>
      <c r="F64" s="46">
        <f>'ＩＣ別計'!G13</f>
        <v>38871</v>
      </c>
      <c r="G64" s="46">
        <f>'ＩＣ別計'!H13</f>
        <v>4834</v>
      </c>
      <c r="H64" s="38">
        <f>SUM(I64:M64)</f>
        <v>858721</v>
      </c>
      <c r="I64" s="46">
        <f>'ＩＣ別計'!J13</f>
        <v>165009</v>
      </c>
      <c r="J64" s="46">
        <f>'ＩＣ別計'!K13</f>
        <v>593190</v>
      </c>
      <c r="K64" s="46">
        <f>'ＩＣ別計'!L13</f>
        <v>56973</v>
      </c>
      <c r="L64" s="46">
        <f>'ＩＣ別計'!M13</f>
        <v>38270</v>
      </c>
      <c r="M64" s="46">
        <f>'ＩＣ別計'!N13</f>
        <v>5279</v>
      </c>
      <c r="N64" s="20">
        <f>SUM(B64,H64)</f>
        <v>1753580</v>
      </c>
      <c r="O64" s="38">
        <f>ROUND(N64/365,0)</f>
        <v>4804</v>
      </c>
    </row>
    <row r="65" spans="1:15" s="22" customFormat="1" ht="9" customHeight="1">
      <c r="A65" s="32"/>
      <c r="B65" s="19"/>
      <c r="C65" s="20"/>
      <c r="D65" s="20"/>
      <c r="E65" s="20"/>
      <c r="F65" s="20"/>
      <c r="G65" s="20"/>
      <c r="H65" s="21"/>
      <c r="I65" s="20"/>
      <c r="J65" s="20"/>
      <c r="K65" s="20"/>
      <c r="L65" s="20"/>
      <c r="M65" s="20"/>
      <c r="N65" s="20"/>
      <c r="O65" s="21"/>
    </row>
    <row r="66" spans="1:15" s="22" customFormat="1" ht="12">
      <c r="A66" s="34" t="s">
        <v>25</v>
      </c>
      <c r="B66" s="19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</row>
    <row r="67" spans="1:15" s="22" customFormat="1" ht="12" customHeight="1">
      <c r="A67" s="71" t="s">
        <v>91</v>
      </c>
      <c r="B67" s="19">
        <f>SUM(C67:G67)</f>
        <v>411406</v>
      </c>
      <c r="C67" s="20">
        <v>71914</v>
      </c>
      <c r="D67" s="20">
        <v>307722</v>
      </c>
      <c r="E67" s="20">
        <v>16685</v>
      </c>
      <c r="F67" s="20">
        <v>11865</v>
      </c>
      <c r="G67" s="20">
        <v>3220</v>
      </c>
      <c r="H67" s="21">
        <f>SUM(I67:M67)</f>
        <v>405314</v>
      </c>
      <c r="I67" s="20">
        <v>68627</v>
      </c>
      <c r="J67" s="20">
        <v>306506</v>
      </c>
      <c r="K67" s="20">
        <v>15801</v>
      </c>
      <c r="L67" s="20">
        <v>11134</v>
      </c>
      <c r="M67" s="20">
        <v>3246</v>
      </c>
      <c r="N67" s="20"/>
      <c r="O67" s="21">
        <v>2237.5890410958905</v>
      </c>
    </row>
    <row r="68" spans="1:15" s="76" customFormat="1" ht="11.25" customHeight="1">
      <c r="A68" s="72">
        <v>19</v>
      </c>
      <c r="B68" s="73">
        <v>423934</v>
      </c>
      <c r="C68" s="74">
        <v>76052</v>
      </c>
      <c r="D68" s="74">
        <v>316276</v>
      </c>
      <c r="E68" s="74">
        <v>15765</v>
      </c>
      <c r="F68" s="74">
        <v>13268</v>
      </c>
      <c r="G68" s="74">
        <v>2573</v>
      </c>
      <c r="H68" s="75">
        <v>415749</v>
      </c>
      <c r="I68" s="74">
        <v>71365</v>
      </c>
      <c r="J68" s="74">
        <v>314277</v>
      </c>
      <c r="K68" s="74">
        <v>15948</v>
      </c>
      <c r="L68" s="74">
        <v>11441</v>
      </c>
      <c r="M68" s="74">
        <v>2718</v>
      </c>
      <c r="N68" s="74"/>
      <c r="O68" s="75">
        <v>2294</v>
      </c>
    </row>
    <row r="69" spans="1:15" s="43" customFormat="1" ht="11.25" customHeight="1">
      <c r="A69" s="44">
        <v>20</v>
      </c>
      <c r="B69" s="45">
        <f>SUM(C69:G69)</f>
        <v>515301</v>
      </c>
      <c r="C69" s="46">
        <f>'ＩＣ別計'!D14</f>
        <v>105422</v>
      </c>
      <c r="D69" s="46">
        <f>'ＩＣ別計'!E14</f>
        <v>376539</v>
      </c>
      <c r="E69" s="46">
        <f>'ＩＣ別計'!F14</f>
        <v>18180</v>
      </c>
      <c r="F69" s="46">
        <f>'ＩＣ別計'!G14</f>
        <v>12468</v>
      </c>
      <c r="G69" s="46">
        <f>'ＩＣ別計'!H14</f>
        <v>2692</v>
      </c>
      <c r="H69" s="38">
        <f>SUM(I69:M69)</f>
        <v>516976</v>
      </c>
      <c r="I69" s="46">
        <f>'ＩＣ別計'!J14</f>
        <v>104442</v>
      </c>
      <c r="J69" s="46">
        <f>'ＩＣ別計'!K14</f>
        <v>379132</v>
      </c>
      <c r="K69" s="46">
        <f>'ＩＣ別計'!L14</f>
        <v>19106</v>
      </c>
      <c r="L69" s="46">
        <f>'ＩＣ別計'!M14</f>
        <v>11330</v>
      </c>
      <c r="M69" s="46">
        <f>'ＩＣ別計'!N14</f>
        <v>2966</v>
      </c>
      <c r="N69" s="20">
        <f>SUM(B69,H69)</f>
        <v>1032277</v>
      </c>
      <c r="O69" s="38">
        <f>ROUND(N69/365,0)</f>
        <v>2828</v>
      </c>
    </row>
    <row r="70" spans="1:15" s="22" customFormat="1" ht="9" customHeight="1">
      <c r="A70" s="32"/>
      <c r="B70" s="19"/>
      <c r="C70" s="20"/>
      <c r="D70" s="20"/>
      <c r="E70" s="20"/>
      <c r="F70" s="20"/>
      <c r="G70" s="20"/>
      <c r="H70" s="21"/>
      <c r="I70" s="20"/>
      <c r="J70" s="20"/>
      <c r="K70" s="20"/>
      <c r="L70" s="20"/>
      <c r="M70" s="20"/>
      <c r="N70" s="20"/>
      <c r="O70" s="21"/>
    </row>
    <row r="71" spans="1:15" s="22" customFormat="1" ht="12">
      <c r="A71" s="34" t="s">
        <v>26</v>
      </c>
      <c r="B71" s="19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</row>
    <row r="72" spans="1:15" s="22" customFormat="1" ht="12" customHeight="1">
      <c r="A72" s="71" t="s">
        <v>91</v>
      </c>
      <c r="B72" s="19">
        <f>SUM(C72:G72)</f>
        <v>661985</v>
      </c>
      <c r="C72" s="20">
        <v>100158</v>
      </c>
      <c r="D72" s="20">
        <v>521871</v>
      </c>
      <c r="E72" s="20">
        <v>25311</v>
      </c>
      <c r="F72" s="20">
        <v>13154</v>
      </c>
      <c r="G72" s="20">
        <v>1491</v>
      </c>
      <c r="H72" s="21">
        <f>SUM(I72:M72)</f>
        <v>605770</v>
      </c>
      <c r="I72" s="20">
        <v>87448</v>
      </c>
      <c r="J72" s="20">
        <v>483282</v>
      </c>
      <c r="K72" s="20">
        <v>22345</v>
      </c>
      <c r="L72" s="20">
        <v>11353</v>
      </c>
      <c r="M72" s="20">
        <v>1342</v>
      </c>
      <c r="N72" s="20"/>
      <c r="O72" s="21">
        <v>3473.301369863014</v>
      </c>
    </row>
    <row r="73" spans="1:15" s="76" customFormat="1" ht="11.25" customHeight="1">
      <c r="A73" s="72">
        <v>19</v>
      </c>
      <c r="B73" s="73">
        <v>665992</v>
      </c>
      <c r="C73" s="74">
        <v>105115</v>
      </c>
      <c r="D73" s="74">
        <v>517739</v>
      </c>
      <c r="E73" s="74">
        <v>25485</v>
      </c>
      <c r="F73" s="74">
        <v>15896</v>
      </c>
      <c r="G73" s="74">
        <v>1757</v>
      </c>
      <c r="H73" s="75">
        <v>614338</v>
      </c>
      <c r="I73" s="74">
        <v>92162</v>
      </c>
      <c r="J73" s="74">
        <v>483983</v>
      </c>
      <c r="K73" s="74">
        <v>22360</v>
      </c>
      <c r="L73" s="74">
        <v>14311</v>
      </c>
      <c r="M73" s="74">
        <v>1522</v>
      </c>
      <c r="N73" s="74"/>
      <c r="O73" s="75">
        <v>3498</v>
      </c>
    </row>
    <row r="74" spans="1:15" s="43" customFormat="1" ht="11.25" customHeight="1">
      <c r="A74" s="44">
        <v>20</v>
      </c>
      <c r="B74" s="45">
        <f>SUM(C74:G74)</f>
        <v>531340</v>
      </c>
      <c r="C74" s="46">
        <f>'ＩＣ別計'!D15</f>
        <v>110908</v>
      </c>
      <c r="D74" s="46">
        <f>'ＩＣ別計'!E15</f>
        <v>390399</v>
      </c>
      <c r="E74" s="46">
        <f>'ＩＣ別計'!F15</f>
        <v>16914</v>
      </c>
      <c r="F74" s="46">
        <f>'ＩＣ別計'!G15</f>
        <v>12047</v>
      </c>
      <c r="G74" s="46">
        <f>'ＩＣ別計'!H15</f>
        <v>1072</v>
      </c>
      <c r="H74" s="38">
        <f>SUM(I74:M74)</f>
        <v>489069</v>
      </c>
      <c r="I74" s="46">
        <f>'ＩＣ別計'!J15</f>
        <v>97736</v>
      </c>
      <c r="J74" s="46">
        <f>'ＩＣ別計'!K15</f>
        <v>362884</v>
      </c>
      <c r="K74" s="46">
        <f>'ＩＣ別計'!L15</f>
        <v>15679</v>
      </c>
      <c r="L74" s="46">
        <f>'ＩＣ別計'!M15</f>
        <v>11774</v>
      </c>
      <c r="M74" s="46">
        <f>'ＩＣ別計'!N15</f>
        <v>996</v>
      </c>
      <c r="N74" s="20">
        <f>SUM(B74,H74)</f>
        <v>1020409</v>
      </c>
      <c r="O74" s="38">
        <f>ROUND(N74/365,0)</f>
        <v>2796</v>
      </c>
    </row>
    <row r="75" spans="1:15" s="22" customFormat="1" ht="12" customHeight="1">
      <c r="A75" s="29"/>
      <c r="B75" s="19"/>
      <c r="C75" s="20"/>
      <c r="D75" s="20"/>
      <c r="E75" s="20"/>
      <c r="F75" s="20"/>
      <c r="G75" s="20"/>
      <c r="H75" s="21"/>
      <c r="I75" s="20"/>
      <c r="J75" s="20"/>
      <c r="K75" s="20"/>
      <c r="L75" s="20"/>
      <c r="M75" s="20"/>
      <c r="N75" s="20"/>
      <c r="O75" s="21"/>
    </row>
    <row r="76" spans="1:15" s="22" customFormat="1" ht="12">
      <c r="A76" s="34" t="s">
        <v>89</v>
      </c>
      <c r="B76" s="19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</row>
    <row r="77" spans="1:15" s="22" customFormat="1" ht="12" customHeight="1">
      <c r="A77" s="71" t="s">
        <v>91</v>
      </c>
      <c r="B77" s="19"/>
      <c r="C77" s="20"/>
      <c r="D77" s="20"/>
      <c r="E77" s="20"/>
      <c r="F77" s="20"/>
      <c r="G77" s="20"/>
      <c r="H77" s="21"/>
      <c r="I77" s="20"/>
      <c r="J77" s="20"/>
      <c r="K77" s="20"/>
      <c r="L77" s="20"/>
      <c r="M77" s="20"/>
      <c r="N77" s="20"/>
      <c r="O77" s="21"/>
    </row>
    <row r="78" spans="1:15" s="76" customFormat="1" ht="11.25" customHeight="1">
      <c r="A78" s="72">
        <v>19</v>
      </c>
      <c r="B78" s="73"/>
      <c r="C78" s="74"/>
      <c r="D78" s="74"/>
      <c r="E78" s="74"/>
      <c r="F78" s="74"/>
      <c r="G78" s="74"/>
      <c r="H78" s="75"/>
      <c r="I78" s="74"/>
      <c r="J78" s="74"/>
      <c r="K78" s="74"/>
      <c r="L78" s="74"/>
      <c r="M78" s="74"/>
      <c r="N78" s="74"/>
      <c r="O78" s="75"/>
    </row>
    <row r="79" spans="1:15" s="43" customFormat="1" ht="11.25" customHeight="1">
      <c r="A79" s="44">
        <v>20</v>
      </c>
      <c r="B79" s="45">
        <f>SUM(C79:G79)</f>
        <v>794345</v>
      </c>
      <c r="C79" s="46">
        <f>'ＩＣ別計'!D16</f>
        <v>155542</v>
      </c>
      <c r="D79" s="46">
        <f>'ＩＣ別計'!E16</f>
        <v>593076</v>
      </c>
      <c r="E79" s="46">
        <f>'ＩＣ別計'!F16</f>
        <v>29155</v>
      </c>
      <c r="F79" s="46">
        <f>'ＩＣ別計'!G16</f>
        <v>14587</v>
      </c>
      <c r="G79" s="46">
        <f>'ＩＣ別計'!H16</f>
        <v>1985</v>
      </c>
      <c r="H79" s="38">
        <f>SUM(I79:M79)</f>
        <v>758168</v>
      </c>
      <c r="I79" s="46">
        <f>'ＩＣ別計'!J16</f>
        <v>142459</v>
      </c>
      <c r="J79" s="46">
        <f>'ＩＣ別計'!K16</f>
        <v>570588</v>
      </c>
      <c r="K79" s="46">
        <f>'ＩＣ別計'!L16</f>
        <v>28742</v>
      </c>
      <c r="L79" s="46">
        <f>'ＩＣ別計'!M16</f>
        <v>14306</v>
      </c>
      <c r="M79" s="46">
        <f>'ＩＣ別計'!N16</f>
        <v>2073</v>
      </c>
      <c r="N79" s="20">
        <f>SUM(B79,H79)</f>
        <v>1552513</v>
      </c>
      <c r="O79" s="38">
        <f>ROUND(N79/277,0)</f>
        <v>5605</v>
      </c>
    </row>
    <row r="80" spans="1:15" s="22" customFormat="1" ht="9" customHeight="1">
      <c r="A80" s="32"/>
      <c r="B80" s="19"/>
      <c r="C80" s="20"/>
      <c r="D80" s="20"/>
      <c r="E80" s="20"/>
      <c r="F80" s="20"/>
      <c r="G80" s="20"/>
      <c r="H80" s="21"/>
      <c r="I80" s="20"/>
      <c r="J80" s="20"/>
      <c r="K80" s="20"/>
      <c r="L80" s="20"/>
      <c r="M80" s="20"/>
      <c r="N80" s="20"/>
      <c r="O80" s="21"/>
    </row>
    <row r="81" spans="1:15" s="22" customFormat="1" ht="12" customHeight="1">
      <c r="A81" s="29"/>
      <c r="B81" s="19"/>
      <c r="C81" s="20"/>
      <c r="D81" s="20"/>
      <c r="E81" s="20"/>
      <c r="F81" s="20"/>
      <c r="G81" s="20"/>
      <c r="H81" s="21"/>
      <c r="I81" s="20"/>
      <c r="J81" s="20"/>
      <c r="K81" s="20"/>
      <c r="L81" s="20"/>
      <c r="M81" s="20"/>
      <c r="N81" s="20"/>
      <c r="O81" s="21"/>
    </row>
    <row r="82" spans="1:15" s="22" customFormat="1" ht="12">
      <c r="A82" s="30"/>
      <c r="B82" s="19" t="s">
        <v>42</v>
      </c>
      <c r="C82" s="21"/>
      <c r="D82" s="21"/>
      <c r="E82" s="21"/>
      <c r="F82" s="37" t="s">
        <v>27</v>
      </c>
      <c r="G82" s="38"/>
      <c r="H82" s="38"/>
      <c r="I82" s="21"/>
      <c r="J82" s="21"/>
      <c r="K82" s="21"/>
      <c r="L82" s="21"/>
      <c r="M82" s="21"/>
      <c r="N82" s="21"/>
      <c r="O82" s="21"/>
    </row>
    <row r="83" spans="1:15" s="22" customFormat="1" ht="12">
      <c r="A83" s="34" t="s">
        <v>28</v>
      </c>
      <c r="B83" s="19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</row>
    <row r="84" spans="1:15" s="22" customFormat="1" ht="12">
      <c r="A84" s="71" t="s">
        <v>91</v>
      </c>
      <c r="B84" s="19">
        <f>SUM(C84:G84)</f>
        <v>330262</v>
      </c>
      <c r="C84" s="20">
        <v>50464</v>
      </c>
      <c r="D84" s="20">
        <v>245034</v>
      </c>
      <c r="E84" s="20">
        <v>21347</v>
      </c>
      <c r="F84" s="20">
        <v>11292</v>
      </c>
      <c r="G84" s="20">
        <v>2125</v>
      </c>
      <c r="H84" s="21">
        <f>SUM(I84:M84)</f>
        <v>304364</v>
      </c>
      <c r="I84" s="20">
        <v>45330</v>
      </c>
      <c r="J84" s="20">
        <v>223621</v>
      </c>
      <c r="K84" s="20">
        <v>20125</v>
      </c>
      <c r="L84" s="20">
        <v>12868</v>
      </c>
      <c r="M84" s="20">
        <v>2420</v>
      </c>
      <c r="N84" s="20"/>
      <c r="O84" s="21">
        <v>1738.7013698630137</v>
      </c>
    </row>
    <row r="85" spans="1:15" s="76" customFormat="1" ht="11.25" customHeight="1">
      <c r="A85" s="72">
        <v>19</v>
      </c>
      <c r="B85" s="73">
        <v>326090</v>
      </c>
      <c r="C85" s="74">
        <v>52021</v>
      </c>
      <c r="D85" s="74">
        <v>238107</v>
      </c>
      <c r="E85" s="74">
        <v>21229</v>
      </c>
      <c r="F85" s="74">
        <v>12397</v>
      </c>
      <c r="G85" s="74">
        <v>2336</v>
      </c>
      <c r="H85" s="75">
        <v>295023</v>
      </c>
      <c r="I85" s="74">
        <v>45355</v>
      </c>
      <c r="J85" s="74">
        <v>214710</v>
      </c>
      <c r="K85" s="74">
        <v>19688</v>
      </c>
      <c r="L85" s="74">
        <v>12729</v>
      </c>
      <c r="M85" s="74">
        <v>2541</v>
      </c>
      <c r="N85" s="74"/>
      <c r="O85" s="75">
        <v>1697</v>
      </c>
    </row>
    <row r="86" spans="1:15" s="43" customFormat="1" ht="11.25" customHeight="1">
      <c r="A86" s="44">
        <v>20</v>
      </c>
      <c r="B86" s="45">
        <f>SUM(C86:G86)</f>
        <v>317767</v>
      </c>
      <c r="C86" s="46">
        <f>'ＩＣ別計'!D17</f>
        <v>54052</v>
      </c>
      <c r="D86" s="46">
        <f>'ＩＣ別計'!E17</f>
        <v>228718</v>
      </c>
      <c r="E86" s="46">
        <f>'ＩＣ別計'!F17</f>
        <v>21152</v>
      </c>
      <c r="F86" s="46">
        <f>'ＩＣ別計'!G17</f>
        <v>11497</v>
      </c>
      <c r="G86" s="46">
        <f>'ＩＣ別計'!H17</f>
        <v>2348</v>
      </c>
      <c r="H86" s="38">
        <f>SUM(I86:M86)</f>
        <v>289033</v>
      </c>
      <c r="I86" s="46">
        <f>'ＩＣ別計'!J17</f>
        <v>46145</v>
      </c>
      <c r="J86" s="46">
        <f>'ＩＣ別計'!K17</f>
        <v>207498</v>
      </c>
      <c r="K86" s="46">
        <f>'ＩＣ別計'!L17</f>
        <v>20708</v>
      </c>
      <c r="L86" s="46">
        <f>'ＩＣ別計'!M17</f>
        <v>11955</v>
      </c>
      <c r="M86" s="46">
        <f>'ＩＣ別計'!N17</f>
        <v>2727</v>
      </c>
      <c r="N86" s="20">
        <f>SUM(B86,H86)</f>
        <v>606800</v>
      </c>
      <c r="O86" s="38">
        <f>ROUND(N86/365,0)</f>
        <v>1662</v>
      </c>
    </row>
    <row r="87" spans="1:15" s="22" customFormat="1" ht="9" customHeight="1">
      <c r="A87" s="32"/>
      <c r="B87" s="19"/>
      <c r="C87" s="20"/>
      <c r="D87" s="20"/>
      <c r="E87" s="20"/>
      <c r="F87" s="20"/>
      <c r="G87" s="20"/>
      <c r="H87" s="21"/>
      <c r="I87" s="20"/>
      <c r="J87" s="20"/>
      <c r="K87" s="20"/>
      <c r="L87" s="20"/>
      <c r="M87" s="20"/>
      <c r="N87" s="20"/>
      <c r="O87" s="21"/>
    </row>
    <row r="88" spans="1:15" s="22" customFormat="1" ht="12">
      <c r="A88" s="47" t="s">
        <v>29</v>
      </c>
      <c r="B88" s="19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</row>
    <row r="89" spans="1:15" s="22" customFormat="1" ht="12" customHeight="1">
      <c r="A89" s="71" t="s">
        <v>91</v>
      </c>
      <c r="B89" s="19">
        <f>SUM(C89:G89)</f>
        <v>95404</v>
      </c>
      <c r="C89" s="20">
        <v>12187</v>
      </c>
      <c r="D89" s="20">
        <v>75873</v>
      </c>
      <c r="E89" s="20">
        <v>3931</v>
      </c>
      <c r="F89" s="20">
        <v>2896</v>
      </c>
      <c r="G89" s="20">
        <v>517</v>
      </c>
      <c r="H89" s="21">
        <f>SUM(I89:M89)</f>
        <v>116363</v>
      </c>
      <c r="I89" s="20">
        <v>15036</v>
      </c>
      <c r="J89" s="20">
        <v>91449</v>
      </c>
      <c r="K89" s="20">
        <v>5301</v>
      </c>
      <c r="L89" s="20">
        <v>3752</v>
      </c>
      <c r="M89" s="20">
        <v>825</v>
      </c>
      <c r="N89" s="20"/>
      <c r="O89" s="21">
        <v>580.1835616438356</v>
      </c>
    </row>
    <row r="90" spans="1:15" s="76" customFormat="1" ht="11.25" customHeight="1">
      <c r="A90" s="72">
        <v>19</v>
      </c>
      <c r="B90" s="73">
        <v>95730</v>
      </c>
      <c r="C90" s="74">
        <v>12982</v>
      </c>
      <c r="D90" s="74">
        <v>75158</v>
      </c>
      <c r="E90" s="74">
        <v>4211</v>
      </c>
      <c r="F90" s="74">
        <v>2921</v>
      </c>
      <c r="G90" s="74">
        <v>458</v>
      </c>
      <c r="H90" s="75">
        <v>114748</v>
      </c>
      <c r="I90" s="74">
        <v>15935</v>
      </c>
      <c r="J90" s="74">
        <v>89503</v>
      </c>
      <c r="K90" s="74">
        <v>4876</v>
      </c>
      <c r="L90" s="74">
        <v>3816</v>
      </c>
      <c r="M90" s="74">
        <v>618</v>
      </c>
      <c r="N90" s="74"/>
      <c r="O90" s="75">
        <v>575</v>
      </c>
    </row>
    <row r="91" spans="1:15" s="43" customFormat="1" ht="11.25" customHeight="1">
      <c r="A91" s="44">
        <v>20</v>
      </c>
      <c r="B91" s="45">
        <f>SUM(C91:G91)</f>
        <v>102057</v>
      </c>
      <c r="C91" s="46">
        <f>'ＩＣ別計'!D18</f>
        <v>15202</v>
      </c>
      <c r="D91" s="46">
        <f>'ＩＣ別計'!E18</f>
        <v>79085</v>
      </c>
      <c r="E91" s="46">
        <f>'ＩＣ別計'!F18</f>
        <v>4565</v>
      </c>
      <c r="F91" s="46">
        <f>'ＩＣ別計'!G18</f>
        <v>2779</v>
      </c>
      <c r="G91" s="46">
        <f>'ＩＣ別計'!H18</f>
        <v>426</v>
      </c>
      <c r="H91" s="38">
        <f>SUM(I91:M91)</f>
        <v>121060</v>
      </c>
      <c r="I91" s="46">
        <f>'ＩＣ別計'!J18</f>
        <v>18441</v>
      </c>
      <c r="J91" s="46">
        <f>'ＩＣ別計'!K18</f>
        <v>92382</v>
      </c>
      <c r="K91" s="46">
        <f>'ＩＣ別計'!L18</f>
        <v>5614</v>
      </c>
      <c r="L91" s="46">
        <f>'ＩＣ別計'!M18</f>
        <v>3872</v>
      </c>
      <c r="M91" s="46">
        <f>'ＩＣ別計'!N18</f>
        <v>751</v>
      </c>
      <c r="N91" s="20">
        <f>SUM(B91,H91)</f>
        <v>223117</v>
      </c>
      <c r="O91" s="38">
        <f>ROUND(N91/365,0)</f>
        <v>611</v>
      </c>
    </row>
    <row r="92" spans="1:15" s="22" customFormat="1" ht="9" customHeight="1">
      <c r="A92" s="30"/>
      <c r="B92" s="19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</row>
    <row r="93" spans="1:15" s="22" customFormat="1" ht="12">
      <c r="A93" s="34" t="s">
        <v>30</v>
      </c>
      <c r="B93" s="19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</row>
    <row r="94" spans="1:15" s="22" customFormat="1" ht="12">
      <c r="A94" s="71" t="s">
        <v>91</v>
      </c>
      <c r="B94" s="19">
        <f>SUM(C94:G94)</f>
        <v>138282</v>
      </c>
      <c r="C94" s="20">
        <v>22376</v>
      </c>
      <c r="D94" s="20">
        <v>101135</v>
      </c>
      <c r="E94" s="20">
        <v>8923</v>
      </c>
      <c r="F94" s="20">
        <v>4644</v>
      </c>
      <c r="G94" s="20">
        <v>1204</v>
      </c>
      <c r="H94" s="21">
        <f>SUM(I94:M94)</f>
        <v>142817</v>
      </c>
      <c r="I94" s="20">
        <v>22373</v>
      </c>
      <c r="J94" s="20">
        <v>104151</v>
      </c>
      <c r="K94" s="20">
        <v>9976</v>
      </c>
      <c r="L94" s="20">
        <v>5132</v>
      </c>
      <c r="M94" s="20">
        <v>1185</v>
      </c>
      <c r="N94" s="20"/>
      <c r="O94" s="21">
        <v>770.1342465753424</v>
      </c>
    </row>
    <row r="95" spans="1:15" s="76" customFormat="1" ht="11.25" customHeight="1">
      <c r="A95" s="72">
        <v>19</v>
      </c>
      <c r="B95" s="73">
        <v>126328</v>
      </c>
      <c r="C95" s="74">
        <v>21124</v>
      </c>
      <c r="D95" s="74">
        <v>92228</v>
      </c>
      <c r="E95" s="74">
        <v>6711</v>
      </c>
      <c r="F95" s="74">
        <v>5171</v>
      </c>
      <c r="G95" s="74">
        <v>1094</v>
      </c>
      <c r="H95" s="75">
        <v>132851</v>
      </c>
      <c r="I95" s="74">
        <v>21311</v>
      </c>
      <c r="J95" s="74">
        <v>96553</v>
      </c>
      <c r="K95" s="74">
        <v>8299</v>
      </c>
      <c r="L95" s="74">
        <v>5363</v>
      </c>
      <c r="M95" s="74">
        <v>1325</v>
      </c>
      <c r="N95" s="74"/>
      <c r="O95" s="75">
        <v>708</v>
      </c>
    </row>
    <row r="96" spans="1:15" s="43" customFormat="1" ht="11.25" customHeight="1">
      <c r="A96" s="44">
        <v>20</v>
      </c>
      <c r="B96" s="45">
        <f>SUM(C96:G96)</f>
        <v>126012</v>
      </c>
      <c r="C96" s="46">
        <f>'ＩＣ別計'!D19</f>
        <v>22907</v>
      </c>
      <c r="D96" s="46">
        <f>'ＩＣ別計'!E19</f>
        <v>89861</v>
      </c>
      <c r="E96" s="46">
        <f>'ＩＣ別計'!F19</f>
        <v>7192</v>
      </c>
      <c r="F96" s="46">
        <f>'ＩＣ別計'!G19</f>
        <v>5051</v>
      </c>
      <c r="G96" s="46">
        <f>'ＩＣ別計'!H19</f>
        <v>1001</v>
      </c>
      <c r="H96" s="38">
        <f>SUM(I96:M96)</f>
        <v>132955</v>
      </c>
      <c r="I96" s="46">
        <f>'ＩＣ別計'!J19</f>
        <v>24357</v>
      </c>
      <c r="J96" s="46">
        <f>'ＩＣ別計'!K19</f>
        <v>93610</v>
      </c>
      <c r="K96" s="46">
        <f>'ＩＣ別計'!L19</f>
        <v>8999</v>
      </c>
      <c r="L96" s="46">
        <f>'ＩＣ別計'!M19</f>
        <v>4906</v>
      </c>
      <c r="M96" s="46">
        <f>'ＩＣ別計'!N19</f>
        <v>1083</v>
      </c>
      <c r="N96" s="20">
        <f>SUM(B96,H96)</f>
        <v>258967</v>
      </c>
      <c r="O96" s="38">
        <f>ROUND(N96/365,0)</f>
        <v>709</v>
      </c>
    </row>
    <row r="97" spans="1:15" s="22" customFormat="1" ht="9" customHeight="1">
      <c r="A97" s="30"/>
      <c r="B97" s="19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</row>
    <row r="98" spans="1:15" s="22" customFormat="1" ht="12">
      <c r="A98" s="34" t="s">
        <v>31</v>
      </c>
      <c r="B98" s="19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</row>
    <row r="99" spans="1:15" s="22" customFormat="1" ht="12">
      <c r="A99" s="71" t="s">
        <v>91</v>
      </c>
      <c r="B99" s="19">
        <f>SUM(C99:G99)</f>
        <v>146813</v>
      </c>
      <c r="C99" s="20">
        <v>18612</v>
      </c>
      <c r="D99" s="20">
        <v>114164</v>
      </c>
      <c r="E99" s="20">
        <v>6438</v>
      </c>
      <c r="F99" s="20">
        <v>6084</v>
      </c>
      <c r="G99" s="20">
        <v>1515</v>
      </c>
      <c r="H99" s="21">
        <f>SUM(I99:M99)</f>
        <v>149977</v>
      </c>
      <c r="I99" s="20">
        <v>17946</v>
      </c>
      <c r="J99" s="20">
        <v>116329</v>
      </c>
      <c r="K99" s="20">
        <v>7130</v>
      </c>
      <c r="L99" s="20">
        <v>7366</v>
      </c>
      <c r="M99" s="20">
        <v>1206</v>
      </c>
      <c r="N99" s="20"/>
      <c r="O99" s="21">
        <v>813.1232876712329</v>
      </c>
    </row>
    <row r="100" spans="1:15" s="76" customFormat="1" ht="11.25" customHeight="1">
      <c r="A100" s="72">
        <v>19</v>
      </c>
      <c r="B100" s="73">
        <v>142197</v>
      </c>
      <c r="C100" s="74">
        <v>18950</v>
      </c>
      <c r="D100" s="74">
        <v>109689</v>
      </c>
      <c r="E100" s="74">
        <v>6159</v>
      </c>
      <c r="F100" s="74">
        <v>5786</v>
      </c>
      <c r="G100" s="74">
        <v>1613</v>
      </c>
      <c r="H100" s="75">
        <v>144105</v>
      </c>
      <c r="I100" s="74">
        <v>18447</v>
      </c>
      <c r="J100" s="74">
        <v>111444</v>
      </c>
      <c r="K100" s="74">
        <v>5940</v>
      </c>
      <c r="L100" s="74">
        <v>7050</v>
      </c>
      <c r="M100" s="74">
        <v>1224</v>
      </c>
      <c r="N100" s="74"/>
      <c r="O100" s="75">
        <v>782</v>
      </c>
    </row>
    <row r="101" spans="1:15" s="43" customFormat="1" ht="11.25" customHeight="1">
      <c r="A101" s="44">
        <v>20</v>
      </c>
      <c r="B101" s="45">
        <f>SUM(C101:G101)</f>
        <v>141066</v>
      </c>
      <c r="C101" s="46">
        <f>'ＩＣ別計'!D20</f>
        <v>20008</v>
      </c>
      <c r="D101" s="46">
        <f>'ＩＣ別計'!E20</f>
        <v>107699</v>
      </c>
      <c r="E101" s="46">
        <f>'ＩＣ別計'!F20</f>
        <v>6744</v>
      </c>
      <c r="F101" s="46">
        <f>'ＩＣ別計'!G20</f>
        <v>4613</v>
      </c>
      <c r="G101" s="46">
        <f>'ＩＣ別計'!H20</f>
        <v>2002</v>
      </c>
      <c r="H101" s="38">
        <f>SUM(I101:M101)</f>
        <v>140848</v>
      </c>
      <c r="I101" s="46">
        <f>'ＩＣ別計'!J20</f>
        <v>20219</v>
      </c>
      <c r="J101" s="46">
        <f>'ＩＣ別計'!K20</f>
        <v>107193</v>
      </c>
      <c r="K101" s="46">
        <f>'ＩＣ別計'!L20</f>
        <v>6554</v>
      </c>
      <c r="L101" s="46">
        <f>'ＩＣ別計'!M20</f>
        <v>5762</v>
      </c>
      <c r="M101" s="46">
        <f>'ＩＣ別計'!N20</f>
        <v>1120</v>
      </c>
      <c r="N101" s="20">
        <f>SUM(B101,H101)</f>
        <v>281914</v>
      </c>
      <c r="O101" s="38">
        <f>ROUND(N101/365,0)</f>
        <v>772</v>
      </c>
    </row>
    <row r="102" spans="1:15" s="22" customFormat="1" ht="9" customHeight="1">
      <c r="A102" s="30"/>
      <c r="B102" s="19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</row>
    <row r="103" spans="1:15" s="22" customFormat="1" ht="12">
      <c r="A103" s="34" t="s">
        <v>32</v>
      </c>
      <c r="B103" s="19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</row>
    <row r="104" spans="1:15" s="22" customFormat="1" ht="12">
      <c r="A104" s="71" t="s">
        <v>91</v>
      </c>
      <c r="B104" s="19">
        <f>SUM(C104:G104)</f>
        <v>1386169</v>
      </c>
      <c r="C104" s="20">
        <v>174120</v>
      </c>
      <c r="D104" s="20">
        <v>1007515</v>
      </c>
      <c r="E104" s="20">
        <v>95292</v>
      </c>
      <c r="F104" s="20">
        <v>94414</v>
      </c>
      <c r="G104" s="20">
        <v>14828</v>
      </c>
      <c r="H104" s="21">
        <f>SUM(I104:M104)</f>
        <v>1338357</v>
      </c>
      <c r="I104" s="20">
        <v>163362</v>
      </c>
      <c r="J104" s="20">
        <v>966990</v>
      </c>
      <c r="K104" s="20">
        <v>92271</v>
      </c>
      <c r="L104" s="20">
        <v>99141</v>
      </c>
      <c r="M104" s="20">
        <v>16593</v>
      </c>
      <c r="N104" s="20"/>
      <c r="O104" s="21">
        <v>7464.454794520548</v>
      </c>
    </row>
    <row r="105" spans="1:15" s="76" customFormat="1" ht="11.25" customHeight="1">
      <c r="A105" s="77">
        <v>19</v>
      </c>
      <c r="B105" s="75">
        <v>1367126</v>
      </c>
      <c r="C105" s="74">
        <v>182635</v>
      </c>
      <c r="D105" s="74">
        <v>983016</v>
      </c>
      <c r="E105" s="74">
        <v>93470</v>
      </c>
      <c r="F105" s="74">
        <v>93031</v>
      </c>
      <c r="G105" s="74">
        <v>14974</v>
      </c>
      <c r="H105" s="75">
        <v>1320501</v>
      </c>
      <c r="I105" s="74">
        <v>171572</v>
      </c>
      <c r="J105" s="74">
        <v>945242</v>
      </c>
      <c r="K105" s="74">
        <v>91235</v>
      </c>
      <c r="L105" s="74">
        <v>96236</v>
      </c>
      <c r="M105" s="74">
        <v>16216</v>
      </c>
      <c r="N105" s="74"/>
      <c r="O105" s="75">
        <v>7343</v>
      </c>
    </row>
    <row r="106" spans="1:15" s="43" customFormat="1" ht="11.25" customHeight="1">
      <c r="A106" s="44">
        <v>20</v>
      </c>
      <c r="B106" s="45">
        <f>SUM(C106:G106)</f>
        <v>1332350</v>
      </c>
      <c r="C106" s="46">
        <f>'ＩＣ別計'!D21</f>
        <v>193164</v>
      </c>
      <c r="D106" s="46">
        <f>'ＩＣ別計'!E21</f>
        <v>950502</v>
      </c>
      <c r="E106" s="46">
        <f>'ＩＣ別計'!F21</f>
        <v>88891</v>
      </c>
      <c r="F106" s="46">
        <f>'ＩＣ別計'!G21</f>
        <v>86417</v>
      </c>
      <c r="G106" s="46">
        <f>'ＩＣ別計'!H21</f>
        <v>13376</v>
      </c>
      <c r="H106" s="38">
        <f>SUM(I106:M106)</f>
        <v>1282921</v>
      </c>
      <c r="I106" s="46">
        <f>'ＩＣ別計'!J21</f>
        <v>180230</v>
      </c>
      <c r="J106" s="46">
        <f>'ＩＣ別計'!K21</f>
        <v>917075</v>
      </c>
      <c r="K106" s="46">
        <f>'ＩＣ別計'!L21</f>
        <v>86634</v>
      </c>
      <c r="L106" s="46">
        <f>'ＩＣ別計'!M21</f>
        <v>85564</v>
      </c>
      <c r="M106" s="46">
        <f>'ＩＣ別計'!N21</f>
        <v>13418</v>
      </c>
      <c r="N106" s="20">
        <f>SUM(B106,H106)</f>
        <v>2615271</v>
      </c>
      <c r="O106" s="38">
        <f>ROUND(N106/365,0)</f>
        <v>7165</v>
      </c>
    </row>
    <row r="107" ht="12">
      <c r="A107" s="61" t="s">
        <v>33</v>
      </c>
    </row>
    <row r="108" ht="12">
      <c r="A108" s="48" t="s">
        <v>34</v>
      </c>
    </row>
  </sheetData>
  <sheetProtection/>
  <mergeCells count="1">
    <mergeCell ref="A1:O1"/>
  </mergeCells>
  <printOptions horizontalCentered="1"/>
  <pageMargins left="0.3937007874015748" right="0.3937007874015748" top="0.3937007874015748" bottom="0.3937007874015748" header="0.5118110236220472" footer="0.3937007874015748"/>
  <pageSetup fitToHeight="1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1"/>
  <sheetViews>
    <sheetView zoomScalePageLayoutView="0" workbookViewId="0" topLeftCell="A1">
      <selection activeCell="S16" sqref="S16"/>
    </sheetView>
  </sheetViews>
  <sheetFormatPr defaultColWidth="9.00390625" defaultRowHeight="12.75"/>
  <cols>
    <col min="1" max="16384" width="9.125" style="65" customWidth="1"/>
  </cols>
  <sheetData>
    <row r="1" spans="1:19" ht="12">
      <c r="A1" s="64" t="s">
        <v>43</v>
      </c>
      <c r="B1" s="64" t="s">
        <v>44</v>
      </c>
      <c r="C1" s="64" t="s">
        <v>45</v>
      </c>
      <c r="D1" s="64" t="s">
        <v>51</v>
      </c>
      <c r="E1" s="64" t="s">
        <v>52</v>
      </c>
      <c r="F1" s="64" t="s">
        <v>53</v>
      </c>
      <c r="G1" s="64" t="s">
        <v>54</v>
      </c>
      <c r="H1" s="64" t="s">
        <v>55</v>
      </c>
      <c r="I1" s="64"/>
      <c r="J1" s="64" t="s">
        <v>46</v>
      </c>
      <c r="K1" s="64" t="s">
        <v>47</v>
      </c>
      <c r="L1" s="64" t="s">
        <v>48</v>
      </c>
      <c r="M1" s="64" t="s">
        <v>49</v>
      </c>
      <c r="N1" s="64" t="s">
        <v>50</v>
      </c>
      <c r="O1" s="64"/>
      <c r="P1" s="64"/>
      <c r="Q1" s="64" t="s">
        <v>56</v>
      </c>
      <c r="R1" s="64" t="s">
        <v>57</v>
      </c>
      <c r="S1" s="64" t="s">
        <v>58</v>
      </c>
    </row>
    <row r="2" spans="1:19" ht="12">
      <c r="A2" s="64" t="s">
        <v>59</v>
      </c>
      <c r="B2" s="64" t="s">
        <v>60</v>
      </c>
      <c r="C2" s="64" t="s">
        <v>63</v>
      </c>
      <c r="D2" s="64">
        <v>182255</v>
      </c>
      <c r="E2" s="64">
        <v>1070366</v>
      </c>
      <c r="F2" s="64">
        <v>109660</v>
      </c>
      <c r="G2" s="64">
        <v>71247</v>
      </c>
      <c r="H2" s="64">
        <v>13016</v>
      </c>
      <c r="I2" s="64">
        <f>SUM(D2:H2)</f>
        <v>1446544</v>
      </c>
      <c r="J2" s="64">
        <v>183664</v>
      </c>
      <c r="K2" s="64">
        <v>1054717</v>
      </c>
      <c r="L2" s="64">
        <v>104147</v>
      </c>
      <c r="M2" s="64">
        <v>71732</v>
      </c>
      <c r="N2" s="64">
        <v>13097</v>
      </c>
      <c r="O2" s="64">
        <f>SUM(J2:N2)</f>
        <v>1427357</v>
      </c>
      <c r="P2" s="64">
        <f>SUM(O2,I2)</f>
        <v>2873901</v>
      </c>
      <c r="Q2" s="64" t="s">
        <v>61</v>
      </c>
      <c r="R2" s="64" t="s">
        <v>62</v>
      </c>
      <c r="S2" s="64">
        <v>365</v>
      </c>
    </row>
    <row r="3" spans="1:19" ht="12">
      <c r="A3" s="64" t="s">
        <v>59</v>
      </c>
      <c r="B3" s="64" t="s">
        <v>60</v>
      </c>
      <c r="C3" s="64" t="s">
        <v>64</v>
      </c>
      <c r="D3" s="64">
        <v>30908</v>
      </c>
      <c r="E3" s="64">
        <v>175328</v>
      </c>
      <c r="F3" s="64">
        <v>9804</v>
      </c>
      <c r="G3" s="64">
        <v>2618</v>
      </c>
      <c r="H3" s="64">
        <v>1279</v>
      </c>
      <c r="I3" s="64">
        <f aca="true" t="shared" si="0" ref="I3:I20">SUM(D3:H3)</f>
        <v>219937</v>
      </c>
      <c r="J3" s="64">
        <v>34853</v>
      </c>
      <c r="K3" s="64">
        <v>204898</v>
      </c>
      <c r="L3" s="64">
        <v>10322</v>
      </c>
      <c r="M3" s="64">
        <v>2802</v>
      </c>
      <c r="N3" s="64">
        <v>1444</v>
      </c>
      <c r="O3" s="64">
        <f aca="true" t="shared" si="1" ref="O3:O20">SUM(J3:N3)</f>
        <v>254319</v>
      </c>
      <c r="P3" s="64">
        <f aca="true" t="shared" si="2" ref="P3:P21">SUM(O3,I3)</f>
        <v>474256</v>
      </c>
      <c r="Q3" s="64" t="s">
        <v>61</v>
      </c>
      <c r="R3" s="64" t="s">
        <v>62</v>
      </c>
      <c r="S3" s="64">
        <v>365</v>
      </c>
    </row>
    <row r="4" spans="1:19" ht="12">
      <c r="A4" s="64" t="s">
        <v>59</v>
      </c>
      <c r="B4" s="64" t="s">
        <v>60</v>
      </c>
      <c r="C4" s="64" t="s">
        <v>65</v>
      </c>
      <c r="D4" s="64">
        <v>71895</v>
      </c>
      <c r="E4" s="64">
        <v>337517</v>
      </c>
      <c r="F4" s="64">
        <v>37699</v>
      </c>
      <c r="G4" s="64">
        <v>33320</v>
      </c>
      <c r="H4" s="64">
        <v>4121</v>
      </c>
      <c r="I4" s="64">
        <f t="shared" si="0"/>
        <v>484552</v>
      </c>
      <c r="J4" s="64">
        <v>67216</v>
      </c>
      <c r="K4" s="64">
        <v>333295</v>
      </c>
      <c r="L4" s="64">
        <v>35058</v>
      </c>
      <c r="M4" s="64">
        <v>30142</v>
      </c>
      <c r="N4" s="64">
        <v>3419</v>
      </c>
      <c r="O4" s="64">
        <f t="shared" si="1"/>
        <v>469130</v>
      </c>
      <c r="P4" s="64">
        <f t="shared" si="2"/>
        <v>953682</v>
      </c>
      <c r="Q4" s="64" t="s">
        <v>61</v>
      </c>
      <c r="R4" s="64" t="s">
        <v>62</v>
      </c>
      <c r="S4" s="64">
        <v>365</v>
      </c>
    </row>
    <row r="5" spans="1:19" ht="12">
      <c r="A5" s="64" t="s">
        <v>59</v>
      </c>
      <c r="B5" s="64" t="s">
        <v>60</v>
      </c>
      <c r="C5" s="64" t="s">
        <v>66</v>
      </c>
      <c r="D5" s="64">
        <v>53089</v>
      </c>
      <c r="E5" s="64">
        <v>351084</v>
      </c>
      <c r="F5" s="64">
        <v>20523</v>
      </c>
      <c r="G5" s="64">
        <v>11836</v>
      </c>
      <c r="H5" s="64">
        <v>4872</v>
      </c>
      <c r="I5" s="64">
        <f t="shared" si="0"/>
        <v>441404</v>
      </c>
      <c r="J5" s="64">
        <v>60894</v>
      </c>
      <c r="K5" s="64">
        <v>404735</v>
      </c>
      <c r="L5" s="64">
        <v>19687</v>
      </c>
      <c r="M5" s="64">
        <v>11759</v>
      </c>
      <c r="N5" s="64">
        <v>5283</v>
      </c>
      <c r="O5" s="64">
        <f t="shared" si="1"/>
        <v>502358</v>
      </c>
      <c r="P5" s="64">
        <f t="shared" si="2"/>
        <v>943762</v>
      </c>
      <c r="Q5" s="64" t="s">
        <v>61</v>
      </c>
      <c r="R5" s="64" t="s">
        <v>62</v>
      </c>
      <c r="S5" s="64">
        <v>365</v>
      </c>
    </row>
    <row r="6" spans="1:19" ht="12">
      <c r="A6" s="64" t="s">
        <v>59</v>
      </c>
      <c r="B6" s="64" t="s">
        <v>60</v>
      </c>
      <c r="C6" s="64" t="s">
        <v>67</v>
      </c>
      <c r="D6" s="64">
        <v>105096</v>
      </c>
      <c r="E6" s="64">
        <v>641220</v>
      </c>
      <c r="F6" s="64">
        <v>55691</v>
      </c>
      <c r="G6" s="64">
        <v>51562</v>
      </c>
      <c r="H6" s="64">
        <v>17706</v>
      </c>
      <c r="I6" s="64">
        <f t="shared" si="0"/>
        <v>871275</v>
      </c>
      <c r="J6" s="64">
        <v>104308</v>
      </c>
      <c r="K6" s="64">
        <v>641831</v>
      </c>
      <c r="L6" s="64">
        <v>58538</v>
      </c>
      <c r="M6" s="64">
        <v>46378</v>
      </c>
      <c r="N6" s="64">
        <v>20964</v>
      </c>
      <c r="O6" s="64">
        <f t="shared" si="1"/>
        <v>872019</v>
      </c>
      <c r="P6" s="64">
        <f t="shared" si="2"/>
        <v>1743294</v>
      </c>
      <c r="Q6" s="64" t="s">
        <v>61</v>
      </c>
      <c r="R6" s="64" t="s">
        <v>62</v>
      </c>
      <c r="S6" s="64">
        <v>365</v>
      </c>
    </row>
    <row r="7" spans="1:19" ht="12">
      <c r="A7" s="64" t="s">
        <v>59</v>
      </c>
      <c r="B7" s="64" t="s">
        <v>60</v>
      </c>
      <c r="C7" s="64" t="s">
        <v>68</v>
      </c>
      <c r="D7" s="64">
        <v>2348</v>
      </c>
      <c r="E7" s="64">
        <v>15875</v>
      </c>
      <c r="F7" s="64">
        <v>762</v>
      </c>
      <c r="G7" s="64">
        <v>56</v>
      </c>
      <c r="H7" s="64">
        <v>68</v>
      </c>
      <c r="I7" s="64">
        <f t="shared" si="0"/>
        <v>19109</v>
      </c>
      <c r="J7" s="64">
        <v>2143</v>
      </c>
      <c r="K7" s="64">
        <v>19786</v>
      </c>
      <c r="L7" s="64">
        <v>946</v>
      </c>
      <c r="M7" s="64">
        <v>241</v>
      </c>
      <c r="N7" s="64">
        <v>1088</v>
      </c>
      <c r="O7" s="64">
        <f t="shared" si="1"/>
        <v>24204</v>
      </c>
      <c r="P7" s="64">
        <f t="shared" si="2"/>
        <v>43313</v>
      </c>
      <c r="Q7" s="64" t="s">
        <v>61</v>
      </c>
      <c r="R7" s="64" t="s">
        <v>62</v>
      </c>
      <c r="S7" s="64">
        <v>201</v>
      </c>
    </row>
    <row r="8" spans="1:19" ht="12">
      <c r="A8" s="64" t="s">
        <v>59</v>
      </c>
      <c r="B8" s="64" t="s">
        <v>60</v>
      </c>
      <c r="C8" s="64" t="s">
        <v>69</v>
      </c>
      <c r="D8" s="64">
        <v>277266</v>
      </c>
      <c r="E8" s="64">
        <v>1242101</v>
      </c>
      <c r="F8" s="64">
        <v>62274</v>
      </c>
      <c r="G8" s="64">
        <v>32169</v>
      </c>
      <c r="H8" s="64">
        <v>20731</v>
      </c>
      <c r="I8" s="64">
        <f t="shared" si="0"/>
        <v>1634541</v>
      </c>
      <c r="J8" s="64">
        <v>312165</v>
      </c>
      <c r="K8" s="64">
        <v>1365572</v>
      </c>
      <c r="L8" s="64">
        <v>70768</v>
      </c>
      <c r="M8" s="64">
        <v>36314</v>
      </c>
      <c r="N8" s="64">
        <v>19724</v>
      </c>
      <c r="O8" s="64">
        <f t="shared" si="1"/>
        <v>1804543</v>
      </c>
      <c r="P8" s="64">
        <f t="shared" si="2"/>
        <v>3439084</v>
      </c>
      <c r="Q8" s="64" t="s">
        <v>61</v>
      </c>
      <c r="R8" s="64" t="s">
        <v>62</v>
      </c>
      <c r="S8" s="64">
        <v>365</v>
      </c>
    </row>
    <row r="9" spans="1:19" ht="12">
      <c r="A9" s="64" t="s">
        <v>59</v>
      </c>
      <c r="B9" s="64" t="s">
        <v>60</v>
      </c>
      <c r="C9" s="64" t="s">
        <v>70</v>
      </c>
      <c r="D9" s="64">
        <v>312508</v>
      </c>
      <c r="E9" s="64">
        <v>1677667</v>
      </c>
      <c r="F9" s="64">
        <v>95960</v>
      </c>
      <c r="G9" s="64">
        <v>95365</v>
      </c>
      <c r="H9" s="64">
        <v>12280</v>
      </c>
      <c r="I9" s="64">
        <f t="shared" si="0"/>
        <v>2193780</v>
      </c>
      <c r="J9" s="64">
        <v>353585</v>
      </c>
      <c r="K9" s="64">
        <v>1746797</v>
      </c>
      <c r="L9" s="64">
        <v>117258</v>
      </c>
      <c r="M9" s="64">
        <v>116867</v>
      </c>
      <c r="N9" s="64">
        <v>11508</v>
      </c>
      <c r="O9" s="64">
        <f t="shared" si="1"/>
        <v>2346015</v>
      </c>
      <c r="P9" s="64">
        <f t="shared" si="2"/>
        <v>4539795</v>
      </c>
      <c r="Q9" s="64" t="s">
        <v>61</v>
      </c>
      <c r="R9" s="64" t="s">
        <v>62</v>
      </c>
      <c r="S9" s="64">
        <v>365</v>
      </c>
    </row>
    <row r="10" spans="1:19" ht="12">
      <c r="A10" s="64" t="s">
        <v>59</v>
      </c>
      <c r="B10" s="64" t="s">
        <v>60</v>
      </c>
      <c r="C10" s="64" t="s">
        <v>71</v>
      </c>
      <c r="D10" s="64">
        <v>117459</v>
      </c>
      <c r="E10" s="64">
        <v>544046</v>
      </c>
      <c r="F10" s="64">
        <v>37059</v>
      </c>
      <c r="G10" s="64">
        <v>17516</v>
      </c>
      <c r="H10" s="64">
        <v>2007</v>
      </c>
      <c r="I10" s="64">
        <f t="shared" si="0"/>
        <v>718087</v>
      </c>
      <c r="J10" s="64">
        <v>111282</v>
      </c>
      <c r="K10" s="64">
        <v>518195</v>
      </c>
      <c r="L10" s="64">
        <v>36585</v>
      </c>
      <c r="M10" s="64">
        <v>19910</v>
      </c>
      <c r="N10" s="64">
        <v>1648</v>
      </c>
      <c r="O10" s="64">
        <f t="shared" si="1"/>
        <v>687620</v>
      </c>
      <c r="P10" s="64">
        <f t="shared" si="2"/>
        <v>1405707</v>
      </c>
      <c r="Q10" s="64" t="s">
        <v>61</v>
      </c>
      <c r="R10" s="64" t="s">
        <v>62</v>
      </c>
      <c r="S10" s="64">
        <v>365</v>
      </c>
    </row>
    <row r="11" spans="1:19" ht="12">
      <c r="A11" s="64" t="s">
        <v>59</v>
      </c>
      <c r="B11" s="64" t="s">
        <v>60</v>
      </c>
      <c r="C11" s="64" t="s">
        <v>72</v>
      </c>
      <c r="D11" s="64">
        <v>69728</v>
      </c>
      <c r="E11" s="64">
        <v>227861</v>
      </c>
      <c r="F11" s="64">
        <v>8858</v>
      </c>
      <c r="G11" s="64">
        <v>2869</v>
      </c>
      <c r="H11" s="64">
        <v>473</v>
      </c>
      <c r="I11" s="64">
        <f t="shared" si="0"/>
        <v>309789</v>
      </c>
      <c r="J11" s="64">
        <v>82111</v>
      </c>
      <c r="K11" s="64">
        <v>253225</v>
      </c>
      <c r="L11" s="64">
        <v>8708</v>
      </c>
      <c r="M11" s="64">
        <v>2960</v>
      </c>
      <c r="N11" s="64">
        <v>513</v>
      </c>
      <c r="O11" s="64">
        <f t="shared" si="1"/>
        <v>347517</v>
      </c>
      <c r="P11" s="64">
        <f t="shared" si="2"/>
        <v>657306</v>
      </c>
      <c r="Q11" s="64" t="s">
        <v>61</v>
      </c>
      <c r="R11" s="64" t="s">
        <v>62</v>
      </c>
      <c r="S11" s="64">
        <v>233</v>
      </c>
    </row>
    <row r="12" spans="1:19" ht="12">
      <c r="A12" s="64" t="s">
        <v>59</v>
      </c>
      <c r="B12" s="64" t="s">
        <v>60</v>
      </c>
      <c r="C12" s="64" t="s">
        <v>73</v>
      </c>
      <c r="D12" s="64">
        <v>264099</v>
      </c>
      <c r="E12" s="64">
        <v>1113697</v>
      </c>
      <c r="F12" s="64">
        <v>76914</v>
      </c>
      <c r="G12" s="64">
        <v>52632</v>
      </c>
      <c r="H12" s="64">
        <v>10478</v>
      </c>
      <c r="I12" s="64">
        <f t="shared" si="0"/>
        <v>1517820</v>
      </c>
      <c r="J12" s="64">
        <v>251110</v>
      </c>
      <c r="K12" s="64">
        <v>1055271</v>
      </c>
      <c r="L12" s="64">
        <v>69978</v>
      </c>
      <c r="M12" s="64">
        <v>45146</v>
      </c>
      <c r="N12" s="64">
        <v>10545</v>
      </c>
      <c r="O12" s="64">
        <f t="shared" si="1"/>
        <v>1432050</v>
      </c>
      <c r="P12" s="64">
        <f t="shared" si="2"/>
        <v>2949870</v>
      </c>
      <c r="Q12" s="64" t="s">
        <v>61</v>
      </c>
      <c r="R12" s="64" t="s">
        <v>62</v>
      </c>
      <c r="S12" s="64">
        <v>365</v>
      </c>
    </row>
    <row r="13" spans="1:19" ht="12">
      <c r="A13" s="64" t="s">
        <v>59</v>
      </c>
      <c r="B13" s="64" t="s">
        <v>74</v>
      </c>
      <c r="C13" s="64" t="s">
        <v>75</v>
      </c>
      <c r="D13" s="64">
        <v>176756</v>
      </c>
      <c r="E13" s="64">
        <v>620493</v>
      </c>
      <c r="F13" s="64">
        <v>53905</v>
      </c>
      <c r="G13" s="64">
        <v>38871</v>
      </c>
      <c r="H13" s="64">
        <v>4834</v>
      </c>
      <c r="I13" s="64">
        <f t="shared" si="0"/>
        <v>894859</v>
      </c>
      <c r="J13" s="64">
        <v>165009</v>
      </c>
      <c r="K13" s="64">
        <v>593190</v>
      </c>
      <c r="L13" s="64">
        <v>56973</v>
      </c>
      <c r="M13" s="64">
        <v>38270</v>
      </c>
      <c r="N13" s="64">
        <v>5279</v>
      </c>
      <c r="O13" s="64">
        <f t="shared" si="1"/>
        <v>858721</v>
      </c>
      <c r="P13" s="64">
        <f t="shared" si="2"/>
        <v>1753580</v>
      </c>
      <c r="Q13" s="64" t="s">
        <v>61</v>
      </c>
      <c r="R13" s="64" t="s">
        <v>62</v>
      </c>
      <c r="S13" s="64">
        <v>365</v>
      </c>
    </row>
    <row r="14" spans="1:19" ht="12">
      <c r="A14" s="64" t="s">
        <v>59</v>
      </c>
      <c r="B14" s="64" t="s">
        <v>74</v>
      </c>
      <c r="C14" s="64" t="s">
        <v>76</v>
      </c>
      <c r="D14" s="64">
        <v>105422</v>
      </c>
      <c r="E14" s="64">
        <v>376539</v>
      </c>
      <c r="F14" s="64">
        <v>18180</v>
      </c>
      <c r="G14" s="64">
        <v>12468</v>
      </c>
      <c r="H14" s="64">
        <v>2692</v>
      </c>
      <c r="I14" s="64">
        <f t="shared" si="0"/>
        <v>515301</v>
      </c>
      <c r="J14" s="64">
        <v>104442</v>
      </c>
      <c r="K14" s="64">
        <v>379132</v>
      </c>
      <c r="L14" s="64">
        <v>19106</v>
      </c>
      <c r="M14" s="64">
        <v>11330</v>
      </c>
      <c r="N14" s="64">
        <v>2966</v>
      </c>
      <c r="O14" s="64">
        <f t="shared" si="1"/>
        <v>516976</v>
      </c>
      <c r="P14" s="64">
        <f t="shared" si="2"/>
        <v>1032277</v>
      </c>
      <c r="Q14" s="64" t="s">
        <v>61</v>
      </c>
      <c r="R14" s="64" t="s">
        <v>62</v>
      </c>
      <c r="S14" s="64">
        <v>365</v>
      </c>
    </row>
    <row r="15" spans="1:19" ht="12">
      <c r="A15" s="64" t="s">
        <v>59</v>
      </c>
      <c r="B15" s="64" t="s">
        <v>74</v>
      </c>
      <c r="C15" s="64" t="s">
        <v>77</v>
      </c>
      <c r="D15" s="64">
        <v>110908</v>
      </c>
      <c r="E15" s="64">
        <v>390399</v>
      </c>
      <c r="F15" s="64">
        <v>16914</v>
      </c>
      <c r="G15" s="64">
        <v>12047</v>
      </c>
      <c r="H15" s="64">
        <v>1072</v>
      </c>
      <c r="I15" s="64">
        <f t="shared" si="0"/>
        <v>531340</v>
      </c>
      <c r="J15" s="64">
        <v>97736</v>
      </c>
      <c r="K15" s="64">
        <v>362884</v>
      </c>
      <c r="L15" s="64">
        <v>15679</v>
      </c>
      <c r="M15" s="64">
        <v>11774</v>
      </c>
      <c r="N15" s="64">
        <v>996</v>
      </c>
      <c r="O15" s="64">
        <f t="shared" si="1"/>
        <v>489069</v>
      </c>
      <c r="P15" s="64">
        <f t="shared" si="2"/>
        <v>1020409</v>
      </c>
      <c r="Q15" s="64" t="s">
        <v>61</v>
      </c>
      <c r="R15" s="64" t="s">
        <v>62</v>
      </c>
      <c r="S15" s="64">
        <v>365</v>
      </c>
    </row>
    <row r="16" spans="1:19" ht="12">
      <c r="A16" s="64" t="s">
        <v>59</v>
      </c>
      <c r="B16" s="64" t="s">
        <v>74</v>
      </c>
      <c r="C16" s="64" t="s">
        <v>78</v>
      </c>
      <c r="D16" s="64">
        <v>155542</v>
      </c>
      <c r="E16" s="64">
        <v>593076</v>
      </c>
      <c r="F16" s="64">
        <v>29155</v>
      </c>
      <c r="G16" s="64">
        <v>14587</v>
      </c>
      <c r="H16" s="64">
        <v>1985</v>
      </c>
      <c r="I16" s="64">
        <f t="shared" si="0"/>
        <v>794345</v>
      </c>
      <c r="J16" s="64">
        <v>142459</v>
      </c>
      <c r="K16" s="64">
        <v>570588</v>
      </c>
      <c r="L16" s="64">
        <v>28742</v>
      </c>
      <c r="M16" s="64">
        <v>14306</v>
      </c>
      <c r="N16" s="64">
        <v>2073</v>
      </c>
      <c r="O16" s="64">
        <f t="shared" si="1"/>
        <v>758168</v>
      </c>
      <c r="P16" s="64">
        <f t="shared" si="2"/>
        <v>1552513</v>
      </c>
      <c r="Q16" s="64" t="s">
        <v>61</v>
      </c>
      <c r="R16" s="64" t="s">
        <v>62</v>
      </c>
      <c r="S16" s="64">
        <v>277</v>
      </c>
    </row>
    <row r="17" spans="1:19" ht="12">
      <c r="A17" s="64" t="s">
        <v>59</v>
      </c>
      <c r="B17" s="64" t="s">
        <v>79</v>
      </c>
      <c r="C17" s="64" t="s">
        <v>80</v>
      </c>
      <c r="D17" s="64">
        <v>54052</v>
      </c>
      <c r="E17" s="64">
        <v>228718</v>
      </c>
      <c r="F17" s="64">
        <v>21152</v>
      </c>
      <c r="G17" s="64">
        <v>11497</v>
      </c>
      <c r="H17" s="64">
        <v>2348</v>
      </c>
      <c r="I17" s="64">
        <f t="shared" si="0"/>
        <v>317767</v>
      </c>
      <c r="J17" s="64">
        <v>46145</v>
      </c>
      <c r="K17" s="64">
        <v>207498</v>
      </c>
      <c r="L17" s="64">
        <v>20708</v>
      </c>
      <c r="M17" s="64">
        <v>11955</v>
      </c>
      <c r="N17" s="64">
        <v>2727</v>
      </c>
      <c r="O17" s="64">
        <f t="shared" si="1"/>
        <v>289033</v>
      </c>
      <c r="P17" s="64">
        <f t="shared" si="2"/>
        <v>606800</v>
      </c>
      <c r="Q17" s="64" t="s">
        <v>61</v>
      </c>
      <c r="R17" s="64" t="s">
        <v>62</v>
      </c>
      <c r="S17" s="64">
        <v>365</v>
      </c>
    </row>
    <row r="18" spans="1:19" ht="12">
      <c r="A18" s="64" t="s">
        <v>59</v>
      </c>
      <c r="B18" s="64" t="s">
        <v>79</v>
      </c>
      <c r="C18" s="64" t="s">
        <v>81</v>
      </c>
      <c r="D18" s="64">
        <v>15202</v>
      </c>
      <c r="E18" s="64">
        <v>79085</v>
      </c>
      <c r="F18" s="64">
        <v>4565</v>
      </c>
      <c r="G18" s="64">
        <v>2779</v>
      </c>
      <c r="H18" s="64">
        <v>426</v>
      </c>
      <c r="I18" s="64">
        <f t="shared" si="0"/>
        <v>102057</v>
      </c>
      <c r="J18" s="64">
        <v>18441</v>
      </c>
      <c r="K18" s="64">
        <v>92382</v>
      </c>
      <c r="L18" s="64">
        <v>5614</v>
      </c>
      <c r="M18" s="64">
        <v>3872</v>
      </c>
      <c r="N18" s="64">
        <v>751</v>
      </c>
      <c r="O18" s="64">
        <f t="shared" si="1"/>
        <v>121060</v>
      </c>
      <c r="P18" s="64">
        <f t="shared" si="2"/>
        <v>223117</v>
      </c>
      <c r="Q18" s="64" t="s">
        <v>61</v>
      </c>
      <c r="R18" s="64" t="s">
        <v>62</v>
      </c>
      <c r="S18" s="64">
        <v>365</v>
      </c>
    </row>
    <row r="19" spans="1:19" ht="12">
      <c r="A19" s="64" t="s">
        <v>59</v>
      </c>
      <c r="B19" s="64" t="s">
        <v>79</v>
      </c>
      <c r="C19" s="64" t="s">
        <v>82</v>
      </c>
      <c r="D19" s="64">
        <v>22907</v>
      </c>
      <c r="E19" s="64">
        <v>89861</v>
      </c>
      <c r="F19" s="64">
        <v>7192</v>
      </c>
      <c r="G19" s="64">
        <v>5051</v>
      </c>
      <c r="H19" s="64">
        <v>1001</v>
      </c>
      <c r="I19" s="64">
        <f t="shared" si="0"/>
        <v>126012</v>
      </c>
      <c r="J19" s="64">
        <v>24357</v>
      </c>
      <c r="K19" s="64">
        <v>93610</v>
      </c>
      <c r="L19" s="64">
        <v>8999</v>
      </c>
      <c r="M19" s="64">
        <v>4906</v>
      </c>
      <c r="N19" s="64">
        <v>1083</v>
      </c>
      <c r="O19" s="64">
        <f t="shared" si="1"/>
        <v>132955</v>
      </c>
      <c r="P19" s="64">
        <f t="shared" si="2"/>
        <v>258967</v>
      </c>
      <c r="Q19" s="64" t="s">
        <v>61</v>
      </c>
      <c r="R19" s="64" t="s">
        <v>62</v>
      </c>
      <c r="S19" s="64">
        <v>365</v>
      </c>
    </row>
    <row r="20" spans="1:19" ht="12">
      <c r="A20" s="64" t="s">
        <v>59</v>
      </c>
      <c r="B20" s="64" t="s">
        <v>79</v>
      </c>
      <c r="C20" s="64" t="s">
        <v>83</v>
      </c>
      <c r="D20" s="64">
        <v>20008</v>
      </c>
      <c r="E20" s="64">
        <v>107699</v>
      </c>
      <c r="F20" s="64">
        <v>6744</v>
      </c>
      <c r="G20" s="64">
        <v>4613</v>
      </c>
      <c r="H20" s="64">
        <v>2002</v>
      </c>
      <c r="I20" s="64">
        <f t="shared" si="0"/>
        <v>141066</v>
      </c>
      <c r="J20" s="64">
        <v>20219</v>
      </c>
      <c r="K20" s="64">
        <v>107193</v>
      </c>
      <c r="L20" s="64">
        <v>6554</v>
      </c>
      <c r="M20" s="64">
        <v>5762</v>
      </c>
      <c r="N20" s="64">
        <v>1120</v>
      </c>
      <c r="O20" s="64">
        <f t="shared" si="1"/>
        <v>140848</v>
      </c>
      <c r="P20" s="64">
        <f t="shared" si="2"/>
        <v>281914</v>
      </c>
      <c r="Q20" s="64" t="s">
        <v>61</v>
      </c>
      <c r="R20" s="64" t="s">
        <v>62</v>
      </c>
      <c r="S20" s="64">
        <v>365</v>
      </c>
    </row>
    <row r="21" spans="1:19" ht="12">
      <c r="A21" s="64" t="s">
        <v>59</v>
      </c>
      <c r="B21" s="64" t="s">
        <v>79</v>
      </c>
      <c r="C21" s="64" t="s">
        <v>84</v>
      </c>
      <c r="D21" s="64">
        <v>193164</v>
      </c>
      <c r="E21" s="64">
        <v>950502</v>
      </c>
      <c r="F21" s="64">
        <v>88891</v>
      </c>
      <c r="G21" s="64">
        <v>86417</v>
      </c>
      <c r="H21" s="64">
        <v>13376</v>
      </c>
      <c r="I21" s="64">
        <f>SUM(D21:H21)</f>
        <v>1332350</v>
      </c>
      <c r="J21" s="64">
        <v>180230</v>
      </c>
      <c r="K21" s="64">
        <v>917075</v>
      </c>
      <c r="L21" s="64">
        <v>86634</v>
      </c>
      <c r="M21" s="64">
        <v>85564</v>
      </c>
      <c r="N21" s="64">
        <v>13418</v>
      </c>
      <c r="O21" s="64">
        <f>SUM(J21:N21)</f>
        <v>1282921</v>
      </c>
      <c r="P21" s="64">
        <f t="shared" si="2"/>
        <v>2615271</v>
      </c>
      <c r="Q21" s="64" t="s">
        <v>61</v>
      </c>
      <c r="R21" s="64" t="s">
        <v>62</v>
      </c>
      <c r="S21" s="64">
        <v>365</v>
      </c>
    </row>
  </sheetData>
  <sheetProtection/>
  <printOptions/>
  <pageMargins left="0.787" right="0.787" top="0.984" bottom="0.984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2010-01-20T05:41:58Z</cp:lastPrinted>
  <dcterms:created xsi:type="dcterms:W3CDTF">2008-03-15T07:35:00Z</dcterms:created>
  <dcterms:modified xsi:type="dcterms:W3CDTF">2010-01-20T05:43:47Z</dcterms:modified>
  <cp:category/>
  <cp:version/>
  <cp:contentType/>
  <cp:contentStatus/>
</cp:coreProperties>
</file>