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" yWindow="0" windowWidth="9120" windowHeight="9045" activeTab="0"/>
  </bookViews>
  <sheets>
    <sheet name="2-1" sheetId="1" r:id="rId1"/>
    <sheet name="2-2" sheetId="2" r:id="rId2"/>
  </sheets>
  <definedNames>
    <definedName name="_xlnm.Print_Area" localSheetId="0">'2-1'!$A$1:$W$47</definedName>
    <definedName name="_xlnm.Print_Area" localSheetId="1">'2-2'!$A$1:$W$48</definedName>
  </definedNames>
  <calcPr fullCalcOnLoad="1"/>
</workbook>
</file>

<file path=xl/sharedStrings.xml><?xml version="1.0" encoding="utf-8"?>
<sst xmlns="http://schemas.openxmlformats.org/spreadsheetml/2006/main" count="214" uniqueCount="164">
  <si>
    <t>総　数</t>
  </si>
  <si>
    <t>病　　　　　　　　　　　　院</t>
  </si>
  <si>
    <t>総数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</si>
  <si>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</si>
  <si>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</si>
  <si>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</si>
  <si>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</si>
  <si>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</si>
  <si>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</si>
  <si>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</si>
  <si>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</si>
  <si>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</si>
  <si>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</si>
  <si>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</si>
  <si>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</si>
  <si>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</si>
  <si>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</si>
  <si>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</si>
  <si>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</si>
  <si>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</si>
  <si>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</si>
  <si>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</si>
  <si>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</si>
  <si>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</si>
  <si>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</si>
  <si>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</si>
  <si>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</si>
  <si>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</si>
  <si>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</si>
  <si>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</si>
  <si>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</si>
  <si>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</si>
  <si>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</si>
  <si>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</si>
  <si>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</si>
  <si>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</si>
  <si>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</si>
  <si>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</si>
  <si>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</si>
  <si>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</si>
  <si>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</si>
  <si>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</si>
  <si>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</si>
  <si>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</si>
  <si>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</si>
  <si>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</si>
  <si>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</si>
  <si>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</si>
  <si>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</si>
  <si>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</si>
  <si>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</si>
  <si>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</si>
  <si>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</si>
  <si>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</si>
  <si>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</si>
  <si>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</si>
  <si>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</si>
  <si>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</si>
  <si>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</si>
  <si>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</si>
  <si>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</si>
  <si>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</si>
  <si>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</si>
  <si>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</si>
  <si>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</si>
  <si>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</si>
  <si>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</si>
  <si>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</si>
  <si>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</si>
  <si>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</si>
  <si>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</si>
  <si>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</si>
  <si>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</si>
  <si>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</si>
  <si>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市　町　村</t>
  </si>
  <si>
    <t>市部</t>
  </si>
  <si>
    <t>人口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</si>
  <si>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</si>
  <si>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</si>
  <si>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</si>
  <si>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</si>
  <si>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</si>
  <si>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</si>
  <si>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</si>
  <si>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</si>
  <si>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</si>
  <si>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</si>
  <si>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</si>
  <si>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</si>
  <si>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</si>
  <si>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</si>
  <si>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</si>
  <si>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真</t>
  </si>
  <si>
    <t>香</t>
  </si>
  <si>
    <t>東</t>
  </si>
  <si>
    <t>国</t>
  </si>
  <si>
    <t>姫</t>
  </si>
  <si>
    <t>武</t>
  </si>
  <si>
    <t>安</t>
  </si>
  <si>
    <t>速</t>
  </si>
  <si>
    <t>山</t>
  </si>
  <si>
    <t>大分</t>
  </si>
  <si>
    <t>野</t>
  </si>
  <si>
    <t>挾間</t>
  </si>
  <si>
    <t>庄</t>
  </si>
  <si>
    <t>湯</t>
  </si>
  <si>
    <t>北</t>
  </si>
  <si>
    <t>南</t>
  </si>
  <si>
    <t>上</t>
  </si>
  <si>
    <t>弥</t>
  </si>
  <si>
    <t>本</t>
  </si>
  <si>
    <t>直</t>
  </si>
  <si>
    <t>鶴</t>
  </si>
  <si>
    <t>米</t>
  </si>
  <si>
    <t>蒲</t>
  </si>
  <si>
    <t>大野</t>
  </si>
  <si>
    <t>三</t>
  </si>
  <si>
    <t>清</t>
  </si>
  <si>
    <t>緒</t>
  </si>
  <si>
    <t>朝</t>
  </si>
  <si>
    <t>千</t>
  </si>
  <si>
    <t>犬</t>
  </si>
  <si>
    <t>荻</t>
  </si>
  <si>
    <t>久</t>
  </si>
  <si>
    <t>玖</t>
  </si>
  <si>
    <t>九</t>
  </si>
  <si>
    <t>前</t>
  </si>
  <si>
    <t>天</t>
  </si>
  <si>
    <t>下</t>
  </si>
  <si>
    <t>耶</t>
  </si>
  <si>
    <t>院</t>
  </si>
  <si>
    <t>人　　口　　１０　　万　　対　　病　　床　　数</t>
  </si>
  <si>
    <t>病　　　　　　　　　　　　　　院</t>
  </si>
  <si>
    <t>病　　　　　　　　　　　　　　　　　床　　　　　　　　　　　　　　　　　数</t>
  </si>
  <si>
    <t>一　般
病　床</t>
  </si>
  <si>
    <t>一　般
診療所</t>
  </si>
  <si>
    <t>歯　科
診療所</t>
  </si>
  <si>
    <t>精　神
病　床</t>
  </si>
  <si>
    <t>結　核
病　床</t>
  </si>
  <si>
    <t>歯　科
診療所</t>
  </si>
  <si>
    <r>
      <t xml:space="preserve">総　数
</t>
    </r>
    <r>
      <rPr>
        <sz val="9"/>
        <rFont val="ＭＳ 明朝"/>
        <family val="1"/>
      </rPr>
      <t>（歯科を
除く。 ）</t>
    </r>
  </si>
  <si>
    <r>
      <t xml:space="preserve">総　数
</t>
    </r>
    <r>
      <rPr>
        <sz val="10"/>
        <rFont val="ＭＳ 明朝"/>
        <family val="1"/>
      </rPr>
      <t xml:space="preserve">
</t>
    </r>
    <r>
      <rPr>
        <sz val="9"/>
        <rFont val="ＭＳ 明朝"/>
        <family val="1"/>
      </rPr>
      <t>（歯科を
除く。 ）</t>
    </r>
  </si>
  <si>
    <t>第４表　病床数・人口１０万対病床数，病床の種類・市町村別</t>
  </si>
  <si>
    <t>感染症
病　床</t>
  </si>
  <si>
    <t>医療施設</t>
  </si>
  <si>
    <t>４表（２－１）</t>
  </si>
  <si>
    <t>４表（２－２）</t>
  </si>
  <si>
    <t>第４表　病床数・人口１０万対病床数，病床の種類・市町村別</t>
  </si>
  <si>
    <t xml:space="preserve"> </t>
  </si>
  <si>
    <t>歯科診療所</t>
  </si>
  <si>
    <t>精　神
病　床</t>
  </si>
  <si>
    <t>療　養
病　床</t>
  </si>
  <si>
    <t>一般診療所</t>
  </si>
  <si>
    <t>（再掲）地域医療支援病院</t>
  </si>
  <si>
    <t>平成16年10月1日</t>
  </si>
  <si>
    <t>s1601参照</t>
  </si>
  <si>
    <t>結 核
病 床</t>
  </si>
  <si>
    <t>療 養
病 床</t>
  </si>
  <si>
    <t>一 般
病 床</t>
  </si>
  <si>
    <t>精 神
病 床</t>
  </si>
  <si>
    <t>総 数</t>
  </si>
  <si>
    <t>精 神
病 床</t>
  </si>
  <si>
    <t>療 養
病 床</t>
  </si>
  <si>
    <t>一 般
病 床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</si>
</sst>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#&quot; &quot;##0"/>
    <numFmt numFmtId="179" formatCode="#&quot; &quot;##0.0"/>
    <numFmt numFmtId="180" formatCode="#\ ##0;&quot;△&quot;#\ ##0;&quot;-&quot;;@"/>
    <numFmt numFmtId="181" formatCode="#\ ##0.0;&quot;△&quot;#\ ##0.0;&quot;-&quot;;@"/>
    <numFmt numFmtId="182" formatCode="#.0\ ##0;&quot;△&quot;#.0\ ##0;&quot;-&quot;;@"/>
    <numFmt numFmtId="183" formatCode="#.\ ##0;&quot;△&quot;#.\ ##0;&quot;-&quot;;@"/>
    <numFmt numFmtId="184" formatCode=".\ ##0;&quot;△&quot;.\ ##0;&quot;ĭ&quot;;_㬀"/>
    <numFmt numFmtId="185" formatCode="#.\ ##0.0;&quot;△&quot;#.\ ##0.0;&quot;-&quot;;@"/>
    <numFmt numFmtId="186" formatCode=".\ ##0.0;&quot;△&quot;.\ ##0.0;&quot;ĭ&quot;;_㐀"/>
    <numFmt numFmtId="187" formatCode=".\ ##0.;&quot;△&quot;.\ ##0.;&quot;ĭ&quot;;_㐀"/>
    <numFmt numFmtId="188" formatCode=".\ ##.;&quot;△&quot;.\ ##.;&quot;ĭ&quot;;_ⴁ"/>
    <numFmt numFmtId="189" formatCode=".\ #.;&quot;△&quot;.\ #.;&quot;ĭ&quot;;_ⴁ"/>
    <numFmt numFmtId="190" formatCode=".\ ;&quot;△&quot;.\ ;&quot;ĭ&quot;;_ⴁ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0.5"/>
      <color indexed="10"/>
      <name val="ＭＳ 明朝"/>
      <family val="1"/>
    </font>
    <font>
      <sz val="10.5"/>
      <name val="ＭＳ 明朝"/>
      <family val="1"/>
    </font>
    <font>
      <sz val="10.5"/>
      <color indexed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1" xfId="0" applyNumberFormat="1" applyFont="1" applyFill="1" applyBorder="1" applyAlignment="1">
      <alignment horizontal="right" vertical="center"/>
    </xf>
    <xf numFmtId="180" fontId="4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181" fontId="2" fillId="0" borderId="0" xfId="0" applyNumberFormat="1" applyFont="1" applyFill="1" applyBorder="1" applyAlignment="1">
      <alignment horizontal="right" vertical="center"/>
    </xf>
    <xf numFmtId="177" fontId="6" fillId="0" borderId="5" xfId="0" applyNumberFormat="1" applyFont="1" applyFill="1" applyBorder="1" applyAlignment="1">
      <alignment horizontal="left" vertical="center"/>
    </xf>
    <xf numFmtId="180" fontId="3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181" fontId="4" fillId="0" borderId="0" xfId="0" applyNumberFormat="1" applyFont="1" applyFill="1" applyBorder="1" applyAlignment="1">
      <alignment horizontal="right" vertical="center"/>
    </xf>
    <xf numFmtId="177" fontId="5" fillId="0" borderId="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/>
    </xf>
    <xf numFmtId="0" fontId="5" fillId="0" borderId="7" xfId="0" applyFont="1" applyFill="1" applyBorder="1" applyAlignment="1">
      <alignment horizontal="distributed" vertical="center"/>
    </xf>
    <xf numFmtId="180" fontId="3" fillId="0" borderId="1" xfId="0" applyNumberFormat="1" applyFont="1" applyFill="1" applyBorder="1" applyAlignment="1" applyProtection="1">
      <alignment horizontal="right" vertical="center"/>
      <protection locked="0"/>
    </xf>
    <xf numFmtId="181" fontId="4" fillId="0" borderId="1" xfId="0" applyNumberFormat="1" applyFont="1" applyFill="1" applyBorder="1" applyAlignment="1">
      <alignment horizontal="right" vertical="center"/>
    </xf>
    <xf numFmtId="181" fontId="4" fillId="0" borderId="7" xfId="0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6" xfId="0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255" wrapText="1"/>
    </xf>
    <xf numFmtId="0" fontId="5" fillId="0" borderId="9" xfId="0" applyFont="1" applyFill="1" applyBorder="1" applyAlignment="1">
      <alignment horizontal="center" vertical="center" textRotation="255" wrapText="1"/>
    </xf>
    <xf numFmtId="0" fontId="5" fillId="0" borderId="10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3" width="8.75390625" style="11" customWidth="1"/>
    <col min="4" max="4" width="9.125" style="11" customWidth="1"/>
    <col min="5" max="7" width="7.75390625" style="11" customWidth="1"/>
    <col min="8" max="10" width="8.50390625" style="11" customWidth="1"/>
    <col min="11" max="11" width="7.75390625" style="11" customWidth="1"/>
    <col min="12" max="13" width="6.75390625" style="11" customWidth="1"/>
    <col min="14" max="14" width="10.625" style="11" customWidth="1"/>
    <col min="15" max="15" width="10.375" style="11" customWidth="1"/>
    <col min="16" max="16" width="8.75390625" style="11" customWidth="1"/>
    <col min="17" max="19" width="7.875" style="11" customWidth="1"/>
    <col min="20" max="20" width="9.625" style="11" customWidth="1"/>
    <col min="21" max="21" width="7.625" style="11" customWidth="1"/>
    <col min="22" max="22" width="6.375" style="11" customWidth="1"/>
    <col min="23" max="23" width="4.625" style="11" customWidth="1"/>
    <col min="24" max="24" width="9.00390625" style="11" customWidth="1"/>
    <col min="25" max="25" width="10.00390625" style="11" bestFit="1" customWidth="1"/>
    <col min="26" max="16384" width="9.00390625" style="11" customWidth="1"/>
  </cols>
  <sheetData>
    <row r="1" spans="1:23" ht="13.5" customHeight="1">
      <c r="A1" s="9" t="s">
        <v>144</v>
      </c>
      <c r="B1" s="9"/>
      <c r="C1" s="40" t="s">
        <v>142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10"/>
      <c r="W1" s="10"/>
    </row>
    <row r="2" spans="1:23" ht="13.5" customHeight="1">
      <c r="A2" s="9" t="s">
        <v>145</v>
      </c>
      <c r="B2" s="9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0"/>
      <c r="W2" s="10"/>
    </row>
    <row r="3" spans="1:23" ht="17.25" customHeight="1">
      <c r="A3" s="11" t="s">
        <v>148</v>
      </c>
      <c r="B3" s="11" t="s">
        <v>148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30"/>
      <c r="W3" s="4"/>
    </row>
    <row r="4" spans="1:23" ht="17.25" customHeight="1" thickBot="1">
      <c r="A4" s="12"/>
      <c r="B4" s="12"/>
      <c r="C4" s="12"/>
      <c r="T4" s="36" t="s">
        <v>154</v>
      </c>
      <c r="U4" s="36"/>
      <c r="V4" s="36"/>
      <c r="W4" s="36"/>
    </row>
    <row r="5" spans="1:23" ht="24.75" customHeight="1">
      <c r="A5" s="56" t="s">
        <v>74</v>
      </c>
      <c r="B5" s="57"/>
      <c r="C5" s="46" t="s">
        <v>133</v>
      </c>
      <c r="D5" s="47"/>
      <c r="E5" s="47"/>
      <c r="F5" s="47"/>
      <c r="G5" s="47"/>
      <c r="H5" s="47"/>
      <c r="I5" s="47"/>
      <c r="J5" s="47"/>
      <c r="K5" s="47"/>
      <c r="L5" s="47"/>
      <c r="M5" s="48"/>
      <c r="N5" s="46" t="s">
        <v>131</v>
      </c>
      <c r="O5" s="47"/>
      <c r="P5" s="47"/>
      <c r="Q5" s="47"/>
      <c r="R5" s="47"/>
      <c r="S5" s="47"/>
      <c r="T5" s="47"/>
      <c r="U5" s="47"/>
      <c r="V5" s="48"/>
      <c r="W5" s="62" t="s">
        <v>74</v>
      </c>
    </row>
    <row r="6" spans="1:23" ht="21" customHeight="1">
      <c r="A6" s="56"/>
      <c r="B6" s="57"/>
      <c r="C6" s="37" t="s">
        <v>140</v>
      </c>
      <c r="D6" s="43" t="s">
        <v>1</v>
      </c>
      <c r="E6" s="44"/>
      <c r="F6" s="44"/>
      <c r="G6" s="44"/>
      <c r="H6" s="44"/>
      <c r="I6" s="44"/>
      <c r="J6" s="45"/>
      <c r="K6" s="67" t="s">
        <v>152</v>
      </c>
      <c r="L6" s="68"/>
      <c r="M6" s="42" t="s">
        <v>136</v>
      </c>
      <c r="N6" s="37" t="s">
        <v>141</v>
      </c>
      <c r="O6" s="43" t="s">
        <v>132</v>
      </c>
      <c r="P6" s="44"/>
      <c r="Q6" s="44"/>
      <c r="R6" s="44"/>
      <c r="S6" s="44"/>
      <c r="T6" s="45"/>
      <c r="U6" s="37" t="s">
        <v>135</v>
      </c>
      <c r="V6" s="51" t="s">
        <v>149</v>
      </c>
      <c r="W6" s="63"/>
    </row>
    <row r="7" spans="1:25" ht="21.75" customHeight="1">
      <c r="A7" s="56"/>
      <c r="B7" s="57"/>
      <c r="C7" s="38"/>
      <c r="D7" s="56" t="s">
        <v>160</v>
      </c>
      <c r="E7" s="39" t="s">
        <v>161</v>
      </c>
      <c r="F7" s="39" t="s">
        <v>143</v>
      </c>
      <c r="G7" s="39" t="s">
        <v>156</v>
      </c>
      <c r="H7" s="39" t="s">
        <v>162</v>
      </c>
      <c r="I7" s="39" t="s">
        <v>163</v>
      </c>
      <c r="J7" s="65" t="s">
        <v>153</v>
      </c>
      <c r="K7" s="69" t="s">
        <v>160</v>
      </c>
      <c r="L7" s="42" t="s">
        <v>162</v>
      </c>
      <c r="M7" s="42"/>
      <c r="N7" s="49"/>
      <c r="O7" s="35" t="s">
        <v>160</v>
      </c>
      <c r="P7" s="42" t="s">
        <v>159</v>
      </c>
      <c r="Q7" s="42" t="s">
        <v>143</v>
      </c>
      <c r="R7" s="42" t="s">
        <v>156</v>
      </c>
      <c r="S7" s="37" t="s">
        <v>157</v>
      </c>
      <c r="T7" s="42" t="s">
        <v>158</v>
      </c>
      <c r="U7" s="38"/>
      <c r="V7" s="52"/>
      <c r="W7" s="63"/>
      <c r="Y7" s="11" t="s">
        <v>155</v>
      </c>
    </row>
    <row r="8" spans="1:23" ht="16.5" customHeight="1">
      <c r="A8" s="56"/>
      <c r="B8" s="57"/>
      <c r="C8" s="38"/>
      <c r="D8" s="56"/>
      <c r="E8" s="42"/>
      <c r="F8" s="42"/>
      <c r="G8" s="42"/>
      <c r="H8" s="42"/>
      <c r="I8" s="35"/>
      <c r="J8" s="65"/>
      <c r="K8" s="70"/>
      <c r="L8" s="42"/>
      <c r="M8" s="42"/>
      <c r="N8" s="49"/>
      <c r="O8" s="35"/>
      <c r="P8" s="35"/>
      <c r="Q8" s="42"/>
      <c r="R8" s="42"/>
      <c r="S8" s="38"/>
      <c r="T8" s="35"/>
      <c r="U8" s="38"/>
      <c r="V8" s="52"/>
      <c r="W8" s="63"/>
    </row>
    <row r="9" spans="1:25" ht="18.75" customHeight="1">
      <c r="A9" s="58"/>
      <c r="B9" s="59"/>
      <c r="C9" s="39"/>
      <c r="D9" s="58"/>
      <c r="E9" s="42"/>
      <c r="F9" s="42"/>
      <c r="G9" s="42"/>
      <c r="H9" s="42"/>
      <c r="I9" s="35"/>
      <c r="J9" s="66"/>
      <c r="K9" s="71"/>
      <c r="L9" s="42"/>
      <c r="M9" s="42"/>
      <c r="N9" s="50"/>
      <c r="O9" s="35"/>
      <c r="P9" s="35"/>
      <c r="Q9" s="42"/>
      <c r="R9" s="42"/>
      <c r="S9" s="39"/>
      <c r="T9" s="35"/>
      <c r="U9" s="39"/>
      <c r="V9" s="53"/>
      <c r="W9" s="64"/>
      <c r="Y9" s="13" t="s">
        <v>76</v>
      </c>
    </row>
    <row r="10" spans="1:25" ht="17.25" customHeight="1">
      <c r="A10" s="54" t="s">
        <v>2</v>
      </c>
      <c r="B10" s="55"/>
      <c r="C10" s="2">
        <f>D10+K10</f>
        <v>26328</v>
      </c>
      <c r="D10" s="2">
        <f>SUM(E10:I10)</f>
        <v>20941</v>
      </c>
      <c r="E10" s="2">
        <f>E12+E14</f>
        <v>5470</v>
      </c>
      <c r="F10" s="2">
        <f>F12+F14</f>
        <v>28</v>
      </c>
      <c r="G10" s="2">
        <f aca="true" t="shared" si="0" ref="G10:M10">G12+G14</f>
        <v>170</v>
      </c>
      <c r="H10" s="2">
        <f>H12+H14</f>
        <v>3576</v>
      </c>
      <c r="I10" s="2">
        <f t="shared" si="0"/>
        <v>11697</v>
      </c>
      <c r="J10" s="2">
        <f>J12+J14</f>
        <v>587</v>
      </c>
      <c r="K10" s="2">
        <f t="shared" si="0"/>
        <v>5387</v>
      </c>
      <c r="L10" s="2">
        <f t="shared" si="0"/>
        <v>648</v>
      </c>
      <c r="M10" s="2">
        <f t="shared" si="0"/>
        <v>3</v>
      </c>
      <c r="N10" s="15">
        <f>ROUND(C10/Y10*100000,1)</f>
        <v>2166.9</v>
      </c>
      <c r="O10" s="15">
        <f>ROUND(D10/Y10*100000,1)</f>
        <v>1723.5</v>
      </c>
      <c r="P10" s="15">
        <f>ROUND(E10/$Y10*100000,1)</f>
        <v>450.2</v>
      </c>
      <c r="Q10" s="15">
        <f>ROUND(F10/$Y10*100000,1)</f>
        <v>2.3</v>
      </c>
      <c r="R10" s="15">
        <f>ROUND(G10/$Y10*100000,1)</f>
        <v>14</v>
      </c>
      <c r="S10" s="15">
        <f>ROUND(H10/$Y10*100000,1)</f>
        <v>294.3</v>
      </c>
      <c r="T10" s="15">
        <f>ROUND(SUM(I10)/$Y10*100000,1)</f>
        <v>962.7</v>
      </c>
      <c r="U10" s="15">
        <f>ROUND(K10/Y10*100000,1)</f>
        <v>443.4</v>
      </c>
      <c r="V10" s="15">
        <f>ROUND(M10/Y10*100000,1)</f>
        <v>0.2</v>
      </c>
      <c r="W10" s="16" t="s">
        <v>77</v>
      </c>
      <c r="Y10" s="17">
        <v>1215000</v>
      </c>
    </row>
    <row r="11" spans="1:25" ht="6" customHeight="1">
      <c r="A11" s="18"/>
      <c r="B11" s="31"/>
      <c r="C11" s="2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2"/>
      <c r="P11" s="32"/>
      <c r="Q11" s="32"/>
      <c r="R11" s="32"/>
      <c r="S11" s="32"/>
      <c r="T11" s="32"/>
      <c r="U11" s="32"/>
      <c r="V11" s="32"/>
      <c r="W11" s="16"/>
      <c r="Y11" s="17"/>
    </row>
    <row r="12" spans="1:25" ht="17.25" customHeight="1">
      <c r="A12" s="54" t="s">
        <v>75</v>
      </c>
      <c r="B12" s="55"/>
      <c r="C12" s="2">
        <f>D12+K12</f>
        <v>22394</v>
      </c>
      <c r="D12" s="2">
        <f>SUM(E12:I12)</f>
        <v>18018</v>
      </c>
      <c r="E12" s="2">
        <f>SUM(E16:E26)</f>
        <v>5440</v>
      </c>
      <c r="F12" s="2">
        <f>SUM(F16:F26)</f>
        <v>20</v>
      </c>
      <c r="G12" s="2">
        <f aca="true" t="shared" si="1" ref="G12:M12">SUM(G16:G26)</f>
        <v>170</v>
      </c>
      <c r="H12" s="2">
        <f>SUM(H16:H26)</f>
        <v>2745</v>
      </c>
      <c r="I12" s="2">
        <f t="shared" si="1"/>
        <v>9643</v>
      </c>
      <c r="J12" s="2">
        <f>SUM(J16:J26)</f>
        <v>587</v>
      </c>
      <c r="K12" s="2">
        <f t="shared" si="1"/>
        <v>4376</v>
      </c>
      <c r="L12" s="2">
        <f t="shared" si="1"/>
        <v>465</v>
      </c>
      <c r="M12" s="2">
        <f t="shared" si="1"/>
        <v>3</v>
      </c>
      <c r="N12" s="15">
        <f>ROUND(C12/Y12*100000,1)</f>
        <v>2456.9</v>
      </c>
      <c r="O12" s="15">
        <f>ROUND(D12/Y12*100000,1)</f>
        <v>1976.8</v>
      </c>
      <c r="P12" s="15">
        <f>ROUND(E12/$Y12*100000,1)</f>
        <v>596.8</v>
      </c>
      <c r="Q12" s="15">
        <f>ROUND(F12/$Y12*100000,1)</f>
        <v>2.2</v>
      </c>
      <c r="R12" s="15">
        <f>ROUND(G12/$Y12*100000,1)</f>
        <v>18.7</v>
      </c>
      <c r="S12" s="15">
        <f>ROUND(H12/$Y12*100000,1)</f>
        <v>301.2</v>
      </c>
      <c r="T12" s="15">
        <f>ROUND(SUM(I12)/$Y12*100000,1)</f>
        <v>1057.9</v>
      </c>
      <c r="U12" s="15">
        <f>ROUND(K12/Y12*100000,1)</f>
        <v>480.1</v>
      </c>
      <c r="V12" s="15">
        <f>ROUND(M12/Y12*100000,1)</f>
        <v>0.3</v>
      </c>
      <c r="W12" s="16" t="s">
        <v>78</v>
      </c>
      <c r="Y12" s="17">
        <v>911480</v>
      </c>
    </row>
    <row r="13" spans="1:25" ht="6" customHeight="1">
      <c r="A13" s="18"/>
      <c r="B13" s="31"/>
      <c r="C13" s="23"/>
      <c r="D13" s="2"/>
      <c r="E13" s="2"/>
      <c r="F13" s="2"/>
      <c r="G13" s="2"/>
      <c r="H13" s="2"/>
      <c r="I13" s="2"/>
      <c r="J13" s="2"/>
      <c r="K13" s="2"/>
      <c r="L13" s="2"/>
      <c r="M13" s="2"/>
      <c r="N13" s="15"/>
      <c r="O13" s="32"/>
      <c r="P13" s="32"/>
      <c r="Q13" s="32"/>
      <c r="R13" s="32"/>
      <c r="S13" s="32"/>
      <c r="T13" s="32"/>
      <c r="U13" s="32"/>
      <c r="V13" s="32"/>
      <c r="W13" s="16"/>
      <c r="Y13" s="17"/>
    </row>
    <row r="14" spans="1:25" ht="17.25" customHeight="1">
      <c r="A14" s="54" t="s">
        <v>3</v>
      </c>
      <c r="B14" s="55"/>
      <c r="C14" s="2">
        <f>D14+K14</f>
        <v>3934</v>
      </c>
      <c r="D14" s="2">
        <f>SUM(E14:I14)</f>
        <v>2923</v>
      </c>
      <c r="E14" s="2">
        <f>E28+E32+E38+E41+E46+'2-2'!E10+'2-2'!E19+'2-2'!E28+'2-2'!E32+'2-2'!E35+'2-2'!E41+'2-2'!E46</f>
        <v>30</v>
      </c>
      <c r="F14" s="2">
        <f>F28+F32+F38+F41+F46+'2-2'!F10+'2-2'!F19+'2-2'!F28+'2-2'!F32+'2-2'!F35+'2-2'!F41+'2-2'!F46</f>
        <v>8</v>
      </c>
      <c r="G14" s="2">
        <f>G28+G32+G38+G41+G46+'2-2'!G10+'2-2'!G19+'2-2'!G28+'2-2'!G32+'2-2'!G35+'2-2'!G41+'2-2'!G46</f>
        <v>0</v>
      </c>
      <c r="H14" s="2">
        <f>H28+H32+H38+H41+H46+'2-2'!H10+'2-2'!H19+'2-2'!H28+'2-2'!H32+'2-2'!H35+'2-2'!H41+'2-2'!H46</f>
        <v>831</v>
      </c>
      <c r="I14" s="2">
        <f>I28+I32+I38+I41+I46+'2-2'!I10+'2-2'!I19+'2-2'!I28+'2-2'!I32+'2-2'!I35+'2-2'!I41+'2-2'!I46</f>
        <v>2054</v>
      </c>
      <c r="J14" s="2">
        <f>J28+J32+J38+J41+J46+'2-2'!J10+'2-2'!J19+'2-2'!J28+'2-2'!J32+'2-2'!J35+'2-2'!J41+'2-2'!J46</f>
        <v>0</v>
      </c>
      <c r="K14" s="2">
        <f>K28+K32+K38+K41+K46+'2-2'!K10+'2-2'!K19+'2-2'!K28+'2-2'!K32+'2-2'!K35+'2-2'!K41+'2-2'!K46</f>
        <v>1011</v>
      </c>
      <c r="L14" s="2">
        <f>L28+L32+L38+L41+L46+'2-2'!L10+'2-2'!L19+'2-2'!L28+'2-2'!L32+'2-2'!L35+'2-2'!L41+'2-2'!L46</f>
        <v>183</v>
      </c>
      <c r="M14" s="2">
        <f>M28+M32+M38+M41+M46+'2-2'!M10+'2-2'!M19+'2-2'!M28+'2-2'!M32+'2-2'!M35+'2-2'!M41+'2-2'!M46</f>
        <v>0</v>
      </c>
      <c r="N14" s="15">
        <f>ROUND(C14/Y14*100000,1)</f>
        <v>1297.9</v>
      </c>
      <c r="O14" s="15">
        <f>ROUND(D14/Y14*100000,1)</f>
        <v>964.4</v>
      </c>
      <c r="P14" s="15">
        <f>ROUND(E14/$Y14*100000,1)</f>
        <v>9.9</v>
      </c>
      <c r="Q14" s="15">
        <f>ROUND(F14/$Y14*100000,1)</f>
        <v>2.6</v>
      </c>
      <c r="R14" s="15">
        <f>ROUND(G14/$Y14*100000,1)</f>
        <v>0</v>
      </c>
      <c r="S14" s="15">
        <f>ROUND(H14/$Y14*100000,1)</f>
        <v>274.2</v>
      </c>
      <c r="T14" s="15">
        <f>ROUND(SUM(I14)/$Y14*100000,1)</f>
        <v>677.7</v>
      </c>
      <c r="U14" s="15">
        <f>ROUND(K14/Y14*100000,1)</f>
        <v>333.6</v>
      </c>
      <c r="V14" s="15">
        <f>ROUND(M14/Y14*100000,1)</f>
        <v>0</v>
      </c>
      <c r="W14" s="16" t="s">
        <v>79</v>
      </c>
      <c r="X14" s="1"/>
      <c r="Y14" s="17">
        <v>303095</v>
      </c>
    </row>
    <row r="15" spans="1:25" ht="6" customHeight="1">
      <c r="A15" s="18"/>
      <c r="B15" s="31"/>
      <c r="C15" s="23"/>
      <c r="D15" s="3"/>
      <c r="E15" s="4"/>
      <c r="F15" s="4"/>
      <c r="G15" s="4"/>
      <c r="H15" s="4"/>
      <c r="I15" s="4"/>
      <c r="J15" s="4"/>
      <c r="K15" s="4"/>
      <c r="L15" s="5"/>
      <c r="M15" s="5"/>
      <c r="N15" s="5"/>
      <c r="O15" s="32"/>
      <c r="P15" s="5"/>
      <c r="Q15" s="5"/>
      <c r="R15" s="5"/>
      <c r="S15" s="5"/>
      <c r="T15" s="5"/>
      <c r="U15" s="5"/>
      <c r="V15" s="5"/>
      <c r="W15" s="22"/>
      <c r="Y15" s="17"/>
    </row>
    <row r="16" spans="1:25" ht="17.25" customHeight="1">
      <c r="A16" s="60" t="s">
        <v>4</v>
      </c>
      <c r="B16" s="61"/>
      <c r="C16" s="6">
        <f aca="true" t="shared" si="2" ref="C16:C26">D16+K16</f>
        <v>9440</v>
      </c>
      <c r="D16" s="6">
        <f aca="true" t="shared" si="3" ref="D16:D26">SUM(E16:I16)</f>
        <v>7487</v>
      </c>
      <c r="E16" s="20">
        <v>2707</v>
      </c>
      <c r="F16" s="20">
        <v>0</v>
      </c>
      <c r="G16" s="20">
        <v>0</v>
      </c>
      <c r="H16" s="20">
        <v>672</v>
      </c>
      <c r="I16" s="20">
        <v>4108</v>
      </c>
      <c r="J16" s="20">
        <v>385</v>
      </c>
      <c r="K16" s="20">
        <v>1953</v>
      </c>
      <c r="L16" s="20">
        <v>190</v>
      </c>
      <c r="M16" s="20">
        <v>0</v>
      </c>
      <c r="N16" s="21">
        <f aca="true" t="shared" si="4" ref="N16:N26">ROUND(C16/Y16*100000,1)</f>
        <v>2126.2</v>
      </c>
      <c r="O16" s="21">
        <f aca="true" t="shared" si="5" ref="O16:O26">ROUND(D16/Y16*100000,1)</f>
        <v>1686.3</v>
      </c>
      <c r="P16" s="21">
        <f aca="true" t="shared" si="6" ref="P16:P26">ROUND(E16/$Y16*100000,1)</f>
        <v>609.7</v>
      </c>
      <c r="Q16" s="21">
        <f aca="true" t="shared" si="7" ref="Q16:Q26">ROUND(F16/$Y16*100000,1)</f>
        <v>0</v>
      </c>
      <c r="R16" s="21">
        <f aca="true" t="shared" si="8" ref="R16:R26">ROUND(G16/$Y16*100000,1)</f>
        <v>0</v>
      </c>
      <c r="S16" s="21">
        <f aca="true" t="shared" si="9" ref="S16:S26">ROUND(H16/$Y16*100000,1)</f>
        <v>151.4</v>
      </c>
      <c r="T16" s="21">
        <f>ROUND(SUM(I16)/$Y16*100000,1)</f>
        <v>925.3</v>
      </c>
      <c r="U16" s="21">
        <f aca="true" t="shared" si="10" ref="U16:U26">ROUND(K16/Y16*100000,1)</f>
        <v>439.9</v>
      </c>
      <c r="V16" s="21">
        <f aca="true" t="shared" si="11" ref="V16:V26">ROUND(M16/Y16*100000,1)</f>
        <v>0</v>
      </c>
      <c r="W16" s="22" t="s">
        <v>80</v>
      </c>
      <c r="Y16" s="17">
        <v>443977</v>
      </c>
    </row>
    <row r="17" spans="1:25" ht="17.25" customHeight="1">
      <c r="A17" s="60" t="s">
        <v>5</v>
      </c>
      <c r="B17" s="61"/>
      <c r="C17" s="6">
        <f t="shared" si="2"/>
        <v>5152</v>
      </c>
      <c r="D17" s="6">
        <f t="shared" si="3"/>
        <v>4241</v>
      </c>
      <c r="E17" s="20">
        <v>929</v>
      </c>
      <c r="F17" s="20">
        <v>4</v>
      </c>
      <c r="G17" s="20">
        <v>150</v>
      </c>
      <c r="H17" s="20">
        <v>966</v>
      </c>
      <c r="I17" s="20">
        <v>2192</v>
      </c>
      <c r="J17" s="20">
        <v>0</v>
      </c>
      <c r="K17" s="20">
        <v>911</v>
      </c>
      <c r="L17" s="20">
        <v>102</v>
      </c>
      <c r="M17" s="20">
        <v>0</v>
      </c>
      <c r="N17" s="21">
        <f t="shared" si="4"/>
        <v>4066.6</v>
      </c>
      <c r="O17" s="21">
        <f t="shared" si="5"/>
        <v>3347.5</v>
      </c>
      <c r="P17" s="21">
        <f t="shared" si="6"/>
        <v>733.3</v>
      </c>
      <c r="Q17" s="21">
        <f t="shared" si="7"/>
        <v>3.2</v>
      </c>
      <c r="R17" s="21">
        <f t="shared" si="8"/>
        <v>118.4</v>
      </c>
      <c r="S17" s="21">
        <f t="shared" si="9"/>
        <v>762.5</v>
      </c>
      <c r="T17" s="21">
        <f aca="true" t="shared" si="12" ref="T17:T47">ROUND(SUM(I17)/$Y17*100000,1)</f>
        <v>1730.2</v>
      </c>
      <c r="U17" s="21">
        <f t="shared" si="10"/>
        <v>719.1</v>
      </c>
      <c r="V17" s="21">
        <f t="shared" si="11"/>
        <v>0</v>
      </c>
      <c r="W17" s="22" t="s">
        <v>81</v>
      </c>
      <c r="Y17" s="17">
        <v>126692</v>
      </c>
    </row>
    <row r="18" spans="1:25" ht="17.25" customHeight="1">
      <c r="A18" s="60" t="s">
        <v>6</v>
      </c>
      <c r="B18" s="61"/>
      <c r="C18" s="6">
        <f t="shared" si="2"/>
        <v>1632</v>
      </c>
      <c r="D18" s="6">
        <f t="shared" si="3"/>
        <v>1253</v>
      </c>
      <c r="E18" s="20">
        <v>130</v>
      </c>
      <c r="F18" s="20">
        <v>0</v>
      </c>
      <c r="G18" s="20">
        <v>0</v>
      </c>
      <c r="H18" s="20">
        <v>266</v>
      </c>
      <c r="I18" s="20">
        <v>857</v>
      </c>
      <c r="J18" s="20">
        <v>0</v>
      </c>
      <c r="K18" s="20">
        <v>379</v>
      </c>
      <c r="L18" s="20">
        <v>64</v>
      </c>
      <c r="M18" s="20">
        <v>0</v>
      </c>
      <c r="N18" s="21">
        <f t="shared" si="4"/>
        <v>2426.7</v>
      </c>
      <c r="O18" s="21">
        <f t="shared" si="5"/>
        <v>1863.1</v>
      </c>
      <c r="P18" s="21">
        <f t="shared" si="6"/>
        <v>193.3</v>
      </c>
      <c r="Q18" s="21">
        <f t="shared" si="7"/>
        <v>0</v>
      </c>
      <c r="R18" s="21">
        <f t="shared" si="8"/>
        <v>0</v>
      </c>
      <c r="S18" s="21">
        <f t="shared" si="9"/>
        <v>395.5</v>
      </c>
      <c r="T18" s="21">
        <f t="shared" si="12"/>
        <v>1274.3</v>
      </c>
      <c r="U18" s="21">
        <f t="shared" si="10"/>
        <v>563.6</v>
      </c>
      <c r="V18" s="21">
        <f t="shared" si="11"/>
        <v>0</v>
      </c>
      <c r="W18" s="22" t="s">
        <v>82</v>
      </c>
      <c r="Y18" s="17">
        <v>67252</v>
      </c>
    </row>
    <row r="19" spans="1:25" ht="17.25" customHeight="1">
      <c r="A19" s="60" t="s">
        <v>7</v>
      </c>
      <c r="B19" s="61"/>
      <c r="C19" s="6">
        <f t="shared" si="2"/>
        <v>1751</v>
      </c>
      <c r="D19" s="6">
        <f t="shared" si="3"/>
        <v>1422</v>
      </c>
      <c r="E19" s="20">
        <v>567</v>
      </c>
      <c r="F19" s="20">
        <v>4</v>
      </c>
      <c r="G19" s="20">
        <v>0</v>
      </c>
      <c r="H19" s="20">
        <v>122</v>
      </c>
      <c r="I19" s="20">
        <v>729</v>
      </c>
      <c r="J19" s="20">
        <v>0</v>
      </c>
      <c r="K19" s="20">
        <v>329</v>
      </c>
      <c r="L19" s="20">
        <v>14</v>
      </c>
      <c r="M19" s="20">
        <v>0</v>
      </c>
      <c r="N19" s="21">
        <f t="shared" si="4"/>
        <v>2849.8</v>
      </c>
      <c r="O19" s="21">
        <f t="shared" si="5"/>
        <v>2314.4</v>
      </c>
      <c r="P19" s="21">
        <f t="shared" si="6"/>
        <v>922.8</v>
      </c>
      <c r="Q19" s="21">
        <f t="shared" si="7"/>
        <v>6.5</v>
      </c>
      <c r="R19" s="21">
        <f t="shared" si="8"/>
        <v>0</v>
      </c>
      <c r="S19" s="21">
        <f t="shared" si="9"/>
        <v>198.6</v>
      </c>
      <c r="T19" s="21">
        <f t="shared" si="12"/>
        <v>1186.5</v>
      </c>
      <c r="U19" s="21">
        <f t="shared" si="10"/>
        <v>535.5</v>
      </c>
      <c r="V19" s="21">
        <f t="shared" si="11"/>
        <v>0</v>
      </c>
      <c r="W19" s="22" t="s">
        <v>83</v>
      </c>
      <c r="Y19" s="17">
        <v>61442</v>
      </c>
    </row>
    <row r="20" spans="1:25" ht="17.25" customHeight="1">
      <c r="A20" s="60" t="s">
        <v>8</v>
      </c>
      <c r="B20" s="61"/>
      <c r="C20" s="6">
        <f t="shared" si="2"/>
        <v>1378</v>
      </c>
      <c r="D20" s="6">
        <f t="shared" si="3"/>
        <v>1242</v>
      </c>
      <c r="E20" s="20">
        <v>204</v>
      </c>
      <c r="F20" s="20">
        <v>4</v>
      </c>
      <c r="G20" s="20">
        <v>20</v>
      </c>
      <c r="H20" s="20">
        <v>247</v>
      </c>
      <c r="I20" s="20">
        <v>767</v>
      </c>
      <c r="J20" s="20">
        <v>0</v>
      </c>
      <c r="K20" s="20">
        <v>136</v>
      </c>
      <c r="L20" s="20">
        <v>8</v>
      </c>
      <c r="M20" s="20">
        <v>3</v>
      </c>
      <c r="N20" s="21">
        <f t="shared" si="4"/>
        <v>2820.9</v>
      </c>
      <c r="O20" s="21">
        <f t="shared" si="5"/>
        <v>2542.5</v>
      </c>
      <c r="P20" s="21">
        <f t="shared" si="6"/>
        <v>417.6</v>
      </c>
      <c r="Q20" s="21">
        <f t="shared" si="7"/>
        <v>8.2</v>
      </c>
      <c r="R20" s="21">
        <f t="shared" si="8"/>
        <v>40.9</v>
      </c>
      <c r="S20" s="21">
        <f t="shared" si="9"/>
        <v>505.6</v>
      </c>
      <c r="T20" s="21">
        <f t="shared" si="12"/>
        <v>1570.1</v>
      </c>
      <c r="U20" s="21">
        <f t="shared" si="10"/>
        <v>278.4</v>
      </c>
      <c r="V20" s="21">
        <f t="shared" si="11"/>
        <v>6.1</v>
      </c>
      <c r="W20" s="22" t="s">
        <v>84</v>
      </c>
      <c r="Y20" s="17">
        <v>48849</v>
      </c>
    </row>
    <row r="21" spans="1:25" ht="17.25" customHeight="1">
      <c r="A21" s="60" t="s">
        <v>9</v>
      </c>
      <c r="B21" s="61"/>
      <c r="C21" s="6">
        <f t="shared" si="2"/>
        <v>647</v>
      </c>
      <c r="D21" s="6">
        <f t="shared" si="3"/>
        <v>495</v>
      </c>
      <c r="E21" s="20">
        <v>120</v>
      </c>
      <c r="F21" s="20">
        <v>4</v>
      </c>
      <c r="G21" s="20">
        <v>0</v>
      </c>
      <c r="H21" s="20">
        <v>156</v>
      </c>
      <c r="I21" s="20">
        <v>215</v>
      </c>
      <c r="J21" s="20">
        <v>202</v>
      </c>
      <c r="K21" s="20">
        <v>152</v>
      </c>
      <c r="L21" s="20">
        <v>25</v>
      </c>
      <c r="M21" s="20">
        <v>0</v>
      </c>
      <c r="N21" s="21">
        <f t="shared" si="4"/>
        <v>1858</v>
      </c>
      <c r="O21" s="21">
        <f t="shared" si="5"/>
        <v>1421.5</v>
      </c>
      <c r="P21" s="21">
        <f t="shared" si="6"/>
        <v>344.6</v>
      </c>
      <c r="Q21" s="21">
        <f t="shared" si="7"/>
        <v>11.5</v>
      </c>
      <c r="R21" s="21">
        <f t="shared" si="8"/>
        <v>0</v>
      </c>
      <c r="S21" s="21">
        <f t="shared" si="9"/>
        <v>448</v>
      </c>
      <c r="T21" s="21">
        <f t="shared" si="12"/>
        <v>617.4</v>
      </c>
      <c r="U21" s="21">
        <f t="shared" si="10"/>
        <v>436.5</v>
      </c>
      <c r="V21" s="21">
        <f t="shared" si="11"/>
        <v>0</v>
      </c>
      <c r="W21" s="22" t="s">
        <v>85</v>
      </c>
      <c r="Y21" s="17">
        <v>34822</v>
      </c>
    </row>
    <row r="22" spans="1:25" ht="17.25" customHeight="1">
      <c r="A22" s="60" t="s">
        <v>10</v>
      </c>
      <c r="B22" s="61"/>
      <c r="C22" s="6">
        <f t="shared" si="2"/>
        <v>126</v>
      </c>
      <c r="D22" s="6">
        <f t="shared" si="3"/>
        <v>120</v>
      </c>
      <c r="E22" s="20">
        <v>0</v>
      </c>
      <c r="F22" s="20">
        <v>0</v>
      </c>
      <c r="G22" s="20">
        <v>0</v>
      </c>
      <c r="H22" s="20">
        <v>0</v>
      </c>
      <c r="I22" s="20">
        <v>120</v>
      </c>
      <c r="J22" s="20">
        <v>0</v>
      </c>
      <c r="K22" s="20">
        <v>6</v>
      </c>
      <c r="L22" s="20">
        <v>0</v>
      </c>
      <c r="M22" s="20">
        <v>0</v>
      </c>
      <c r="N22" s="21">
        <f t="shared" si="4"/>
        <v>575.2</v>
      </c>
      <c r="O22" s="21">
        <f t="shared" si="5"/>
        <v>547.8</v>
      </c>
      <c r="P22" s="21">
        <f t="shared" si="6"/>
        <v>0</v>
      </c>
      <c r="Q22" s="21">
        <f t="shared" si="7"/>
        <v>0</v>
      </c>
      <c r="R22" s="21">
        <f t="shared" si="8"/>
        <v>0</v>
      </c>
      <c r="S22" s="21">
        <f t="shared" si="9"/>
        <v>0</v>
      </c>
      <c r="T22" s="21">
        <f t="shared" si="12"/>
        <v>547.8</v>
      </c>
      <c r="U22" s="21">
        <f t="shared" si="10"/>
        <v>27.4</v>
      </c>
      <c r="V22" s="21">
        <f t="shared" si="11"/>
        <v>0</v>
      </c>
      <c r="W22" s="22" t="s">
        <v>86</v>
      </c>
      <c r="Y22" s="17">
        <v>21904</v>
      </c>
    </row>
    <row r="23" spans="1:25" ht="17.25" customHeight="1">
      <c r="A23" s="60" t="s">
        <v>11</v>
      </c>
      <c r="B23" s="61"/>
      <c r="C23" s="6">
        <f t="shared" si="2"/>
        <v>446</v>
      </c>
      <c r="D23" s="6">
        <f t="shared" si="3"/>
        <v>332</v>
      </c>
      <c r="E23" s="20">
        <v>212</v>
      </c>
      <c r="F23" s="20">
        <v>0</v>
      </c>
      <c r="G23" s="20">
        <v>0</v>
      </c>
      <c r="H23" s="20">
        <v>36</v>
      </c>
      <c r="I23" s="20">
        <v>84</v>
      </c>
      <c r="J23" s="20">
        <v>0</v>
      </c>
      <c r="K23" s="20">
        <v>114</v>
      </c>
      <c r="L23" s="20">
        <v>16</v>
      </c>
      <c r="M23" s="20">
        <v>0</v>
      </c>
      <c r="N23" s="21">
        <f t="shared" si="4"/>
        <v>2707.3</v>
      </c>
      <c r="O23" s="21">
        <f t="shared" si="5"/>
        <v>2015.3</v>
      </c>
      <c r="P23" s="21">
        <f t="shared" si="6"/>
        <v>1286.9</v>
      </c>
      <c r="Q23" s="21">
        <f t="shared" si="7"/>
        <v>0</v>
      </c>
      <c r="R23" s="21">
        <f t="shared" si="8"/>
        <v>0</v>
      </c>
      <c r="S23" s="21">
        <f t="shared" si="9"/>
        <v>218.5</v>
      </c>
      <c r="T23" s="21">
        <f t="shared" si="12"/>
        <v>509.9</v>
      </c>
      <c r="U23" s="21">
        <f t="shared" si="10"/>
        <v>692</v>
      </c>
      <c r="V23" s="21">
        <f t="shared" si="11"/>
        <v>0</v>
      </c>
      <c r="W23" s="22" t="s">
        <v>87</v>
      </c>
      <c r="Y23" s="17">
        <v>16474</v>
      </c>
    </row>
    <row r="24" spans="1:25" ht="17.25" customHeight="1">
      <c r="A24" s="60" t="s">
        <v>12</v>
      </c>
      <c r="B24" s="61"/>
      <c r="C24" s="6">
        <f t="shared" si="2"/>
        <v>393</v>
      </c>
      <c r="D24" s="6">
        <f t="shared" si="3"/>
        <v>360</v>
      </c>
      <c r="E24" s="20">
        <v>197</v>
      </c>
      <c r="F24" s="20">
        <v>0</v>
      </c>
      <c r="G24" s="20">
        <v>0</v>
      </c>
      <c r="H24" s="20">
        <v>66</v>
      </c>
      <c r="I24" s="20">
        <v>97</v>
      </c>
      <c r="J24" s="20">
        <v>0</v>
      </c>
      <c r="K24" s="20">
        <v>33</v>
      </c>
      <c r="L24" s="20">
        <v>0</v>
      </c>
      <c r="M24" s="20">
        <v>0</v>
      </c>
      <c r="N24" s="21">
        <f t="shared" si="4"/>
        <v>2170</v>
      </c>
      <c r="O24" s="21">
        <f t="shared" si="5"/>
        <v>1987.7</v>
      </c>
      <c r="P24" s="21">
        <f t="shared" si="6"/>
        <v>1087.7</v>
      </c>
      <c r="Q24" s="21">
        <f t="shared" si="7"/>
        <v>0</v>
      </c>
      <c r="R24" s="21">
        <f t="shared" si="8"/>
        <v>0</v>
      </c>
      <c r="S24" s="21">
        <f t="shared" si="9"/>
        <v>364.4</v>
      </c>
      <c r="T24" s="21">
        <f t="shared" si="12"/>
        <v>535.6</v>
      </c>
      <c r="U24" s="21">
        <f t="shared" si="10"/>
        <v>182.2</v>
      </c>
      <c r="V24" s="21">
        <f t="shared" si="11"/>
        <v>0</v>
      </c>
      <c r="W24" s="22" t="s">
        <v>88</v>
      </c>
      <c r="Y24" s="17">
        <v>18111</v>
      </c>
    </row>
    <row r="25" spans="1:25" ht="17.25" customHeight="1">
      <c r="A25" s="60" t="s">
        <v>13</v>
      </c>
      <c r="B25" s="61"/>
      <c r="C25" s="6">
        <f t="shared" si="2"/>
        <v>285</v>
      </c>
      <c r="D25" s="6">
        <f t="shared" si="3"/>
        <v>186</v>
      </c>
      <c r="E25" s="20">
        <v>126</v>
      </c>
      <c r="F25" s="20">
        <v>0</v>
      </c>
      <c r="G25" s="20">
        <v>0</v>
      </c>
      <c r="H25" s="20">
        <v>0</v>
      </c>
      <c r="I25" s="20">
        <v>60</v>
      </c>
      <c r="J25" s="20">
        <v>0</v>
      </c>
      <c r="K25" s="20">
        <v>99</v>
      </c>
      <c r="L25" s="20">
        <v>16</v>
      </c>
      <c r="M25" s="20">
        <v>0</v>
      </c>
      <c r="N25" s="21">
        <f t="shared" si="4"/>
        <v>1239.2</v>
      </c>
      <c r="O25" s="21">
        <f t="shared" si="5"/>
        <v>808.8</v>
      </c>
      <c r="P25" s="21">
        <f t="shared" si="6"/>
        <v>547.9</v>
      </c>
      <c r="Q25" s="21">
        <f t="shared" si="7"/>
        <v>0</v>
      </c>
      <c r="R25" s="21">
        <f t="shared" si="8"/>
        <v>0</v>
      </c>
      <c r="S25" s="21">
        <f t="shared" si="9"/>
        <v>0</v>
      </c>
      <c r="T25" s="21">
        <f t="shared" si="12"/>
        <v>260.9</v>
      </c>
      <c r="U25" s="21">
        <f t="shared" si="10"/>
        <v>430.5</v>
      </c>
      <c r="V25" s="21">
        <f t="shared" si="11"/>
        <v>0</v>
      </c>
      <c r="W25" s="22" t="s">
        <v>89</v>
      </c>
      <c r="Y25" s="17">
        <v>22998</v>
      </c>
    </row>
    <row r="26" spans="1:25" ht="17.25" customHeight="1">
      <c r="A26" s="60" t="s">
        <v>14</v>
      </c>
      <c r="B26" s="61"/>
      <c r="C26" s="6">
        <f t="shared" si="2"/>
        <v>1144</v>
      </c>
      <c r="D26" s="6">
        <f t="shared" si="3"/>
        <v>880</v>
      </c>
      <c r="E26" s="20">
        <v>248</v>
      </c>
      <c r="F26" s="20">
        <v>4</v>
      </c>
      <c r="G26" s="20">
        <v>0</v>
      </c>
      <c r="H26" s="20">
        <v>214</v>
      </c>
      <c r="I26" s="20">
        <v>414</v>
      </c>
      <c r="J26" s="20">
        <v>0</v>
      </c>
      <c r="K26" s="20">
        <v>264</v>
      </c>
      <c r="L26" s="20">
        <v>30</v>
      </c>
      <c r="M26" s="20">
        <v>0</v>
      </c>
      <c r="N26" s="21">
        <f t="shared" si="4"/>
        <v>2336.6</v>
      </c>
      <c r="O26" s="21">
        <f t="shared" si="5"/>
        <v>1797.4</v>
      </c>
      <c r="P26" s="21">
        <f t="shared" si="6"/>
        <v>506.5</v>
      </c>
      <c r="Q26" s="21">
        <f t="shared" si="7"/>
        <v>8.2</v>
      </c>
      <c r="R26" s="21">
        <f t="shared" si="8"/>
        <v>0</v>
      </c>
      <c r="S26" s="21">
        <f t="shared" si="9"/>
        <v>437.1</v>
      </c>
      <c r="T26" s="21">
        <f t="shared" si="12"/>
        <v>845.6</v>
      </c>
      <c r="U26" s="21">
        <f t="shared" si="10"/>
        <v>539.2</v>
      </c>
      <c r="V26" s="21">
        <f t="shared" si="11"/>
        <v>0</v>
      </c>
      <c r="W26" s="22" t="s">
        <v>90</v>
      </c>
      <c r="Y26" s="17">
        <v>48959</v>
      </c>
    </row>
    <row r="27" spans="1:25" ht="6" customHeight="1">
      <c r="A27" s="18"/>
      <c r="B27" s="31"/>
      <c r="C27" s="23"/>
      <c r="D27" s="3"/>
      <c r="E27" s="4"/>
      <c r="F27" s="4"/>
      <c r="G27" s="4"/>
      <c r="H27" s="4"/>
      <c r="I27" s="4"/>
      <c r="J27" s="4"/>
      <c r="K27" s="4"/>
      <c r="L27" s="5"/>
      <c r="M27" s="5"/>
      <c r="N27" s="5"/>
      <c r="O27" s="32"/>
      <c r="P27" s="33"/>
      <c r="Q27" s="33"/>
      <c r="R27" s="33"/>
      <c r="S27" s="33"/>
      <c r="T27" s="33"/>
      <c r="U27" s="33"/>
      <c r="V27" s="33"/>
      <c r="W27" s="22"/>
      <c r="Y27" s="17"/>
    </row>
    <row r="28" spans="1:25" ht="17.25" customHeight="1">
      <c r="A28" s="54" t="s">
        <v>15</v>
      </c>
      <c r="B28" s="55"/>
      <c r="C28" s="2">
        <f aca="true" t="shared" si="13" ref="C28:C47">D28+K28</f>
        <v>0</v>
      </c>
      <c r="D28" s="6">
        <f aca="true" t="shared" si="14" ref="D28:D47">SUM(E28:I28)</f>
        <v>0</v>
      </c>
      <c r="E28" s="2">
        <f aca="true" t="shared" si="15" ref="E28:M28">SUM(E29:E31)</f>
        <v>0</v>
      </c>
      <c r="F28" s="2">
        <f>SUM(F29:F31)</f>
        <v>0</v>
      </c>
      <c r="G28" s="2">
        <f t="shared" si="15"/>
        <v>0</v>
      </c>
      <c r="H28" s="2">
        <f>SUM(H29:H31)</f>
        <v>0</v>
      </c>
      <c r="I28" s="2">
        <f t="shared" si="15"/>
        <v>0</v>
      </c>
      <c r="J28" s="2">
        <f>SUM(J29:J31)</f>
        <v>0</v>
      </c>
      <c r="K28" s="2">
        <f t="shared" si="15"/>
        <v>0</v>
      </c>
      <c r="L28" s="2">
        <f t="shared" si="15"/>
        <v>0</v>
      </c>
      <c r="M28" s="2">
        <f t="shared" si="15"/>
        <v>0</v>
      </c>
      <c r="N28" s="15">
        <f aca="true" t="shared" si="16" ref="N28:N47">ROUND(C28/Y28*100000,1)</f>
        <v>0</v>
      </c>
      <c r="O28" s="15">
        <f aca="true" t="shared" si="17" ref="O28:O47">ROUND(D28/Y28*100000,1)</f>
        <v>0</v>
      </c>
      <c r="P28" s="15">
        <f aca="true" t="shared" si="18" ref="P28:P47">ROUND(E28/$Y28*100000,1)</f>
        <v>0</v>
      </c>
      <c r="Q28" s="15">
        <f aca="true" t="shared" si="19" ref="Q28:Q47">ROUND(F28/$Y28*100000,1)</f>
        <v>0</v>
      </c>
      <c r="R28" s="15">
        <f aca="true" t="shared" si="20" ref="R28:R47">ROUND(G28/$Y28*100000,1)</f>
        <v>0</v>
      </c>
      <c r="S28" s="15">
        <f aca="true" t="shared" si="21" ref="S28:S47">ROUND(H28/$Y28*100000,1)</f>
        <v>0</v>
      </c>
      <c r="T28" s="21">
        <f t="shared" si="12"/>
        <v>0</v>
      </c>
      <c r="U28" s="15">
        <f aca="true" t="shared" si="22" ref="U28:U47">ROUND(K28/Y28*100000,1)</f>
        <v>0</v>
      </c>
      <c r="V28" s="15">
        <f aca="true" t="shared" si="23" ref="V28:V47">ROUND(M28/Y28*100000,1)</f>
        <v>0</v>
      </c>
      <c r="W28" s="16" t="s">
        <v>91</v>
      </c>
      <c r="Y28" s="17">
        <v>9108</v>
      </c>
    </row>
    <row r="29" spans="1:25" ht="17.25" customHeight="1">
      <c r="A29" s="18"/>
      <c r="B29" s="19" t="s">
        <v>16</v>
      </c>
      <c r="C29" s="6">
        <f t="shared" si="13"/>
        <v>0</v>
      </c>
      <c r="D29" s="6">
        <f t="shared" si="14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16"/>
        <v>0</v>
      </c>
      <c r="O29" s="21">
        <f t="shared" si="17"/>
        <v>0</v>
      </c>
      <c r="P29" s="21">
        <f t="shared" si="18"/>
        <v>0</v>
      </c>
      <c r="Q29" s="21">
        <f t="shared" si="19"/>
        <v>0</v>
      </c>
      <c r="R29" s="21">
        <f t="shared" si="20"/>
        <v>0</v>
      </c>
      <c r="S29" s="15">
        <f t="shared" si="21"/>
        <v>0</v>
      </c>
      <c r="T29" s="21">
        <f t="shared" si="12"/>
        <v>0</v>
      </c>
      <c r="U29" s="21">
        <f t="shared" si="22"/>
        <v>0</v>
      </c>
      <c r="V29" s="21">
        <f t="shared" si="23"/>
        <v>0</v>
      </c>
      <c r="W29" s="22" t="s">
        <v>80</v>
      </c>
      <c r="Y29" s="17">
        <v>1796</v>
      </c>
    </row>
    <row r="30" spans="1:25" ht="17.25" customHeight="1">
      <c r="A30" s="18"/>
      <c r="B30" s="19" t="s">
        <v>17</v>
      </c>
      <c r="C30" s="6">
        <f t="shared" si="13"/>
        <v>0</v>
      </c>
      <c r="D30" s="6">
        <f t="shared" si="14"/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/>
      <c r="N30" s="21">
        <f t="shared" si="16"/>
        <v>0</v>
      </c>
      <c r="O30" s="21">
        <f t="shared" si="17"/>
        <v>0</v>
      </c>
      <c r="P30" s="21">
        <f t="shared" si="18"/>
        <v>0</v>
      </c>
      <c r="Q30" s="21">
        <f t="shared" si="19"/>
        <v>0</v>
      </c>
      <c r="R30" s="21">
        <f t="shared" si="20"/>
        <v>0</v>
      </c>
      <c r="S30" s="15">
        <f t="shared" si="21"/>
        <v>0</v>
      </c>
      <c r="T30" s="21">
        <f t="shared" si="12"/>
        <v>0</v>
      </c>
      <c r="U30" s="21">
        <f t="shared" si="22"/>
        <v>0</v>
      </c>
      <c r="V30" s="21">
        <f t="shared" si="23"/>
        <v>0</v>
      </c>
      <c r="W30" s="22" t="s">
        <v>92</v>
      </c>
      <c r="Y30" s="17">
        <v>3747</v>
      </c>
    </row>
    <row r="31" spans="1:25" ht="17.25" customHeight="1">
      <c r="A31" s="18"/>
      <c r="B31" s="19" t="s">
        <v>18</v>
      </c>
      <c r="C31" s="6">
        <f t="shared" si="13"/>
        <v>0</v>
      </c>
      <c r="D31" s="6">
        <f t="shared" si="14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1">
        <f t="shared" si="16"/>
        <v>0</v>
      </c>
      <c r="O31" s="21">
        <f t="shared" si="17"/>
        <v>0</v>
      </c>
      <c r="P31" s="21">
        <f t="shared" si="18"/>
        <v>0</v>
      </c>
      <c r="Q31" s="21">
        <f t="shared" si="19"/>
        <v>0</v>
      </c>
      <c r="R31" s="21">
        <f t="shared" si="20"/>
        <v>0</v>
      </c>
      <c r="S31" s="15">
        <f t="shared" si="21"/>
        <v>0</v>
      </c>
      <c r="T31" s="21">
        <f t="shared" si="12"/>
        <v>0</v>
      </c>
      <c r="U31" s="21">
        <f t="shared" si="22"/>
        <v>0</v>
      </c>
      <c r="V31" s="21">
        <f t="shared" si="23"/>
        <v>0</v>
      </c>
      <c r="W31" s="22" t="s">
        <v>93</v>
      </c>
      <c r="Y31" s="17">
        <v>3565</v>
      </c>
    </row>
    <row r="32" spans="1:25" ht="17.25" customHeight="1">
      <c r="A32" s="54" t="s">
        <v>19</v>
      </c>
      <c r="B32" s="55"/>
      <c r="C32" s="2">
        <f t="shared" si="13"/>
        <v>598</v>
      </c>
      <c r="D32" s="2">
        <f t="shared" si="14"/>
        <v>421</v>
      </c>
      <c r="E32" s="2">
        <f aca="true" t="shared" si="24" ref="E32:M32">SUM(E33:E37)</f>
        <v>0</v>
      </c>
      <c r="F32" s="2">
        <f>SUM(F33:F37)</f>
        <v>4</v>
      </c>
      <c r="G32" s="2">
        <f t="shared" si="24"/>
        <v>0</v>
      </c>
      <c r="H32" s="2">
        <f>SUM(H33:H37)</f>
        <v>139</v>
      </c>
      <c r="I32" s="2">
        <f t="shared" si="24"/>
        <v>278</v>
      </c>
      <c r="J32" s="2">
        <f>SUM(J33:J37)</f>
        <v>0</v>
      </c>
      <c r="K32" s="2">
        <f t="shared" si="24"/>
        <v>177</v>
      </c>
      <c r="L32" s="2">
        <f t="shared" si="24"/>
        <v>28</v>
      </c>
      <c r="M32" s="2">
        <f t="shared" si="24"/>
        <v>0</v>
      </c>
      <c r="N32" s="15">
        <f t="shared" si="16"/>
        <v>1622.6</v>
      </c>
      <c r="O32" s="15">
        <f t="shared" si="17"/>
        <v>1142.3</v>
      </c>
      <c r="P32" s="15">
        <f t="shared" si="18"/>
        <v>0</v>
      </c>
      <c r="Q32" s="15">
        <f t="shared" si="19"/>
        <v>10.9</v>
      </c>
      <c r="R32" s="15">
        <f t="shared" si="20"/>
        <v>0</v>
      </c>
      <c r="S32" s="15">
        <f t="shared" si="21"/>
        <v>377.2</v>
      </c>
      <c r="T32" s="15">
        <f>ROUND(SUM(I32)/$Y32*100000,1)</f>
        <v>754.3</v>
      </c>
      <c r="U32" s="15">
        <f t="shared" si="22"/>
        <v>480.3</v>
      </c>
      <c r="V32" s="15">
        <f t="shared" si="23"/>
        <v>0</v>
      </c>
      <c r="W32" s="16" t="s">
        <v>94</v>
      </c>
      <c r="Y32" s="17">
        <v>36855</v>
      </c>
    </row>
    <row r="33" spans="1:25" ht="17.25" customHeight="1">
      <c r="A33" s="18"/>
      <c r="B33" s="19" t="s">
        <v>20</v>
      </c>
      <c r="C33" s="6">
        <f t="shared" si="13"/>
        <v>101</v>
      </c>
      <c r="D33" s="6">
        <f t="shared" si="14"/>
        <v>82</v>
      </c>
      <c r="E33" s="20">
        <v>0</v>
      </c>
      <c r="F33" s="20">
        <v>0</v>
      </c>
      <c r="G33" s="20">
        <v>0</v>
      </c>
      <c r="H33" s="20">
        <v>69</v>
      </c>
      <c r="I33" s="20">
        <v>13</v>
      </c>
      <c r="J33" s="20">
        <v>0</v>
      </c>
      <c r="K33" s="20">
        <v>19</v>
      </c>
      <c r="L33" s="20">
        <v>10</v>
      </c>
      <c r="M33" s="20">
        <v>0</v>
      </c>
      <c r="N33" s="21">
        <f t="shared" si="16"/>
        <v>1885.7</v>
      </c>
      <c r="O33" s="21">
        <f t="shared" si="17"/>
        <v>1531</v>
      </c>
      <c r="P33" s="21">
        <f t="shared" si="18"/>
        <v>0</v>
      </c>
      <c r="Q33" s="21">
        <f t="shared" si="19"/>
        <v>0</v>
      </c>
      <c r="R33" s="21">
        <f t="shared" si="20"/>
        <v>0</v>
      </c>
      <c r="S33" s="21">
        <f t="shared" si="21"/>
        <v>1288.3</v>
      </c>
      <c r="T33" s="21">
        <f t="shared" si="12"/>
        <v>242.7</v>
      </c>
      <c r="U33" s="21">
        <f t="shared" si="22"/>
        <v>354.7</v>
      </c>
      <c r="V33" s="21">
        <f t="shared" si="23"/>
        <v>0</v>
      </c>
      <c r="W33" s="22" t="s">
        <v>95</v>
      </c>
      <c r="Y33" s="17">
        <v>5356</v>
      </c>
    </row>
    <row r="34" spans="1:25" ht="17.25" customHeight="1">
      <c r="A34" s="18"/>
      <c r="B34" s="19" t="s">
        <v>21</v>
      </c>
      <c r="C34" s="6">
        <f t="shared" si="13"/>
        <v>16</v>
      </c>
      <c r="D34" s="6">
        <f t="shared" si="14"/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16</v>
      </c>
      <c r="L34" s="20">
        <v>6</v>
      </c>
      <c r="M34" s="20">
        <v>0</v>
      </c>
      <c r="N34" s="21">
        <f t="shared" si="16"/>
        <v>622.3</v>
      </c>
      <c r="O34" s="21">
        <f t="shared" si="17"/>
        <v>0</v>
      </c>
      <c r="P34" s="21">
        <f t="shared" si="18"/>
        <v>0</v>
      </c>
      <c r="Q34" s="21">
        <f t="shared" si="19"/>
        <v>0</v>
      </c>
      <c r="R34" s="21">
        <f t="shared" si="20"/>
        <v>0</v>
      </c>
      <c r="S34" s="21">
        <f t="shared" si="21"/>
        <v>0</v>
      </c>
      <c r="T34" s="21">
        <f t="shared" si="12"/>
        <v>0</v>
      </c>
      <c r="U34" s="21">
        <f t="shared" si="22"/>
        <v>622.3</v>
      </c>
      <c r="V34" s="21">
        <f t="shared" si="23"/>
        <v>0</v>
      </c>
      <c r="W34" s="22" t="s">
        <v>96</v>
      </c>
      <c r="Y34" s="17">
        <v>2571</v>
      </c>
    </row>
    <row r="35" spans="1:25" ht="17.25" customHeight="1">
      <c r="A35" s="18"/>
      <c r="B35" s="19" t="s">
        <v>22</v>
      </c>
      <c r="C35" s="6">
        <f t="shared" si="13"/>
        <v>158</v>
      </c>
      <c r="D35" s="6">
        <f t="shared" si="14"/>
        <v>54</v>
      </c>
      <c r="E35" s="20">
        <v>0</v>
      </c>
      <c r="F35" s="20">
        <v>0</v>
      </c>
      <c r="G35" s="20">
        <v>0</v>
      </c>
      <c r="H35" s="20">
        <v>25</v>
      </c>
      <c r="I35" s="20">
        <v>29</v>
      </c>
      <c r="J35" s="20">
        <v>0</v>
      </c>
      <c r="K35" s="20">
        <v>104</v>
      </c>
      <c r="L35" s="20">
        <v>12</v>
      </c>
      <c r="M35" s="20">
        <v>0</v>
      </c>
      <c r="N35" s="21">
        <f t="shared" si="16"/>
        <v>1205.6</v>
      </c>
      <c r="O35" s="21">
        <f t="shared" si="17"/>
        <v>412</v>
      </c>
      <c r="P35" s="21">
        <f t="shared" si="18"/>
        <v>0</v>
      </c>
      <c r="Q35" s="21">
        <f t="shared" si="19"/>
        <v>0</v>
      </c>
      <c r="R35" s="21">
        <f t="shared" si="20"/>
        <v>0</v>
      </c>
      <c r="S35" s="21">
        <f t="shared" si="21"/>
        <v>190.8</v>
      </c>
      <c r="T35" s="21">
        <f t="shared" si="12"/>
        <v>221.3</v>
      </c>
      <c r="U35" s="21">
        <f t="shared" si="22"/>
        <v>793.5</v>
      </c>
      <c r="V35" s="21">
        <f t="shared" si="23"/>
        <v>0</v>
      </c>
      <c r="W35" s="22" t="s">
        <v>95</v>
      </c>
      <c r="Y35" s="17">
        <v>13106</v>
      </c>
    </row>
    <row r="36" spans="1:25" ht="17.25" customHeight="1">
      <c r="A36" s="18"/>
      <c r="B36" s="19" t="s">
        <v>23</v>
      </c>
      <c r="C36" s="6">
        <f t="shared" si="13"/>
        <v>19</v>
      </c>
      <c r="D36" s="6">
        <f t="shared" si="14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19</v>
      </c>
      <c r="L36" s="20">
        <v>0</v>
      </c>
      <c r="M36" s="20">
        <v>0</v>
      </c>
      <c r="N36" s="21">
        <f t="shared" si="16"/>
        <v>321.1</v>
      </c>
      <c r="O36" s="21">
        <f t="shared" si="17"/>
        <v>0</v>
      </c>
      <c r="P36" s="21">
        <f t="shared" si="18"/>
        <v>0</v>
      </c>
      <c r="Q36" s="21">
        <f t="shared" si="19"/>
        <v>0</v>
      </c>
      <c r="R36" s="21">
        <f t="shared" si="20"/>
        <v>0</v>
      </c>
      <c r="S36" s="21">
        <f t="shared" si="21"/>
        <v>0</v>
      </c>
      <c r="T36" s="21">
        <f t="shared" si="12"/>
        <v>0</v>
      </c>
      <c r="U36" s="21">
        <f t="shared" si="22"/>
        <v>321.1</v>
      </c>
      <c r="V36" s="21">
        <f t="shared" si="23"/>
        <v>0</v>
      </c>
      <c r="W36" s="22" t="s">
        <v>97</v>
      </c>
      <c r="Y36" s="17">
        <v>5917</v>
      </c>
    </row>
    <row r="37" spans="1:25" ht="17.25" customHeight="1">
      <c r="A37" s="18"/>
      <c r="B37" s="19" t="s">
        <v>24</v>
      </c>
      <c r="C37" s="6">
        <f t="shared" si="13"/>
        <v>304</v>
      </c>
      <c r="D37" s="6">
        <f t="shared" si="14"/>
        <v>285</v>
      </c>
      <c r="E37" s="20">
        <v>0</v>
      </c>
      <c r="F37" s="20">
        <v>4</v>
      </c>
      <c r="G37" s="20">
        <v>0</v>
      </c>
      <c r="H37" s="20">
        <v>45</v>
      </c>
      <c r="I37" s="20">
        <v>236</v>
      </c>
      <c r="J37" s="20">
        <v>0</v>
      </c>
      <c r="K37" s="20">
        <v>19</v>
      </c>
      <c r="L37" s="20">
        <v>0</v>
      </c>
      <c r="M37" s="20">
        <v>0</v>
      </c>
      <c r="N37" s="21">
        <f t="shared" si="16"/>
        <v>3069.2</v>
      </c>
      <c r="O37" s="21">
        <f t="shared" si="17"/>
        <v>2877.3</v>
      </c>
      <c r="P37" s="21">
        <f t="shared" si="18"/>
        <v>0</v>
      </c>
      <c r="Q37" s="21">
        <f t="shared" si="19"/>
        <v>40.4</v>
      </c>
      <c r="R37" s="21">
        <f t="shared" si="20"/>
        <v>0</v>
      </c>
      <c r="S37" s="21">
        <f t="shared" si="21"/>
        <v>454.3</v>
      </c>
      <c r="T37" s="21">
        <f t="shared" si="12"/>
        <v>2382.6</v>
      </c>
      <c r="U37" s="21">
        <f t="shared" si="22"/>
        <v>191.8</v>
      </c>
      <c r="V37" s="21">
        <f t="shared" si="23"/>
        <v>0</v>
      </c>
      <c r="W37" s="22" t="s">
        <v>98</v>
      </c>
      <c r="Y37" s="17">
        <v>9905</v>
      </c>
    </row>
    <row r="38" spans="1:25" ht="17.25" customHeight="1">
      <c r="A38" s="54" t="s">
        <v>25</v>
      </c>
      <c r="B38" s="55"/>
      <c r="C38" s="2">
        <f t="shared" si="13"/>
        <v>477</v>
      </c>
      <c r="D38" s="2">
        <f t="shared" si="14"/>
        <v>363</v>
      </c>
      <c r="E38" s="2">
        <f aca="true" t="shared" si="25" ref="E38:M38">SUM(E39:E40)</f>
        <v>0</v>
      </c>
      <c r="F38" s="2">
        <f>SUM(F39:F40)</f>
        <v>0</v>
      </c>
      <c r="G38" s="2">
        <f t="shared" si="25"/>
        <v>0</v>
      </c>
      <c r="H38" s="2">
        <f>SUM(H39:H40)</f>
        <v>139</v>
      </c>
      <c r="I38" s="2">
        <f t="shared" si="25"/>
        <v>224</v>
      </c>
      <c r="J38" s="2">
        <f>SUM(J39:J40)</f>
        <v>0</v>
      </c>
      <c r="K38" s="2">
        <f t="shared" si="25"/>
        <v>114</v>
      </c>
      <c r="L38" s="2">
        <f t="shared" si="25"/>
        <v>31</v>
      </c>
      <c r="M38" s="2">
        <f t="shared" si="25"/>
        <v>0</v>
      </c>
      <c r="N38" s="15">
        <f t="shared" si="16"/>
        <v>1336.5</v>
      </c>
      <c r="O38" s="15">
        <f t="shared" si="17"/>
        <v>1017.1</v>
      </c>
      <c r="P38" s="15">
        <f t="shared" si="18"/>
        <v>0</v>
      </c>
      <c r="Q38" s="15">
        <f t="shared" si="19"/>
        <v>0</v>
      </c>
      <c r="R38" s="15">
        <f t="shared" si="20"/>
        <v>0</v>
      </c>
      <c r="S38" s="15">
        <f t="shared" si="21"/>
        <v>389.5</v>
      </c>
      <c r="T38" s="15">
        <f>ROUND(SUM(I38)/$Y38*100000,1)</f>
        <v>627.6</v>
      </c>
      <c r="U38" s="15">
        <f t="shared" si="22"/>
        <v>319.4</v>
      </c>
      <c r="V38" s="15">
        <f t="shared" si="23"/>
        <v>0</v>
      </c>
      <c r="W38" s="16" t="s">
        <v>99</v>
      </c>
      <c r="Y38" s="17">
        <v>35691</v>
      </c>
    </row>
    <row r="39" spans="1:25" ht="17.25" customHeight="1">
      <c r="A39" s="18"/>
      <c r="B39" s="19" t="s">
        <v>26</v>
      </c>
      <c r="C39" s="6">
        <f t="shared" si="13"/>
        <v>273</v>
      </c>
      <c r="D39" s="6">
        <f t="shared" si="14"/>
        <v>178</v>
      </c>
      <c r="E39" s="20">
        <v>0</v>
      </c>
      <c r="F39" s="20">
        <v>0</v>
      </c>
      <c r="G39" s="20">
        <v>0</v>
      </c>
      <c r="H39" s="20">
        <v>50</v>
      </c>
      <c r="I39" s="20">
        <v>128</v>
      </c>
      <c r="J39" s="20">
        <v>0</v>
      </c>
      <c r="K39" s="20">
        <v>95</v>
      </c>
      <c r="L39" s="20">
        <v>23</v>
      </c>
      <c r="M39" s="20">
        <v>0</v>
      </c>
      <c r="N39" s="21">
        <f t="shared" si="16"/>
        <v>1002.9</v>
      </c>
      <c r="O39" s="21">
        <f t="shared" si="17"/>
        <v>653.9</v>
      </c>
      <c r="P39" s="21">
        <f t="shared" si="18"/>
        <v>0</v>
      </c>
      <c r="Q39" s="21">
        <f t="shared" si="19"/>
        <v>0</v>
      </c>
      <c r="R39" s="21">
        <f t="shared" si="20"/>
        <v>0</v>
      </c>
      <c r="S39" s="21">
        <f t="shared" si="21"/>
        <v>183.7</v>
      </c>
      <c r="T39" s="21">
        <f t="shared" si="12"/>
        <v>470.2</v>
      </c>
      <c r="U39" s="21">
        <f t="shared" si="22"/>
        <v>349</v>
      </c>
      <c r="V39" s="21">
        <f t="shared" si="23"/>
        <v>0</v>
      </c>
      <c r="W39" s="22" t="s">
        <v>83</v>
      </c>
      <c r="Y39" s="17">
        <v>27220</v>
      </c>
    </row>
    <row r="40" spans="1:25" ht="17.25" customHeight="1">
      <c r="A40" s="18"/>
      <c r="B40" s="19" t="s">
        <v>27</v>
      </c>
      <c r="C40" s="6">
        <f t="shared" si="13"/>
        <v>204</v>
      </c>
      <c r="D40" s="6">
        <f t="shared" si="14"/>
        <v>185</v>
      </c>
      <c r="E40" s="20">
        <v>0</v>
      </c>
      <c r="F40" s="20">
        <v>0</v>
      </c>
      <c r="G40" s="20">
        <v>0</v>
      </c>
      <c r="H40" s="20">
        <v>89</v>
      </c>
      <c r="I40" s="20">
        <v>96</v>
      </c>
      <c r="J40" s="20">
        <v>0</v>
      </c>
      <c r="K40" s="20">
        <v>19</v>
      </c>
      <c r="L40" s="20">
        <v>8</v>
      </c>
      <c r="M40" s="20">
        <v>0</v>
      </c>
      <c r="N40" s="21">
        <f t="shared" si="16"/>
        <v>2408.2</v>
      </c>
      <c r="O40" s="21">
        <f t="shared" si="17"/>
        <v>2183.9</v>
      </c>
      <c r="P40" s="21">
        <f t="shared" si="18"/>
        <v>0</v>
      </c>
      <c r="Q40" s="21">
        <f t="shared" si="19"/>
        <v>0</v>
      </c>
      <c r="R40" s="21">
        <f t="shared" si="20"/>
        <v>0</v>
      </c>
      <c r="S40" s="21">
        <f t="shared" si="21"/>
        <v>1050.6</v>
      </c>
      <c r="T40" s="21">
        <f t="shared" si="12"/>
        <v>1133.3</v>
      </c>
      <c r="U40" s="21">
        <f t="shared" si="22"/>
        <v>224.3</v>
      </c>
      <c r="V40" s="21">
        <f t="shared" si="23"/>
        <v>0</v>
      </c>
      <c r="W40" s="22" t="s">
        <v>100</v>
      </c>
      <c r="Y40" s="17">
        <v>8471</v>
      </c>
    </row>
    <row r="41" spans="1:25" ht="17.25" customHeight="1">
      <c r="A41" s="54" t="s">
        <v>28</v>
      </c>
      <c r="B41" s="55"/>
      <c r="C41" s="2">
        <f t="shared" si="13"/>
        <v>1191</v>
      </c>
      <c r="D41" s="2">
        <f t="shared" si="14"/>
        <v>1014</v>
      </c>
      <c r="E41" s="2">
        <f aca="true" t="shared" si="26" ref="E41:M41">SUM(E42:E45)</f>
        <v>30</v>
      </c>
      <c r="F41" s="2">
        <f>SUM(F42:F45)</f>
        <v>0</v>
      </c>
      <c r="G41" s="2">
        <f t="shared" si="26"/>
        <v>0</v>
      </c>
      <c r="H41" s="2">
        <f>SUM(H42:H45)</f>
        <v>242</v>
      </c>
      <c r="I41" s="2">
        <f t="shared" si="26"/>
        <v>742</v>
      </c>
      <c r="J41" s="2">
        <f>SUM(J42:J45)</f>
        <v>0</v>
      </c>
      <c r="K41" s="2">
        <f t="shared" si="26"/>
        <v>177</v>
      </c>
      <c r="L41" s="2">
        <f t="shared" si="26"/>
        <v>14</v>
      </c>
      <c r="M41" s="2">
        <f t="shared" si="26"/>
        <v>0</v>
      </c>
      <c r="N41" s="15">
        <f t="shared" si="16"/>
        <v>2918.9</v>
      </c>
      <c r="O41" s="15">
        <f t="shared" si="17"/>
        <v>2485.1</v>
      </c>
      <c r="P41" s="15">
        <f t="shared" si="18"/>
        <v>73.5</v>
      </c>
      <c r="Q41" s="15">
        <f t="shared" si="19"/>
        <v>0</v>
      </c>
      <c r="R41" s="15">
        <f t="shared" si="20"/>
        <v>0</v>
      </c>
      <c r="S41" s="15">
        <f t="shared" si="21"/>
        <v>593.1</v>
      </c>
      <c r="T41" s="15">
        <f>ROUND(SUM(I41)/$Y41*100000,1)</f>
        <v>1818.5</v>
      </c>
      <c r="U41" s="15">
        <f t="shared" si="22"/>
        <v>433.8</v>
      </c>
      <c r="V41" s="15">
        <f t="shared" si="23"/>
        <v>0</v>
      </c>
      <c r="W41" s="16" t="s">
        <v>101</v>
      </c>
      <c r="Y41" s="17">
        <v>40803</v>
      </c>
    </row>
    <row r="42" spans="1:25" ht="17.25" customHeight="1">
      <c r="A42" s="18"/>
      <c r="B42" s="19" t="s">
        <v>29</v>
      </c>
      <c r="C42" s="6">
        <f t="shared" si="13"/>
        <v>30</v>
      </c>
      <c r="D42" s="6">
        <f t="shared" si="14"/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30</v>
      </c>
      <c r="L42" s="20">
        <v>0</v>
      </c>
      <c r="M42" s="20">
        <v>0</v>
      </c>
      <c r="N42" s="21">
        <f t="shared" si="16"/>
        <v>595.8</v>
      </c>
      <c r="O42" s="21">
        <f t="shared" si="17"/>
        <v>0</v>
      </c>
      <c r="P42" s="21">
        <f t="shared" si="18"/>
        <v>0</v>
      </c>
      <c r="Q42" s="21">
        <f t="shared" si="19"/>
        <v>0</v>
      </c>
      <c r="R42" s="21">
        <f t="shared" si="20"/>
        <v>0</v>
      </c>
      <c r="S42" s="21">
        <f t="shared" si="21"/>
        <v>0</v>
      </c>
      <c r="T42" s="21">
        <f t="shared" si="12"/>
        <v>0</v>
      </c>
      <c r="U42" s="21">
        <f t="shared" si="22"/>
        <v>595.8</v>
      </c>
      <c r="V42" s="21">
        <f t="shared" si="23"/>
        <v>0</v>
      </c>
      <c r="W42" s="22" t="s">
        <v>102</v>
      </c>
      <c r="Y42" s="17">
        <v>5035</v>
      </c>
    </row>
    <row r="43" spans="1:25" ht="17.25" customHeight="1">
      <c r="A43" s="18"/>
      <c r="B43" s="19" t="s">
        <v>30</v>
      </c>
      <c r="C43" s="6">
        <f t="shared" si="13"/>
        <v>689</v>
      </c>
      <c r="D43" s="6">
        <f t="shared" si="14"/>
        <v>604</v>
      </c>
      <c r="E43" s="20">
        <v>30</v>
      </c>
      <c r="F43" s="20">
        <v>0</v>
      </c>
      <c r="G43" s="20">
        <v>0</v>
      </c>
      <c r="H43" s="20">
        <v>0</v>
      </c>
      <c r="I43" s="20">
        <v>574</v>
      </c>
      <c r="J43" s="20">
        <v>0</v>
      </c>
      <c r="K43" s="20">
        <v>85</v>
      </c>
      <c r="L43" s="20">
        <v>9</v>
      </c>
      <c r="M43" s="20">
        <v>0</v>
      </c>
      <c r="N43" s="21">
        <f t="shared" si="16"/>
        <v>4526.9</v>
      </c>
      <c r="O43" s="21">
        <f t="shared" si="17"/>
        <v>3968.5</v>
      </c>
      <c r="P43" s="21">
        <f t="shared" si="18"/>
        <v>197.1</v>
      </c>
      <c r="Q43" s="21">
        <f t="shared" si="19"/>
        <v>0</v>
      </c>
      <c r="R43" s="21">
        <f t="shared" si="20"/>
        <v>0</v>
      </c>
      <c r="S43" s="21">
        <f t="shared" si="21"/>
        <v>0</v>
      </c>
      <c r="T43" s="21">
        <f t="shared" si="12"/>
        <v>3771.4</v>
      </c>
      <c r="U43" s="21">
        <f t="shared" si="22"/>
        <v>558.5</v>
      </c>
      <c r="V43" s="21">
        <f t="shared" si="23"/>
        <v>0</v>
      </c>
      <c r="W43" s="22" t="s">
        <v>103</v>
      </c>
      <c r="Y43" s="17">
        <v>15220</v>
      </c>
    </row>
    <row r="44" spans="1:25" ht="17.25" customHeight="1">
      <c r="A44" s="18"/>
      <c r="B44" s="19" t="s">
        <v>31</v>
      </c>
      <c r="C44" s="6">
        <f t="shared" si="13"/>
        <v>57</v>
      </c>
      <c r="D44" s="6">
        <f t="shared" si="14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57</v>
      </c>
      <c r="L44" s="20">
        <v>5</v>
      </c>
      <c r="M44" s="20">
        <v>0</v>
      </c>
      <c r="N44" s="21">
        <f t="shared" si="16"/>
        <v>623.2</v>
      </c>
      <c r="O44" s="21">
        <f t="shared" si="17"/>
        <v>0</v>
      </c>
      <c r="P44" s="21">
        <f t="shared" si="18"/>
        <v>0</v>
      </c>
      <c r="Q44" s="21">
        <f t="shared" si="19"/>
        <v>0</v>
      </c>
      <c r="R44" s="21">
        <f t="shared" si="20"/>
        <v>0</v>
      </c>
      <c r="S44" s="21">
        <f t="shared" si="21"/>
        <v>0</v>
      </c>
      <c r="T44" s="21">
        <f t="shared" si="12"/>
        <v>0</v>
      </c>
      <c r="U44" s="21">
        <f t="shared" si="22"/>
        <v>623.2</v>
      </c>
      <c r="V44" s="21">
        <f t="shared" si="23"/>
        <v>0</v>
      </c>
      <c r="W44" s="22" t="s">
        <v>104</v>
      </c>
      <c r="Y44" s="17">
        <v>9146</v>
      </c>
    </row>
    <row r="45" spans="1:25" ht="17.25" customHeight="1">
      <c r="A45" s="18"/>
      <c r="B45" s="19" t="s">
        <v>32</v>
      </c>
      <c r="C45" s="6">
        <f t="shared" si="13"/>
        <v>415</v>
      </c>
      <c r="D45" s="6">
        <f t="shared" si="14"/>
        <v>410</v>
      </c>
      <c r="E45" s="20">
        <v>0</v>
      </c>
      <c r="F45" s="20">
        <v>0</v>
      </c>
      <c r="G45" s="20">
        <v>0</v>
      </c>
      <c r="H45" s="20">
        <v>242</v>
      </c>
      <c r="I45" s="20">
        <v>168</v>
      </c>
      <c r="J45" s="20">
        <v>0</v>
      </c>
      <c r="K45" s="20">
        <v>5</v>
      </c>
      <c r="L45" s="20">
        <v>0</v>
      </c>
      <c r="M45" s="20">
        <v>0</v>
      </c>
      <c r="N45" s="21">
        <f t="shared" si="16"/>
        <v>3639.7</v>
      </c>
      <c r="O45" s="21">
        <f t="shared" si="17"/>
        <v>3595.9</v>
      </c>
      <c r="P45" s="21">
        <f t="shared" si="18"/>
        <v>0</v>
      </c>
      <c r="Q45" s="21">
        <f t="shared" si="19"/>
        <v>0</v>
      </c>
      <c r="R45" s="21">
        <f t="shared" si="20"/>
        <v>0</v>
      </c>
      <c r="S45" s="21">
        <f t="shared" si="21"/>
        <v>2122.4</v>
      </c>
      <c r="T45" s="21">
        <f t="shared" si="12"/>
        <v>1473.4</v>
      </c>
      <c r="U45" s="21">
        <f t="shared" si="22"/>
        <v>43.9</v>
      </c>
      <c r="V45" s="21">
        <f t="shared" si="23"/>
        <v>0</v>
      </c>
      <c r="W45" s="22" t="s">
        <v>105</v>
      </c>
      <c r="Y45" s="17">
        <v>11402</v>
      </c>
    </row>
    <row r="46" spans="1:25" ht="17.25" customHeight="1">
      <c r="A46" s="54" t="s">
        <v>33</v>
      </c>
      <c r="B46" s="55"/>
      <c r="C46" s="2">
        <f t="shared" si="13"/>
        <v>132</v>
      </c>
      <c r="D46" s="2">
        <f t="shared" si="14"/>
        <v>113</v>
      </c>
      <c r="E46" s="2">
        <f aca="true" t="shared" si="27" ref="E46:M46">SUM(E47)</f>
        <v>0</v>
      </c>
      <c r="F46" s="2">
        <f t="shared" si="27"/>
        <v>0</v>
      </c>
      <c r="G46" s="2">
        <f t="shared" si="27"/>
        <v>0</v>
      </c>
      <c r="H46" s="2">
        <f t="shared" si="27"/>
        <v>57</v>
      </c>
      <c r="I46" s="2">
        <f t="shared" si="27"/>
        <v>56</v>
      </c>
      <c r="J46" s="2">
        <f t="shared" si="27"/>
        <v>0</v>
      </c>
      <c r="K46" s="2">
        <f t="shared" si="27"/>
        <v>19</v>
      </c>
      <c r="L46" s="2">
        <f t="shared" si="27"/>
        <v>0</v>
      </c>
      <c r="M46" s="2">
        <f t="shared" si="27"/>
        <v>0</v>
      </c>
      <c r="N46" s="15">
        <f t="shared" si="16"/>
        <v>1097.4</v>
      </c>
      <c r="O46" s="15">
        <f t="shared" si="17"/>
        <v>939.5</v>
      </c>
      <c r="P46" s="15">
        <f t="shared" si="18"/>
        <v>0</v>
      </c>
      <c r="Q46" s="15">
        <f t="shared" si="19"/>
        <v>0</v>
      </c>
      <c r="R46" s="15">
        <f t="shared" si="20"/>
        <v>0</v>
      </c>
      <c r="S46" s="15">
        <f t="shared" si="21"/>
        <v>473.9</v>
      </c>
      <c r="T46" s="15">
        <f>ROUND(SUM(I46)/$Y46*100000,1)</f>
        <v>465.6</v>
      </c>
      <c r="U46" s="15">
        <f t="shared" si="22"/>
        <v>158</v>
      </c>
      <c r="V46" s="15">
        <f t="shared" si="23"/>
        <v>0</v>
      </c>
      <c r="W46" s="16" t="s">
        <v>106</v>
      </c>
      <c r="Y46" s="17">
        <v>12028</v>
      </c>
    </row>
    <row r="47" spans="1:25" ht="17.25" customHeight="1">
      <c r="A47" s="24"/>
      <c r="B47" s="25" t="s">
        <v>34</v>
      </c>
      <c r="C47" s="7">
        <f t="shared" si="13"/>
        <v>132</v>
      </c>
      <c r="D47" s="7">
        <f t="shared" si="14"/>
        <v>113</v>
      </c>
      <c r="E47" s="26">
        <v>0</v>
      </c>
      <c r="F47" s="26">
        <v>0</v>
      </c>
      <c r="G47" s="26">
        <v>0</v>
      </c>
      <c r="H47" s="26">
        <v>57</v>
      </c>
      <c r="I47" s="26">
        <v>56</v>
      </c>
      <c r="J47" s="26">
        <v>0</v>
      </c>
      <c r="K47" s="26">
        <v>19</v>
      </c>
      <c r="L47" s="26">
        <v>0</v>
      </c>
      <c r="M47" s="26">
        <v>0</v>
      </c>
      <c r="N47" s="27">
        <f t="shared" si="16"/>
        <v>1097.4</v>
      </c>
      <c r="O47" s="27">
        <f t="shared" si="17"/>
        <v>939.5</v>
      </c>
      <c r="P47" s="27">
        <f t="shared" si="18"/>
        <v>0</v>
      </c>
      <c r="Q47" s="27">
        <f t="shared" si="19"/>
        <v>0</v>
      </c>
      <c r="R47" s="27">
        <f t="shared" si="20"/>
        <v>0</v>
      </c>
      <c r="S47" s="27">
        <f t="shared" si="21"/>
        <v>473.9</v>
      </c>
      <c r="T47" s="27">
        <f t="shared" si="12"/>
        <v>465.6</v>
      </c>
      <c r="U47" s="27">
        <f t="shared" si="22"/>
        <v>158</v>
      </c>
      <c r="V47" s="28">
        <f t="shared" si="23"/>
        <v>0</v>
      </c>
      <c r="W47" s="29" t="s">
        <v>84</v>
      </c>
      <c r="Y47" s="17">
        <v>12028</v>
      </c>
    </row>
  </sheetData>
  <mergeCells count="48">
    <mergeCell ref="Q7:Q9"/>
    <mergeCell ref="F7:F9"/>
    <mergeCell ref="H7:H9"/>
    <mergeCell ref="D6:J6"/>
    <mergeCell ref="K6:L6"/>
    <mergeCell ref="K7:K9"/>
    <mergeCell ref="L7:L9"/>
    <mergeCell ref="E7:E9"/>
    <mergeCell ref="G7:G9"/>
    <mergeCell ref="T4:W4"/>
    <mergeCell ref="I7:I9"/>
    <mergeCell ref="J7:J9"/>
    <mergeCell ref="A46:B46"/>
    <mergeCell ref="A16:B16"/>
    <mergeCell ref="A17:B17"/>
    <mergeCell ref="A18:B18"/>
    <mergeCell ref="A19:B19"/>
    <mergeCell ref="A20:B20"/>
    <mergeCell ref="A21:B21"/>
    <mergeCell ref="A32:B32"/>
    <mergeCell ref="A38:B38"/>
    <mergeCell ref="A41:B41"/>
    <mergeCell ref="W5:W9"/>
    <mergeCell ref="O7:O9"/>
    <mergeCell ref="P7:P9"/>
    <mergeCell ref="T7:T9"/>
    <mergeCell ref="C6:C9"/>
    <mergeCell ref="A28:B28"/>
    <mergeCell ref="D7:D9"/>
    <mergeCell ref="A10:B10"/>
    <mergeCell ref="A5:B9"/>
    <mergeCell ref="A26:B26"/>
    <mergeCell ref="A22:B22"/>
    <mergeCell ref="A23:B23"/>
    <mergeCell ref="A24:B24"/>
    <mergeCell ref="A25:B25"/>
    <mergeCell ref="A12:B12"/>
    <mergeCell ref="A14:B14"/>
    <mergeCell ref="S7:S9"/>
    <mergeCell ref="C1:U3"/>
    <mergeCell ref="R7:R9"/>
    <mergeCell ref="O6:T6"/>
    <mergeCell ref="U6:U9"/>
    <mergeCell ref="C5:M5"/>
    <mergeCell ref="M6:M9"/>
    <mergeCell ref="N6:N9"/>
    <mergeCell ref="N5:V5"/>
    <mergeCell ref="V6:V9"/>
  </mergeCells>
  <printOptions horizontalCentered="1"/>
  <pageMargins left="0.5905511811023623" right="0.5905511811023623" top="0.5905511811023623" bottom="0.5905511811023623" header="0" footer="0"/>
  <pageSetup blackAndWhite="1" fitToHeight="1" fitToWidth="1" orientation="landscape" paperSize="9" scale="72" r:id="rId1"/>
  <ignoredErrors>
    <ignoredError sqref="D16:D34 D35:D47 T11 T13 T15 T2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workbookViewId="0" topLeftCell="A1">
      <selection activeCell="A3" sqref="A3"/>
    </sheetView>
  </sheetViews>
  <sheetFormatPr defaultColWidth="9.00390625" defaultRowHeight="13.5"/>
  <cols>
    <col min="1" max="1" width="3.50390625" style="11" customWidth="1"/>
    <col min="2" max="2" width="11.00390625" style="11" bestFit="1" customWidth="1"/>
    <col min="3" max="3" width="8.375" style="11" bestFit="1" customWidth="1"/>
    <col min="4" max="11" width="7.75390625" style="11" customWidth="1"/>
    <col min="12" max="13" width="7.875" style="11" customWidth="1"/>
    <col min="14" max="14" width="11.625" style="11" customWidth="1"/>
    <col min="15" max="15" width="11.75390625" style="11" customWidth="1"/>
    <col min="16" max="19" width="7.875" style="11" customWidth="1"/>
    <col min="20" max="20" width="9.625" style="11" customWidth="1"/>
    <col min="21" max="21" width="11.50390625" style="11" customWidth="1"/>
    <col min="22" max="22" width="7.875" style="11" customWidth="1"/>
    <col min="23" max="23" width="6.00390625" style="11" bestFit="1" customWidth="1"/>
    <col min="24" max="16384" width="9.00390625" style="11" customWidth="1"/>
  </cols>
  <sheetData>
    <row r="1" spans="1:23" ht="13.5" customHeight="1">
      <c r="A1" s="9" t="s">
        <v>144</v>
      </c>
      <c r="B1" s="9"/>
      <c r="C1" s="40" t="s">
        <v>147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0"/>
      <c r="W1" s="10"/>
    </row>
    <row r="2" spans="1:23" ht="13.5" customHeight="1">
      <c r="A2" s="9" t="s">
        <v>146</v>
      </c>
      <c r="B2" s="9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10"/>
      <c r="W2" s="10"/>
    </row>
    <row r="3" spans="3:23" ht="17.25" customHeight="1"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W3" s="4"/>
    </row>
    <row r="4" spans="1:23" ht="17.25" customHeight="1" thickBot="1">
      <c r="A4" s="12"/>
      <c r="B4" s="12"/>
      <c r="C4" s="12"/>
      <c r="S4" s="36" t="s">
        <v>154</v>
      </c>
      <c r="T4" s="36"/>
      <c r="U4" s="36"/>
      <c r="V4" s="36"/>
      <c r="W4" s="36"/>
    </row>
    <row r="5" spans="1:23" ht="24.75" customHeight="1">
      <c r="A5" s="56" t="s">
        <v>74</v>
      </c>
      <c r="B5" s="57"/>
      <c r="C5" s="46" t="s">
        <v>133</v>
      </c>
      <c r="D5" s="47"/>
      <c r="E5" s="47"/>
      <c r="F5" s="47"/>
      <c r="G5" s="47"/>
      <c r="H5" s="47"/>
      <c r="I5" s="47"/>
      <c r="J5" s="47"/>
      <c r="K5" s="47"/>
      <c r="L5" s="47"/>
      <c r="M5" s="48"/>
      <c r="N5" s="46" t="s">
        <v>131</v>
      </c>
      <c r="O5" s="47"/>
      <c r="P5" s="47"/>
      <c r="Q5" s="47"/>
      <c r="R5" s="47"/>
      <c r="S5" s="47"/>
      <c r="T5" s="47"/>
      <c r="U5" s="47"/>
      <c r="V5" s="48"/>
      <c r="W5" s="62" t="s">
        <v>74</v>
      </c>
    </row>
    <row r="6" spans="1:23" ht="21" customHeight="1">
      <c r="A6" s="56"/>
      <c r="B6" s="57"/>
      <c r="C6" s="37" t="s">
        <v>140</v>
      </c>
      <c r="D6" s="78" t="s">
        <v>1</v>
      </c>
      <c r="E6" s="79"/>
      <c r="F6" s="79"/>
      <c r="G6" s="79"/>
      <c r="H6" s="79"/>
      <c r="I6" s="79"/>
      <c r="J6" s="80"/>
      <c r="K6" s="67" t="s">
        <v>152</v>
      </c>
      <c r="L6" s="68"/>
      <c r="M6" s="42" t="s">
        <v>136</v>
      </c>
      <c r="N6" s="37" t="s">
        <v>141</v>
      </c>
      <c r="O6" s="43" t="s">
        <v>132</v>
      </c>
      <c r="P6" s="44"/>
      <c r="Q6" s="44"/>
      <c r="R6" s="44"/>
      <c r="S6" s="44"/>
      <c r="T6" s="45"/>
      <c r="U6" s="42" t="s">
        <v>135</v>
      </c>
      <c r="V6" s="42" t="s">
        <v>139</v>
      </c>
      <c r="W6" s="63"/>
    </row>
    <row r="7" spans="1:25" ht="21.75" customHeight="1">
      <c r="A7" s="56"/>
      <c r="B7" s="57"/>
      <c r="C7" s="38"/>
      <c r="D7" s="56" t="s">
        <v>0</v>
      </c>
      <c r="E7" s="67" t="s">
        <v>150</v>
      </c>
      <c r="F7" s="67" t="s">
        <v>143</v>
      </c>
      <c r="G7" s="67" t="s">
        <v>138</v>
      </c>
      <c r="H7" s="67" t="s">
        <v>151</v>
      </c>
      <c r="I7" s="42" t="s">
        <v>134</v>
      </c>
      <c r="J7" s="73" t="s">
        <v>153</v>
      </c>
      <c r="K7" s="69" t="s">
        <v>0</v>
      </c>
      <c r="L7" s="67" t="s">
        <v>151</v>
      </c>
      <c r="M7" s="42"/>
      <c r="N7" s="49"/>
      <c r="O7" s="35" t="s">
        <v>0</v>
      </c>
      <c r="P7" s="42" t="s">
        <v>137</v>
      </c>
      <c r="Q7" s="42" t="s">
        <v>143</v>
      </c>
      <c r="R7" s="42" t="s">
        <v>138</v>
      </c>
      <c r="S7" s="42" t="s">
        <v>157</v>
      </c>
      <c r="T7" s="37" t="s">
        <v>158</v>
      </c>
      <c r="U7" s="42"/>
      <c r="V7" s="42"/>
      <c r="W7" s="63"/>
      <c r="Y7" s="11" t="s">
        <v>155</v>
      </c>
    </row>
    <row r="8" spans="1:23" ht="16.5" customHeight="1">
      <c r="A8" s="56"/>
      <c r="B8" s="57"/>
      <c r="C8" s="38"/>
      <c r="D8" s="56"/>
      <c r="E8" s="76"/>
      <c r="F8" s="76"/>
      <c r="G8" s="76"/>
      <c r="H8" s="76"/>
      <c r="I8" s="35"/>
      <c r="J8" s="74"/>
      <c r="K8" s="70"/>
      <c r="L8" s="76"/>
      <c r="M8" s="42"/>
      <c r="N8" s="49"/>
      <c r="O8" s="35"/>
      <c r="P8" s="35"/>
      <c r="Q8" s="42"/>
      <c r="R8" s="42"/>
      <c r="S8" s="35"/>
      <c r="T8" s="38"/>
      <c r="U8" s="42"/>
      <c r="V8" s="42"/>
      <c r="W8" s="63"/>
    </row>
    <row r="9" spans="1:25" ht="18.75" customHeight="1">
      <c r="A9" s="58"/>
      <c r="B9" s="59"/>
      <c r="C9" s="39"/>
      <c r="D9" s="58"/>
      <c r="E9" s="77"/>
      <c r="F9" s="77"/>
      <c r="G9" s="77"/>
      <c r="H9" s="77"/>
      <c r="I9" s="35"/>
      <c r="J9" s="75"/>
      <c r="K9" s="71"/>
      <c r="L9" s="77"/>
      <c r="M9" s="42"/>
      <c r="N9" s="50"/>
      <c r="O9" s="35"/>
      <c r="P9" s="35"/>
      <c r="Q9" s="42"/>
      <c r="R9" s="42"/>
      <c r="S9" s="35"/>
      <c r="T9" s="39"/>
      <c r="U9" s="42"/>
      <c r="V9" s="42"/>
      <c r="W9" s="64"/>
      <c r="Y9" s="13" t="s">
        <v>76</v>
      </c>
    </row>
    <row r="10" spans="1:25" ht="17.25" customHeight="1">
      <c r="A10" s="54" t="s">
        <v>35</v>
      </c>
      <c r="B10" s="55"/>
      <c r="C10" s="2">
        <f aca="true" t="shared" si="0" ref="C10:C48">D10+K10</f>
        <v>140</v>
      </c>
      <c r="D10" s="2">
        <f aca="true" t="shared" si="1" ref="D10:D48">SUM(E10:I10)</f>
        <v>47</v>
      </c>
      <c r="E10" s="2">
        <f aca="true" t="shared" si="2" ref="E10:M10">SUM(E11:E18)</f>
        <v>0</v>
      </c>
      <c r="F10" s="2">
        <f>SUM(F11:F18)</f>
        <v>0</v>
      </c>
      <c r="G10" s="2">
        <f t="shared" si="2"/>
        <v>0</v>
      </c>
      <c r="H10" s="2">
        <f>SUM(H11:H18)</f>
        <v>6</v>
      </c>
      <c r="I10" s="2">
        <f t="shared" si="2"/>
        <v>41</v>
      </c>
      <c r="J10" s="2">
        <f>SUM(J11:J18)</f>
        <v>0</v>
      </c>
      <c r="K10" s="2">
        <f t="shared" si="2"/>
        <v>93</v>
      </c>
      <c r="L10" s="2">
        <f t="shared" si="2"/>
        <v>0</v>
      </c>
      <c r="M10" s="2">
        <f t="shared" si="2"/>
        <v>0</v>
      </c>
      <c r="N10" s="15">
        <f aca="true" t="shared" si="3" ref="N10:N48">ROUND(C10/$Y10*100000,1)</f>
        <v>425.7</v>
      </c>
      <c r="O10" s="15">
        <f aca="true" t="shared" si="4" ref="O10:O48">ROUND(D10/$Y10*100000,1)</f>
        <v>142.9</v>
      </c>
      <c r="P10" s="15">
        <f aca="true" t="shared" si="5" ref="P10:P48">ROUND(E10/$Y10*100000,1)</f>
        <v>0</v>
      </c>
      <c r="Q10" s="15">
        <f aca="true" t="shared" si="6" ref="Q10:Q48">ROUND(F10/$Y10*100000,1)</f>
        <v>0</v>
      </c>
      <c r="R10" s="15">
        <f aca="true" t="shared" si="7" ref="R10:R48">ROUND(G10/$Y10*100000,1)</f>
        <v>0</v>
      </c>
      <c r="S10" s="15">
        <f>ROUND(SUM(H10)/$Y10*100000,1)</f>
        <v>18.2</v>
      </c>
      <c r="T10" s="15">
        <f>ROUND(SUM(I10)/$Y10*100000,1)</f>
        <v>124.7</v>
      </c>
      <c r="U10" s="15">
        <f aca="true" t="shared" si="8" ref="U10:U48">ROUND(K10/Y10*100000,1)</f>
        <v>282.8</v>
      </c>
      <c r="V10" s="15">
        <f aca="true" t="shared" si="9" ref="V10:V48">ROUND(M10/Y10*100000,1)</f>
        <v>0</v>
      </c>
      <c r="W10" s="16" t="s">
        <v>107</v>
      </c>
      <c r="Y10" s="17">
        <v>32889</v>
      </c>
    </row>
    <row r="11" spans="1:25" ht="17.25" customHeight="1">
      <c r="A11" s="18"/>
      <c r="B11" s="19" t="s">
        <v>36</v>
      </c>
      <c r="C11" s="6">
        <f t="shared" si="0"/>
        <v>0</v>
      </c>
      <c r="D11" s="6">
        <f t="shared" si="1"/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1">
        <f t="shared" si="3"/>
        <v>0</v>
      </c>
      <c r="O11" s="21">
        <f t="shared" si="4"/>
        <v>0</v>
      </c>
      <c r="P11" s="21">
        <f t="shared" si="5"/>
        <v>0</v>
      </c>
      <c r="Q11" s="21">
        <f t="shared" si="6"/>
        <v>0</v>
      </c>
      <c r="R11" s="21">
        <f t="shared" si="7"/>
        <v>0</v>
      </c>
      <c r="S11" s="21">
        <f aca="true" t="shared" si="10" ref="S11:S48">ROUND(SUM(H11)/$Y11*100000,1)</f>
        <v>0</v>
      </c>
      <c r="T11" s="21">
        <f aca="true" t="shared" si="11" ref="T11:T48">ROUND(SUM(I11)/$Y11*100000,1)</f>
        <v>0</v>
      </c>
      <c r="U11" s="21">
        <f t="shared" si="8"/>
        <v>0</v>
      </c>
      <c r="V11" s="21">
        <f t="shared" si="9"/>
        <v>0</v>
      </c>
      <c r="W11" s="22" t="s">
        <v>108</v>
      </c>
      <c r="Y11" s="17">
        <v>2580</v>
      </c>
    </row>
    <row r="12" spans="1:25" ht="17.25" customHeight="1">
      <c r="A12" s="23"/>
      <c r="B12" s="19" t="s">
        <v>37</v>
      </c>
      <c r="C12" s="6">
        <f t="shared" si="0"/>
        <v>21</v>
      </c>
      <c r="D12" s="6">
        <f t="shared" si="1"/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21</v>
      </c>
      <c r="L12" s="20">
        <v>0</v>
      </c>
      <c r="M12" s="20">
        <v>0</v>
      </c>
      <c r="N12" s="21">
        <f t="shared" si="3"/>
        <v>291.4</v>
      </c>
      <c r="O12" s="21">
        <f t="shared" si="4"/>
        <v>0</v>
      </c>
      <c r="P12" s="21">
        <f t="shared" si="5"/>
        <v>0</v>
      </c>
      <c r="Q12" s="21">
        <f t="shared" si="6"/>
        <v>0</v>
      </c>
      <c r="R12" s="21">
        <f t="shared" si="7"/>
        <v>0</v>
      </c>
      <c r="S12" s="21">
        <f t="shared" si="10"/>
        <v>0</v>
      </c>
      <c r="T12" s="21">
        <f t="shared" si="11"/>
        <v>0</v>
      </c>
      <c r="U12" s="21">
        <f t="shared" si="8"/>
        <v>291.4</v>
      </c>
      <c r="V12" s="21">
        <f t="shared" si="9"/>
        <v>0</v>
      </c>
      <c r="W12" s="22" t="s">
        <v>109</v>
      </c>
      <c r="Y12" s="17">
        <v>7206</v>
      </c>
    </row>
    <row r="13" spans="1:25" ht="17.25" customHeight="1">
      <c r="A13" s="18"/>
      <c r="B13" s="19" t="s">
        <v>38</v>
      </c>
      <c r="C13" s="6">
        <f t="shared" si="0"/>
        <v>0</v>
      </c>
      <c r="D13" s="6">
        <f t="shared" si="1"/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f t="shared" si="3"/>
        <v>0</v>
      </c>
      <c r="O13" s="21">
        <f t="shared" si="4"/>
        <v>0</v>
      </c>
      <c r="P13" s="21">
        <f t="shared" si="5"/>
        <v>0</v>
      </c>
      <c r="Q13" s="21">
        <f t="shared" si="6"/>
        <v>0</v>
      </c>
      <c r="R13" s="21">
        <f t="shared" si="7"/>
        <v>0</v>
      </c>
      <c r="S13" s="21">
        <f t="shared" si="10"/>
        <v>0</v>
      </c>
      <c r="T13" s="21">
        <f t="shared" si="11"/>
        <v>0</v>
      </c>
      <c r="U13" s="21">
        <f t="shared" si="8"/>
        <v>0</v>
      </c>
      <c r="V13" s="21">
        <f t="shared" si="9"/>
        <v>0</v>
      </c>
      <c r="W13" s="22" t="s">
        <v>110</v>
      </c>
      <c r="Y13" s="17">
        <v>1968</v>
      </c>
    </row>
    <row r="14" spans="1:25" ht="17.25" customHeight="1">
      <c r="A14" s="23"/>
      <c r="B14" s="19" t="s">
        <v>39</v>
      </c>
      <c r="C14" s="6">
        <f t="shared" si="0"/>
        <v>18</v>
      </c>
      <c r="D14" s="6">
        <f t="shared" si="1"/>
        <v>0</v>
      </c>
      <c r="E14" s="20">
        <v>0</v>
      </c>
      <c r="F14" s="20">
        <v>0</v>
      </c>
      <c r="G14" s="20">
        <v>0</v>
      </c>
      <c r="H14" s="34">
        <v>0</v>
      </c>
      <c r="I14" s="20">
        <v>0</v>
      </c>
      <c r="J14" s="20">
        <v>0</v>
      </c>
      <c r="K14" s="20">
        <v>18</v>
      </c>
      <c r="L14" s="20">
        <v>0</v>
      </c>
      <c r="M14" s="20">
        <v>0</v>
      </c>
      <c r="N14" s="21">
        <f t="shared" si="3"/>
        <v>518.9</v>
      </c>
      <c r="O14" s="21">
        <f t="shared" si="4"/>
        <v>0</v>
      </c>
      <c r="P14" s="21">
        <f t="shared" si="5"/>
        <v>0</v>
      </c>
      <c r="Q14" s="21">
        <f t="shared" si="6"/>
        <v>0</v>
      </c>
      <c r="R14" s="21">
        <f t="shared" si="7"/>
        <v>0</v>
      </c>
      <c r="S14" s="21">
        <f t="shared" si="10"/>
        <v>0</v>
      </c>
      <c r="T14" s="21">
        <f t="shared" si="11"/>
        <v>0</v>
      </c>
      <c r="U14" s="21">
        <f t="shared" si="8"/>
        <v>518.9</v>
      </c>
      <c r="V14" s="21">
        <f t="shared" si="9"/>
        <v>0</v>
      </c>
      <c r="W14" s="22" t="s">
        <v>90</v>
      </c>
      <c r="X14" s="1"/>
      <c r="Y14" s="17">
        <v>3469</v>
      </c>
    </row>
    <row r="15" spans="1:25" ht="17.25" customHeight="1">
      <c r="A15" s="18"/>
      <c r="B15" s="19" t="s">
        <v>40</v>
      </c>
      <c r="C15" s="6">
        <f t="shared" si="0"/>
        <v>0</v>
      </c>
      <c r="D15" s="6">
        <f t="shared" si="1"/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1">
        <f t="shared" si="3"/>
        <v>0</v>
      </c>
      <c r="O15" s="21">
        <f t="shared" si="4"/>
        <v>0</v>
      </c>
      <c r="P15" s="21">
        <f t="shared" si="5"/>
        <v>0</v>
      </c>
      <c r="Q15" s="21">
        <f t="shared" si="6"/>
        <v>0</v>
      </c>
      <c r="R15" s="21">
        <f t="shared" si="7"/>
        <v>0</v>
      </c>
      <c r="S15" s="21">
        <f t="shared" si="10"/>
        <v>0</v>
      </c>
      <c r="T15" s="21">
        <f t="shared" si="11"/>
        <v>0</v>
      </c>
      <c r="U15" s="21">
        <f t="shared" si="8"/>
        <v>0</v>
      </c>
      <c r="V15" s="21">
        <f t="shared" si="9"/>
        <v>0</v>
      </c>
      <c r="W15" s="22" t="s">
        <v>111</v>
      </c>
      <c r="Y15" s="17">
        <v>2738</v>
      </c>
    </row>
    <row r="16" spans="1:25" ht="17.25" customHeight="1">
      <c r="A16" s="23"/>
      <c r="B16" s="19" t="s">
        <v>41</v>
      </c>
      <c r="C16" s="6">
        <f t="shared" si="0"/>
        <v>19</v>
      </c>
      <c r="D16" s="6">
        <f t="shared" si="1"/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19</v>
      </c>
      <c r="L16" s="20">
        <v>0</v>
      </c>
      <c r="M16" s="20">
        <v>0</v>
      </c>
      <c r="N16" s="21">
        <f t="shared" si="3"/>
        <v>462.5</v>
      </c>
      <c r="O16" s="21">
        <f t="shared" si="4"/>
        <v>0</v>
      </c>
      <c r="P16" s="21">
        <f t="shared" si="5"/>
        <v>0</v>
      </c>
      <c r="Q16" s="21">
        <f t="shared" si="6"/>
        <v>0</v>
      </c>
      <c r="R16" s="21">
        <f t="shared" si="7"/>
        <v>0</v>
      </c>
      <c r="S16" s="21">
        <f t="shared" si="10"/>
        <v>0</v>
      </c>
      <c r="T16" s="21">
        <f t="shared" si="11"/>
        <v>0</v>
      </c>
      <c r="U16" s="21">
        <f t="shared" si="8"/>
        <v>462.5</v>
      </c>
      <c r="V16" s="21">
        <f t="shared" si="9"/>
        <v>0</v>
      </c>
      <c r="W16" s="22" t="s">
        <v>112</v>
      </c>
      <c r="Y16" s="17">
        <v>4108</v>
      </c>
    </row>
    <row r="17" spans="1:25" ht="17.25" customHeight="1">
      <c r="A17" s="23"/>
      <c r="B17" s="19" t="s">
        <v>42</v>
      </c>
      <c r="C17" s="6">
        <f t="shared" si="0"/>
        <v>0</v>
      </c>
      <c r="D17" s="6">
        <f t="shared" si="1"/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1">
        <f t="shared" si="3"/>
        <v>0</v>
      </c>
      <c r="O17" s="21">
        <f t="shared" si="4"/>
        <v>0</v>
      </c>
      <c r="P17" s="21">
        <f t="shared" si="5"/>
        <v>0</v>
      </c>
      <c r="Q17" s="21">
        <f t="shared" si="6"/>
        <v>0</v>
      </c>
      <c r="R17" s="21">
        <f t="shared" si="7"/>
        <v>0</v>
      </c>
      <c r="S17" s="21">
        <f t="shared" si="10"/>
        <v>0</v>
      </c>
      <c r="T17" s="21">
        <f t="shared" si="11"/>
        <v>0</v>
      </c>
      <c r="U17" s="21">
        <f t="shared" si="8"/>
        <v>0</v>
      </c>
      <c r="V17" s="21">
        <f t="shared" si="9"/>
        <v>0</v>
      </c>
      <c r="W17" s="22" t="s">
        <v>113</v>
      </c>
      <c r="Y17" s="17">
        <v>2347</v>
      </c>
    </row>
    <row r="18" spans="1:25" ht="17.25" customHeight="1">
      <c r="A18" s="23"/>
      <c r="B18" s="19" t="s">
        <v>43</v>
      </c>
      <c r="C18" s="6">
        <f t="shared" si="0"/>
        <v>82</v>
      </c>
      <c r="D18" s="6">
        <f t="shared" si="1"/>
        <v>47</v>
      </c>
      <c r="E18" s="20">
        <v>0</v>
      </c>
      <c r="F18" s="20">
        <v>0</v>
      </c>
      <c r="G18" s="20">
        <v>0</v>
      </c>
      <c r="H18" s="20">
        <v>6</v>
      </c>
      <c r="I18" s="20">
        <v>41</v>
      </c>
      <c r="J18" s="20">
        <v>0</v>
      </c>
      <c r="K18" s="20">
        <v>35</v>
      </c>
      <c r="L18" s="20">
        <v>0</v>
      </c>
      <c r="M18" s="20">
        <v>0</v>
      </c>
      <c r="N18" s="21">
        <f t="shared" si="3"/>
        <v>967.8</v>
      </c>
      <c r="O18" s="21">
        <f t="shared" si="4"/>
        <v>554.7</v>
      </c>
      <c r="P18" s="21">
        <f t="shared" si="5"/>
        <v>0</v>
      </c>
      <c r="Q18" s="21">
        <f t="shared" si="6"/>
        <v>0</v>
      </c>
      <c r="R18" s="21">
        <f t="shared" si="7"/>
        <v>0</v>
      </c>
      <c r="S18" s="21">
        <f t="shared" si="10"/>
        <v>70.8</v>
      </c>
      <c r="T18" s="21">
        <f t="shared" si="11"/>
        <v>483.9</v>
      </c>
      <c r="U18" s="21">
        <f t="shared" si="8"/>
        <v>413.1</v>
      </c>
      <c r="V18" s="21">
        <f t="shared" si="9"/>
        <v>0</v>
      </c>
      <c r="W18" s="22" t="s">
        <v>114</v>
      </c>
      <c r="Y18" s="17">
        <v>8473</v>
      </c>
    </row>
    <row r="19" spans="1:25" ht="17.25" customHeight="1">
      <c r="A19" s="54" t="s">
        <v>44</v>
      </c>
      <c r="B19" s="55"/>
      <c r="C19" s="2">
        <f t="shared" si="0"/>
        <v>736</v>
      </c>
      <c r="D19" s="2">
        <f t="shared" si="1"/>
        <v>605</v>
      </c>
      <c r="E19" s="2">
        <f aca="true" t="shared" si="12" ref="E19:M19">SUM(E20:E27)</f>
        <v>0</v>
      </c>
      <c r="F19" s="2">
        <f>SUM(F20:F27)</f>
        <v>4</v>
      </c>
      <c r="G19" s="2">
        <f t="shared" si="12"/>
        <v>0</v>
      </c>
      <c r="H19" s="2">
        <f>SUM(H20:H27)</f>
        <v>108</v>
      </c>
      <c r="I19" s="2">
        <f t="shared" si="12"/>
        <v>493</v>
      </c>
      <c r="J19" s="2">
        <f>SUM(J20:J27)</f>
        <v>0</v>
      </c>
      <c r="K19" s="2">
        <f t="shared" si="12"/>
        <v>131</v>
      </c>
      <c r="L19" s="2">
        <f t="shared" si="12"/>
        <v>24</v>
      </c>
      <c r="M19" s="2">
        <f t="shared" si="12"/>
        <v>0</v>
      </c>
      <c r="N19" s="15">
        <f t="shared" si="3"/>
        <v>1436</v>
      </c>
      <c r="O19" s="15">
        <f t="shared" si="4"/>
        <v>1180.4</v>
      </c>
      <c r="P19" s="15">
        <f t="shared" si="5"/>
        <v>0</v>
      </c>
      <c r="Q19" s="15">
        <f t="shared" si="6"/>
        <v>7.8</v>
      </c>
      <c r="R19" s="15">
        <f t="shared" si="7"/>
        <v>0</v>
      </c>
      <c r="S19" s="15">
        <f t="shared" si="10"/>
        <v>210.7</v>
      </c>
      <c r="T19" s="15">
        <f t="shared" si="11"/>
        <v>961.9</v>
      </c>
      <c r="U19" s="15">
        <f t="shared" si="8"/>
        <v>255.6</v>
      </c>
      <c r="V19" s="15">
        <f t="shared" si="9"/>
        <v>0</v>
      </c>
      <c r="W19" s="16" t="s">
        <v>115</v>
      </c>
      <c r="Y19" s="17">
        <v>51254</v>
      </c>
    </row>
    <row r="20" spans="1:25" ht="17.25" customHeight="1">
      <c r="A20" s="23"/>
      <c r="B20" s="19" t="s">
        <v>45</v>
      </c>
      <c r="C20" s="6">
        <f t="shared" si="0"/>
        <v>110</v>
      </c>
      <c r="D20" s="6">
        <f t="shared" si="1"/>
        <v>74</v>
      </c>
      <c r="E20" s="20">
        <v>0</v>
      </c>
      <c r="F20" s="20">
        <v>0</v>
      </c>
      <c r="G20" s="20">
        <v>0</v>
      </c>
      <c r="H20" s="20">
        <v>0</v>
      </c>
      <c r="I20" s="20">
        <v>74</v>
      </c>
      <c r="J20" s="20">
        <v>0</v>
      </c>
      <c r="K20" s="20">
        <v>36</v>
      </c>
      <c r="L20" s="20">
        <v>12</v>
      </c>
      <c r="M20" s="20">
        <v>0</v>
      </c>
      <c r="N20" s="21">
        <f t="shared" si="3"/>
        <v>1200.5</v>
      </c>
      <c r="O20" s="21">
        <f t="shared" si="4"/>
        <v>807.6</v>
      </c>
      <c r="P20" s="21">
        <f t="shared" si="5"/>
        <v>0</v>
      </c>
      <c r="Q20" s="21">
        <f t="shared" si="6"/>
        <v>0</v>
      </c>
      <c r="R20" s="21">
        <f t="shared" si="7"/>
        <v>0</v>
      </c>
      <c r="S20" s="21">
        <f t="shared" si="10"/>
        <v>0</v>
      </c>
      <c r="T20" s="21">
        <f t="shared" si="11"/>
        <v>807.6</v>
      </c>
      <c r="U20" s="21">
        <f t="shared" si="8"/>
        <v>392.9</v>
      </c>
      <c r="V20" s="21">
        <f t="shared" si="9"/>
        <v>0</v>
      </c>
      <c r="W20" s="22" t="s">
        <v>102</v>
      </c>
      <c r="Y20" s="17">
        <v>9163</v>
      </c>
    </row>
    <row r="21" spans="1:25" ht="17.25" customHeight="1">
      <c r="A21" s="23"/>
      <c r="B21" s="19" t="s">
        <v>46</v>
      </c>
      <c r="C21" s="6">
        <f t="shared" si="0"/>
        <v>459</v>
      </c>
      <c r="D21" s="6">
        <f t="shared" si="1"/>
        <v>383</v>
      </c>
      <c r="E21" s="20">
        <v>0</v>
      </c>
      <c r="F21" s="20">
        <v>0</v>
      </c>
      <c r="G21" s="20">
        <v>0</v>
      </c>
      <c r="H21" s="20">
        <v>68</v>
      </c>
      <c r="I21" s="20">
        <v>315</v>
      </c>
      <c r="J21" s="20">
        <v>0</v>
      </c>
      <c r="K21" s="20">
        <v>76</v>
      </c>
      <c r="L21" s="20">
        <v>12</v>
      </c>
      <c r="M21" s="20">
        <v>0</v>
      </c>
      <c r="N21" s="21">
        <f t="shared" si="3"/>
        <v>2519.9</v>
      </c>
      <c r="O21" s="21">
        <f t="shared" si="4"/>
        <v>2102.7</v>
      </c>
      <c r="P21" s="21">
        <f t="shared" si="5"/>
        <v>0</v>
      </c>
      <c r="Q21" s="21">
        <f t="shared" si="6"/>
        <v>0</v>
      </c>
      <c r="R21" s="21">
        <f t="shared" si="7"/>
        <v>0</v>
      </c>
      <c r="S21" s="21">
        <f t="shared" si="10"/>
        <v>373.3</v>
      </c>
      <c r="T21" s="21">
        <f t="shared" si="11"/>
        <v>1729.3</v>
      </c>
      <c r="U21" s="21">
        <f t="shared" si="8"/>
        <v>417.2</v>
      </c>
      <c r="V21" s="21">
        <f t="shared" si="9"/>
        <v>0</v>
      </c>
      <c r="W21" s="22" t="s">
        <v>116</v>
      </c>
      <c r="Y21" s="17">
        <v>18215</v>
      </c>
    </row>
    <row r="22" spans="1:25" ht="17.25" customHeight="1">
      <c r="A22" s="23"/>
      <c r="B22" s="19" t="s">
        <v>47</v>
      </c>
      <c r="C22" s="6">
        <f t="shared" si="0"/>
        <v>0</v>
      </c>
      <c r="D22" s="6">
        <f t="shared" si="1"/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1">
        <f t="shared" si="3"/>
        <v>0</v>
      </c>
      <c r="O22" s="21">
        <f t="shared" si="4"/>
        <v>0</v>
      </c>
      <c r="P22" s="21">
        <f t="shared" si="5"/>
        <v>0</v>
      </c>
      <c r="Q22" s="21">
        <f t="shared" si="6"/>
        <v>0</v>
      </c>
      <c r="R22" s="21">
        <f t="shared" si="7"/>
        <v>0</v>
      </c>
      <c r="S22" s="21">
        <f t="shared" si="10"/>
        <v>0</v>
      </c>
      <c r="T22" s="21">
        <f t="shared" si="11"/>
        <v>0</v>
      </c>
      <c r="U22" s="21">
        <f t="shared" si="8"/>
        <v>0</v>
      </c>
      <c r="V22" s="21">
        <f t="shared" si="9"/>
        <v>0</v>
      </c>
      <c r="W22" s="22" t="s">
        <v>117</v>
      </c>
      <c r="Y22" s="17">
        <v>2444</v>
      </c>
    </row>
    <row r="23" spans="1:25" ht="17.25" customHeight="1">
      <c r="A23" s="23"/>
      <c r="B23" s="19" t="s">
        <v>48</v>
      </c>
      <c r="C23" s="6">
        <f t="shared" si="0"/>
        <v>167</v>
      </c>
      <c r="D23" s="6">
        <f t="shared" si="1"/>
        <v>148</v>
      </c>
      <c r="E23" s="20">
        <v>0</v>
      </c>
      <c r="F23" s="20">
        <v>4</v>
      </c>
      <c r="G23" s="20">
        <v>0</v>
      </c>
      <c r="H23" s="20">
        <v>40</v>
      </c>
      <c r="I23" s="20">
        <v>104</v>
      </c>
      <c r="J23" s="20">
        <v>0</v>
      </c>
      <c r="K23" s="20">
        <v>19</v>
      </c>
      <c r="L23" s="20">
        <v>0</v>
      </c>
      <c r="M23" s="20">
        <v>0</v>
      </c>
      <c r="N23" s="21">
        <f t="shared" si="3"/>
        <v>2668.2</v>
      </c>
      <c r="O23" s="21">
        <f t="shared" si="4"/>
        <v>2364.6</v>
      </c>
      <c r="P23" s="21">
        <f t="shared" si="5"/>
        <v>0</v>
      </c>
      <c r="Q23" s="21">
        <f t="shared" si="6"/>
        <v>63.9</v>
      </c>
      <c r="R23" s="21">
        <f t="shared" si="7"/>
        <v>0</v>
      </c>
      <c r="S23" s="21">
        <f t="shared" si="10"/>
        <v>639.1</v>
      </c>
      <c r="T23" s="21">
        <f t="shared" si="11"/>
        <v>1661.6</v>
      </c>
      <c r="U23" s="21">
        <f t="shared" si="8"/>
        <v>303.6</v>
      </c>
      <c r="V23" s="21">
        <f t="shared" si="9"/>
        <v>0</v>
      </c>
      <c r="W23" s="22" t="s">
        <v>118</v>
      </c>
      <c r="Y23" s="17">
        <v>6259</v>
      </c>
    </row>
    <row r="24" spans="1:25" ht="17.25" customHeight="1">
      <c r="A24" s="23"/>
      <c r="B24" s="19" t="s">
        <v>49</v>
      </c>
      <c r="C24" s="6">
        <f t="shared" si="0"/>
        <v>0</v>
      </c>
      <c r="D24" s="6">
        <f t="shared" si="1"/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1">
        <f t="shared" si="3"/>
        <v>0</v>
      </c>
      <c r="O24" s="21">
        <f t="shared" si="4"/>
        <v>0</v>
      </c>
      <c r="P24" s="21">
        <f t="shared" si="5"/>
        <v>0</v>
      </c>
      <c r="Q24" s="21">
        <f t="shared" si="6"/>
        <v>0</v>
      </c>
      <c r="R24" s="21">
        <f t="shared" si="7"/>
        <v>0</v>
      </c>
      <c r="S24" s="21">
        <f t="shared" si="10"/>
        <v>0</v>
      </c>
      <c r="T24" s="21">
        <f t="shared" si="11"/>
        <v>0</v>
      </c>
      <c r="U24" s="21">
        <f t="shared" si="8"/>
        <v>0</v>
      </c>
      <c r="V24" s="21">
        <f t="shared" si="9"/>
        <v>0</v>
      </c>
      <c r="W24" s="22" t="s">
        <v>119</v>
      </c>
      <c r="Y24" s="17">
        <v>3246</v>
      </c>
    </row>
    <row r="25" spans="1:25" ht="17.25" customHeight="1">
      <c r="A25" s="23"/>
      <c r="B25" s="19" t="s">
        <v>50</v>
      </c>
      <c r="C25" s="6">
        <f t="shared" si="0"/>
        <v>0</v>
      </c>
      <c r="D25" s="6">
        <f t="shared" si="1"/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1">
        <f t="shared" si="3"/>
        <v>0</v>
      </c>
      <c r="O25" s="21">
        <f t="shared" si="4"/>
        <v>0</v>
      </c>
      <c r="P25" s="21">
        <f t="shared" si="5"/>
        <v>0</v>
      </c>
      <c r="Q25" s="21">
        <f t="shared" si="6"/>
        <v>0</v>
      </c>
      <c r="R25" s="21">
        <f t="shared" si="7"/>
        <v>0</v>
      </c>
      <c r="S25" s="21">
        <f t="shared" si="10"/>
        <v>0</v>
      </c>
      <c r="T25" s="21">
        <f t="shared" si="11"/>
        <v>0</v>
      </c>
      <c r="U25" s="21">
        <f t="shared" si="8"/>
        <v>0</v>
      </c>
      <c r="V25" s="21">
        <f t="shared" si="9"/>
        <v>0</v>
      </c>
      <c r="W25" s="22" t="s">
        <v>80</v>
      </c>
      <c r="Y25" s="17">
        <v>5211</v>
      </c>
    </row>
    <row r="26" spans="1:25" ht="17.25" customHeight="1">
      <c r="A26" s="23"/>
      <c r="B26" s="19" t="s">
        <v>51</v>
      </c>
      <c r="C26" s="6">
        <f t="shared" si="0"/>
        <v>0</v>
      </c>
      <c r="D26" s="6">
        <f t="shared" si="1"/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1">
        <f t="shared" si="3"/>
        <v>0</v>
      </c>
      <c r="O26" s="21">
        <f t="shared" si="4"/>
        <v>0</v>
      </c>
      <c r="P26" s="21">
        <f t="shared" si="5"/>
        <v>0</v>
      </c>
      <c r="Q26" s="21">
        <f t="shared" si="6"/>
        <v>0</v>
      </c>
      <c r="R26" s="21">
        <f t="shared" si="7"/>
        <v>0</v>
      </c>
      <c r="S26" s="21">
        <f t="shared" si="10"/>
        <v>0</v>
      </c>
      <c r="T26" s="21">
        <f t="shared" si="11"/>
        <v>0</v>
      </c>
      <c r="U26" s="21">
        <f t="shared" si="8"/>
        <v>0</v>
      </c>
      <c r="V26" s="21">
        <f t="shared" si="9"/>
        <v>0</v>
      </c>
      <c r="W26" s="22" t="s">
        <v>120</v>
      </c>
      <c r="Y26" s="17">
        <v>2439</v>
      </c>
    </row>
    <row r="27" spans="1:25" ht="17.25" customHeight="1">
      <c r="A27" s="18"/>
      <c r="B27" s="19" t="s">
        <v>52</v>
      </c>
      <c r="C27" s="6">
        <f t="shared" si="0"/>
        <v>0</v>
      </c>
      <c r="D27" s="6">
        <f t="shared" si="1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1">
        <f t="shared" si="3"/>
        <v>0</v>
      </c>
      <c r="O27" s="21">
        <f t="shared" si="4"/>
        <v>0</v>
      </c>
      <c r="P27" s="21">
        <f t="shared" si="5"/>
        <v>0</v>
      </c>
      <c r="Q27" s="21">
        <f t="shared" si="6"/>
        <v>0</v>
      </c>
      <c r="R27" s="21">
        <f t="shared" si="7"/>
        <v>0</v>
      </c>
      <c r="S27" s="21">
        <f t="shared" si="10"/>
        <v>0</v>
      </c>
      <c r="T27" s="21">
        <f t="shared" si="11"/>
        <v>0</v>
      </c>
      <c r="U27" s="21">
        <f t="shared" si="8"/>
        <v>0</v>
      </c>
      <c r="V27" s="21">
        <f t="shared" si="9"/>
        <v>0</v>
      </c>
      <c r="W27" s="22" t="s">
        <v>121</v>
      </c>
      <c r="Y27" s="17">
        <v>4277</v>
      </c>
    </row>
    <row r="28" spans="1:25" ht="17.25" customHeight="1">
      <c r="A28" s="54" t="s">
        <v>53</v>
      </c>
      <c r="B28" s="55"/>
      <c r="C28" s="2">
        <f t="shared" si="0"/>
        <v>161</v>
      </c>
      <c r="D28" s="2">
        <f t="shared" si="1"/>
        <v>126</v>
      </c>
      <c r="E28" s="2">
        <f aca="true" t="shared" si="13" ref="E28:M28">SUM(E29:E31)</f>
        <v>0</v>
      </c>
      <c r="F28" s="2">
        <f>SUM(F29:F31)</f>
        <v>0</v>
      </c>
      <c r="G28" s="2">
        <f t="shared" si="13"/>
        <v>0</v>
      </c>
      <c r="H28" s="2">
        <f>SUM(H29:H31)</f>
        <v>46</v>
      </c>
      <c r="I28" s="2">
        <f t="shared" si="13"/>
        <v>80</v>
      </c>
      <c r="J28" s="2">
        <f>SUM(J29:J31)</f>
        <v>0</v>
      </c>
      <c r="K28" s="2">
        <f t="shared" si="13"/>
        <v>35</v>
      </c>
      <c r="L28" s="2">
        <f t="shared" si="13"/>
        <v>12</v>
      </c>
      <c r="M28" s="2">
        <f t="shared" si="13"/>
        <v>0</v>
      </c>
      <c r="N28" s="15">
        <f t="shared" si="3"/>
        <v>1489.9</v>
      </c>
      <c r="O28" s="15">
        <f t="shared" si="4"/>
        <v>1166</v>
      </c>
      <c r="P28" s="15">
        <f t="shared" si="5"/>
        <v>0</v>
      </c>
      <c r="Q28" s="15">
        <f t="shared" si="6"/>
        <v>0</v>
      </c>
      <c r="R28" s="15">
        <f t="shared" si="7"/>
        <v>0</v>
      </c>
      <c r="S28" s="15">
        <f t="shared" si="10"/>
        <v>425.7</v>
      </c>
      <c r="T28" s="15">
        <f t="shared" si="11"/>
        <v>740.3</v>
      </c>
      <c r="U28" s="15">
        <f t="shared" si="8"/>
        <v>323.9</v>
      </c>
      <c r="V28" s="15">
        <f t="shared" si="9"/>
        <v>0</v>
      </c>
      <c r="W28" s="16" t="s">
        <v>111</v>
      </c>
      <c r="Y28" s="17">
        <v>10806</v>
      </c>
    </row>
    <row r="29" spans="1:25" ht="17.25" customHeight="1">
      <c r="A29" s="18"/>
      <c r="B29" s="19" t="s">
        <v>54</v>
      </c>
      <c r="C29" s="6">
        <f t="shared" si="0"/>
        <v>0</v>
      </c>
      <c r="D29" s="6">
        <f t="shared" si="1"/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1">
        <f t="shared" si="3"/>
        <v>0</v>
      </c>
      <c r="O29" s="21">
        <f t="shared" si="4"/>
        <v>0</v>
      </c>
      <c r="P29" s="21">
        <f t="shared" si="5"/>
        <v>0</v>
      </c>
      <c r="Q29" s="21">
        <f t="shared" si="6"/>
        <v>0</v>
      </c>
      <c r="R29" s="21">
        <f t="shared" si="7"/>
        <v>0</v>
      </c>
      <c r="S29" s="21">
        <f t="shared" si="10"/>
        <v>0</v>
      </c>
      <c r="T29" s="21">
        <f t="shared" si="11"/>
        <v>0</v>
      </c>
      <c r="U29" s="21">
        <f t="shared" si="8"/>
        <v>0</v>
      </c>
      <c r="V29" s="21">
        <f t="shared" si="9"/>
        <v>0</v>
      </c>
      <c r="W29" s="22" t="s">
        <v>122</v>
      </c>
      <c r="Y29" s="17">
        <v>3431</v>
      </c>
    </row>
    <row r="30" spans="1:25" ht="17.25" customHeight="1">
      <c r="A30" s="18"/>
      <c r="B30" s="19" t="s">
        <v>55</v>
      </c>
      <c r="C30" s="6">
        <f t="shared" si="0"/>
        <v>142</v>
      </c>
      <c r="D30" s="6">
        <f t="shared" si="1"/>
        <v>126</v>
      </c>
      <c r="E30" s="20">
        <v>0</v>
      </c>
      <c r="F30" s="20">
        <v>0</v>
      </c>
      <c r="G30" s="20">
        <v>0</v>
      </c>
      <c r="H30" s="20">
        <v>46</v>
      </c>
      <c r="I30" s="20">
        <v>80</v>
      </c>
      <c r="J30" s="20">
        <v>0</v>
      </c>
      <c r="K30" s="20">
        <v>16</v>
      </c>
      <c r="L30" s="20">
        <v>3</v>
      </c>
      <c r="M30" s="20">
        <v>0</v>
      </c>
      <c r="N30" s="21">
        <f t="shared" si="3"/>
        <v>3072.3</v>
      </c>
      <c r="O30" s="21">
        <f t="shared" si="4"/>
        <v>2726.1</v>
      </c>
      <c r="P30" s="21">
        <f t="shared" si="5"/>
        <v>0</v>
      </c>
      <c r="Q30" s="21">
        <f t="shared" si="6"/>
        <v>0</v>
      </c>
      <c r="R30" s="21">
        <f t="shared" si="7"/>
        <v>0</v>
      </c>
      <c r="S30" s="21">
        <f t="shared" si="10"/>
        <v>995.2</v>
      </c>
      <c r="T30" s="21">
        <f t="shared" si="11"/>
        <v>1730.9</v>
      </c>
      <c r="U30" s="21">
        <f t="shared" si="8"/>
        <v>346.2</v>
      </c>
      <c r="V30" s="21">
        <f t="shared" si="9"/>
        <v>0</v>
      </c>
      <c r="W30" s="22" t="s">
        <v>123</v>
      </c>
      <c r="Y30" s="17">
        <v>4622</v>
      </c>
    </row>
    <row r="31" spans="1:25" ht="17.25" customHeight="1">
      <c r="A31" s="18"/>
      <c r="B31" s="19" t="s">
        <v>56</v>
      </c>
      <c r="C31" s="6">
        <f t="shared" si="0"/>
        <v>19</v>
      </c>
      <c r="D31" s="6">
        <f t="shared" si="1"/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19</v>
      </c>
      <c r="L31" s="20">
        <v>9</v>
      </c>
      <c r="M31" s="20">
        <v>0</v>
      </c>
      <c r="N31" s="21">
        <f t="shared" si="3"/>
        <v>690.2</v>
      </c>
      <c r="O31" s="21">
        <f t="shared" si="4"/>
        <v>0</v>
      </c>
      <c r="P31" s="21">
        <f t="shared" si="5"/>
        <v>0</v>
      </c>
      <c r="Q31" s="21">
        <f t="shared" si="6"/>
        <v>0</v>
      </c>
      <c r="R31" s="21">
        <f t="shared" si="7"/>
        <v>0</v>
      </c>
      <c r="S31" s="21">
        <f t="shared" si="10"/>
        <v>0</v>
      </c>
      <c r="T31" s="21">
        <f t="shared" si="11"/>
        <v>0</v>
      </c>
      <c r="U31" s="21">
        <f t="shared" si="8"/>
        <v>690.2</v>
      </c>
      <c r="V31" s="21">
        <f t="shared" si="9"/>
        <v>0</v>
      </c>
      <c r="W31" s="22" t="s">
        <v>111</v>
      </c>
      <c r="Y31" s="17">
        <v>2753</v>
      </c>
    </row>
    <row r="32" spans="1:25" ht="17.25" customHeight="1">
      <c r="A32" s="54" t="s">
        <v>57</v>
      </c>
      <c r="B32" s="55"/>
      <c r="C32" s="2">
        <f t="shared" si="0"/>
        <v>247</v>
      </c>
      <c r="D32" s="2">
        <f t="shared" si="1"/>
        <v>145</v>
      </c>
      <c r="E32" s="2">
        <f aca="true" t="shared" si="14" ref="E32:M32">SUM(E33:E34)</f>
        <v>0</v>
      </c>
      <c r="F32" s="2">
        <f>SUM(F33:F34)</f>
        <v>0</v>
      </c>
      <c r="G32" s="2">
        <f t="shared" si="14"/>
        <v>0</v>
      </c>
      <c r="H32" s="2">
        <f>SUM(H33:H34)</f>
        <v>45</v>
      </c>
      <c r="I32" s="2">
        <f t="shared" si="14"/>
        <v>100</v>
      </c>
      <c r="J32" s="2">
        <f>SUM(J33:J34)</f>
        <v>0</v>
      </c>
      <c r="K32" s="2">
        <f t="shared" si="14"/>
        <v>102</v>
      </c>
      <c r="L32" s="2">
        <f t="shared" si="14"/>
        <v>33</v>
      </c>
      <c r="M32" s="2">
        <f t="shared" si="14"/>
        <v>0</v>
      </c>
      <c r="N32" s="15">
        <f t="shared" si="3"/>
        <v>834.6</v>
      </c>
      <c r="O32" s="15">
        <f t="shared" si="4"/>
        <v>489.9</v>
      </c>
      <c r="P32" s="15">
        <f t="shared" si="5"/>
        <v>0</v>
      </c>
      <c r="Q32" s="15">
        <f t="shared" si="6"/>
        <v>0</v>
      </c>
      <c r="R32" s="15">
        <f t="shared" si="7"/>
        <v>0</v>
      </c>
      <c r="S32" s="15">
        <f t="shared" si="10"/>
        <v>152</v>
      </c>
      <c r="T32" s="15">
        <f t="shared" si="11"/>
        <v>337.9</v>
      </c>
      <c r="U32" s="15">
        <f t="shared" si="8"/>
        <v>344.6</v>
      </c>
      <c r="V32" s="15">
        <f t="shared" si="9"/>
        <v>0</v>
      </c>
      <c r="W32" s="16" t="s">
        <v>124</v>
      </c>
      <c r="Y32" s="17">
        <v>29596</v>
      </c>
    </row>
    <row r="33" spans="1:25" ht="17.25" customHeight="1">
      <c r="A33" s="18"/>
      <c r="B33" s="19" t="s">
        <v>58</v>
      </c>
      <c r="C33" s="6">
        <f t="shared" si="0"/>
        <v>38</v>
      </c>
      <c r="D33" s="6">
        <f t="shared" si="1"/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38</v>
      </c>
      <c r="L33" s="20">
        <v>21</v>
      </c>
      <c r="M33" s="20">
        <v>0</v>
      </c>
      <c r="N33" s="21">
        <f t="shared" si="3"/>
        <v>339.7</v>
      </c>
      <c r="O33" s="21">
        <f t="shared" si="4"/>
        <v>0</v>
      </c>
      <c r="P33" s="21">
        <f t="shared" si="5"/>
        <v>0</v>
      </c>
      <c r="Q33" s="21">
        <f t="shared" si="6"/>
        <v>0</v>
      </c>
      <c r="R33" s="21">
        <f t="shared" si="7"/>
        <v>0</v>
      </c>
      <c r="S33" s="21">
        <f t="shared" si="10"/>
        <v>0</v>
      </c>
      <c r="T33" s="21">
        <f t="shared" si="11"/>
        <v>0</v>
      </c>
      <c r="U33" s="21">
        <f t="shared" si="8"/>
        <v>339.7</v>
      </c>
      <c r="V33" s="21">
        <f t="shared" si="9"/>
        <v>0</v>
      </c>
      <c r="W33" s="22" t="s">
        <v>125</v>
      </c>
      <c r="Y33" s="17">
        <v>11187</v>
      </c>
    </row>
    <row r="34" spans="1:25" ht="17.25" customHeight="1">
      <c r="A34" s="18"/>
      <c r="B34" s="19" t="s">
        <v>59</v>
      </c>
      <c r="C34" s="6">
        <f t="shared" si="0"/>
        <v>209</v>
      </c>
      <c r="D34" s="6">
        <f t="shared" si="1"/>
        <v>145</v>
      </c>
      <c r="E34" s="20">
        <v>0</v>
      </c>
      <c r="F34" s="20">
        <v>0</v>
      </c>
      <c r="G34" s="20">
        <v>0</v>
      </c>
      <c r="H34" s="20">
        <v>45</v>
      </c>
      <c r="I34" s="20">
        <v>100</v>
      </c>
      <c r="J34" s="20">
        <v>0</v>
      </c>
      <c r="K34" s="20">
        <v>64</v>
      </c>
      <c r="L34" s="20">
        <v>12</v>
      </c>
      <c r="M34" s="20">
        <v>0</v>
      </c>
      <c r="N34" s="21">
        <f t="shared" si="3"/>
        <v>1135.3</v>
      </c>
      <c r="O34" s="21">
        <f t="shared" si="4"/>
        <v>787.7</v>
      </c>
      <c r="P34" s="21">
        <f t="shared" si="5"/>
        <v>0</v>
      </c>
      <c r="Q34" s="21">
        <f t="shared" si="6"/>
        <v>0</v>
      </c>
      <c r="R34" s="21">
        <f t="shared" si="7"/>
        <v>0</v>
      </c>
      <c r="S34" s="21">
        <f t="shared" si="10"/>
        <v>244.4</v>
      </c>
      <c r="T34" s="21">
        <f t="shared" si="11"/>
        <v>543.2</v>
      </c>
      <c r="U34" s="21">
        <f t="shared" si="8"/>
        <v>347.7</v>
      </c>
      <c r="V34" s="21">
        <f t="shared" si="9"/>
        <v>0</v>
      </c>
      <c r="W34" s="22" t="s">
        <v>124</v>
      </c>
      <c r="Y34" s="17">
        <v>18409</v>
      </c>
    </row>
    <row r="35" spans="1:25" ht="17.25" customHeight="1">
      <c r="A35" s="54" t="s">
        <v>60</v>
      </c>
      <c r="B35" s="55"/>
      <c r="C35" s="2">
        <f t="shared" si="0"/>
        <v>71</v>
      </c>
      <c r="D35" s="2">
        <f t="shared" si="1"/>
        <v>49</v>
      </c>
      <c r="E35" s="2">
        <f aca="true" t="shared" si="15" ref="E35:M35">SUM(E36:E40)</f>
        <v>0</v>
      </c>
      <c r="F35" s="2">
        <f>SUM(F36:F40)</f>
        <v>0</v>
      </c>
      <c r="G35" s="2">
        <f t="shared" si="15"/>
        <v>0</v>
      </c>
      <c r="H35" s="2">
        <f>SUM(H36:H40)</f>
        <v>49</v>
      </c>
      <c r="I35" s="2">
        <f t="shared" si="15"/>
        <v>0</v>
      </c>
      <c r="J35" s="2">
        <f>SUM(J36:J40)</f>
        <v>0</v>
      </c>
      <c r="K35" s="2">
        <f t="shared" si="15"/>
        <v>22</v>
      </c>
      <c r="L35" s="2">
        <f t="shared" si="15"/>
        <v>0</v>
      </c>
      <c r="M35" s="2">
        <f t="shared" si="15"/>
        <v>0</v>
      </c>
      <c r="N35" s="15">
        <f t="shared" si="3"/>
        <v>510.7</v>
      </c>
      <c r="O35" s="15">
        <f t="shared" si="4"/>
        <v>352.4</v>
      </c>
      <c r="P35" s="15">
        <f t="shared" si="5"/>
        <v>0</v>
      </c>
      <c r="Q35" s="15">
        <f t="shared" si="6"/>
        <v>0</v>
      </c>
      <c r="R35" s="15">
        <f t="shared" si="7"/>
        <v>0</v>
      </c>
      <c r="S35" s="15">
        <f t="shared" si="10"/>
        <v>352.4</v>
      </c>
      <c r="T35" s="15">
        <f t="shared" si="11"/>
        <v>0</v>
      </c>
      <c r="U35" s="15">
        <f t="shared" si="8"/>
        <v>158.2</v>
      </c>
      <c r="V35" s="15">
        <f t="shared" si="9"/>
        <v>0</v>
      </c>
      <c r="W35" s="16" t="s">
        <v>83</v>
      </c>
      <c r="Y35" s="17">
        <v>13903</v>
      </c>
    </row>
    <row r="36" spans="1:25" ht="17.25" customHeight="1">
      <c r="A36" s="18"/>
      <c r="B36" s="19" t="s">
        <v>61</v>
      </c>
      <c r="C36" s="6">
        <f t="shared" si="0"/>
        <v>0</v>
      </c>
      <c r="D36" s="6">
        <f t="shared" si="1"/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1">
        <f t="shared" si="3"/>
        <v>0</v>
      </c>
      <c r="O36" s="21">
        <f t="shared" si="4"/>
        <v>0</v>
      </c>
      <c r="P36" s="21">
        <f t="shared" si="5"/>
        <v>0</v>
      </c>
      <c r="Q36" s="21">
        <f t="shared" si="6"/>
        <v>0</v>
      </c>
      <c r="R36" s="21">
        <f t="shared" si="7"/>
        <v>0</v>
      </c>
      <c r="S36" s="21">
        <f t="shared" si="10"/>
        <v>0</v>
      </c>
      <c r="T36" s="21">
        <f t="shared" si="11"/>
        <v>0</v>
      </c>
      <c r="U36" s="21">
        <f t="shared" si="8"/>
        <v>0</v>
      </c>
      <c r="V36" s="21">
        <f t="shared" si="9"/>
        <v>0</v>
      </c>
      <c r="W36" s="22" t="s">
        <v>126</v>
      </c>
      <c r="Y36" s="17">
        <v>1560</v>
      </c>
    </row>
    <row r="37" spans="1:25" ht="17.25" customHeight="1">
      <c r="A37" s="18"/>
      <c r="B37" s="19" t="s">
        <v>62</v>
      </c>
      <c r="C37" s="6">
        <f t="shared" si="0"/>
        <v>0</v>
      </c>
      <c r="D37" s="6">
        <f t="shared" si="1"/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1">
        <f t="shared" si="3"/>
        <v>0</v>
      </c>
      <c r="O37" s="21">
        <f t="shared" si="4"/>
        <v>0</v>
      </c>
      <c r="P37" s="21">
        <f t="shared" si="5"/>
        <v>0</v>
      </c>
      <c r="Q37" s="21">
        <f t="shared" si="6"/>
        <v>0</v>
      </c>
      <c r="R37" s="21">
        <f t="shared" si="7"/>
        <v>0</v>
      </c>
      <c r="S37" s="21">
        <f t="shared" si="10"/>
        <v>0</v>
      </c>
      <c r="T37" s="21">
        <f t="shared" si="11"/>
        <v>0</v>
      </c>
      <c r="U37" s="21">
        <f t="shared" si="8"/>
        <v>0</v>
      </c>
      <c r="V37" s="21">
        <f t="shared" si="9"/>
        <v>0</v>
      </c>
      <c r="W37" s="22" t="s">
        <v>82</v>
      </c>
      <c r="Y37" s="17">
        <v>1296</v>
      </c>
    </row>
    <row r="38" spans="1:25" ht="17.25" customHeight="1">
      <c r="A38" s="23"/>
      <c r="B38" s="19" t="s">
        <v>63</v>
      </c>
      <c r="C38" s="6">
        <f t="shared" si="0"/>
        <v>18</v>
      </c>
      <c r="D38" s="6">
        <f t="shared" si="1"/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18</v>
      </c>
      <c r="L38" s="20">
        <v>0</v>
      </c>
      <c r="M38" s="20">
        <v>0</v>
      </c>
      <c r="N38" s="21">
        <f t="shared" si="3"/>
        <v>1486.4</v>
      </c>
      <c r="O38" s="21">
        <f t="shared" si="4"/>
        <v>0</v>
      </c>
      <c r="P38" s="21">
        <f t="shared" si="5"/>
        <v>0</v>
      </c>
      <c r="Q38" s="21">
        <f t="shared" si="6"/>
        <v>0</v>
      </c>
      <c r="R38" s="21">
        <f t="shared" si="7"/>
        <v>0</v>
      </c>
      <c r="S38" s="21">
        <f t="shared" si="10"/>
        <v>0</v>
      </c>
      <c r="T38" s="21">
        <f t="shared" si="11"/>
        <v>0</v>
      </c>
      <c r="U38" s="21">
        <f t="shared" si="8"/>
        <v>1486.4</v>
      </c>
      <c r="V38" s="21">
        <f t="shared" si="9"/>
        <v>0</v>
      </c>
      <c r="W38" s="22" t="s">
        <v>108</v>
      </c>
      <c r="Y38" s="17">
        <v>1211</v>
      </c>
    </row>
    <row r="39" spans="1:25" ht="17.25" customHeight="1">
      <c r="A39" s="18"/>
      <c r="B39" s="19" t="s">
        <v>64</v>
      </c>
      <c r="C39" s="6">
        <f t="shared" si="0"/>
        <v>4</v>
      </c>
      <c r="D39" s="6">
        <f t="shared" si="1"/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4</v>
      </c>
      <c r="L39" s="20">
        <v>0</v>
      </c>
      <c r="M39" s="20">
        <v>0</v>
      </c>
      <c r="N39" s="21">
        <f t="shared" si="3"/>
        <v>109.7</v>
      </c>
      <c r="O39" s="21">
        <f t="shared" si="4"/>
        <v>0</v>
      </c>
      <c r="P39" s="21">
        <f t="shared" si="5"/>
        <v>0</v>
      </c>
      <c r="Q39" s="21">
        <f t="shared" si="6"/>
        <v>0</v>
      </c>
      <c r="R39" s="21">
        <f t="shared" si="7"/>
        <v>0</v>
      </c>
      <c r="S39" s="21">
        <f t="shared" si="10"/>
        <v>0</v>
      </c>
      <c r="T39" s="21">
        <f t="shared" si="11"/>
        <v>0</v>
      </c>
      <c r="U39" s="21">
        <f t="shared" si="8"/>
        <v>109.7</v>
      </c>
      <c r="V39" s="21">
        <f t="shared" si="9"/>
        <v>0</v>
      </c>
      <c r="W39" s="22" t="s">
        <v>80</v>
      </c>
      <c r="Y39" s="17">
        <v>3646</v>
      </c>
    </row>
    <row r="40" spans="1:25" ht="17.25" customHeight="1">
      <c r="A40" s="18"/>
      <c r="B40" s="19" t="s">
        <v>65</v>
      </c>
      <c r="C40" s="6">
        <f t="shared" si="0"/>
        <v>49</v>
      </c>
      <c r="D40" s="6">
        <f t="shared" si="1"/>
        <v>49</v>
      </c>
      <c r="E40" s="20">
        <v>0</v>
      </c>
      <c r="F40" s="20">
        <v>0</v>
      </c>
      <c r="G40" s="20">
        <v>0</v>
      </c>
      <c r="H40" s="20">
        <v>49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1">
        <f t="shared" si="3"/>
        <v>791.6</v>
      </c>
      <c r="O40" s="21">
        <f t="shared" si="4"/>
        <v>791.6</v>
      </c>
      <c r="P40" s="21">
        <f t="shared" si="5"/>
        <v>0</v>
      </c>
      <c r="Q40" s="21">
        <f t="shared" si="6"/>
        <v>0</v>
      </c>
      <c r="R40" s="21">
        <f t="shared" si="7"/>
        <v>0</v>
      </c>
      <c r="S40" s="21">
        <f t="shared" si="10"/>
        <v>791.6</v>
      </c>
      <c r="T40" s="21">
        <f t="shared" si="11"/>
        <v>0</v>
      </c>
      <c r="U40" s="21">
        <f t="shared" si="8"/>
        <v>0</v>
      </c>
      <c r="V40" s="21">
        <f t="shared" si="9"/>
        <v>0</v>
      </c>
      <c r="W40" s="22" t="s">
        <v>127</v>
      </c>
      <c r="Y40" s="17">
        <v>6190</v>
      </c>
    </row>
    <row r="41" spans="1:25" ht="17.25" customHeight="1">
      <c r="A41" s="54" t="s">
        <v>66</v>
      </c>
      <c r="B41" s="55"/>
      <c r="C41" s="2">
        <f t="shared" si="0"/>
        <v>124</v>
      </c>
      <c r="D41" s="2">
        <f t="shared" si="1"/>
        <v>40</v>
      </c>
      <c r="E41" s="2">
        <f aca="true" t="shared" si="16" ref="E41:M41">SUM(E42:E45)</f>
        <v>0</v>
      </c>
      <c r="F41" s="2">
        <f>SUM(F42:F45)</f>
        <v>0</v>
      </c>
      <c r="G41" s="2">
        <f t="shared" si="16"/>
        <v>0</v>
      </c>
      <c r="H41" s="2">
        <f>SUM(H42:H45)</f>
        <v>0</v>
      </c>
      <c r="I41" s="2">
        <f t="shared" si="16"/>
        <v>40</v>
      </c>
      <c r="J41" s="2">
        <f>SUM(J42:J45)</f>
        <v>0</v>
      </c>
      <c r="K41" s="2">
        <f t="shared" si="16"/>
        <v>84</v>
      </c>
      <c r="L41" s="2">
        <f t="shared" si="16"/>
        <v>12</v>
      </c>
      <c r="M41" s="2">
        <f t="shared" si="16"/>
        <v>0</v>
      </c>
      <c r="N41" s="15">
        <f t="shared" si="3"/>
        <v>705.5</v>
      </c>
      <c r="O41" s="2">
        <f t="shared" si="4"/>
        <v>227.6</v>
      </c>
      <c r="P41" s="2">
        <f t="shared" si="5"/>
        <v>0</v>
      </c>
      <c r="Q41" s="15">
        <f t="shared" si="6"/>
        <v>0</v>
      </c>
      <c r="R41" s="15">
        <f t="shared" si="7"/>
        <v>0</v>
      </c>
      <c r="S41" s="15">
        <f t="shared" si="10"/>
        <v>0</v>
      </c>
      <c r="T41" s="15">
        <f t="shared" si="11"/>
        <v>227.6</v>
      </c>
      <c r="U41" s="15">
        <f t="shared" si="8"/>
        <v>477.9</v>
      </c>
      <c r="V41" s="15">
        <f t="shared" si="9"/>
        <v>0</v>
      </c>
      <c r="W41" s="16" t="s">
        <v>128</v>
      </c>
      <c r="Y41" s="17">
        <v>17576</v>
      </c>
    </row>
    <row r="42" spans="1:25" ht="17.25" customHeight="1">
      <c r="A42" s="18"/>
      <c r="B42" s="19" t="s">
        <v>67</v>
      </c>
      <c r="C42" s="6">
        <f t="shared" si="0"/>
        <v>78</v>
      </c>
      <c r="D42" s="6">
        <f t="shared" si="1"/>
        <v>40</v>
      </c>
      <c r="E42" s="20">
        <v>0</v>
      </c>
      <c r="F42" s="20">
        <v>0</v>
      </c>
      <c r="G42" s="20">
        <v>0</v>
      </c>
      <c r="H42" s="20">
        <v>0</v>
      </c>
      <c r="I42" s="20">
        <v>40</v>
      </c>
      <c r="J42" s="20">
        <v>0</v>
      </c>
      <c r="K42" s="20">
        <v>38</v>
      </c>
      <c r="L42" s="20">
        <v>12</v>
      </c>
      <c r="M42" s="20">
        <v>0</v>
      </c>
      <c r="N42" s="21">
        <f t="shared" si="3"/>
        <v>1411</v>
      </c>
      <c r="O42" s="21">
        <f t="shared" si="4"/>
        <v>723.6</v>
      </c>
      <c r="P42" s="21">
        <f t="shared" si="5"/>
        <v>0</v>
      </c>
      <c r="Q42" s="21">
        <f t="shared" si="6"/>
        <v>0</v>
      </c>
      <c r="R42" s="21">
        <f t="shared" si="7"/>
        <v>0</v>
      </c>
      <c r="S42" s="21">
        <f t="shared" si="10"/>
        <v>0</v>
      </c>
      <c r="T42" s="21">
        <f t="shared" si="11"/>
        <v>723.6</v>
      </c>
      <c r="U42" s="21">
        <f t="shared" si="8"/>
        <v>687.4</v>
      </c>
      <c r="V42" s="21">
        <f t="shared" si="9"/>
        <v>0</v>
      </c>
      <c r="W42" s="22" t="s">
        <v>116</v>
      </c>
      <c r="Y42" s="17">
        <v>5528</v>
      </c>
    </row>
    <row r="43" spans="1:25" ht="17.25" customHeight="1">
      <c r="A43" s="18"/>
      <c r="B43" s="19" t="s">
        <v>68</v>
      </c>
      <c r="C43" s="6">
        <f t="shared" si="0"/>
        <v>0</v>
      </c>
      <c r="D43" s="6">
        <f t="shared" si="1"/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1">
        <f t="shared" si="3"/>
        <v>0</v>
      </c>
      <c r="O43" s="21">
        <f t="shared" si="4"/>
        <v>0</v>
      </c>
      <c r="P43" s="21">
        <f t="shared" si="5"/>
        <v>0</v>
      </c>
      <c r="Q43" s="21">
        <f t="shared" si="6"/>
        <v>0</v>
      </c>
      <c r="R43" s="21">
        <f t="shared" si="7"/>
        <v>0</v>
      </c>
      <c r="S43" s="21">
        <f t="shared" si="10"/>
        <v>0</v>
      </c>
      <c r="T43" s="21">
        <f t="shared" si="11"/>
        <v>0</v>
      </c>
      <c r="U43" s="21">
        <f t="shared" si="8"/>
        <v>0</v>
      </c>
      <c r="V43" s="21">
        <f t="shared" si="9"/>
        <v>0</v>
      </c>
      <c r="W43" s="22" t="s">
        <v>110</v>
      </c>
      <c r="Y43" s="17">
        <v>3690</v>
      </c>
    </row>
    <row r="44" spans="1:25" ht="17.25" customHeight="1">
      <c r="A44" s="18"/>
      <c r="B44" s="19" t="s">
        <v>69</v>
      </c>
      <c r="C44" s="6">
        <f t="shared" si="0"/>
        <v>19</v>
      </c>
      <c r="D44" s="6">
        <f t="shared" si="1"/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19</v>
      </c>
      <c r="L44" s="20">
        <v>0</v>
      </c>
      <c r="M44" s="20">
        <v>0</v>
      </c>
      <c r="N44" s="21">
        <f t="shared" si="3"/>
        <v>370.3</v>
      </c>
      <c r="O44" s="21">
        <f t="shared" si="4"/>
        <v>0</v>
      </c>
      <c r="P44" s="21">
        <f t="shared" si="5"/>
        <v>0</v>
      </c>
      <c r="Q44" s="21">
        <f t="shared" si="6"/>
        <v>0</v>
      </c>
      <c r="R44" s="21">
        <f t="shared" si="7"/>
        <v>0</v>
      </c>
      <c r="S44" s="21">
        <f t="shared" si="10"/>
        <v>0</v>
      </c>
      <c r="T44" s="21">
        <f t="shared" si="11"/>
        <v>0</v>
      </c>
      <c r="U44" s="21">
        <f t="shared" si="8"/>
        <v>370.3</v>
      </c>
      <c r="V44" s="21">
        <f t="shared" si="9"/>
        <v>0</v>
      </c>
      <c r="W44" s="22" t="s">
        <v>129</v>
      </c>
      <c r="Y44" s="17">
        <v>5131</v>
      </c>
    </row>
    <row r="45" spans="1:25" ht="17.25" customHeight="1">
      <c r="A45" s="18"/>
      <c r="B45" s="19" t="s">
        <v>70</v>
      </c>
      <c r="C45" s="6">
        <f t="shared" si="0"/>
        <v>27</v>
      </c>
      <c r="D45" s="6">
        <f t="shared" si="1"/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27</v>
      </c>
      <c r="L45" s="20">
        <v>0</v>
      </c>
      <c r="M45" s="20">
        <v>0</v>
      </c>
      <c r="N45" s="21">
        <f t="shared" si="3"/>
        <v>836.7</v>
      </c>
      <c r="O45" s="21">
        <f t="shared" si="4"/>
        <v>0</v>
      </c>
      <c r="P45" s="21">
        <f t="shared" si="5"/>
        <v>0</v>
      </c>
      <c r="Q45" s="21">
        <f t="shared" si="6"/>
        <v>0</v>
      </c>
      <c r="R45" s="21">
        <f t="shared" si="7"/>
        <v>0</v>
      </c>
      <c r="S45" s="21">
        <f t="shared" si="10"/>
        <v>0</v>
      </c>
      <c r="T45" s="21">
        <f t="shared" si="11"/>
        <v>0</v>
      </c>
      <c r="U45" s="21">
        <f t="shared" si="8"/>
        <v>836.7</v>
      </c>
      <c r="V45" s="21">
        <f t="shared" si="9"/>
        <v>0</v>
      </c>
      <c r="W45" s="22" t="s">
        <v>100</v>
      </c>
      <c r="Y45" s="17">
        <v>3227</v>
      </c>
    </row>
    <row r="46" spans="1:25" ht="17.25" customHeight="1">
      <c r="A46" s="54" t="s">
        <v>71</v>
      </c>
      <c r="B46" s="55"/>
      <c r="C46" s="2">
        <f t="shared" si="0"/>
        <v>57</v>
      </c>
      <c r="D46" s="2">
        <f t="shared" si="1"/>
        <v>0</v>
      </c>
      <c r="E46" s="2">
        <f aca="true" t="shared" si="17" ref="E46:M46">SUM(E47:E48)</f>
        <v>0</v>
      </c>
      <c r="F46" s="2">
        <f>SUM(F47:F48)</f>
        <v>0</v>
      </c>
      <c r="G46" s="2">
        <f t="shared" si="17"/>
        <v>0</v>
      </c>
      <c r="H46" s="2">
        <f>SUM(H47:H48)</f>
        <v>0</v>
      </c>
      <c r="I46" s="2">
        <f t="shared" si="17"/>
        <v>0</v>
      </c>
      <c r="J46" s="2">
        <f>SUM(J47:J48)</f>
        <v>0</v>
      </c>
      <c r="K46" s="2">
        <f t="shared" si="17"/>
        <v>57</v>
      </c>
      <c r="L46" s="2">
        <f t="shared" si="17"/>
        <v>29</v>
      </c>
      <c r="M46" s="2">
        <f t="shared" si="17"/>
        <v>0</v>
      </c>
      <c r="N46" s="15">
        <f t="shared" si="3"/>
        <v>452.9</v>
      </c>
      <c r="O46" s="15">
        <f t="shared" si="4"/>
        <v>0</v>
      </c>
      <c r="P46" s="15">
        <f t="shared" si="5"/>
        <v>0</v>
      </c>
      <c r="Q46" s="15">
        <f t="shared" si="6"/>
        <v>0</v>
      </c>
      <c r="R46" s="15">
        <f t="shared" si="7"/>
        <v>0</v>
      </c>
      <c r="S46" s="15">
        <f t="shared" si="10"/>
        <v>0</v>
      </c>
      <c r="T46" s="15">
        <f t="shared" si="11"/>
        <v>0</v>
      </c>
      <c r="U46" s="15">
        <f t="shared" si="8"/>
        <v>452.9</v>
      </c>
      <c r="V46" s="15">
        <f t="shared" si="9"/>
        <v>0</v>
      </c>
      <c r="W46" s="16" t="s">
        <v>90</v>
      </c>
      <c r="Y46" s="17">
        <v>12586</v>
      </c>
    </row>
    <row r="47" spans="1:25" ht="17.25" customHeight="1">
      <c r="A47" s="14"/>
      <c r="B47" s="19" t="s">
        <v>72</v>
      </c>
      <c r="C47" s="6">
        <f t="shared" si="0"/>
        <v>38</v>
      </c>
      <c r="D47" s="6">
        <f t="shared" si="1"/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38</v>
      </c>
      <c r="L47" s="20">
        <v>11</v>
      </c>
      <c r="M47" s="20">
        <v>0</v>
      </c>
      <c r="N47" s="21">
        <f t="shared" si="3"/>
        <v>788.5</v>
      </c>
      <c r="O47" s="21">
        <f t="shared" si="4"/>
        <v>0</v>
      </c>
      <c r="P47" s="21">
        <f t="shared" si="5"/>
        <v>0</v>
      </c>
      <c r="Q47" s="21">
        <f t="shared" si="6"/>
        <v>0</v>
      </c>
      <c r="R47" s="21">
        <f t="shared" si="7"/>
        <v>0</v>
      </c>
      <c r="S47" s="21">
        <f t="shared" si="10"/>
        <v>0</v>
      </c>
      <c r="T47" s="21">
        <f t="shared" si="11"/>
        <v>0</v>
      </c>
      <c r="U47" s="21">
        <f t="shared" si="8"/>
        <v>788.5</v>
      </c>
      <c r="V47" s="21">
        <f t="shared" si="9"/>
        <v>0</v>
      </c>
      <c r="W47" s="22" t="s">
        <v>130</v>
      </c>
      <c r="Y47" s="17">
        <v>4819</v>
      </c>
    </row>
    <row r="48" spans="1:25" ht="15" customHeight="1">
      <c r="A48" s="24"/>
      <c r="B48" s="25" t="s">
        <v>73</v>
      </c>
      <c r="C48" s="8">
        <f t="shared" si="0"/>
        <v>19</v>
      </c>
      <c r="D48" s="7">
        <f t="shared" si="1"/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19</v>
      </c>
      <c r="L48" s="26">
        <v>18</v>
      </c>
      <c r="M48" s="26">
        <v>0</v>
      </c>
      <c r="N48" s="27">
        <f t="shared" si="3"/>
        <v>244.6</v>
      </c>
      <c r="O48" s="27">
        <f t="shared" si="4"/>
        <v>0</v>
      </c>
      <c r="P48" s="27">
        <f t="shared" si="5"/>
        <v>0</v>
      </c>
      <c r="Q48" s="27">
        <f t="shared" si="6"/>
        <v>0</v>
      </c>
      <c r="R48" s="27">
        <f t="shared" si="7"/>
        <v>0</v>
      </c>
      <c r="S48" s="27">
        <f t="shared" si="10"/>
        <v>0</v>
      </c>
      <c r="T48" s="27">
        <f t="shared" si="11"/>
        <v>0</v>
      </c>
      <c r="U48" s="27">
        <f t="shared" si="8"/>
        <v>244.6</v>
      </c>
      <c r="V48" s="28">
        <f t="shared" si="9"/>
        <v>0</v>
      </c>
      <c r="W48" s="29" t="s">
        <v>98</v>
      </c>
      <c r="Y48" s="17">
        <v>7767</v>
      </c>
    </row>
  </sheetData>
  <mergeCells count="36">
    <mergeCell ref="S7:S9"/>
    <mergeCell ref="N6:N9"/>
    <mergeCell ref="Q7:Q9"/>
    <mergeCell ref="F7:F9"/>
    <mergeCell ref="H7:H9"/>
    <mergeCell ref="G7:G9"/>
    <mergeCell ref="D6:J6"/>
    <mergeCell ref="K6:L6"/>
    <mergeCell ref="P7:P9"/>
    <mergeCell ref="A10:B10"/>
    <mergeCell ref="A5:B9"/>
    <mergeCell ref="C5:M5"/>
    <mergeCell ref="D7:D9"/>
    <mergeCell ref="E7:E9"/>
    <mergeCell ref="K7:K9"/>
    <mergeCell ref="L7:L9"/>
    <mergeCell ref="S4:W4"/>
    <mergeCell ref="O7:O9"/>
    <mergeCell ref="A46:B46"/>
    <mergeCell ref="A19:B19"/>
    <mergeCell ref="A41:B41"/>
    <mergeCell ref="A35:B35"/>
    <mergeCell ref="A32:B32"/>
    <mergeCell ref="A28:B28"/>
    <mergeCell ref="W5:W9"/>
    <mergeCell ref="V6:V9"/>
    <mergeCell ref="T7:T9"/>
    <mergeCell ref="O6:T6"/>
    <mergeCell ref="C1:U3"/>
    <mergeCell ref="C6:C9"/>
    <mergeCell ref="R7:R9"/>
    <mergeCell ref="I7:I9"/>
    <mergeCell ref="J7:J9"/>
    <mergeCell ref="M6:M9"/>
    <mergeCell ref="U6:U9"/>
    <mergeCell ref="N5:V5"/>
  </mergeCells>
  <printOptions horizontalCentered="1"/>
  <pageMargins left="0.5905511811023623" right="0.5905511811023623" top="0.5905511811023623" bottom="0.5905511811023623" header="0" footer="0"/>
  <pageSetup blackAndWhite="1" fitToHeight="1" fitToWidth="1" orientation="landscape" paperSize="9" scale="67" r:id="rId1"/>
  <ignoredErrors>
    <ignoredError sqref="D11:D33 D34:D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okuser</cp:lastModifiedBy>
  <cp:lastPrinted>2006-03-07T05:16:40Z</cp:lastPrinted>
  <dcterms:created xsi:type="dcterms:W3CDTF">2002-01-07T05:49:56Z</dcterms:created>
  <dcterms:modified xsi:type="dcterms:W3CDTF">2006-03-07T05:18:21Z</dcterms:modified>
  <cp:category/>
  <cp:version/>
  <cp:contentType/>
  <cp:contentStatus/>
</cp:coreProperties>
</file>