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sv802269\市町村振興課共有\財政班\財政担当R8年度\決算統計\01普通会計\R6財政状況資料集\01_3月公表分\06_HP公開\"/>
    </mc:Choice>
  </mc:AlternateContent>
  <xr:revisionPtr revIDLastSave="0" documentId="11_C7D7986FF26D4CC16760272A05399A25C84BBDA8" xr6:coauthVersionLast="47" xr6:coauthVersionMax="47" xr10:uidLastSave="{00000000-0000-0000-0000-000000000000}"/>
  <bookViews>
    <workbookView xWindow="-120" yWindow="-120" windowWidth="29040" windowHeight="15720" tabRatio="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U37" i="10"/>
  <c r="C37" i="10"/>
  <c r="BE36" i="10"/>
  <c r="C36"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c r="AM35" i="10" s="1"/>
  <c r="AM36" i="10" s="1"/>
  <c r="AM37" i="10" s="1"/>
  <c r="BE34" i="10"/>
  <c r="BW34" i="10" l="1"/>
  <c r="BW35" i="10" s="1"/>
  <c r="BW36" i="10" s="1"/>
  <c r="BW37" i="10" s="1"/>
  <c r="BW38" i="10" s="1"/>
  <c r="BW39" i="10" s="1"/>
  <c r="CO34" i="10" l="1"/>
  <c r="CO35" i="10" s="1"/>
  <c r="CO36" i="10" s="1"/>
  <c r="CO37" i="10" s="1"/>
</calcChain>
</file>

<file path=xl/sharedStrings.xml><?xml version="1.0" encoding="utf-8"?>
<sst xmlns="http://schemas.openxmlformats.org/spreadsheetml/2006/main" count="1144" uniqueCount="572">
  <si>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</si>
  <si>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</si>
  <si>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</si>
  <si>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</si>
  <si>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</si>
  <si>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</si>
  <si>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</si>
  <si>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</si>
  <si>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</si>
  <si>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</si>
  <si>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</si>
  <si>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</si>
  <si>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</si>
  <si>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</si>
  <si>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</si>
  <si>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</si>
  <si>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</si>
  <si>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</si>
  <si>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</si>
  <si>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</si>
  <si>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</si>
  <si>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</si>
  <si>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</si>
  <si>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</si>
  <si>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</si>
  <si>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</si>
  <si>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</si>
  <si>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</si>
  <si>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</si>
  <si>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</si>
  <si>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</si>
  <si>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</si>
  <si>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</si>
  <si>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</si>
  <si>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</si>
  <si>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</si>
  <si>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</si>
  <si>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</si>
  <si>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</si>
  <si>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</si>
  <si>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</si>
  <si>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</si>
  <si>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</si>
  <si>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</si>
  <si>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</si>
  <si>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</si>
  <si>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</si>
  <si>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</si>
  <si>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</si>
  <si>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</si>
  <si>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</si>
  <si>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</si>
  <si>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</si>
  <si>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</si>
  <si>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</si>
  <si>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</si>
  <si>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</si>
  <si>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</si>
  <si>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</si>
  <si>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</si>
  <si>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</si>
  <si>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</si>
  <si>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</si>
  <si>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</si>
  <si>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</si>
  <si>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</si>
  <si>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</si>
  <si>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</si>
  <si>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</si>
  <si>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</si>
  <si>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</si>
  <si>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</si>
  <si>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</si>
  <si>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</si>
  <si>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</si>
  <si>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</si>
  <si>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</si>
  <si>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</si>
  <si>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</si>
  <si>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</si>
  <si>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</si>
  <si>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</si>
  <si>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</si>
  <si>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</si>
  <si>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</si>
  <si>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</si>
  <si>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</si>
  <si>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</si>
  <si>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</si>
  <si>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</si>
  <si>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</si>
  <si>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</si>
  <si>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</si>
  <si>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</si>
  <si>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豊後大野市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</si>
  <si>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</si>
  <si>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</si>
  <si>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</si>
  <si>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</si>
  <si>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</si>
  <si>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</si>
  <si>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</si>
  <si>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</si>
  <si>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</si>
  <si>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</si>
  <si>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</si>
  <si>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</si>
  <si>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</si>
  <si>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</si>
  <si>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</si>
  <si>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</si>
  <si>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</si>
  <si>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</si>
  <si>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</si>
  <si>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</si>
  <si>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</si>
  <si>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</si>
  <si>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</si>
  <si>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</si>
  <si>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</si>
  <si>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</si>
  <si>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</si>
  <si>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</si>
  <si>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</si>
  <si>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</si>
  <si>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</si>
  <si>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</si>
  <si>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</si>
  <si>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</si>
  <si>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</si>
  <si>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</si>
  <si>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</si>
  <si>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</si>
  <si>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</si>
  <si>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</si>
  <si>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</si>
  <si>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</si>
  <si>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</si>
  <si>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</si>
  <si>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</si>
  <si>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</si>
  <si>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</si>
  <si>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</si>
  <si>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</si>
  <si>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</si>
  <si>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</si>
  <si>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</si>
  <si>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</si>
  <si>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</si>
  <si>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</si>
  <si>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</si>
  <si>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</si>
  <si>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</si>
  <si>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</si>
  <si>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</si>
  <si>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</si>
  <si>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</si>
  <si>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</si>
  <si>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</si>
  <si>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</si>
  <si>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</si>
  <si>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</si>
  <si>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</si>
  <si>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</si>
  <si>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</si>
  <si>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</si>
  <si>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</si>
  <si>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</si>
  <si>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</si>
  <si>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</si>
  <si>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</si>
  <si>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</si>
  <si>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</si>
  <si>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</si>
  <si>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</si>
  <si>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</si>
  <si>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</si>
  <si>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</si>
  <si>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</si>
  <si>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</si>
  <si>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</si>
  <si>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</si>
  <si>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</si>
  <si>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</si>
  <si>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</si>
  <si>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</si>
  <si>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</si>
  <si>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</si>
  <si>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</si>
  <si>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</si>
  <si>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</si>
  <si>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</si>
  <si>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</si>
  <si>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</si>
  <si>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</si>
  <si>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</si>
  <si>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</si>
  <si>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</si>
  <si>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</si>
  <si>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</si>
  <si>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</si>
  <si>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</si>
  <si>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</si>
  <si>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大分県豊後大野市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</si>
  <si>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</si>
  <si>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</si>
  <si>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</si>
  <si>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</si>
  <si>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</si>
  <si>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</si>
  <si>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</si>
  <si>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</si>
  <si>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</si>
  <si>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</si>
  <si>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</si>
  <si>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</si>
  <si>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</si>
  <si>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</si>
  <si>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</si>
  <si>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</si>
  <si>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</si>
  <si>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</si>
  <si>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</si>
  <si>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</si>
  <si>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</si>
  <si>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</si>
  <si>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</si>
  <si>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</si>
  <si>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</si>
  <si>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</si>
  <si>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</si>
  <si>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</si>
  <si>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</si>
  <si>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</si>
  <si>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</si>
  <si>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</si>
  <si>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</si>
  <si>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</si>
  <si>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</si>
  <si>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</si>
  <si>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</si>
  <si>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</si>
  <si>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</si>
  <si>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</si>
  <si>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</si>
  <si>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</si>
  <si>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</si>
  <si>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</si>
  <si>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</si>
  <si>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</si>
  <si>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</si>
  <si>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</si>
  <si>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</si>
  <si>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</si>
  <si>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</si>
  <si>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</si>
  <si>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</si>
  <si>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</si>
  <si>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</si>
  <si>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</si>
  <si>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</si>
  <si>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</si>
  <si>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</si>
  <si>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</si>
  <si>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</si>
  <si>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</si>
  <si>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</si>
  <si>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</si>
  <si>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</si>
  <si>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</si>
  <si>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</si>
  <si>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</si>
  <si>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</si>
  <si>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</si>
  <si>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</si>
  <si>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</si>
  <si>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</si>
  <si>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</si>
  <si>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</si>
  <si>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</si>
  <si>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</si>
  <si>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</si>
  <si>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</si>
  <si>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</si>
  <si>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</si>
  <si>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</si>
  <si>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</si>
  <si>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</si>
  <si>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</si>
  <si>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</si>
  <si>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</si>
  <si>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</si>
  <si>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</si>
  <si>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</si>
  <si>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</si>
  <si>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</si>
  <si>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</si>
  <si>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</si>
  <si>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</si>
  <si>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</si>
  <si>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</si>
  <si>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</si>
  <si>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</si>
  <si>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</si>
  <si>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</si>
  <si>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</si>
  <si>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</si>
  <si>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</si>
  <si>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</si>
  <si>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</si>
  <si>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</si>
  <si>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</si>
  <si>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</si>
  <si>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</si>
  <si>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</si>
  <si>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</si>
  <si>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</si>
  <si>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</si>
  <si>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</si>
  <si>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</si>
  <si>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</si>
  <si>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</si>
  <si>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</si>
  <si>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</si>
  <si>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</si>
  <si>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</si>
  <si>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</si>
  <si>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</si>
  <si>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</si>
  <si>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</si>
  <si>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</si>
  <si>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</si>
  <si>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</si>
  <si>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</si>
  <si>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</si>
  <si>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</si>
  <si>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</si>
  <si>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</si>
  <si>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</si>
  <si>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</si>
  <si>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</si>
  <si>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</si>
  <si>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</si>
  <si>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</si>
  <si>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</si>
  <si>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</si>
  <si>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</si>
  <si>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</si>
  <si>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</si>
  <si>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</si>
  <si>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</si>
  <si>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</si>
  <si>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</si>
  <si>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</si>
  <si>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大分県豊後大野市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</si>
  <si>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</si>
  <si>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</si>
  <si>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</si>
  <si>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</si>
  <si>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</si>
  <si>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</si>
  <si>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</si>
  <si>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</si>
  <si>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</si>
  <si>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</si>
  <si>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</si>
  <si>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</si>
  <si>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</si>
  <si>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</si>
  <si>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</si>
  <si>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</si>
  <si>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</si>
  <si>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</si>
  <si>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</si>
  <si>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</si>
  <si>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</si>
  <si>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</si>
  <si>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</si>
  <si>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</si>
  <si>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</si>
  <si>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</si>
  <si>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</si>
  <si>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</si>
  <si>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</si>
  <si>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</si>
  <si>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</si>
  <si>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</si>
  <si>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</si>
  <si>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</si>
  <si>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</si>
  <si>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</si>
  <si>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上水道特別会計</t>
    <phoneticPr fontId="5"/>
  </si>
  <si>
    <t>法適用企業</t>
    <phoneticPr fontId="5"/>
  </si>
  <si>
    <t>病院事業特別会計</t>
    <phoneticPr fontId="5"/>
  </si>
  <si>
    <t>電気事業特別会計</t>
    <phoneticPr fontId="5"/>
  </si>
  <si>
    <t>下水道特別会計</t>
    <phoneticPr fontId="5"/>
  </si>
  <si>
    <t>浄化槽施設特別会計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</si>
  <si>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</si>
  <si>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</si>
  <si>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</si>
  <si>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</si>
  <si>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</si>
  <si>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</si>
  <si>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</si>
  <si>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</si>
  <si>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</si>
  <si>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</si>
  <si>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</si>
  <si>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</si>
  <si>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</si>
  <si>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</si>
  <si>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</si>
  <si>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</si>
  <si>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</si>
  <si>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</si>
  <si>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</si>
  <si>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</si>
  <si>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</si>
  <si>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</si>
  <si>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</si>
  <si>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</si>
  <si>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</si>
  <si>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</si>
  <si>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</si>
  <si>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</si>
  <si>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</si>
  <si>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</si>
  <si>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</si>
  <si>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</si>
  <si>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</si>
  <si>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</si>
  <si>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</si>
  <si>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</si>
  <si>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</si>
  <si>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</si>
  <si>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</si>
  <si>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</si>
  <si>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</si>
  <si>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</si>
  <si>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</si>
  <si>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</si>
  <si>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</si>
  <si>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</si>
  <si>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</si>
  <si>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</si>
  <si>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</si>
  <si>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</si>
  <si>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</si>
  <si>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</si>
  <si>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</si>
  <si>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</si>
  <si>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</si>
  <si>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</si>
  <si>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</si>
  <si>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</si>
  <si>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</si>
  <si>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</si>
  <si>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</si>
  <si>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</si>
  <si>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</si>
  <si>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</si>
  <si>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</si>
  <si>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</si>
  <si>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</si>
  <si>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</si>
  <si>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</si>
  <si>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</si>
  <si>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</si>
  <si>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</si>
  <si>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</si>
  <si>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</si>
  <si>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</si>
  <si>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</si>
  <si>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</si>
  <si>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</si>
  <si>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</si>
  <si>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</si>
  <si>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</si>
  <si>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</si>
  <si>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</si>
  <si>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</si>
  <si>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</si>
  <si>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</si>
  <si>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</si>
  <si>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</si>
  <si>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</si>
  <si>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</si>
  <si>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</si>
  <si>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</si>
  <si>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</si>
  <si>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</si>
  <si>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</si>
  <si>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</si>
  <si>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</si>
  <si>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</si>
  <si>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</si>
  <si>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</si>
  <si>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</si>
  <si>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</si>
  <si>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</si>
  <si>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</si>
  <si>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</si>
  <si>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</si>
  <si>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</si>
  <si>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</si>
  <si>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</si>
  <si>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</si>
  <si>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</si>
  <si>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</si>
  <si>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</si>
  <si>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</si>
  <si>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</si>
  <si>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</si>
  <si>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</si>
  <si>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</si>
  <si>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</si>
  <si>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</si>
  <si>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</si>
  <si>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</si>
  <si>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</si>
  <si>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</si>
  <si>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</si>
  <si>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</si>
  <si>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</si>
  <si>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</si>
  <si>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</si>
  <si>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</si>
  <si>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</si>
  <si>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</si>
  <si>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</si>
  <si>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</si>
  <si>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</si>
  <si>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</si>
  <si>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4.81</t>
  </si>
  <si>
    <t>▲ 5.93</t>
  </si>
  <si>
    <t>▲ 6.73</t>
  </si>
  <si>
    <t>病院事業特別会計</t>
  </si>
  <si>
    <t>一般会計</t>
  </si>
  <si>
    <t>上水道特別会計</t>
  </si>
  <si>
    <t>電気事業特別会計</t>
  </si>
  <si>
    <t>介護保険特別会計</t>
  </si>
  <si>
    <t>国民健康保険特別会計</t>
  </si>
  <si>
    <t>下水道特別会計</t>
  </si>
  <si>
    <t>浄化槽施設特別会計</t>
  </si>
  <si>
    <t>その他会計（赤字）</t>
  </si>
  <si>
    <t>その他会計（黒字）</t>
  </si>
  <si>
    <t>R02</t>
    <phoneticPr fontId="5"/>
  </si>
  <si>
    <t>R03</t>
    <phoneticPr fontId="5"/>
  </si>
  <si>
    <t>R04</t>
    <phoneticPr fontId="5"/>
  </si>
  <si>
    <t>R05</t>
    <phoneticPr fontId="5"/>
  </si>
  <si>
    <t>R06</t>
    <phoneticPr fontId="5"/>
  </si>
  <si>
    <t>基金から3,593百万円繰入</t>
    <rPh sb="0" eb="2">
      <t>キキン</t>
    </rPh>
    <rPh sb="9" eb="11">
      <t>ヒャクマン</t>
    </rPh>
    <rPh sb="11" eb="12">
      <t>エン</t>
    </rPh>
    <rPh sb="12" eb="14">
      <t>クリイレ</t>
    </rPh>
    <phoneticPr fontId="2"/>
  </si>
  <si>
    <t>-</t>
    <phoneticPr fontId="2"/>
  </si>
  <si>
    <t>大分県退職手当組合</t>
    <rPh sb="0" eb="3">
      <t>オオイタケン</t>
    </rPh>
    <rPh sb="3" eb="5">
      <t>タイショク</t>
    </rPh>
    <rPh sb="5" eb="7">
      <t>テアテ</t>
    </rPh>
    <rPh sb="7" eb="9">
      <t>クミアイ</t>
    </rPh>
    <phoneticPr fontId="33"/>
  </si>
  <si>
    <t>大分県消防補償等組合</t>
    <rPh sb="0" eb="3">
      <t>オオイタケン</t>
    </rPh>
    <rPh sb="3" eb="5">
      <t>ショウボウ</t>
    </rPh>
    <rPh sb="5" eb="7">
      <t>ホショウ</t>
    </rPh>
    <rPh sb="7" eb="8">
      <t>トウ</t>
    </rPh>
    <rPh sb="8" eb="10">
      <t>クミアイ</t>
    </rPh>
    <phoneticPr fontId="33"/>
  </si>
  <si>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33"/>
  </si>
  <si>
    <t>大分県市町村会館管理組合</t>
    <rPh sb="0" eb="3">
      <t>オオイタケン</t>
    </rPh>
    <rPh sb="3" eb="6">
      <t>シチョウソン</t>
    </rPh>
    <rPh sb="6" eb="8">
      <t>カイカン</t>
    </rPh>
    <rPh sb="8" eb="10">
      <t>カンリ</t>
    </rPh>
    <rPh sb="10" eb="12">
      <t>クミアイ</t>
    </rPh>
    <phoneticPr fontId="33"/>
  </si>
  <si>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33"/>
  </si>
  <si>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33"/>
  </si>
  <si>
    <t>豊後大野市土地開発公社</t>
    <rPh sb="0" eb="5">
      <t>ブンゴオオノシ</t>
    </rPh>
    <rPh sb="5" eb="7">
      <t>トチ</t>
    </rPh>
    <rPh sb="7" eb="9">
      <t>カイハツ</t>
    </rPh>
    <rPh sb="9" eb="11">
      <t>コウシャ</t>
    </rPh>
    <phoneticPr fontId="33"/>
  </si>
  <si>
    <t>豊後大野市農林業振興公社</t>
    <rPh sb="0" eb="5">
      <t>ブンゴオオノシ</t>
    </rPh>
    <rPh sb="5" eb="8">
      <t>ノウリンギョウ</t>
    </rPh>
    <rPh sb="8" eb="10">
      <t>シンコウ</t>
    </rPh>
    <rPh sb="10" eb="12">
      <t>コウシャ</t>
    </rPh>
    <phoneticPr fontId="33"/>
  </si>
  <si>
    <t>ぶんごおおのエナジー</t>
  </si>
  <si>
    <t>大分県農業農村振興公社</t>
    <rPh sb="0" eb="3">
      <t>オオイタケン</t>
    </rPh>
    <rPh sb="3" eb="5">
      <t>ノウギョウ</t>
    </rPh>
    <rPh sb="5" eb="7">
      <t>ノウソン</t>
    </rPh>
    <rPh sb="7" eb="9">
      <t>シンコウ</t>
    </rPh>
    <rPh sb="9" eb="11">
      <t>コウシャ</t>
    </rPh>
    <phoneticPr fontId="33"/>
  </si>
  <si>
    <t>基金から2百万円繰入</t>
    <rPh sb="0" eb="2">
      <t>キキン</t>
    </rPh>
    <rPh sb="5" eb="7">
      <t>ヒャクマン</t>
    </rPh>
    <rPh sb="7" eb="8">
      <t>エン</t>
    </rPh>
    <rPh sb="8" eb="10">
      <t>クリイレ</t>
    </rPh>
    <phoneticPr fontId="2"/>
  </si>
  <si>
    <t>基金から114百万円繰入</t>
    <phoneticPr fontId="2"/>
  </si>
  <si>
    <t>県所管第三セクター</t>
    <rPh sb="0" eb="1">
      <t>ケン</t>
    </rPh>
    <rPh sb="1" eb="3">
      <t>ショカン</t>
    </rPh>
    <rPh sb="3" eb="5">
      <t>ダイサン</t>
    </rPh>
    <phoneticPr fontId="2"/>
  </si>
  <si>
    <t>公共施設整備基金</t>
    <rPh sb="0" eb="4">
      <t>コウキョウシセツ</t>
    </rPh>
    <rPh sb="4" eb="6">
      <t>セイビ</t>
    </rPh>
    <rPh sb="6" eb="8">
      <t>キキン</t>
    </rPh>
    <phoneticPr fontId="5"/>
  </si>
  <si>
    <t>地域振興基金</t>
    <rPh sb="0" eb="2">
      <t>チイキ</t>
    </rPh>
    <rPh sb="2" eb="4">
      <t>シンコウ</t>
    </rPh>
    <rPh sb="4" eb="6">
      <t>キキン</t>
    </rPh>
    <phoneticPr fontId="5"/>
  </si>
  <si>
    <t>地域福祉基金</t>
    <rPh sb="0" eb="2">
      <t>チイキ</t>
    </rPh>
    <rPh sb="2" eb="4">
      <t>フクシ</t>
    </rPh>
    <rPh sb="4" eb="6">
      <t>キキン</t>
    </rPh>
    <phoneticPr fontId="5"/>
  </si>
  <si>
    <t>きらきら子育てゆめ基金</t>
    <phoneticPr fontId="5"/>
  </si>
  <si>
    <t>企業誘致促進及び創業支援基金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</si>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</sst>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17F1-47DE-BD1B-F4F5FD51C1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228663</c:v>
                </c:pt>
                <c:pt idx="1">
                  <c:v>162418</c:v>
                </c:pt>
                <c:pt idx="2">
                  <c:v>142550</c:v>
                </c:pt>
                <c:pt idx="3">
                  <c:v>155959</c:v>
                </c:pt>
                <c:pt idx="4">
                  <c:v>189451</c:v>
                </c:pt>
              </c:numCache>
            </c:numRef>
          </c:val>
          <c:smooth val="0"/>
          <c:extLst>
            <c:ext xmlns:c16="http://schemas.microsoft.com/office/drawing/2014/chart" uri="{C3380CC4-5D6E-409C-BE32-E72D297353CC}">
              <c16:uniqueId val="{00000001-17F1-47DE-BD1B-F4F5FD51C15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5.96</c:v>
                </c:pt>
                <c:pt idx="1">
                  <c:v>9.17</c:v>
                </c:pt>
                <c:pt idx="2">
                  <c:v>11.52</c:v>
                </c:pt>
                <c:pt idx="3">
                  <c:v>8.27</c:v>
                </c:pt>
                <c:pt idx="4">
                  <c:v>7.62</c:v>
                </c:pt>
              </c:numCache>
            </c:numRef>
          </c:val>
          <c:extLst>
            <c:ext xmlns:c16="http://schemas.microsoft.com/office/drawing/2014/chart" uri="{C3380CC4-5D6E-409C-BE32-E72D297353CC}">
              <c16:uniqueId val="{00000000-0703-48B1-BF6A-9E8BDD8A59E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40.17</c:v>
                </c:pt>
                <c:pt idx="1">
                  <c:v>39.200000000000003</c:v>
                </c:pt>
                <c:pt idx="2">
                  <c:v>37.700000000000003</c:v>
                </c:pt>
                <c:pt idx="3">
                  <c:v>39.81</c:v>
                </c:pt>
                <c:pt idx="4">
                  <c:v>36.61</c:v>
                </c:pt>
              </c:numCache>
            </c:numRef>
          </c:val>
          <c:extLst>
            <c:ext xmlns:c16="http://schemas.microsoft.com/office/drawing/2014/chart" uri="{C3380CC4-5D6E-409C-BE32-E72D297353CC}">
              <c16:uniqueId val="{00000001-0703-48B1-BF6A-9E8BDD8A59E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-4.8099999999999996</c:v>
                </c:pt>
                <c:pt idx="1">
                  <c:v>1.21</c:v>
                </c:pt>
                <c:pt idx="2">
                  <c:v>-5.93</c:v>
                </c:pt>
                <c:pt idx="3">
                  <c:v>-6.73</c:v>
                </c:pt>
                <c:pt idx="4">
                  <c:v>0.44</c:v>
                </c:pt>
              </c:numCache>
            </c:numRef>
          </c:val>
          <c:smooth val="0"/>
          <c:extLst>
            <c:ext xmlns:c16="http://schemas.microsoft.com/office/drawing/2014/chart" uri="{C3380CC4-5D6E-409C-BE32-E72D297353CC}">
              <c16:uniqueId val="{00000002-0703-48B1-BF6A-9E8BDD8A59E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0.33</c:v>
                </c:pt>
                <c:pt idx="2">
                  <c:v>#N/A</c:v>
                </c:pt>
                <c:pt idx="3">
                  <c:v>0.38</c:v>
                </c:pt>
                <c:pt idx="4">
                  <c:v>#N/A</c:v>
                </c:pt>
                <c:pt idx="5">
                  <c:v>0.41</c:v>
                </c:pt>
                <c:pt idx="6">
                  <c:v>#N/A</c:v>
                </c:pt>
                <c:pt idx="7">
                  <c:v>0.54</c:v>
                </c:pt>
                <c:pt idx="8">
                  <c:v>#N/A</c:v>
                </c:pt>
                <c:pt idx="9">
                  <c:v>0.03</c:v>
                </c:pt>
              </c:numCache>
            </c:numRef>
          </c:val>
          <c:extLst>
            <c:ext xmlns:c16="http://schemas.microsoft.com/office/drawing/2014/chart" uri="{C3380CC4-5D6E-409C-BE32-E72D297353CC}">
              <c16:uniqueId val="{00000000-2026-44B9-B064-5C3332AB3AA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26-44B9-B064-5C3332AB3AA9}"/>
            </c:ext>
          </c:extLst>
        </c:ser>
        <c:ser>
          <c:idx val="2"/>
          <c:order val="2"/>
          <c:tx>
            <c:strRef>
              <c:f>データシート!$A$29</c:f>
              <c:strCache>
                <c:ptCount val="1"/>
                <c:pt idx="0">
                  <c:v>浄化槽施設特別会計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0.02</c:v>
                </c:pt>
                <c:pt idx="4">
                  <c:v>#N/A</c:v>
                </c:pt>
                <c:pt idx="5">
                  <c:v>0.01</c:v>
                </c:pt>
                <c:pt idx="6">
                  <c:v>#N/A</c:v>
                </c:pt>
                <c:pt idx="7">
                  <c:v>0.01</c:v>
                </c:pt>
                <c:pt idx="8">
                  <c:v>#N/A</c:v>
                </c:pt>
                <c:pt idx="9">
                  <c:v>0.04</c:v>
                </c:pt>
              </c:numCache>
            </c:numRef>
          </c:val>
          <c:extLst>
            <c:ext xmlns:c16="http://schemas.microsoft.com/office/drawing/2014/chart" uri="{C3380CC4-5D6E-409C-BE32-E72D297353CC}">
              <c16:uniqueId val="{00000002-2026-44B9-B064-5C3332AB3AA9}"/>
            </c:ext>
          </c:extLst>
        </c:ser>
        <c:ser>
          <c:idx val="3"/>
          <c:order val="3"/>
          <c:tx>
            <c:strRef>
              <c:f>データシート!$A$30</c:f>
              <c:strCache>
                <c:ptCount val="1"/>
                <c:pt idx="0">
                  <c:v>下水道特別会計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0.43</c:v>
                </c:pt>
              </c:numCache>
            </c:numRef>
          </c:val>
          <c:extLst>
            <c:ext xmlns:c16="http://schemas.microsoft.com/office/drawing/2014/chart" uri="{C3380CC4-5D6E-409C-BE32-E72D297353CC}">
              <c16:uniqueId val="{00000003-2026-44B9-B064-5C3332AB3AA9}"/>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1.34</c:v>
                </c:pt>
                <c:pt idx="2">
                  <c:v>#N/A</c:v>
                </c:pt>
                <c:pt idx="3">
                  <c:v>1.79</c:v>
                </c:pt>
                <c:pt idx="4">
                  <c:v>#N/A</c:v>
                </c:pt>
                <c:pt idx="5">
                  <c:v>1.66</c:v>
                </c:pt>
                <c:pt idx="6">
                  <c:v>#N/A</c:v>
                </c:pt>
                <c:pt idx="7">
                  <c:v>0.75</c:v>
                </c:pt>
                <c:pt idx="8">
                  <c:v>#N/A</c:v>
                </c:pt>
                <c:pt idx="9">
                  <c:v>0.69</c:v>
                </c:pt>
              </c:numCache>
            </c:numRef>
          </c:val>
          <c:extLst>
            <c:ext xmlns:c16="http://schemas.microsoft.com/office/drawing/2014/chart" uri="{C3380CC4-5D6E-409C-BE32-E72D297353CC}">
              <c16:uniqueId val="{00000004-2026-44B9-B064-5C3332AB3AA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0.66</c:v>
                </c:pt>
                <c:pt idx="2">
                  <c:v>#N/A</c:v>
                </c:pt>
                <c:pt idx="3">
                  <c:v>0.34</c:v>
                </c:pt>
                <c:pt idx="4">
                  <c:v>#N/A</c:v>
                </c:pt>
                <c:pt idx="5">
                  <c:v>0.76</c:v>
                </c:pt>
                <c:pt idx="6">
                  <c:v>#N/A</c:v>
                </c:pt>
                <c:pt idx="7">
                  <c:v>0.77</c:v>
                </c:pt>
                <c:pt idx="8">
                  <c:v>#N/A</c:v>
                </c:pt>
                <c:pt idx="9">
                  <c:v>1.37</c:v>
                </c:pt>
              </c:numCache>
            </c:numRef>
          </c:val>
          <c:extLst>
            <c:ext xmlns:c16="http://schemas.microsoft.com/office/drawing/2014/chart" uri="{C3380CC4-5D6E-409C-BE32-E72D297353CC}">
              <c16:uniqueId val="{00000005-2026-44B9-B064-5C3332AB3AA9}"/>
            </c:ext>
          </c:extLst>
        </c:ser>
        <c:ser>
          <c:idx val="6"/>
          <c:order val="6"/>
          <c:tx>
            <c:strRef>
              <c:f>データシート!$A$33</c:f>
              <c:strCache>
                <c:ptCount val="1"/>
                <c:pt idx="0">
                  <c:v>電気事業特別会計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0.99</c:v>
                </c:pt>
                <c:pt idx="2">
                  <c:v>#N/A</c:v>
                </c:pt>
                <c:pt idx="3">
                  <c:v>1.19</c:v>
                </c:pt>
                <c:pt idx="4">
                  <c:v>#N/A</c:v>
                </c:pt>
                <c:pt idx="5">
                  <c:v>1.59</c:v>
                </c:pt>
                <c:pt idx="6">
                  <c:v>#N/A</c:v>
                </c:pt>
                <c:pt idx="7">
                  <c:v>1.5</c:v>
                </c:pt>
                <c:pt idx="8">
                  <c:v>#N/A</c:v>
                </c:pt>
                <c:pt idx="9">
                  <c:v>1.76</c:v>
                </c:pt>
              </c:numCache>
            </c:numRef>
          </c:val>
          <c:extLst>
            <c:ext xmlns:c16="http://schemas.microsoft.com/office/drawing/2014/chart" uri="{C3380CC4-5D6E-409C-BE32-E72D297353CC}">
              <c16:uniqueId val="{00000006-2026-44B9-B064-5C3332AB3AA9}"/>
            </c:ext>
          </c:extLst>
        </c:ser>
        <c:ser>
          <c:idx val="7"/>
          <c:order val="7"/>
          <c:tx>
            <c:strRef>
              <c:f>データシート!$A$34</c:f>
              <c:strCache>
                <c:ptCount val="1"/>
                <c:pt idx="0">
                  <c:v>上水道特別会計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4.07</c:v>
                </c:pt>
                <c:pt idx="2">
                  <c:v>#N/A</c:v>
                </c:pt>
                <c:pt idx="3">
                  <c:v>3.38</c:v>
                </c:pt>
                <c:pt idx="4">
                  <c:v>#N/A</c:v>
                </c:pt>
                <c:pt idx="5">
                  <c:v>3.05</c:v>
                </c:pt>
                <c:pt idx="6">
                  <c:v>#N/A</c:v>
                </c:pt>
                <c:pt idx="7">
                  <c:v>3.04</c:v>
                </c:pt>
                <c:pt idx="8">
                  <c:v>#N/A</c:v>
                </c:pt>
                <c:pt idx="9">
                  <c:v>2.72</c:v>
                </c:pt>
              </c:numCache>
            </c:numRef>
          </c:val>
          <c:extLst>
            <c:ext xmlns:c16="http://schemas.microsoft.com/office/drawing/2014/chart" uri="{C3380CC4-5D6E-409C-BE32-E72D297353CC}">
              <c16:uniqueId val="{00000007-2026-44B9-B064-5C3332AB3AA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5.96</c:v>
                </c:pt>
                <c:pt idx="2">
                  <c:v>#N/A</c:v>
                </c:pt>
                <c:pt idx="3">
                  <c:v>9.17</c:v>
                </c:pt>
                <c:pt idx="4">
                  <c:v>#N/A</c:v>
                </c:pt>
                <c:pt idx="5">
                  <c:v>11.52</c:v>
                </c:pt>
                <c:pt idx="6">
                  <c:v>#N/A</c:v>
                </c:pt>
                <c:pt idx="7">
                  <c:v>8.26</c:v>
                </c:pt>
                <c:pt idx="8">
                  <c:v>#N/A</c:v>
                </c:pt>
                <c:pt idx="9">
                  <c:v>7.61</c:v>
                </c:pt>
              </c:numCache>
            </c:numRef>
          </c:val>
          <c:extLst>
            <c:ext xmlns:c16="http://schemas.microsoft.com/office/drawing/2014/chart" uri="{C3380CC4-5D6E-409C-BE32-E72D297353CC}">
              <c16:uniqueId val="{00000008-2026-44B9-B064-5C3332AB3AA9}"/>
            </c:ext>
          </c:extLst>
        </c:ser>
        <c:ser>
          <c:idx val="9"/>
          <c:order val="9"/>
          <c:tx>
            <c:strRef>
              <c:f>データシート!$A$36</c:f>
              <c:strCache>
                <c:ptCount val="1"/>
                <c:pt idx="0">
                  <c:v>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9.66</c:v>
                </c:pt>
                <c:pt idx="2">
                  <c:v>#N/A</c:v>
                </c:pt>
                <c:pt idx="3">
                  <c:v>13.49</c:v>
                </c:pt>
                <c:pt idx="4">
                  <c:v>#N/A</c:v>
                </c:pt>
                <c:pt idx="5">
                  <c:v>18.28</c:v>
                </c:pt>
                <c:pt idx="6">
                  <c:v>#N/A</c:v>
                </c:pt>
                <c:pt idx="7">
                  <c:v>17.02</c:v>
                </c:pt>
                <c:pt idx="8">
                  <c:v>#N/A</c:v>
                </c:pt>
                <c:pt idx="9">
                  <c:v>12.96</c:v>
                </c:pt>
              </c:numCache>
            </c:numRef>
          </c:val>
          <c:extLst>
            <c:ext xmlns:c16="http://schemas.microsoft.com/office/drawing/2014/chart" uri="{C3380CC4-5D6E-409C-BE32-E72D297353CC}">
              <c16:uniqueId val="{00000009-2026-44B9-B064-5C3332AB3AA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2505</c:v>
                </c:pt>
                <c:pt idx="5">
                  <c:v>2518</c:v>
                </c:pt>
                <c:pt idx="8">
                  <c:v>2493</c:v>
                </c:pt>
                <c:pt idx="11">
                  <c:v>2454</c:v>
                </c:pt>
                <c:pt idx="14">
                  <c:v>2444</c:v>
                </c:pt>
              </c:numCache>
            </c:numRef>
          </c:val>
          <c:extLst>
            <c:ext xmlns:c16="http://schemas.microsoft.com/office/drawing/2014/chart" uri="{C3380CC4-5D6E-409C-BE32-E72D297353CC}">
              <c16:uniqueId val="{00000000-1331-4E1B-A7CB-33926D4C9D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31-4E1B-A7CB-33926D4C9D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331-4E1B-A7CB-33926D4C9D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331-4E1B-A7CB-33926D4C9D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361</c:v>
                </c:pt>
                <c:pt idx="3">
                  <c:v>338</c:v>
                </c:pt>
                <c:pt idx="6">
                  <c:v>328</c:v>
                </c:pt>
                <c:pt idx="9">
                  <c:v>325</c:v>
                </c:pt>
                <c:pt idx="12">
                  <c:v>350</c:v>
                </c:pt>
              </c:numCache>
            </c:numRef>
          </c:val>
          <c:extLst>
            <c:ext xmlns:c16="http://schemas.microsoft.com/office/drawing/2014/chart" uri="{C3380CC4-5D6E-409C-BE32-E72D297353CC}">
              <c16:uniqueId val="{00000004-1331-4E1B-A7CB-33926D4C9D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31-4E1B-A7CB-33926D4C9D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31-4E1B-A7CB-33926D4C9D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2724</c:v>
                </c:pt>
                <c:pt idx="3">
                  <c:v>2872</c:v>
                </c:pt>
                <c:pt idx="6">
                  <c:v>2993</c:v>
                </c:pt>
                <c:pt idx="9">
                  <c:v>2953</c:v>
                </c:pt>
                <c:pt idx="12">
                  <c:v>2927</c:v>
                </c:pt>
              </c:numCache>
            </c:numRef>
          </c:val>
          <c:extLst>
            <c:ext xmlns:c16="http://schemas.microsoft.com/office/drawing/2014/chart" uri="{C3380CC4-5D6E-409C-BE32-E72D297353CC}">
              <c16:uniqueId val="{00000007-1331-4E1B-A7CB-33926D4C9D9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580</c:v>
                </c:pt>
                <c:pt idx="2">
                  <c:v>#N/A</c:v>
                </c:pt>
                <c:pt idx="3">
                  <c:v>#N/A</c:v>
                </c:pt>
                <c:pt idx="4">
                  <c:v>692</c:v>
                </c:pt>
                <c:pt idx="5">
                  <c:v>#N/A</c:v>
                </c:pt>
                <c:pt idx="6">
                  <c:v>#N/A</c:v>
                </c:pt>
                <c:pt idx="7">
                  <c:v>828</c:v>
                </c:pt>
                <c:pt idx="8">
                  <c:v>#N/A</c:v>
                </c:pt>
                <c:pt idx="9">
                  <c:v>#N/A</c:v>
                </c:pt>
                <c:pt idx="10">
                  <c:v>824</c:v>
                </c:pt>
                <c:pt idx="11">
                  <c:v>#N/A</c:v>
                </c:pt>
                <c:pt idx="12">
                  <c:v>#N/A</c:v>
                </c:pt>
                <c:pt idx="13">
                  <c:v>833</c:v>
                </c:pt>
                <c:pt idx="14">
                  <c:v>#N/A</c:v>
                </c:pt>
              </c:numCache>
            </c:numRef>
          </c:val>
          <c:smooth val="0"/>
          <c:extLst>
            <c:ext xmlns:c16="http://schemas.microsoft.com/office/drawing/2014/chart" uri="{C3380CC4-5D6E-409C-BE32-E72D297353CC}">
              <c16:uniqueId val="{00000008-1331-4E1B-A7CB-33926D4C9D9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21129</c:v>
                </c:pt>
                <c:pt idx="5">
                  <c:v>20863</c:v>
                </c:pt>
                <c:pt idx="8">
                  <c:v>20362</c:v>
                </c:pt>
                <c:pt idx="11">
                  <c:v>20444</c:v>
                </c:pt>
                <c:pt idx="14">
                  <c:v>20494</c:v>
                </c:pt>
              </c:numCache>
            </c:numRef>
          </c:val>
          <c:extLst>
            <c:ext xmlns:c16="http://schemas.microsoft.com/office/drawing/2014/chart" uri="{C3380CC4-5D6E-409C-BE32-E72D297353CC}">
              <c16:uniqueId val="{00000000-F235-43E4-BC51-B9FA0867B1F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1192</c:v>
                </c:pt>
                <c:pt idx="5">
                  <c:v>1069</c:v>
                </c:pt>
                <c:pt idx="8">
                  <c:v>885</c:v>
                </c:pt>
                <c:pt idx="11">
                  <c:v>767</c:v>
                </c:pt>
                <c:pt idx="14">
                  <c:v>621</c:v>
                </c:pt>
              </c:numCache>
            </c:numRef>
          </c:val>
          <c:extLst>
            <c:ext xmlns:c16="http://schemas.microsoft.com/office/drawing/2014/chart" uri="{C3380CC4-5D6E-409C-BE32-E72D297353CC}">
              <c16:uniqueId val="{00000001-F235-43E4-BC51-B9FA0867B1F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16378</c:v>
                </c:pt>
                <c:pt idx="5">
                  <c:v>16614</c:v>
                </c:pt>
                <c:pt idx="8">
                  <c:v>16028</c:v>
                </c:pt>
                <c:pt idx="11">
                  <c:v>15835</c:v>
                </c:pt>
                <c:pt idx="14">
                  <c:v>13739</c:v>
                </c:pt>
              </c:numCache>
            </c:numRef>
          </c:val>
          <c:extLst>
            <c:ext xmlns:c16="http://schemas.microsoft.com/office/drawing/2014/chart" uri="{C3380CC4-5D6E-409C-BE32-E72D297353CC}">
              <c16:uniqueId val="{00000002-F235-43E4-BC51-B9FA0867B1F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235-43E4-BC51-B9FA0867B1F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235-43E4-BC51-B9FA0867B1F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35-43E4-BC51-B9FA0867B1F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5073</c:v>
                </c:pt>
                <c:pt idx="3">
                  <c:v>4995</c:v>
                </c:pt>
                <c:pt idx="6">
                  <c:v>4921</c:v>
                </c:pt>
                <c:pt idx="9">
                  <c:v>4877</c:v>
                </c:pt>
                <c:pt idx="12">
                  <c:v>4724</c:v>
                </c:pt>
              </c:numCache>
            </c:numRef>
          </c:val>
          <c:extLst>
            <c:ext xmlns:c16="http://schemas.microsoft.com/office/drawing/2014/chart" uri="{C3380CC4-5D6E-409C-BE32-E72D297353CC}">
              <c16:uniqueId val="{00000006-F235-43E4-BC51-B9FA0867B1F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235-43E4-BC51-B9FA0867B1F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3240</c:v>
                </c:pt>
                <c:pt idx="3">
                  <c:v>3074</c:v>
                </c:pt>
                <c:pt idx="6">
                  <c:v>2844</c:v>
                </c:pt>
                <c:pt idx="9">
                  <c:v>2811</c:v>
                </c:pt>
                <c:pt idx="12">
                  <c:v>2643</c:v>
                </c:pt>
              </c:numCache>
            </c:numRef>
          </c:val>
          <c:extLst>
            <c:ext xmlns:c16="http://schemas.microsoft.com/office/drawing/2014/chart" uri="{C3380CC4-5D6E-409C-BE32-E72D297353CC}">
              <c16:uniqueId val="{00000008-F235-43E4-BC51-B9FA0867B1F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235-43E4-BC51-B9FA0867B1F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25038</c:v>
                </c:pt>
                <c:pt idx="3">
                  <c:v>25233</c:v>
                </c:pt>
                <c:pt idx="6">
                  <c:v>24540</c:v>
                </c:pt>
                <c:pt idx="9">
                  <c:v>24706</c:v>
                </c:pt>
                <c:pt idx="12">
                  <c:v>24242</c:v>
                </c:pt>
              </c:numCache>
            </c:numRef>
          </c:val>
          <c:extLst>
            <c:ext xmlns:c16="http://schemas.microsoft.com/office/drawing/2014/chart" uri="{C3380CC4-5D6E-409C-BE32-E72D297353CC}">
              <c16:uniqueId val="{0000000A-F235-43E4-BC51-B9FA0867B1F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235-43E4-BC51-B9FA0867B1F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5501</c:v>
                </c:pt>
                <c:pt idx="1">
                  <c:v>5835</c:v>
                </c:pt>
                <c:pt idx="2">
                  <c:v>5439</c:v>
                </c:pt>
              </c:numCache>
            </c:numRef>
          </c:val>
          <c:extLst>
            <c:ext xmlns:c16="http://schemas.microsoft.com/office/drawing/2014/chart" uri="{C3380CC4-5D6E-409C-BE32-E72D297353CC}">
              <c16:uniqueId val="{00000000-BA55-4B46-9E04-45B44F4BC6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1940</c:v>
                </c:pt>
                <c:pt idx="1">
                  <c:v>2007</c:v>
                </c:pt>
                <c:pt idx="2">
                  <c:v>729</c:v>
                </c:pt>
              </c:numCache>
            </c:numRef>
          </c:val>
          <c:extLst>
            <c:ext xmlns:c16="http://schemas.microsoft.com/office/drawing/2014/chart" uri="{C3380CC4-5D6E-409C-BE32-E72D297353CC}">
              <c16:uniqueId val="{00000001-BA55-4B46-9E04-45B44F4BC6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9613</c:v>
                </c:pt>
                <c:pt idx="1">
                  <c:v>9445</c:v>
                </c:pt>
                <c:pt idx="2">
                  <c:v>9138</c:v>
                </c:pt>
              </c:numCache>
            </c:numRef>
          </c:val>
          <c:extLst>
            <c:ext xmlns:c16="http://schemas.microsoft.com/office/drawing/2014/chart" uri="{C3380CC4-5D6E-409C-BE32-E72D297353CC}">
              <c16:uniqueId val="{00000002-BA55-4B46-9E04-45B44F4BC61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大分県豊後大野市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は令和６年度は対前年度比で減少しているが、令和２年度から見ると増加傾向にある。その主たる要因は、合併特例債など大型事業実施の際に発行した地方債の償還開始に伴う元利償還金の増加によるものである。来年度以降も新環境センター整備事業負担金など大型事業を予定しており、金利の上昇も予想されるため、実質公債費比率の分子は増加す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ゴシック" pitchFamily="49" charset="-128"/>
              <a:ea typeface="ＭＳ ゴシック" pitchFamily="49" charset="-128"/>
            </a:rPr>
            <a:t>　今後も、投資的事業は緊急度・住民ニーズの的確な把握に努めるとともに、大型事業に伴う新規の起債については、財政状況や金利の動向を注視し、有利な地方債の発行に努め、また、必要に応じて繰上償還を実施するなど適正な起債管理を行っていく。</a:t>
          </a:r>
          <a:endParaRPr kumimoji="1" lang="en-US" altLang="ja-JP" sz="13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latin typeface="ＭＳ ゴシック" pitchFamily="49" charset="-128"/>
              <a:ea typeface="ＭＳ ゴシック" pitchFamily="49" charset="-128"/>
            </a:rPr>
            <a:t> 満期一括償還地方債はなし。</a:t>
          </a:r>
          <a:endParaRPr kumimoji="1" lang="en-US" altLang="ja-JP" sz="1300" baseline="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大分県豊後大野市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将来負担額のうち、一般会計等に係る地方債の現在高は令和元年度以降、合併特例債を活用した大型事業を多く実施したことで増加していたが、令和６年度には繰上償還を実施したこともあり、対前年度で減少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一方、充当可能財源等のうち、充当可能基金は予算編成における一般財源不足に対応するため、財政調整基金や各種特定目的基金を取り崩したことで年々減少傾向にあり、加えて令和６年度には繰上償還の財源とするため減債基金を取り崩したことで、対前年度で２，０９６百万円（１３．２ポイント）大きく減少し、将来負担比率の分子が悪化した。</a:t>
          </a:r>
          <a:endParaRPr kumimoji="1" lang="en-US" altLang="ja-JP" sz="1300">
            <a:latin typeface="ＭＳ ゴシック" pitchFamily="49" charset="-128"/>
            <a:ea typeface="ＭＳ ゴシック" pitchFamily="49" charset="-128"/>
          </a:endParaRPr>
        </a:p>
        <a:p>
          <a:r>
            <a:rPr kumimoji="1" lang="ja-JP" altLang="en-US" sz="1300">
              <a:solidFill>
                <a:schemeClr val="dk1"/>
              </a:solidFill>
              <a:effectLst/>
              <a:latin typeface="ＭＳ ゴシック" pitchFamily="49" charset="-128"/>
              <a:ea typeface="ＭＳ ゴシック" pitchFamily="49" charset="-128"/>
              <a:cs typeface="+mn-cs"/>
            </a:rPr>
            <a:t>　今後は予算の執行段階において歳出抑制に努め、剰余金は基金に積極的に積み立てるとともに、計画及び着手している大型事業については、後年度における住民の負担軽減及び財政運営への影響が極力小さくなるよう十分配慮し事業を進めていく。</a:t>
          </a:r>
          <a:endParaRPr kumimoji="1" lang="en-US" altLang="ja-JP" sz="1300">
            <a:solidFill>
              <a:schemeClr val="dk1"/>
            </a:solidFill>
            <a:effectLst/>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大分県豊後大野市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増減理由として、「財政調整基金」において、一般会計の決算状況を踏まえた実質収支額の二分の一以上の額（６０５，８５７千円）などを積み立てた一方で、当初予算や補正予算の一般財源不足分に充当するため同基金の取り崩し（１，０３８，８６１千円）を行ったことや、「減債基金」において繰上償還の財源などにするために取り崩し（１，３６１，３４４千円）を行ったことで、基金全体としては、１，９８０，７５１千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財源の調整や大規模災害などの不測の事態が発生した際の取り崩しを予定している。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　公共施設の維持、補修及び建設事業に要する経費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　市民の連帯の強化及び地域振興を図るために要する経費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　市民が健康で明るい生涯を過ごせるよう地域における保健福祉の増進等を図るために要する経費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きらきら子育てゆめ基金　　　　：　次代を担うこどもを安心して産み育てることのできる環境づくりを推進するために要する経費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企業誘致促進及び創業支援基金　：　市内の産業の振興及び新たな雇用機会の拡大を図るために要する経費</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　主に公共施設の整備事業の財源として６９２，２００千円を充当したことによる減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　主に地域振興事業の財源として１０３，６００千円を充当したことによる減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きらきら子育てゆめ基金　：　基金の創設による皆増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　大型事業（公共施設等の更新や長寿命化対策など）への財源として取り崩しを行う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　市民の連帯及び強化を図る事業への財源として取り崩しを行う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　の  他　　　　：　今後、企業誘致の促進やこども・子育て政策などに対応するため、各種基金の取り崩しを行う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主に歳計余剰金の積立（６０５，８５７千円）による増、一般財源充当に係る取り崩し（１，０３８，８６１千円）による減。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近年の自然災害を踏まえ、可能な範囲で積立を行う。また、今後は目標とする積立規模を３０億円程度と設定し、基金運用等を行う。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主に普通交付税の再算定分（臨時財政対策債の償還分）の積立（８０，０６２千円）による増、繰上償還の財源とするための取り崩し（１，１４８，０２０千円）による減。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金利が上昇局面にあることを踏まえ、繰上償還の実施に備えた積立を行う。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大分県豊後大野市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31,998
31,580
603.14
31,784,718
30,086,464
1,131,258
14,855,258
24,241,769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財政力の弱い団体同士の合併団体であり、過疎地域に所在している本市においては、人口の減少や全国平均を上回る高齢化率</a:t>
          </a:r>
          <a:r>
            <a:rPr kumimoji="1" lang="ja-JP" altLang="en-US"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（令和７年３月末現在：４５．７％）</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に加え、市内に核となる産業がないこと等から財政基盤が弱く、類似団体平均を大きく下回っている。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引き続き、地方税の収納率向上対策を推進するほか、事務事業評価制度やＫＰＩ指標に基づく事業の見直しを行い、行財政運営の効率化に努めるなど、財政基盤の強化を図る。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119380</xdr:rowOff>
    </xdr:from>
    <xdr:to>
      <xdr:col>23</xdr:col>
      <xdr:colOff>133350</xdr:colOff>
      <xdr:row>43</xdr:row>
      <xdr:rowOff>143510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4917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143510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143510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143510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68580</xdr:rowOff>
    </xdr:from>
    <xdr:to>
      <xdr:col>23</xdr:col>
      <xdr:colOff>184150</xdr:colOff>
      <xdr:row>43</xdr:row>
      <xdr:rowOff>170180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40657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1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経常収支比率は、前年度比０．</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ポイント改善し、類似団体と比較すると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１．８</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ポイント下回った結果となっている。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これは、分子の経常一般財源経費の増加以上に</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分母の経常一般財源</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が増加したためである。主な要因として、分母の大半を占める地方交付税のうち、普通交付税が再算定などにより１．９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ことが挙げられる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今後、賃上げや物価高騰による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や物件費の伸びと金利の上昇による公債費の伸びが予想されるため、職員</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数</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の適正管理や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、大型事業に伴う新規の起債について、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状況</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や金利</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の動向を注視し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適正な起債管理を実施することとする。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42635</xdr:rowOff>
    </xdr:from>
    <xdr:to>
      <xdr:col>23</xdr:col>
      <xdr:colOff>133350</xdr:colOff>
      <xdr:row>60</xdr:row>
      <xdr:rowOff>73660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29635"/>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73660</xdr:rowOff>
    </xdr:from>
    <xdr:to>
      <xdr:col>19</xdr:col>
      <xdr:colOff>133350</xdr:colOff>
      <xdr:row>60</xdr:row>
      <xdr:rowOff>80554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36066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58965</xdr:rowOff>
    </xdr:from>
    <xdr:to>
      <xdr:col>15</xdr:col>
      <xdr:colOff>82550</xdr:colOff>
      <xdr:row>60</xdr:row>
      <xdr:rowOff>80554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74515"/>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58965</xdr:rowOff>
    </xdr:from>
    <xdr:to>
      <xdr:col>11</xdr:col>
      <xdr:colOff>31750</xdr:colOff>
      <xdr:row>60</xdr:row>
      <xdr:rowOff>63319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74515"/>
          <a:ext cx="889000" cy="1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163285</xdr:rowOff>
    </xdr:from>
    <xdr:to>
      <xdr:col>23</xdr:col>
      <xdr:colOff>184150</xdr:colOff>
      <xdr:row>60</xdr:row>
      <xdr:rowOff>93435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8362</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23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22860</xdr:rowOff>
    </xdr:from>
    <xdr:to>
      <xdr:col>19</xdr:col>
      <xdr:colOff>184150</xdr:colOff>
      <xdr:row>60</xdr:row>
      <xdr:rowOff>124460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29754</xdr:rowOff>
    </xdr:from>
    <xdr:to>
      <xdr:col>15</xdr:col>
      <xdr:colOff>133350</xdr:colOff>
      <xdr:row>60</xdr:row>
      <xdr:rowOff>131354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116131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0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8165</xdr:rowOff>
    </xdr:from>
    <xdr:to>
      <xdr:col>11</xdr:col>
      <xdr:colOff>82550</xdr:colOff>
      <xdr:row>59</xdr:row>
      <xdr:rowOff>109765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119942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12519</xdr:rowOff>
    </xdr:from>
    <xdr:to>
      <xdr:col>7</xdr:col>
      <xdr:colOff>31750</xdr:colOff>
      <xdr:row>60</xdr:row>
      <xdr:rowOff>114119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124296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町村合併後の職員数の適正化を行っているが、旧町村単位で類似施設を保有していたため維持管理経費が経常的に必要となっていることから、類似団体平均と比較すると数値は上回った状況にある。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指定管理者制度の導入や業務の外部委託など民間の活力を導入・推進しつつ、公共施設の見直し方針や公共施設等総合管理計画に基づく施設の統廃合、財産処分の取組を強化し、財政運営の健全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53781</xdr:rowOff>
    </xdr:from>
    <xdr:to>
      <xdr:col>23</xdr:col>
      <xdr:colOff>133350</xdr:colOff>
      <xdr:row>81</xdr:row>
      <xdr:rowOff>56516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41231"/>
          <a:ext cx="838200" cy="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53243</xdr:rowOff>
    </xdr:from>
    <xdr:to>
      <xdr:col>19</xdr:col>
      <xdr:colOff>133350</xdr:colOff>
      <xdr:row>81</xdr:row>
      <xdr:rowOff>53781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40693"/>
          <a:ext cx="889000" cy="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51687</xdr:rowOff>
    </xdr:from>
    <xdr:to>
      <xdr:col>15</xdr:col>
      <xdr:colOff>82550</xdr:colOff>
      <xdr:row>81</xdr:row>
      <xdr:rowOff>53243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9137"/>
          <a:ext cx="889000" cy="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51366</xdr:rowOff>
    </xdr:from>
    <xdr:to>
      <xdr:col>11</xdr:col>
      <xdr:colOff>31750</xdr:colOff>
      <xdr:row>81</xdr:row>
      <xdr:rowOff>51687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8816"/>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5716</xdr:rowOff>
    </xdr:from>
    <xdr:to>
      <xdr:col>23</xdr:col>
      <xdr:colOff>184150</xdr:colOff>
      <xdr:row>81</xdr:row>
      <xdr:rowOff>107316</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9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53993</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2981</xdr:rowOff>
    </xdr:from>
    <xdr:to>
      <xdr:col>19</xdr:col>
      <xdr:colOff>184150</xdr:colOff>
      <xdr:row>81</xdr:row>
      <xdr:rowOff>104581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9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89358</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6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2443</xdr:rowOff>
    </xdr:from>
    <xdr:to>
      <xdr:col>15</xdr:col>
      <xdr:colOff>133350</xdr:colOff>
      <xdr:row>81</xdr:row>
      <xdr:rowOff>104043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88820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887</xdr:rowOff>
    </xdr:from>
    <xdr:to>
      <xdr:col>11</xdr:col>
      <xdr:colOff>82550</xdr:colOff>
      <xdr:row>81</xdr:row>
      <xdr:rowOff>102487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87264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566</xdr:rowOff>
    </xdr:from>
    <xdr:to>
      <xdr:col>7</xdr:col>
      <xdr:colOff>31750</xdr:colOff>
      <xdr:row>81</xdr:row>
      <xdr:rowOff>102166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86943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4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ラスパイレス指数（</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１００</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）については、類似団体平均（９７．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）よりも高い数値となった。引き続き、職員数の適正化とあわせ、より一層の人件費の適正管理に努める。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17236</xdr:rowOff>
    </xdr:from>
    <xdr:to>
      <xdr:col>81</xdr:col>
      <xdr:colOff>44450</xdr:colOff>
      <xdr:row>88</xdr:row>
      <xdr:rowOff>86179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510483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17236</xdr:rowOff>
    </xdr:from>
    <xdr:to>
      <xdr:col>77</xdr:col>
      <xdr:colOff>44450</xdr:colOff>
      <xdr:row>88</xdr:row>
      <xdr:rowOff>17236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51048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17236</xdr:rowOff>
    </xdr:from>
    <xdr:to>
      <xdr:col>72</xdr:col>
      <xdr:colOff>203200</xdr:colOff>
      <xdr:row>88</xdr:row>
      <xdr:rowOff>86179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510483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86179</xdr:rowOff>
    </xdr:from>
    <xdr:to>
      <xdr:col>68</xdr:col>
      <xdr:colOff>152400</xdr:colOff>
      <xdr:row>89</xdr:row>
      <xdr:rowOff>907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517377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35379</xdr:rowOff>
    </xdr:from>
    <xdr:to>
      <xdr:col>81</xdr:col>
      <xdr:colOff>95250</xdr:colOff>
      <xdr:row>88</xdr:row>
      <xdr:rowOff>136979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102706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5018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137886</xdr:rowOff>
    </xdr:from>
    <xdr:to>
      <xdr:col>77</xdr:col>
      <xdr:colOff>95250</xdr:colOff>
      <xdr:row>88</xdr:row>
      <xdr:rowOff>68036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52813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14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137886</xdr:rowOff>
    </xdr:from>
    <xdr:to>
      <xdr:col>73</xdr:col>
      <xdr:colOff>44450</xdr:colOff>
      <xdr:row>88</xdr:row>
      <xdr:rowOff>68036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52813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35379</xdr:rowOff>
    </xdr:from>
    <xdr:to>
      <xdr:col>68</xdr:col>
      <xdr:colOff>203200</xdr:colOff>
      <xdr:row>88</xdr:row>
      <xdr:rowOff>136979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121756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121557</xdr:rowOff>
    </xdr:from>
    <xdr:to>
      <xdr:col>64</xdr:col>
      <xdr:colOff>152400</xdr:colOff>
      <xdr:row>89</xdr:row>
      <xdr:rowOff>51707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36484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市の面積が非常に広大であり市内全域をカバーする必要があることから、数値は１３．</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８８</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人と類似団体平均の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１１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０７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人と比べ２．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８１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人多くなっている。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今後も退職者と新規採用職員の調整を行い、市民サービスを維持していくための適正な定員管理に努める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とともに、指定管理者制度の推進や業務の民間委託等を推進する。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50884</xdr:rowOff>
    </xdr:from>
    <xdr:to>
      <xdr:col>81</xdr:col>
      <xdr:colOff>44450</xdr:colOff>
      <xdr:row>62</xdr:row>
      <xdr:rowOff>75015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80784"/>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42037</xdr:rowOff>
    </xdr:from>
    <xdr:to>
      <xdr:col>77</xdr:col>
      <xdr:colOff>44450</xdr:colOff>
      <xdr:row>62</xdr:row>
      <xdr:rowOff>50884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71937"/>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37211</xdr:rowOff>
    </xdr:from>
    <xdr:to>
      <xdr:col>72</xdr:col>
      <xdr:colOff>203200</xdr:colOff>
      <xdr:row>62</xdr:row>
      <xdr:rowOff>42037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667111"/>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17907</xdr:rowOff>
    </xdr:from>
    <xdr:to>
      <xdr:col>68</xdr:col>
      <xdr:colOff>152400</xdr:colOff>
      <xdr:row>62</xdr:row>
      <xdr:rowOff>37211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647807"/>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24215</xdr:rowOff>
    </xdr:from>
    <xdr:to>
      <xdr:col>81</xdr:col>
      <xdr:colOff>95250</xdr:colOff>
      <xdr:row>62</xdr:row>
      <xdr:rowOff>125815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6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167742</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62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84</xdr:rowOff>
    </xdr:from>
    <xdr:to>
      <xdr:col>77</xdr:col>
      <xdr:colOff>95250</xdr:colOff>
      <xdr:row>62</xdr:row>
      <xdr:rowOff>101684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62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86461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71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162687</xdr:rowOff>
    </xdr:from>
    <xdr:to>
      <xdr:col>73</xdr:col>
      <xdr:colOff>44450</xdr:colOff>
      <xdr:row>62</xdr:row>
      <xdr:rowOff>92837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62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77614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70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157861</xdr:rowOff>
    </xdr:from>
    <xdr:to>
      <xdr:col>68</xdr:col>
      <xdr:colOff>203200</xdr:colOff>
      <xdr:row>62</xdr:row>
      <xdr:rowOff>88011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61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72788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70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138557</xdr:rowOff>
    </xdr:from>
    <xdr:to>
      <xdr:col>64</xdr:col>
      <xdr:colOff>152400</xdr:colOff>
      <xdr:row>62</xdr:row>
      <xdr:rowOff>68707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9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53484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83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類似団体と比較しても良好であるが、今年度は、前年度比０．</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ポイント悪化し６．</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７</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実質公債費比率は３か年平均であるため、単年度比率では前年度比０．０４ポイント改善しているものの、</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年度単年度比率よりも</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１．２</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悪化している。主な要因として、分子の主な基礎数値である公債費が大型事業に充当した合併特例債の償還などにより増加したことに加え、分母の基礎数値である普通交付税額と臨時財政対策債発行可能額が合計６９６，８１２千円減少したことが挙げられる。引き</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続き、公債費等義務的経費の削減を中心とする行財政改革を推進し、財政の健全化に努める。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135149</xdr:rowOff>
    </xdr:from>
    <xdr:to>
      <xdr:col>81</xdr:col>
      <xdr:colOff>44450</xdr:colOff>
      <xdr:row>36</xdr:row>
      <xdr:rowOff>143192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07349"/>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121073</xdr:rowOff>
    </xdr:from>
    <xdr:to>
      <xdr:col>77</xdr:col>
      <xdr:colOff>44450</xdr:colOff>
      <xdr:row>36</xdr:row>
      <xdr:rowOff>135149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29327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109008</xdr:rowOff>
    </xdr:from>
    <xdr:to>
      <xdr:col>72</xdr:col>
      <xdr:colOff>203200</xdr:colOff>
      <xdr:row>36</xdr:row>
      <xdr:rowOff>121073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28120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104987</xdr:rowOff>
    </xdr:from>
    <xdr:to>
      <xdr:col>68</xdr:col>
      <xdr:colOff>152400</xdr:colOff>
      <xdr:row>36</xdr:row>
      <xdr:rowOff>109008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27718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92392</xdr:rowOff>
    </xdr:from>
    <xdr:to>
      <xdr:col>81</xdr:col>
      <xdr:colOff>95250</xdr:colOff>
      <xdr:row>37</xdr:row>
      <xdr:rowOff>22542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108919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0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84349</xdr:rowOff>
    </xdr:from>
    <xdr:to>
      <xdr:col>77</xdr:col>
      <xdr:colOff>95250</xdr:colOff>
      <xdr:row>37</xdr:row>
      <xdr:rowOff>14499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5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24676</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25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70273</xdr:rowOff>
    </xdr:from>
    <xdr:to>
      <xdr:col>73</xdr:col>
      <xdr:colOff>44450</xdr:colOff>
      <xdr:row>37</xdr:row>
      <xdr:rowOff>423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4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10600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1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58208</xdr:rowOff>
    </xdr:from>
    <xdr:to>
      <xdr:col>68</xdr:col>
      <xdr:colOff>203200</xdr:colOff>
      <xdr:row>36</xdr:row>
      <xdr:rowOff>159808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169985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599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54187</xdr:rowOff>
    </xdr:from>
    <xdr:to>
      <xdr:col>64</xdr:col>
      <xdr:colOff>152400</xdr:colOff>
      <xdr:row>36</xdr:row>
      <xdr:rowOff>155787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165964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599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将来負担比率は、前年度比</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１１</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．９ポイント悪化し、△</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２５．９</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Ｒ</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３７．８</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となっている。主な要因としては、分子（</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充当可能財源等</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）のうち、</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充当可能基金が２，０９５，３６７</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（１３．２ポイント）減少したことに加え、分母（算入公債費等の額）</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３，１７８千円（０．１ポイント）増加したことが</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挙げられる。</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基金の減少については、予算編成における財源不足を補うために財政調整基金や特定目的基金を取り崩した</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ためで</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ある。また</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金利の上昇による公債費の</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増加も</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予想されることから</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起債の新規発行抑制に努めるなど</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公債費等義務的経費の削減を中心とする行財政改革を推進し、財政健全化</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を進めていく</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大分県豊後大野市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31,998
31,580
603.14
31,784,718
30,086,464
1,131,258
14,855,258
24,241,769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件費については、２８．３％と類似団体平均（２６．２％）と比較しても依然高い水準である。これは７町村の合併により市内に６支所を配置していること、ごみ処理業務を直営で行っていることにより類似団体平均を上回る職員数で行政運営を行っており、行政サービスの提供方法の差異によるものと考えられる。しかしながら、民間でも実施可能な業務については、指定管理者制度の導入により委託化を進めるとともに、退職者と新規採用職員の適正化を引き続き実施し、人件費の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49276</xdr:rowOff>
    </xdr:from>
    <xdr:to>
      <xdr:col>24</xdr:col>
      <xdr:colOff>25400</xdr:colOff>
      <xdr:row>38</xdr:row>
      <xdr:rowOff>67564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643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67564</xdr:rowOff>
    </xdr:from>
    <xdr:to>
      <xdr:col>19</xdr:col>
      <xdr:colOff>187325</xdr:colOff>
      <xdr:row>38</xdr:row>
      <xdr:rowOff>67564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826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21844</xdr:rowOff>
    </xdr:from>
    <xdr:to>
      <xdr:col>15</xdr:col>
      <xdr:colOff>98425</xdr:colOff>
      <xdr:row>38</xdr:row>
      <xdr:rowOff>67564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369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21844</xdr:rowOff>
    </xdr:from>
    <xdr:to>
      <xdr:col>11</xdr:col>
      <xdr:colOff>9525</xdr:colOff>
      <xdr:row>38</xdr:row>
      <xdr:rowOff>131572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3694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169926</xdr:rowOff>
    </xdr:from>
    <xdr:to>
      <xdr:col>24</xdr:col>
      <xdr:colOff>76200</xdr:colOff>
      <xdr:row>38</xdr:row>
      <xdr:rowOff>100076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142003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16764</xdr:rowOff>
    </xdr:from>
    <xdr:to>
      <xdr:col>20</xdr:col>
      <xdr:colOff>38100</xdr:colOff>
      <xdr:row>38</xdr:row>
      <xdr:rowOff>118364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103141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xdr:rowOff>
    </xdr:from>
    <xdr:to>
      <xdr:col>15</xdr:col>
      <xdr:colOff>149225</xdr:colOff>
      <xdr:row>38</xdr:row>
      <xdr:rowOff>118364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103141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142494</xdr:rowOff>
    </xdr:from>
    <xdr:to>
      <xdr:col>11</xdr:col>
      <xdr:colOff>60325</xdr:colOff>
      <xdr:row>38</xdr:row>
      <xdr:rowOff>72644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57421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80772</xdr:rowOff>
    </xdr:from>
    <xdr:to>
      <xdr:col>6</xdr:col>
      <xdr:colOff>171450</xdr:colOff>
      <xdr:row>39</xdr:row>
      <xdr:rowOff>10922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167149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物件費に係る経常収支比率は、類似団体より１．６ポイント上回っており、その主な要因は、給食費無償化により賄材料費に充当する一般財源額や基幹電算に係るパソコン等リース料などの伸びである。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施設の統廃合や指定管理者制度の導入などによる外部委託の推進を図り、人件費を含め、さらなる経費削減に努める。また、事務事業評価制度やＫＰＩ指標を活用し、外部委託を含めた事業の見直しや取捨選択を行うなど、効率的な行財政運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100330</xdr:rowOff>
    </xdr:from>
    <xdr:to>
      <xdr:col>82</xdr:col>
      <xdr:colOff>107950</xdr:colOff>
      <xdr:row>17</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149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17</xdr:row>
      <xdr:rowOff>100330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07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92710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930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142240</xdr:rowOff>
    </xdr:from>
    <xdr:to>
      <xdr:col>69</xdr:col>
      <xdr:colOff>92075</xdr:colOff>
      <xdr:row>16</xdr:row>
      <xdr:rowOff>149860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85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49530</xdr:rowOff>
    </xdr:from>
    <xdr:to>
      <xdr:col>78</xdr:col>
      <xdr:colOff>120650</xdr:colOff>
      <xdr:row>17</xdr:row>
      <xdr:rowOff>151130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135907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5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6367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扶助費に係る経常収支比率は昨年度から０．４ポイント減少し、類似団体平均に並ぶ結果となっている。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今後も、障害福祉サービス費の増加等が見込まれるため、生活保護受給者の自立支援策の強化や医療扶助費の適正化を図るとともに、徹底した単独扶助事業の見直しを行い、扶助費の抑制に努める。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23585</xdr:rowOff>
    </xdr:from>
    <xdr:to>
      <xdr:col>24</xdr:col>
      <xdr:colOff>25400</xdr:colOff>
      <xdr:row>56</xdr:row>
      <xdr:rowOff>67128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247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1815</xdr:rowOff>
    </xdr:from>
    <xdr:to>
      <xdr:col>19</xdr:col>
      <xdr:colOff>187325</xdr:colOff>
      <xdr:row>56</xdr:row>
      <xdr:rowOff>67128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03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1815</xdr:rowOff>
    </xdr:from>
    <xdr:to>
      <xdr:col>15</xdr:col>
      <xdr:colOff>98425</xdr:colOff>
      <xdr:row>56</xdr:row>
      <xdr:rowOff>1815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03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1815</xdr:rowOff>
    </xdr:from>
    <xdr:to>
      <xdr:col>11</xdr:col>
      <xdr:colOff>9525</xdr:colOff>
      <xdr:row>56</xdr:row>
      <xdr:rowOff>99785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03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116312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4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16328</xdr:rowOff>
    </xdr:from>
    <xdr:to>
      <xdr:col>20</xdr:col>
      <xdr:colOff>38100</xdr:colOff>
      <xdr:row>56</xdr:row>
      <xdr:rowOff>117928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122465</xdr:rowOff>
    </xdr:from>
    <xdr:to>
      <xdr:col>15</xdr:col>
      <xdr:colOff>149225</xdr:colOff>
      <xdr:row>56</xdr:row>
      <xdr:rowOff>52615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37392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122465</xdr:rowOff>
    </xdr:from>
    <xdr:to>
      <xdr:col>11</xdr:col>
      <xdr:colOff>60325</xdr:colOff>
      <xdr:row>56</xdr:row>
      <xdr:rowOff>52615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37392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48985</xdr:rowOff>
    </xdr:from>
    <xdr:to>
      <xdr:col>6</xdr:col>
      <xdr:colOff>171450</xdr:colOff>
      <xdr:row>56</xdr:row>
      <xdr:rowOff>150585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135362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その他に係る経常収支比率は類似団体平均より０．９ポイント上回った状況となっている。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大半を占めるものは国民健康保険特別会計、後期高齢者医療特別会計、介護保険特別会計への繰出金であるが、繰出金の増加は普通会計経費圧迫の要因となることから、特別会計においては独立採算の原則に立ち返り、事業全般の見直しや受益者負担の適正化に取り組み、繰出金の削減を図るなど普通会計の負担軽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114300</xdr:rowOff>
    </xdr:from>
    <xdr:to>
      <xdr:col>82</xdr:col>
      <xdr:colOff>107950</xdr:colOff>
      <xdr:row>58</xdr:row>
      <xdr:rowOff>152400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58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152400</xdr:rowOff>
    </xdr:from>
    <xdr:to>
      <xdr:col>78</xdr:col>
      <xdr:colOff>69850</xdr:colOff>
      <xdr:row>59</xdr:row>
      <xdr:rowOff>44450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096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101600</xdr:rowOff>
    </xdr:from>
    <xdr:to>
      <xdr:col>73</xdr:col>
      <xdr:colOff>180975</xdr:colOff>
      <xdr:row>59</xdr:row>
      <xdr:rowOff>44450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45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101600</xdr:rowOff>
    </xdr:from>
    <xdr:to>
      <xdr:col>69</xdr:col>
      <xdr:colOff>92075</xdr:colOff>
      <xdr:row>59</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45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35577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165100</xdr:rowOff>
    </xdr:from>
    <xdr:to>
      <xdr:col>74</xdr:col>
      <xdr:colOff>31750</xdr:colOff>
      <xdr:row>59</xdr:row>
      <xdr:rowOff>95250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80027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50800</xdr:rowOff>
    </xdr:from>
    <xdr:to>
      <xdr:col>69</xdr:col>
      <xdr:colOff>142875</xdr:colOff>
      <xdr:row>58</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137177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補助費等に係る経常収支比率は、類似団体平均値や全国平均と比べると良好な結果となっている。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市単独の補助金等の交付に関しては必要性や有効性、使途状況の精査を行っていき、新規事業については３年間のサンセット設定を行う。また、効果が見込めない補助金については見直しや廃止を行うなど、費用対効果の最大化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10414</xdr:rowOff>
    </xdr:from>
    <xdr:to>
      <xdr:col>82</xdr:col>
      <xdr:colOff>107950</xdr:colOff>
      <xdr:row>35</xdr:row>
      <xdr:rowOff>28702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0111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xdr:rowOff>
    </xdr:from>
    <xdr:to>
      <xdr:col>78</xdr:col>
      <xdr:colOff>69850</xdr:colOff>
      <xdr:row>35</xdr:row>
      <xdr:rowOff>14986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0111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14986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0020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35</xdr:row>
      <xdr:rowOff>37846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0020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165879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2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131064</xdr:rowOff>
    </xdr:from>
    <xdr:to>
      <xdr:col>78</xdr:col>
      <xdr:colOff>120650</xdr:colOff>
      <xdr:row>35</xdr:row>
      <xdr:rowOff>61214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71391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29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135636</xdr:rowOff>
    </xdr:from>
    <xdr:to>
      <xdr:col>74</xdr:col>
      <xdr:colOff>31750</xdr:colOff>
      <xdr:row>35</xdr:row>
      <xdr:rowOff>65786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75963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158496</xdr:rowOff>
    </xdr:from>
    <xdr:to>
      <xdr:col>65</xdr:col>
      <xdr:colOff>53975</xdr:colOff>
      <xdr:row>35</xdr:row>
      <xdr:rowOff>88646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98823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公債費に係る経常収支比率は昨年度から０．４ポイント減少し、１８．８％となったものの、類似団体平均を０．２ポイント上回っている。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は、多機能型武道場建設や新環境センター整備事業負担金などの大型事業や合併特例事業の元利償還が本格化することに加え、金利の上昇による公債費の増加が見込まれるが、必要に応じた繰上償還や新規起債の制限を実施するなど、適正な起債管理により公債費の抑制を図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xdr:rowOff>
    </xdr:from>
    <xdr:to>
      <xdr:col>24</xdr:col>
      <xdr:colOff>25400</xdr:colOff>
      <xdr:row>75</xdr:row>
      <xdr:rowOff>16510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676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xdr:rowOff>
    </xdr:from>
    <xdr:to>
      <xdr:col>19</xdr:col>
      <xdr:colOff>187325</xdr:colOff>
      <xdr:row>75</xdr:row>
      <xdr:rowOff>22225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752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157480</xdr:rowOff>
    </xdr:from>
    <xdr:to>
      <xdr:col>15</xdr:col>
      <xdr:colOff>98425</xdr:colOff>
      <xdr:row>75</xdr:row>
      <xdr:rowOff>22225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447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157480</xdr:rowOff>
    </xdr:from>
    <xdr:to>
      <xdr:col>11</xdr:col>
      <xdr:colOff>9525</xdr:colOff>
      <xdr:row>74</xdr:row>
      <xdr:rowOff>157480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844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129540</xdr:rowOff>
    </xdr:from>
    <xdr:to>
      <xdr:col>24</xdr:col>
      <xdr:colOff>76200</xdr:colOff>
      <xdr:row>75</xdr:row>
      <xdr:rowOff>59690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101617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88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137160</xdr:rowOff>
    </xdr:from>
    <xdr:to>
      <xdr:col>20</xdr:col>
      <xdr:colOff>38100</xdr:colOff>
      <xdr:row>75</xdr:row>
      <xdr:rowOff>67310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142875</xdr:rowOff>
    </xdr:from>
    <xdr:to>
      <xdr:col>15</xdr:col>
      <xdr:colOff>149225</xdr:colOff>
      <xdr:row>75</xdr:row>
      <xdr:rowOff>73025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106680</xdr:rowOff>
    </xdr:from>
    <xdr:to>
      <xdr:col>11</xdr:col>
      <xdr:colOff>60325</xdr:colOff>
      <xdr:row>75</xdr:row>
      <xdr:rowOff>36830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47007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106680</xdr:rowOff>
    </xdr:from>
    <xdr:to>
      <xdr:col>6</xdr:col>
      <xdr:colOff>171450</xdr:colOff>
      <xdr:row>75</xdr:row>
      <xdr:rowOff>36830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47007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経常収支比率を占める主なものは、人件費と公債費であり、公債費以外の比率をみると類似団体平均よりも２．０ポイント下回った。これは、補助費等の影響が大きい。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今後も退職者の補充調整に伴う職員の定員管理や、事業の適切な取捨選択により、人件費及び補助費等の抑制に努めるとともに、他の経費についても現在の水準を維持できるよう努める。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136144</xdr:rowOff>
    </xdr:from>
    <xdr:to>
      <xdr:col>82</xdr:col>
      <xdr:colOff>107950</xdr:colOff>
      <xdr:row>76</xdr:row>
      <xdr:rowOff>159004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1663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154432</xdr:rowOff>
    </xdr:from>
    <xdr:to>
      <xdr:col>78</xdr:col>
      <xdr:colOff>69850</xdr:colOff>
      <xdr:row>76</xdr:row>
      <xdr:rowOff>159004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84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156718</xdr:rowOff>
    </xdr:from>
    <xdr:to>
      <xdr:col>73</xdr:col>
      <xdr:colOff>180975</xdr:colOff>
      <xdr:row>76</xdr:row>
      <xdr:rowOff>154432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1546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156718</xdr:rowOff>
    </xdr:from>
    <xdr:to>
      <xdr:col>69</xdr:col>
      <xdr:colOff>92075</xdr:colOff>
      <xdr:row>77</xdr:row>
      <xdr:rowOff>46989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15468"/>
          <a:ext cx="889000" cy="23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101871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108204</xdr:rowOff>
    </xdr:from>
    <xdr:to>
      <xdr:col>78</xdr:col>
      <xdr:colOff>120650</xdr:colOff>
      <xdr:row>77</xdr:row>
      <xdr:rowOff>38354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103632</xdr:rowOff>
    </xdr:from>
    <xdr:to>
      <xdr:col>74</xdr:col>
      <xdr:colOff>31750</xdr:colOff>
      <xdr:row>77</xdr:row>
      <xdr:rowOff>33782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18559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105918</xdr:rowOff>
    </xdr:from>
    <xdr:to>
      <xdr:col>69</xdr:col>
      <xdr:colOff>142875</xdr:colOff>
      <xdr:row>76</xdr:row>
      <xdr:rowOff>36069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46245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大分県豊後大野市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165367</xdr:rowOff>
    </xdr:from>
    <xdr:to>
      <xdr:col>29</xdr:col>
      <xdr:colOff>127000</xdr:colOff>
      <xdr:row>17</xdr:row>
      <xdr:rowOff>13176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956192"/>
          <a:ext cx="647700" cy="19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150144</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40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13176</xdr:rowOff>
    </xdr:from>
    <xdr:to>
      <xdr:col>26</xdr:col>
      <xdr:colOff>50800</xdr:colOff>
      <xdr:row>17</xdr:row>
      <xdr:rowOff>17634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75451"/>
          <a:ext cx="698500" cy="4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17634</xdr:rowOff>
    </xdr:from>
    <xdr:to>
      <xdr:col>22</xdr:col>
      <xdr:colOff>114300</xdr:colOff>
      <xdr:row>17</xdr:row>
      <xdr:rowOff>17729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79909"/>
          <a:ext cx="698500" cy="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17729</xdr:rowOff>
    </xdr:from>
    <xdr:to>
      <xdr:col>18</xdr:col>
      <xdr:colOff>177800</xdr:colOff>
      <xdr:row>17</xdr:row>
      <xdr:rowOff>22473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980004"/>
          <a:ext cx="698500" cy="4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114567</xdr:rowOff>
    </xdr:from>
    <xdr:to>
      <xdr:col>29</xdr:col>
      <xdr:colOff>177800</xdr:colOff>
      <xdr:row>17</xdr:row>
      <xdr:rowOff>44717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05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131094</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7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133826</xdr:rowOff>
    </xdr:from>
    <xdr:to>
      <xdr:col>26</xdr:col>
      <xdr:colOff>101600</xdr:colOff>
      <xdr:row>17</xdr:row>
      <xdr:rowOff>63976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24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74153</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93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138284</xdr:rowOff>
    </xdr:from>
    <xdr:to>
      <xdr:col>22</xdr:col>
      <xdr:colOff>165100</xdr:colOff>
      <xdr:row>17</xdr:row>
      <xdr:rowOff>68434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29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78611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97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138379</xdr:rowOff>
    </xdr:from>
    <xdr:to>
      <xdr:col>19</xdr:col>
      <xdr:colOff>38100</xdr:colOff>
      <xdr:row>17</xdr:row>
      <xdr:rowOff>68529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29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78706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9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143123</xdr:rowOff>
    </xdr:from>
    <xdr:to>
      <xdr:col>15</xdr:col>
      <xdr:colOff>101600</xdr:colOff>
      <xdr:row>17</xdr:row>
      <xdr:rowOff>73273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33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83450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0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58394</xdr:rowOff>
    </xdr:from>
    <xdr:to>
      <xdr:col>29</xdr:col>
      <xdr:colOff>127000</xdr:colOff>
      <xdr:row>38</xdr:row>
      <xdr:rowOff>61202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525994"/>
          <a:ext cx="647700" cy="2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61202</xdr:rowOff>
    </xdr:from>
    <xdr:to>
      <xdr:col>26</xdr:col>
      <xdr:colOff>50800</xdr:colOff>
      <xdr:row>38</xdr:row>
      <xdr:rowOff>62420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28802"/>
          <a:ext cx="698500" cy="1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62420</xdr:rowOff>
    </xdr:from>
    <xdr:to>
      <xdr:col>22</xdr:col>
      <xdr:colOff>114300</xdr:colOff>
      <xdr:row>38</xdr:row>
      <xdr:rowOff>76943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30020"/>
          <a:ext cx="698500" cy="14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76943</xdr:rowOff>
    </xdr:from>
    <xdr:to>
      <xdr:col>18</xdr:col>
      <xdr:colOff>177800</xdr:colOff>
      <xdr:row>38</xdr:row>
      <xdr:rowOff>88733</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44543"/>
          <a:ext cx="698500" cy="11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7594</xdr:rowOff>
    </xdr:from>
    <xdr:to>
      <xdr:col>29</xdr:col>
      <xdr:colOff>177800</xdr:colOff>
      <xdr:row>38</xdr:row>
      <xdr:rowOff>109194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75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322571</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4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10402</xdr:rowOff>
    </xdr:from>
    <xdr:to>
      <xdr:col>26</xdr:col>
      <xdr:colOff>101600</xdr:colOff>
      <xdr:row>38</xdr:row>
      <xdr:rowOff>112002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78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96779</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64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11620</xdr:rowOff>
    </xdr:from>
    <xdr:to>
      <xdr:col>22</xdr:col>
      <xdr:colOff>165100</xdr:colOff>
      <xdr:row>38</xdr:row>
      <xdr:rowOff>113220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79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97997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6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26143</xdr:rowOff>
    </xdr:from>
    <xdr:to>
      <xdr:col>19</xdr:col>
      <xdr:colOff>38100</xdr:colOff>
      <xdr:row>38</xdr:row>
      <xdr:rowOff>127743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93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112520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8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37933</xdr:rowOff>
    </xdr:from>
    <xdr:to>
      <xdr:col>15</xdr:col>
      <xdr:colOff>101600</xdr:colOff>
      <xdr:row>38</xdr:row>
      <xdr:rowOff>139533</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505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124310</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9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大分県豊後大野市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31,998
31,580
603.14
31,784,718
30,086,464
1,131,258
14,855,258
24,241,769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69150</xdr:rowOff>
    </xdr:from>
    <xdr:to>
      <xdr:col>24</xdr:col>
      <xdr:colOff>63500</xdr:colOff>
      <xdr:row>34</xdr:row>
      <xdr:rowOff>106858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98450"/>
          <a:ext cx="838200" cy="3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106858</xdr:rowOff>
    </xdr:from>
    <xdr:to>
      <xdr:col>19</xdr:col>
      <xdr:colOff>177800</xdr:colOff>
      <xdr:row>34</xdr:row>
      <xdr:rowOff>133245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36158"/>
          <a:ext cx="889000" cy="2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132037</xdr:rowOff>
    </xdr:from>
    <xdr:to>
      <xdr:col>15</xdr:col>
      <xdr:colOff>50800</xdr:colOff>
      <xdr:row>34</xdr:row>
      <xdr:rowOff>133245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61337"/>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132037</xdr:rowOff>
    </xdr:from>
    <xdr:to>
      <xdr:col>10</xdr:col>
      <xdr:colOff>114300</xdr:colOff>
      <xdr:row>34</xdr:row>
      <xdr:rowOff>141953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61337"/>
          <a:ext cx="889000" cy="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18350</xdr:rowOff>
    </xdr:from>
    <xdr:to>
      <xdr:col>24</xdr:col>
      <xdr:colOff>114300</xdr:colOff>
      <xdr:row>34</xdr:row>
      <xdr:rowOff>119950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4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41227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9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56058</xdr:rowOff>
    </xdr:from>
    <xdr:to>
      <xdr:col>20</xdr:col>
      <xdr:colOff>38100</xdr:colOff>
      <xdr:row>34</xdr:row>
      <xdr:rowOff>157658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8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2735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6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82445</xdr:rowOff>
    </xdr:from>
    <xdr:to>
      <xdr:col>15</xdr:col>
      <xdr:colOff>101600</xdr:colOff>
      <xdr:row>35</xdr:row>
      <xdr:rowOff>12595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1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29122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8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81237</xdr:rowOff>
    </xdr:from>
    <xdr:to>
      <xdr:col>10</xdr:col>
      <xdr:colOff>165100</xdr:colOff>
      <xdr:row>35</xdr:row>
      <xdr:rowOff>11387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1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27914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91153</xdr:rowOff>
    </xdr:from>
    <xdr:to>
      <xdr:col>6</xdr:col>
      <xdr:colOff>38100</xdr:colOff>
      <xdr:row>35</xdr:row>
      <xdr:rowOff>21303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2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37830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695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110264</xdr:rowOff>
    </xdr:from>
    <xdr:to>
      <xdr:col>24</xdr:col>
      <xdr:colOff>63500</xdr:colOff>
      <xdr:row>58</xdr:row>
      <xdr:rowOff>111898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4364"/>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111898</xdr:rowOff>
    </xdr:from>
    <xdr:to>
      <xdr:col>19</xdr:col>
      <xdr:colOff>177800</xdr:colOff>
      <xdr:row>58</xdr:row>
      <xdr:rowOff>112147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5998"/>
          <a:ext cx="889000" cy="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112147</xdr:rowOff>
    </xdr:from>
    <xdr:to>
      <xdr:col>15</xdr:col>
      <xdr:colOff>50800</xdr:colOff>
      <xdr:row>58</xdr:row>
      <xdr:rowOff>113564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6247"/>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113564</xdr:rowOff>
    </xdr:from>
    <xdr:to>
      <xdr:col>10</xdr:col>
      <xdr:colOff>114300</xdr:colOff>
      <xdr:row>58</xdr:row>
      <xdr:rowOff>113928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7664"/>
          <a:ext cx="889000" cy="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59464</xdr:rowOff>
    </xdr:from>
    <xdr:to>
      <xdr:col>24</xdr:col>
      <xdr:colOff>114300</xdr:colOff>
      <xdr:row>58</xdr:row>
      <xdr:rowOff>161064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18841</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1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61098</xdr:rowOff>
    </xdr:from>
    <xdr:to>
      <xdr:col>20</xdr:col>
      <xdr:colOff>38100</xdr:colOff>
      <xdr:row>58</xdr:row>
      <xdr:rowOff>162698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7775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0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61347</xdr:rowOff>
    </xdr:from>
    <xdr:to>
      <xdr:col>15</xdr:col>
      <xdr:colOff>101600</xdr:colOff>
      <xdr:row>58</xdr:row>
      <xdr:rowOff>162947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8024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0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62764</xdr:rowOff>
    </xdr:from>
    <xdr:to>
      <xdr:col>10</xdr:col>
      <xdr:colOff>165100</xdr:colOff>
      <xdr:row>58</xdr:row>
      <xdr:rowOff>164364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9441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63128</xdr:rowOff>
    </xdr:from>
    <xdr:to>
      <xdr:col>6</xdr:col>
      <xdr:colOff>38100</xdr:colOff>
      <xdr:row>58</xdr:row>
      <xdr:rowOff>164728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9805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159105</xdr:rowOff>
    </xdr:from>
    <xdr:to>
      <xdr:col>24</xdr:col>
      <xdr:colOff>63500</xdr:colOff>
      <xdr:row>79</xdr:row>
      <xdr:rowOff>7544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32205"/>
          <a:ext cx="8382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164731</xdr:rowOff>
    </xdr:from>
    <xdr:to>
      <xdr:col>19</xdr:col>
      <xdr:colOff>177800</xdr:colOff>
      <xdr:row>79</xdr:row>
      <xdr:rowOff>7544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37831"/>
          <a:ext cx="889000" cy="1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164731</xdr:rowOff>
    </xdr:from>
    <xdr:to>
      <xdr:col>15</xdr:col>
      <xdr:colOff>50800</xdr:colOff>
      <xdr:row>78</xdr:row>
      <xdr:rowOff>168047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37831"/>
          <a:ext cx="889000" cy="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163449</xdr:rowOff>
    </xdr:from>
    <xdr:to>
      <xdr:col>10</xdr:col>
      <xdr:colOff>114300</xdr:colOff>
      <xdr:row>78</xdr:row>
      <xdr:rowOff>168047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36549"/>
          <a:ext cx="889000" cy="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108305</xdr:rowOff>
    </xdr:from>
    <xdr:to>
      <xdr:col>24</xdr:col>
      <xdr:colOff>114300</xdr:colOff>
      <xdr:row>79</xdr:row>
      <xdr:rowOff>38455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23232</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96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128194</xdr:rowOff>
    </xdr:from>
    <xdr:to>
      <xdr:col>20</xdr:col>
      <xdr:colOff>38100</xdr:colOff>
      <xdr:row>79</xdr:row>
      <xdr:rowOff>58344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0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49471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9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113931</xdr:rowOff>
    </xdr:from>
    <xdr:to>
      <xdr:col>15</xdr:col>
      <xdr:colOff>101600</xdr:colOff>
      <xdr:row>79</xdr:row>
      <xdr:rowOff>44081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8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35208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7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117247</xdr:rowOff>
    </xdr:from>
    <xdr:to>
      <xdr:col>10</xdr:col>
      <xdr:colOff>165100</xdr:colOff>
      <xdr:row>79</xdr:row>
      <xdr:rowOff>47397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38524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8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112649</xdr:rowOff>
    </xdr:from>
    <xdr:to>
      <xdr:col>6</xdr:col>
      <xdr:colOff>38100</xdr:colOff>
      <xdr:row>79</xdr:row>
      <xdr:rowOff>42799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8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33926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7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68529</xdr:rowOff>
    </xdr:from>
    <xdr:to>
      <xdr:col>24</xdr:col>
      <xdr:colOff>63500</xdr:colOff>
      <xdr:row>94</xdr:row>
      <xdr:rowOff>72842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84829"/>
          <a:ext cx="838200" cy="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72842</xdr:rowOff>
    </xdr:from>
    <xdr:to>
      <xdr:col>19</xdr:col>
      <xdr:colOff>177800</xdr:colOff>
      <xdr:row>94</xdr:row>
      <xdr:rowOff>150147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189142"/>
          <a:ext cx="889000" cy="7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74230</xdr:rowOff>
    </xdr:from>
    <xdr:to>
      <xdr:col>15</xdr:col>
      <xdr:colOff>50800</xdr:colOff>
      <xdr:row>94</xdr:row>
      <xdr:rowOff>150147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190530"/>
          <a:ext cx="889000" cy="7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74230</xdr:rowOff>
    </xdr:from>
    <xdr:to>
      <xdr:col>10</xdr:col>
      <xdr:colOff>114300</xdr:colOff>
      <xdr:row>95</xdr:row>
      <xdr:rowOff>80561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190530"/>
          <a:ext cx="889000" cy="17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17729</xdr:rowOff>
    </xdr:from>
    <xdr:to>
      <xdr:col>24</xdr:col>
      <xdr:colOff>114300</xdr:colOff>
      <xdr:row>94</xdr:row>
      <xdr:rowOff>119329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40606</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8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22042</xdr:rowOff>
    </xdr:from>
    <xdr:to>
      <xdr:col>20</xdr:col>
      <xdr:colOff>38100</xdr:colOff>
      <xdr:row>94</xdr:row>
      <xdr:rowOff>123642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3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140169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91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99347</xdr:rowOff>
    </xdr:from>
    <xdr:to>
      <xdr:col>15</xdr:col>
      <xdr:colOff>101600</xdr:colOff>
      <xdr:row>95</xdr:row>
      <xdr:rowOff>29497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1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46024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990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23430</xdr:rowOff>
    </xdr:from>
    <xdr:to>
      <xdr:col>10</xdr:col>
      <xdr:colOff>165100</xdr:colOff>
      <xdr:row>94</xdr:row>
      <xdr:rowOff>125030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3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141557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91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29761</xdr:rowOff>
    </xdr:from>
    <xdr:to>
      <xdr:col>6</xdr:col>
      <xdr:colOff>38100</xdr:colOff>
      <xdr:row>95</xdr:row>
      <xdr:rowOff>131361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1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147888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09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26857</xdr:rowOff>
    </xdr:from>
    <xdr:to>
      <xdr:col>55</xdr:col>
      <xdr:colOff>0</xdr:colOff>
      <xdr:row>38</xdr:row>
      <xdr:rowOff>56591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41957"/>
          <a:ext cx="838200" cy="2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22813</xdr:rowOff>
    </xdr:from>
    <xdr:to>
      <xdr:col>50</xdr:col>
      <xdr:colOff>114300</xdr:colOff>
      <xdr:row>38</xdr:row>
      <xdr:rowOff>26857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537913"/>
          <a:ext cx="889000" cy="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22813</xdr:rowOff>
    </xdr:from>
    <xdr:to>
      <xdr:col>45</xdr:col>
      <xdr:colOff>177800</xdr:colOff>
      <xdr:row>38</xdr:row>
      <xdr:rowOff>62916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537913"/>
          <a:ext cx="889000" cy="4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67090</xdr:rowOff>
    </xdr:from>
    <xdr:to>
      <xdr:col>41</xdr:col>
      <xdr:colOff>50800</xdr:colOff>
      <xdr:row>38</xdr:row>
      <xdr:rowOff>62916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239290"/>
          <a:ext cx="889000" cy="33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5791</xdr:rowOff>
    </xdr:from>
    <xdr:to>
      <xdr:col>55</xdr:col>
      <xdr:colOff>50800</xdr:colOff>
      <xdr:row>38</xdr:row>
      <xdr:rowOff>107391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2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155668</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9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147507</xdr:rowOff>
    </xdr:from>
    <xdr:to>
      <xdr:col>50</xdr:col>
      <xdr:colOff>165100</xdr:colOff>
      <xdr:row>38</xdr:row>
      <xdr:rowOff>77657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9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68784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8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143464</xdr:rowOff>
    </xdr:from>
    <xdr:to>
      <xdr:col>46</xdr:col>
      <xdr:colOff>38100</xdr:colOff>
      <xdr:row>38</xdr:row>
      <xdr:rowOff>73614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8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64740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7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12116</xdr:rowOff>
    </xdr:from>
    <xdr:to>
      <xdr:col>41</xdr:col>
      <xdr:colOff>101600</xdr:colOff>
      <xdr:row>38</xdr:row>
      <xdr:rowOff>113716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2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104843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1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16290</xdr:rowOff>
    </xdr:from>
    <xdr:to>
      <xdr:col>36</xdr:col>
      <xdr:colOff>165100</xdr:colOff>
      <xdr:row>36</xdr:row>
      <xdr:rowOff>117890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109017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8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130780</xdr:rowOff>
    </xdr:from>
    <xdr:to>
      <xdr:col>55</xdr:col>
      <xdr:colOff>0</xdr:colOff>
      <xdr:row>54</xdr:row>
      <xdr:rowOff>112455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217630"/>
          <a:ext cx="838200" cy="15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112455</xdr:rowOff>
    </xdr:from>
    <xdr:to>
      <xdr:col>50</xdr:col>
      <xdr:colOff>114300</xdr:colOff>
      <xdr:row>55</xdr:row>
      <xdr:rowOff>2311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370755"/>
          <a:ext cx="889000" cy="6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82925</xdr:rowOff>
    </xdr:from>
    <xdr:to>
      <xdr:col>45</xdr:col>
      <xdr:colOff>177800</xdr:colOff>
      <xdr:row>55</xdr:row>
      <xdr:rowOff>2311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341225"/>
          <a:ext cx="889000" cy="9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122953</xdr:rowOff>
    </xdr:from>
    <xdr:to>
      <xdr:col>41</xdr:col>
      <xdr:colOff>50800</xdr:colOff>
      <xdr:row>54</xdr:row>
      <xdr:rowOff>82925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038353"/>
          <a:ext cx="889000" cy="3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79980</xdr:rowOff>
    </xdr:from>
    <xdr:to>
      <xdr:col>55</xdr:col>
      <xdr:colOff>50800</xdr:colOff>
      <xdr:row>54</xdr:row>
      <xdr:rowOff>10130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16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102857</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01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61655</xdr:rowOff>
    </xdr:from>
    <xdr:to>
      <xdr:col>50</xdr:col>
      <xdr:colOff>165100</xdr:colOff>
      <xdr:row>54</xdr:row>
      <xdr:rowOff>163255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31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8332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095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122961</xdr:rowOff>
    </xdr:from>
    <xdr:to>
      <xdr:col>46</xdr:col>
      <xdr:colOff>38100</xdr:colOff>
      <xdr:row>55</xdr:row>
      <xdr:rowOff>53111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38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69638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15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32125</xdr:rowOff>
    </xdr:from>
    <xdr:to>
      <xdr:col>41</xdr:col>
      <xdr:colOff>101600</xdr:colOff>
      <xdr:row>54</xdr:row>
      <xdr:rowOff>133725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29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150252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065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72153</xdr:rowOff>
    </xdr:from>
    <xdr:to>
      <xdr:col>36</xdr:col>
      <xdr:colOff>165100</xdr:colOff>
      <xdr:row>53</xdr:row>
      <xdr:rowOff>2303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898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18830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8762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6993</xdr:rowOff>
    </xdr:from>
    <xdr:to>
      <xdr:col>55</xdr:col>
      <xdr:colOff>0</xdr:colOff>
      <xdr:row>74</xdr:row>
      <xdr:rowOff>135737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694293"/>
          <a:ext cx="838200" cy="12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135737</xdr:rowOff>
    </xdr:from>
    <xdr:to>
      <xdr:col>50</xdr:col>
      <xdr:colOff>114300</xdr:colOff>
      <xdr:row>76</xdr:row>
      <xdr:rowOff>39987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2823037"/>
          <a:ext cx="889000" cy="24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133277</xdr:rowOff>
    </xdr:from>
    <xdr:to>
      <xdr:col>45</xdr:col>
      <xdr:colOff>177800</xdr:colOff>
      <xdr:row>76</xdr:row>
      <xdr:rowOff>39987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2477677"/>
          <a:ext cx="889000" cy="59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25193</xdr:rowOff>
    </xdr:from>
    <xdr:to>
      <xdr:col>41</xdr:col>
      <xdr:colOff>50800</xdr:colOff>
      <xdr:row>72</xdr:row>
      <xdr:rowOff>133277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198143"/>
          <a:ext cx="889000" cy="27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127643</xdr:rowOff>
    </xdr:from>
    <xdr:to>
      <xdr:col>55</xdr:col>
      <xdr:colOff>50800</xdr:colOff>
      <xdr:row>74</xdr:row>
      <xdr:rowOff>57793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64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150520</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49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84937</xdr:rowOff>
    </xdr:from>
    <xdr:to>
      <xdr:col>50</xdr:col>
      <xdr:colOff>165100</xdr:colOff>
      <xdr:row>75</xdr:row>
      <xdr:rowOff>15087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77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31614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54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160637</xdr:rowOff>
    </xdr:from>
    <xdr:to>
      <xdr:col>46</xdr:col>
      <xdr:colOff>38100</xdr:colOff>
      <xdr:row>76</xdr:row>
      <xdr:rowOff>90787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01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107314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79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82477</xdr:rowOff>
    </xdr:from>
    <xdr:to>
      <xdr:col>41</xdr:col>
      <xdr:colOff>101600</xdr:colOff>
      <xdr:row>73</xdr:row>
      <xdr:rowOff>12627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42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29154</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61795" y="1220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145843</xdr:rowOff>
    </xdr:from>
    <xdr:to>
      <xdr:col>36</xdr:col>
      <xdr:colOff>165100</xdr:colOff>
      <xdr:row>71</xdr:row>
      <xdr:rowOff>75993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14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92520</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672795" y="1192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114616</xdr:rowOff>
    </xdr:from>
    <xdr:to>
      <xdr:col>55</xdr:col>
      <xdr:colOff>0</xdr:colOff>
      <xdr:row>96</xdr:row>
      <xdr:rowOff>39179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02366"/>
          <a:ext cx="8382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14399</xdr:rowOff>
    </xdr:from>
    <xdr:to>
      <xdr:col>50</xdr:col>
      <xdr:colOff>114300</xdr:colOff>
      <xdr:row>96</xdr:row>
      <xdr:rowOff>39179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473599"/>
          <a:ext cx="889000" cy="2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14399</xdr:rowOff>
    </xdr:from>
    <xdr:to>
      <xdr:col>45</xdr:col>
      <xdr:colOff>177800</xdr:colOff>
      <xdr:row>96</xdr:row>
      <xdr:rowOff>166777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473599"/>
          <a:ext cx="889000" cy="15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40796</xdr:rowOff>
    </xdr:from>
    <xdr:to>
      <xdr:col>41</xdr:col>
      <xdr:colOff>50800</xdr:colOff>
      <xdr:row>96</xdr:row>
      <xdr:rowOff>166777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499996"/>
          <a:ext cx="889000" cy="12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63816</xdr:rowOff>
    </xdr:from>
    <xdr:to>
      <xdr:col>55</xdr:col>
      <xdr:colOff>50800</xdr:colOff>
      <xdr:row>95</xdr:row>
      <xdr:rowOff>165416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5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86693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0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159829</xdr:rowOff>
    </xdr:from>
    <xdr:to>
      <xdr:col>50</xdr:col>
      <xdr:colOff>165100</xdr:colOff>
      <xdr:row>96</xdr:row>
      <xdr:rowOff>89979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4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81106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4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135049</xdr:rowOff>
    </xdr:from>
    <xdr:to>
      <xdr:col>46</xdr:col>
      <xdr:colOff>38100</xdr:colOff>
      <xdr:row>96</xdr:row>
      <xdr:rowOff>65199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2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81726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19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115977</xdr:rowOff>
    </xdr:from>
    <xdr:to>
      <xdr:col>41</xdr:col>
      <xdr:colOff>101600</xdr:colOff>
      <xdr:row>97</xdr:row>
      <xdr:rowOff>46127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7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37254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6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161446</xdr:rowOff>
    </xdr:from>
    <xdr:to>
      <xdr:col>36</xdr:col>
      <xdr:colOff>165100</xdr:colOff>
      <xdr:row>96</xdr:row>
      <xdr:rowOff>91596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4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108123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2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28029</xdr:rowOff>
    </xdr:from>
    <xdr:to>
      <xdr:col>85</xdr:col>
      <xdr:colOff>127000</xdr:colOff>
      <xdr:row>39</xdr:row>
      <xdr:rowOff>53756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14579"/>
          <a:ext cx="838200" cy="2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28029</xdr:rowOff>
    </xdr:from>
    <xdr:to>
      <xdr:col>81</xdr:col>
      <xdr:colOff>50800</xdr:colOff>
      <xdr:row>39</xdr:row>
      <xdr:rowOff>66574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14579"/>
          <a:ext cx="889000" cy="3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66574</xdr:rowOff>
    </xdr:from>
    <xdr:to>
      <xdr:col>76</xdr:col>
      <xdr:colOff>114300</xdr:colOff>
      <xdr:row>39</xdr:row>
      <xdr:rowOff>82733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53124"/>
          <a:ext cx="889000" cy="1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76456</xdr:rowOff>
    </xdr:from>
    <xdr:to>
      <xdr:col>71</xdr:col>
      <xdr:colOff>177800</xdr:colOff>
      <xdr:row>39</xdr:row>
      <xdr:rowOff>82733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63006"/>
          <a:ext cx="889000" cy="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2956</xdr:rowOff>
    </xdr:from>
    <xdr:to>
      <xdr:col>85</xdr:col>
      <xdr:colOff>177800</xdr:colOff>
      <xdr:row>39</xdr:row>
      <xdr:rowOff>104556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133783</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7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148679</xdr:rowOff>
    </xdr:from>
    <xdr:to>
      <xdr:col>81</xdr:col>
      <xdr:colOff>101600</xdr:colOff>
      <xdr:row>39</xdr:row>
      <xdr:rowOff>78829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6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95356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3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15774</xdr:rowOff>
    </xdr:from>
    <xdr:to>
      <xdr:col>76</xdr:col>
      <xdr:colOff>165100</xdr:colOff>
      <xdr:row>39</xdr:row>
      <xdr:rowOff>117374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0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133901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47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31933</xdr:rowOff>
    </xdr:from>
    <xdr:to>
      <xdr:col>72</xdr:col>
      <xdr:colOff>38100</xdr:colOff>
      <xdr:row>39</xdr:row>
      <xdr:rowOff>133533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1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124660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1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25656</xdr:rowOff>
    </xdr:from>
    <xdr:to>
      <xdr:col>67</xdr:col>
      <xdr:colOff>101600</xdr:colOff>
      <xdr:row>39</xdr:row>
      <xdr:rowOff>127256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1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118383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0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19999</xdr:rowOff>
    </xdr:from>
    <xdr:to>
      <xdr:col>85</xdr:col>
      <xdr:colOff>127000</xdr:colOff>
      <xdr:row>77</xdr:row>
      <xdr:rowOff>105115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21649"/>
          <a:ext cx="838200" cy="8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105115</xdr:rowOff>
    </xdr:from>
    <xdr:to>
      <xdr:col>81</xdr:col>
      <xdr:colOff>50800</xdr:colOff>
      <xdr:row>77</xdr:row>
      <xdr:rowOff>106404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06765"/>
          <a:ext cx="889000" cy="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106404</xdr:rowOff>
    </xdr:from>
    <xdr:to>
      <xdr:col>76</xdr:col>
      <xdr:colOff>114300</xdr:colOff>
      <xdr:row>77</xdr:row>
      <xdr:rowOff>118255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08054"/>
          <a:ext cx="889000" cy="1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118255</xdr:rowOff>
    </xdr:from>
    <xdr:to>
      <xdr:col>71</xdr:col>
      <xdr:colOff>177800</xdr:colOff>
      <xdr:row>77</xdr:row>
      <xdr:rowOff>131623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19905"/>
          <a:ext cx="889000" cy="1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140649</xdr:rowOff>
    </xdr:from>
    <xdr:to>
      <xdr:col>85</xdr:col>
      <xdr:colOff>177800</xdr:colOff>
      <xdr:row>77</xdr:row>
      <xdr:rowOff>70799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7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163526</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2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54315</xdr:rowOff>
    </xdr:from>
    <xdr:to>
      <xdr:col>81</xdr:col>
      <xdr:colOff>101600</xdr:colOff>
      <xdr:row>77</xdr:row>
      <xdr:rowOff>155915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5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992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3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55604</xdr:rowOff>
    </xdr:from>
    <xdr:to>
      <xdr:col>76</xdr:col>
      <xdr:colOff>165100</xdr:colOff>
      <xdr:row>77</xdr:row>
      <xdr:rowOff>157204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5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2281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3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67455</xdr:rowOff>
    </xdr:from>
    <xdr:to>
      <xdr:col>72</xdr:col>
      <xdr:colOff>38100</xdr:colOff>
      <xdr:row>77</xdr:row>
      <xdr:rowOff>169055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14132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4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80823</xdr:rowOff>
    </xdr:from>
    <xdr:to>
      <xdr:col>67</xdr:col>
      <xdr:colOff>101600</xdr:colOff>
      <xdr:row>78</xdr:row>
      <xdr:rowOff>10973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8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27500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5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156042</xdr:rowOff>
    </xdr:from>
    <xdr:to>
      <xdr:col>85</xdr:col>
      <xdr:colOff>127000</xdr:colOff>
      <xdr:row>98</xdr:row>
      <xdr:rowOff>167041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58142"/>
          <a:ext cx="838200" cy="1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167041</xdr:rowOff>
    </xdr:from>
    <xdr:to>
      <xdr:col>81</xdr:col>
      <xdr:colOff>50800</xdr:colOff>
      <xdr:row>99</xdr:row>
      <xdr:rowOff>32300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69141"/>
          <a:ext cx="889000" cy="3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22254</xdr:rowOff>
    </xdr:from>
    <xdr:to>
      <xdr:col>76</xdr:col>
      <xdr:colOff>114300</xdr:colOff>
      <xdr:row>99</xdr:row>
      <xdr:rowOff>32300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95804"/>
          <a:ext cx="889000" cy="1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22254</xdr:rowOff>
    </xdr:from>
    <xdr:to>
      <xdr:col>71</xdr:col>
      <xdr:colOff>177800</xdr:colOff>
      <xdr:row>99</xdr:row>
      <xdr:rowOff>25690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95804"/>
          <a:ext cx="889000" cy="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105242</xdr:rowOff>
    </xdr:from>
    <xdr:to>
      <xdr:col>85</xdr:col>
      <xdr:colOff>177800</xdr:colOff>
      <xdr:row>99</xdr:row>
      <xdr:rowOff>35392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0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116241</xdr:rowOff>
    </xdr:from>
    <xdr:to>
      <xdr:col>81</xdr:col>
      <xdr:colOff>101600</xdr:colOff>
      <xdr:row>99</xdr:row>
      <xdr:rowOff>46391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1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37518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1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152950</xdr:rowOff>
    </xdr:from>
    <xdr:to>
      <xdr:col>76</xdr:col>
      <xdr:colOff>165100</xdr:colOff>
      <xdr:row>99</xdr:row>
      <xdr:rowOff>83100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5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74227</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57428" y="1704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142904</xdr:rowOff>
    </xdr:from>
    <xdr:to>
      <xdr:col>72</xdr:col>
      <xdr:colOff>38100</xdr:colOff>
      <xdr:row>99</xdr:row>
      <xdr:rowOff>73054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4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64181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3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146340</xdr:rowOff>
    </xdr:from>
    <xdr:to>
      <xdr:col>67</xdr:col>
      <xdr:colOff>101600</xdr:colOff>
      <xdr:row>99</xdr:row>
      <xdr:rowOff>76490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4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67617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04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37712</xdr:rowOff>
    </xdr:from>
    <xdr:to>
      <xdr:col>116</xdr:col>
      <xdr:colOff>63500</xdr:colOff>
      <xdr:row>39</xdr:row>
      <xdr:rowOff>48815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724262"/>
          <a:ext cx="8382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36112</xdr:rowOff>
    </xdr:from>
    <xdr:to>
      <xdr:col>111</xdr:col>
      <xdr:colOff>177800</xdr:colOff>
      <xdr:row>39</xdr:row>
      <xdr:rowOff>48815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22662"/>
          <a:ext cx="889000" cy="1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36112</xdr:rowOff>
    </xdr:from>
    <xdr:to>
      <xdr:col>107</xdr:col>
      <xdr:colOff>50800</xdr:colOff>
      <xdr:row>39</xdr:row>
      <xdr:rowOff>38430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722662"/>
          <a:ext cx="889000" cy="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38430</xdr:rowOff>
    </xdr:from>
    <xdr:to>
      <xdr:col>102</xdr:col>
      <xdr:colOff>114300</xdr:colOff>
      <xdr:row>39</xdr:row>
      <xdr:rowOff>41010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24980"/>
          <a:ext cx="8890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158362</xdr:rowOff>
    </xdr:from>
    <xdr:to>
      <xdr:col>116</xdr:col>
      <xdr:colOff>114300</xdr:colOff>
      <xdr:row>39</xdr:row>
      <xdr:rowOff>88512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7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73289</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8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169465</xdr:rowOff>
    </xdr:from>
    <xdr:to>
      <xdr:col>112</xdr:col>
      <xdr:colOff>38100</xdr:colOff>
      <xdr:row>39</xdr:row>
      <xdr:rowOff>99615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90742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77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156762</xdr:rowOff>
    </xdr:from>
    <xdr:to>
      <xdr:col>107</xdr:col>
      <xdr:colOff>101600</xdr:colOff>
      <xdr:row>39</xdr:row>
      <xdr:rowOff>86912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7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78039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76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159080</xdr:rowOff>
    </xdr:from>
    <xdr:to>
      <xdr:col>102</xdr:col>
      <xdr:colOff>165100</xdr:colOff>
      <xdr:row>39</xdr:row>
      <xdr:rowOff>89230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80357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6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161660</xdr:rowOff>
    </xdr:from>
    <xdr:to>
      <xdr:col>98</xdr:col>
      <xdr:colOff>38100</xdr:colOff>
      <xdr:row>39</xdr:row>
      <xdr:rowOff>91810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7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82937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6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37302</xdr:rowOff>
    </xdr:from>
    <xdr:to>
      <xdr:col>116</xdr:col>
      <xdr:colOff>63500</xdr:colOff>
      <xdr:row>59</xdr:row>
      <xdr:rowOff>37470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2852"/>
          <a:ext cx="8382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37470</xdr:rowOff>
    </xdr:from>
    <xdr:to>
      <xdr:col>111</xdr:col>
      <xdr:colOff>177800</xdr:colOff>
      <xdr:row>59</xdr:row>
      <xdr:rowOff>37607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3020"/>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37607</xdr:rowOff>
    </xdr:from>
    <xdr:to>
      <xdr:col>107</xdr:col>
      <xdr:colOff>50800</xdr:colOff>
      <xdr:row>59</xdr:row>
      <xdr:rowOff>37744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3157"/>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37744</xdr:rowOff>
    </xdr:from>
    <xdr:to>
      <xdr:col>102</xdr:col>
      <xdr:colOff>114300</xdr:colOff>
      <xdr:row>59</xdr:row>
      <xdr:rowOff>37859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3294"/>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157952</xdr:rowOff>
    </xdr:from>
    <xdr:to>
      <xdr:col>116</xdr:col>
      <xdr:colOff>114300</xdr:colOff>
      <xdr:row>59</xdr:row>
      <xdr:rowOff>88102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158120</xdr:rowOff>
    </xdr:from>
    <xdr:to>
      <xdr:col>112</xdr:col>
      <xdr:colOff>38100</xdr:colOff>
      <xdr:row>59</xdr:row>
      <xdr:rowOff>88270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79397</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4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158257</xdr:rowOff>
    </xdr:from>
    <xdr:to>
      <xdr:col>107</xdr:col>
      <xdr:colOff>101600</xdr:colOff>
      <xdr:row>59</xdr:row>
      <xdr:rowOff>88407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79534</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158394</xdr:rowOff>
    </xdr:from>
    <xdr:to>
      <xdr:col>102</xdr:col>
      <xdr:colOff>165100</xdr:colOff>
      <xdr:row>59</xdr:row>
      <xdr:rowOff>88544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79671</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5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158509</xdr:rowOff>
    </xdr:from>
    <xdr:to>
      <xdr:col>98</xdr:col>
      <xdr:colOff>38100</xdr:colOff>
      <xdr:row>59</xdr:row>
      <xdr:rowOff>88659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79786</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5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5474</xdr:rowOff>
    </xdr:from>
    <xdr:to>
      <xdr:col>116</xdr:col>
      <xdr:colOff>63500</xdr:colOff>
      <xdr:row>73</xdr:row>
      <xdr:rowOff>8484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521324"/>
          <a:ext cx="8382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5474</xdr:rowOff>
    </xdr:from>
    <xdr:to>
      <xdr:col>111</xdr:col>
      <xdr:colOff>177800</xdr:colOff>
      <xdr:row>73</xdr:row>
      <xdr:rowOff>44221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521324"/>
          <a:ext cx="889000" cy="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44221</xdr:rowOff>
    </xdr:from>
    <xdr:to>
      <xdr:col>107</xdr:col>
      <xdr:colOff>50800</xdr:colOff>
      <xdr:row>73</xdr:row>
      <xdr:rowOff>69062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560071"/>
          <a:ext cx="8890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69062</xdr:rowOff>
    </xdr:from>
    <xdr:to>
      <xdr:col>102</xdr:col>
      <xdr:colOff>114300</xdr:colOff>
      <xdr:row>73</xdr:row>
      <xdr:rowOff>72168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584912"/>
          <a:ext cx="889000" cy="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129134</xdr:rowOff>
    </xdr:from>
    <xdr:to>
      <xdr:col>116</xdr:col>
      <xdr:colOff>114300</xdr:colOff>
      <xdr:row>73</xdr:row>
      <xdr:rowOff>59284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47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152011</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32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126124</xdr:rowOff>
    </xdr:from>
    <xdr:to>
      <xdr:col>112</xdr:col>
      <xdr:colOff>38100</xdr:colOff>
      <xdr:row>73</xdr:row>
      <xdr:rowOff>56274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47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72801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24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164871</xdr:rowOff>
    </xdr:from>
    <xdr:to>
      <xdr:col>107</xdr:col>
      <xdr:colOff>101600</xdr:colOff>
      <xdr:row>73</xdr:row>
      <xdr:rowOff>95021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50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111548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2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18262</xdr:rowOff>
    </xdr:from>
    <xdr:to>
      <xdr:col>102</xdr:col>
      <xdr:colOff>165100</xdr:colOff>
      <xdr:row>73</xdr:row>
      <xdr:rowOff>119862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53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136389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30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21368</xdr:rowOff>
    </xdr:from>
    <xdr:to>
      <xdr:col>98</xdr:col>
      <xdr:colOff>38100</xdr:colOff>
      <xdr:row>73</xdr:row>
      <xdr:rowOff>122968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53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139495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31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９４０，２６１円となっている。主な構成項目である人件費は、住民一人あたり１４１，４８１円で昨年度から２．５％増加しており、類似団体平均と比べて２４，２１１円高く、全国平均、大分県平均と比較しても高い水準にある。これは、７町村の合併により職員数が類似団体平均と比較しても多いことが要因である。また、市内に６支所を配置していること、ごみ処理業務を直営で行っていることにより類似団体平均を上回る職員数で行政運営を行っており、行政サービスの提供方法の差異によるものと考えられる。</a:t>
          </a:r>
        </a:p>
        <a:p>
          <a:r>
            <a:rPr kumimoji="1" lang="ja-JP" altLang="en-US" sz="1300">
              <a:latin typeface="ＭＳ Ｐゴシック" panose="020B0600070205080204" pitchFamily="50" charset="-128"/>
              <a:ea typeface="ＭＳ Ｐゴシック" panose="020B0600070205080204" pitchFamily="50" charset="-128"/>
            </a:rPr>
            <a:t>　扶助費も類似団体平均と比較して、２９，７２７円高く、全国平均を上回る高齢化率（令和７年３月末現在：４５．７％）に加え、障害福祉サービスの利用者が増加傾向にあることなど社会保障費への負担が大きいことが考えられる。</a:t>
          </a: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については昨年度から増加しており、主な要因は、おがたこども園園舎の新築移転工事、多機能型武道場の整備などによるものであり、類似団体平均と比較して６３，７０６円高い状況にある。今後計画及び着手している大型事業については、新環境センターの整備や公共施設の改修、老朽化した施設の集約化などが挙げられ、後年度における住民の負担軽減及び財政運営への影響が極力小さくなるよう十分配慮し事業を進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大分県豊後大野市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31,998
31,580
603.14
31,784,718
30,086,464
1,131,258
14,855,258
24,241,769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93028</xdr:rowOff>
    </xdr:from>
    <xdr:to>
      <xdr:col>24</xdr:col>
      <xdr:colOff>63500</xdr:colOff>
      <xdr:row>37</xdr:row>
      <xdr:rowOff>94361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36678"/>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94361</xdr:rowOff>
    </xdr:from>
    <xdr:to>
      <xdr:col>19</xdr:col>
      <xdr:colOff>177800</xdr:colOff>
      <xdr:row>37</xdr:row>
      <xdr:rowOff>137414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38011"/>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137414</xdr:rowOff>
    </xdr:from>
    <xdr:to>
      <xdr:col>15</xdr:col>
      <xdr:colOff>50800</xdr:colOff>
      <xdr:row>38</xdr:row>
      <xdr:rowOff>48260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810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48260</xdr:rowOff>
    </xdr:from>
    <xdr:to>
      <xdr:col>10</xdr:col>
      <xdr:colOff>114300</xdr:colOff>
      <xdr:row>38</xdr:row>
      <xdr:rowOff>109601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63360"/>
          <a:ext cx="8890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42228</xdr:rowOff>
    </xdr:from>
    <xdr:to>
      <xdr:col>24</xdr:col>
      <xdr:colOff>114300</xdr:colOff>
      <xdr:row>37</xdr:row>
      <xdr:rowOff>143828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8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65105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3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43561</xdr:rowOff>
    </xdr:from>
    <xdr:to>
      <xdr:col>20</xdr:col>
      <xdr:colOff>38100</xdr:colOff>
      <xdr:row>37</xdr:row>
      <xdr:rowOff>145161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8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161688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6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86614</xdr:rowOff>
    </xdr:from>
    <xdr:to>
      <xdr:col>15</xdr:col>
      <xdr:colOff>101600</xdr:colOff>
      <xdr:row>38</xdr:row>
      <xdr:rowOff>16764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33291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0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168910</xdr:rowOff>
    </xdr:from>
    <xdr:to>
      <xdr:col>10</xdr:col>
      <xdr:colOff>165100</xdr:colOff>
      <xdr:row>38</xdr:row>
      <xdr:rowOff>99060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90187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58801</xdr:rowOff>
    </xdr:from>
    <xdr:to>
      <xdr:col>6</xdr:col>
      <xdr:colOff>38100</xdr:colOff>
      <xdr:row>38</xdr:row>
      <xdr:rowOff>160401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7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151528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6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35382</xdr:rowOff>
    </xdr:from>
    <xdr:to>
      <xdr:col>24</xdr:col>
      <xdr:colOff>63500</xdr:colOff>
      <xdr:row>58</xdr:row>
      <xdr:rowOff>72434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79482"/>
          <a:ext cx="838200" cy="3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72434</xdr:rowOff>
    </xdr:from>
    <xdr:to>
      <xdr:col>19</xdr:col>
      <xdr:colOff>177800</xdr:colOff>
      <xdr:row>58</xdr:row>
      <xdr:rowOff>79815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16534"/>
          <a:ext cx="889000" cy="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69466</xdr:rowOff>
    </xdr:from>
    <xdr:to>
      <xdr:col>15</xdr:col>
      <xdr:colOff>50800</xdr:colOff>
      <xdr:row>58</xdr:row>
      <xdr:rowOff>79815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13566"/>
          <a:ext cx="889000" cy="1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48995</xdr:rowOff>
    </xdr:from>
    <xdr:to>
      <xdr:col>10</xdr:col>
      <xdr:colOff>114300</xdr:colOff>
      <xdr:row>58</xdr:row>
      <xdr:rowOff>69466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21645"/>
          <a:ext cx="889000" cy="19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156032</xdr:rowOff>
    </xdr:from>
    <xdr:to>
      <xdr:col>24</xdr:col>
      <xdr:colOff>114300</xdr:colOff>
      <xdr:row>58</xdr:row>
      <xdr:rowOff>86182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115409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1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21634</xdr:rowOff>
    </xdr:from>
    <xdr:to>
      <xdr:col>20</xdr:col>
      <xdr:colOff>38100</xdr:colOff>
      <xdr:row>58</xdr:row>
      <xdr:rowOff>123234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114361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58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29015</xdr:rowOff>
    </xdr:from>
    <xdr:to>
      <xdr:col>15</xdr:col>
      <xdr:colOff>101600</xdr:colOff>
      <xdr:row>58</xdr:row>
      <xdr:rowOff>130615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121742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6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18666</xdr:rowOff>
    </xdr:from>
    <xdr:to>
      <xdr:col>10</xdr:col>
      <xdr:colOff>165100</xdr:colOff>
      <xdr:row>58</xdr:row>
      <xdr:rowOff>120266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6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111393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55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169645</xdr:rowOff>
    </xdr:from>
    <xdr:to>
      <xdr:col>6</xdr:col>
      <xdr:colOff>38100</xdr:colOff>
      <xdr:row>57</xdr:row>
      <xdr:rowOff>99795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116322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4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169304</xdr:rowOff>
    </xdr:from>
    <xdr:to>
      <xdr:col>24</xdr:col>
      <xdr:colOff>63500</xdr:colOff>
      <xdr:row>76</xdr:row>
      <xdr:rowOff>64053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28054"/>
          <a:ext cx="838200" cy="6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64053</xdr:rowOff>
    </xdr:from>
    <xdr:to>
      <xdr:col>19</xdr:col>
      <xdr:colOff>177800</xdr:colOff>
      <xdr:row>76</xdr:row>
      <xdr:rowOff>93683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94253"/>
          <a:ext cx="889000" cy="2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93683</xdr:rowOff>
    </xdr:from>
    <xdr:to>
      <xdr:col>15</xdr:col>
      <xdr:colOff>50800</xdr:colOff>
      <xdr:row>76</xdr:row>
      <xdr:rowOff>114782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23883"/>
          <a:ext cx="889000" cy="2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114782</xdr:rowOff>
    </xdr:from>
    <xdr:to>
      <xdr:col>10</xdr:col>
      <xdr:colOff>114300</xdr:colOff>
      <xdr:row>77</xdr:row>
      <xdr:rowOff>13337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44982"/>
          <a:ext cx="889000" cy="7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118504</xdr:rowOff>
    </xdr:from>
    <xdr:to>
      <xdr:col>24</xdr:col>
      <xdr:colOff>114300</xdr:colOff>
      <xdr:row>76</xdr:row>
      <xdr:rowOff>48654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7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141381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28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13253</xdr:rowOff>
    </xdr:from>
    <xdr:to>
      <xdr:col>20</xdr:col>
      <xdr:colOff>38100</xdr:colOff>
      <xdr:row>76</xdr:row>
      <xdr:rowOff>114853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4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131380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18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42883</xdr:rowOff>
    </xdr:from>
    <xdr:to>
      <xdr:col>15</xdr:col>
      <xdr:colOff>101600</xdr:colOff>
      <xdr:row>76</xdr:row>
      <xdr:rowOff>144483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7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161010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48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63982</xdr:rowOff>
    </xdr:from>
    <xdr:to>
      <xdr:col>10</xdr:col>
      <xdr:colOff>165100</xdr:colOff>
      <xdr:row>76</xdr:row>
      <xdr:rowOff>165582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9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10660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6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133987</xdr:rowOff>
    </xdr:from>
    <xdr:to>
      <xdr:col>6</xdr:col>
      <xdr:colOff>38100</xdr:colOff>
      <xdr:row>77</xdr:row>
      <xdr:rowOff>64137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6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80663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39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74518</xdr:rowOff>
    </xdr:from>
    <xdr:to>
      <xdr:col>24</xdr:col>
      <xdr:colOff>63500</xdr:colOff>
      <xdr:row>99</xdr:row>
      <xdr:rowOff>74623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48068"/>
          <a:ext cx="838200" cy="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73848</xdr:rowOff>
    </xdr:from>
    <xdr:to>
      <xdr:col>19</xdr:col>
      <xdr:colOff>177800</xdr:colOff>
      <xdr:row>99</xdr:row>
      <xdr:rowOff>74518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47398"/>
          <a:ext cx="889000" cy="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73848</xdr:rowOff>
    </xdr:from>
    <xdr:to>
      <xdr:col>15</xdr:col>
      <xdr:colOff>50800</xdr:colOff>
      <xdr:row>99</xdr:row>
      <xdr:rowOff>75954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47398"/>
          <a:ext cx="889000" cy="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75954</xdr:rowOff>
    </xdr:from>
    <xdr:to>
      <xdr:col>10</xdr:col>
      <xdr:colOff>114300</xdr:colOff>
      <xdr:row>99</xdr:row>
      <xdr:rowOff>76095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49504"/>
          <a:ext cx="8890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23823</xdr:rowOff>
    </xdr:from>
    <xdr:to>
      <xdr:col>24</xdr:col>
      <xdr:colOff>114300</xdr:colOff>
      <xdr:row>99</xdr:row>
      <xdr:rowOff>125423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154650</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23718</xdr:rowOff>
    </xdr:from>
    <xdr:to>
      <xdr:col>20</xdr:col>
      <xdr:colOff>38100</xdr:colOff>
      <xdr:row>99</xdr:row>
      <xdr:rowOff>125318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141845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7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23048</xdr:rowOff>
    </xdr:from>
    <xdr:to>
      <xdr:col>15</xdr:col>
      <xdr:colOff>101600</xdr:colOff>
      <xdr:row>99</xdr:row>
      <xdr:rowOff>124648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141175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7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25154</xdr:rowOff>
    </xdr:from>
    <xdr:to>
      <xdr:col>10</xdr:col>
      <xdr:colOff>165100</xdr:colOff>
      <xdr:row>99</xdr:row>
      <xdr:rowOff>126754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143281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25295</xdr:rowOff>
    </xdr:from>
    <xdr:to>
      <xdr:col>6</xdr:col>
      <xdr:colOff>38100</xdr:colOff>
      <xdr:row>99</xdr:row>
      <xdr:rowOff>126895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9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143422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144925</xdr:rowOff>
    </xdr:from>
    <xdr:to>
      <xdr:col>55</xdr:col>
      <xdr:colOff>0</xdr:colOff>
      <xdr:row>38</xdr:row>
      <xdr:rowOff>147865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60025"/>
          <a:ext cx="8382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147865</xdr:rowOff>
    </xdr:from>
    <xdr:to>
      <xdr:col>50</xdr:col>
      <xdr:colOff>114300</xdr:colOff>
      <xdr:row>38</xdr:row>
      <xdr:rowOff>150477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662965"/>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150477</xdr:rowOff>
    </xdr:from>
    <xdr:to>
      <xdr:col>45</xdr:col>
      <xdr:colOff>177800</xdr:colOff>
      <xdr:row>38</xdr:row>
      <xdr:rowOff>152763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6557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152763</xdr:rowOff>
    </xdr:from>
    <xdr:to>
      <xdr:col>41</xdr:col>
      <xdr:colOff>50800</xdr:colOff>
      <xdr:row>38</xdr:row>
      <xdr:rowOff>156028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6786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94125</xdr:rowOff>
    </xdr:from>
    <xdr:to>
      <xdr:col>55</xdr:col>
      <xdr:colOff>50800</xdr:colOff>
      <xdr:row>39</xdr:row>
      <xdr:rowOff>24275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0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9052</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24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97065</xdr:rowOff>
    </xdr:from>
    <xdr:to>
      <xdr:col>50</xdr:col>
      <xdr:colOff>165100</xdr:colOff>
      <xdr:row>39</xdr:row>
      <xdr:rowOff>27215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18342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704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99677</xdr:rowOff>
    </xdr:from>
    <xdr:to>
      <xdr:col>46</xdr:col>
      <xdr:colOff>38100</xdr:colOff>
      <xdr:row>39</xdr:row>
      <xdr:rowOff>29827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1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20954</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707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101963</xdr:rowOff>
    </xdr:from>
    <xdr:to>
      <xdr:col>41</xdr:col>
      <xdr:colOff>101600</xdr:colOff>
      <xdr:row>39</xdr:row>
      <xdr:rowOff>32113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23240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09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105228</xdr:rowOff>
    </xdr:from>
    <xdr:to>
      <xdr:col>36</xdr:col>
      <xdr:colOff>165100</xdr:colOff>
      <xdr:row>39</xdr:row>
      <xdr:rowOff>35378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2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26505</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713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148971</xdr:rowOff>
    </xdr:from>
    <xdr:to>
      <xdr:col>55</xdr:col>
      <xdr:colOff>0</xdr:colOff>
      <xdr:row>54</xdr:row>
      <xdr:rowOff>82232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235821"/>
          <a:ext cx="838200" cy="10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71831</xdr:rowOff>
    </xdr:from>
    <xdr:to>
      <xdr:col>50</xdr:col>
      <xdr:colOff>114300</xdr:colOff>
      <xdr:row>54</xdr:row>
      <xdr:rowOff>82232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330131"/>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71831</xdr:rowOff>
    </xdr:from>
    <xdr:to>
      <xdr:col>45</xdr:col>
      <xdr:colOff>177800</xdr:colOff>
      <xdr:row>54</xdr:row>
      <xdr:rowOff>111544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330131"/>
          <a:ext cx="889000" cy="3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68694</xdr:rowOff>
    </xdr:from>
    <xdr:to>
      <xdr:col>41</xdr:col>
      <xdr:colOff>50800</xdr:colOff>
      <xdr:row>54</xdr:row>
      <xdr:rowOff>111544</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155544"/>
          <a:ext cx="889000" cy="2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98171</xdr:rowOff>
    </xdr:from>
    <xdr:to>
      <xdr:col>55</xdr:col>
      <xdr:colOff>50800</xdr:colOff>
      <xdr:row>54</xdr:row>
      <xdr:rowOff>28321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18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121048</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03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31432</xdr:rowOff>
    </xdr:from>
    <xdr:to>
      <xdr:col>50</xdr:col>
      <xdr:colOff>165100</xdr:colOff>
      <xdr:row>54</xdr:row>
      <xdr:rowOff>133032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2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149559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06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21031</xdr:rowOff>
    </xdr:from>
    <xdr:to>
      <xdr:col>46</xdr:col>
      <xdr:colOff>38100</xdr:colOff>
      <xdr:row>54</xdr:row>
      <xdr:rowOff>122631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27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139158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05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60744</xdr:rowOff>
    </xdr:from>
    <xdr:to>
      <xdr:col>41</xdr:col>
      <xdr:colOff>101600</xdr:colOff>
      <xdr:row>54</xdr:row>
      <xdr:rowOff>162344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31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7421</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09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17894</xdr:rowOff>
    </xdr:from>
    <xdr:to>
      <xdr:col>36</xdr:col>
      <xdr:colOff>165100</xdr:colOff>
      <xdr:row>53</xdr:row>
      <xdr:rowOff>119494</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10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136021</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887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147659</xdr:rowOff>
    </xdr:from>
    <xdr:to>
      <xdr:col>55</xdr:col>
      <xdr:colOff>0</xdr:colOff>
      <xdr:row>78</xdr:row>
      <xdr:rowOff>72386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49309"/>
          <a:ext cx="838200" cy="9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147659</xdr:rowOff>
    </xdr:from>
    <xdr:to>
      <xdr:col>50</xdr:col>
      <xdr:colOff>114300</xdr:colOff>
      <xdr:row>78</xdr:row>
      <xdr:rowOff>52539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49309"/>
          <a:ext cx="889000" cy="7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52539</xdr:rowOff>
    </xdr:from>
    <xdr:to>
      <xdr:col>45</xdr:col>
      <xdr:colOff>177800</xdr:colOff>
      <xdr:row>78</xdr:row>
      <xdr:rowOff>73013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25639"/>
          <a:ext cx="889000" cy="2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73013</xdr:rowOff>
    </xdr:from>
    <xdr:to>
      <xdr:col>41</xdr:col>
      <xdr:colOff>50800</xdr:colOff>
      <xdr:row>78</xdr:row>
      <xdr:rowOff>79194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46113"/>
          <a:ext cx="889000" cy="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21586</xdr:rowOff>
    </xdr:from>
    <xdr:to>
      <xdr:col>55</xdr:col>
      <xdr:colOff>50800</xdr:colOff>
      <xdr:row>78</xdr:row>
      <xdr:rowOff>123186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9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96859</xdr:rowOff>
    </xdr:from>
    <xdr:to>
      <xdr:col>50</xdr:col>
      <xdr:colOff>165100</xdr:colOff>
      <xdr:row>78</xdr:row>
      <xdr:rowOff>27009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9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43536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1739</xdr:rowOff>
    </xdr:from>
    <xdr:to>
      <xdr:col>46</xdr:col>
      <xdr:colOff>38100</xdr:colOff>
      <xdr:row>78</xdr:row>
      <xdr:rowOff>103339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7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94466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6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22213</xdr:rowOff>
    </xdr:from>
    <xdr:to>
      <xdr:col>41</xdr:col>
      <xdr:colOff>101600</xdr:colOff>
      <xdr:row>78</xdr:row>
      <xdr:rowOff>123813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9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114940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8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28394</xdr:rowOff>
    </xdr:from>
    <xdr:to>
      <xdr:col>36</xdr:col>
      <xdr:colOff>165100</xdr:colOff>
      <xdr:row>78</xdr:row>
      <xdr:rowOff>129994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0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121121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9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67957</xdr:rowOff>
    </xdr:from>
    <xdr:to>
      <xdr:col>55</xdr:col>
      <xdr:colOff>0</xdr:colOff>
      <xdr:row>97</xdr:row>
      <xdr:rowOff>23442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27157"/>
          <a:ext cx="838200" cy="12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72439</xdr:rowOff>
    </xdr:from>
    <xdr:to>
      <xdr:col>50</xdr:col>
      <xdr:colOff>114300</xdr:colOff>
      <xdr:row>97</xdr:row>
      <xdr:rowOff>23442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531639"/>
          <a:ext cx="889000" cy="12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15601</xdr:rowOff>
    </xdr:from>
    <xdr:to>
      <xdr:col>45</xdr:col>
      <xdr:colOff>177800</xdr:colOff>
      <xdr:row>96</xdr:row>
      <xdr:rowOff>72439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474801"/>
          <a:ext cx="889000" cy="5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15601</xdr:rowOff>
    </xdr:from>
    <xdr:to>
      <xdr:col>41</xdr:col>
      <xdr:colOff>50800</xdr:colOff>
      <xdr:row>96</xdr:row>
      <xdr:rowOff>148448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474801"/>
          <a:ext cx="889000" cy="13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17157</xdr:rowOff>
    </xdr:from>
    <xdr:to>
      <xdr:col>55</xdr:col>
      <xdr:colOff>50800</xdr:colOff>
      <xdr:row>96</xdr:row>
      <xdr:rowOff>118757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167034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45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144092</xdr:rowOff>
    </xdr:from>
    <xdr:to>
      <xdr:col>50</xdr:col>
      <xdr:colOff>165100</xdr:colOff>
      <xdr:row>97</xdr:row>
      <xdr:rowOff>74242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0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65369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9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21639</xdr:rowOff>
    </xdr:from>
    <xdr:to>
      <xdr:col>46</xdr:col>
      <xdr:colOff>38100</xdr:colOff>
      <xdr:row>96</xdr:row>
      <xdr:rowOff>123239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8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139766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25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136251</xdr:rowOff>
    </xdr:from>
    <xdr:to>
      <xdr:col>41</xdr:col>
      <xdr:colOff>101600</xdr:colOff>
      <xdr:row>96</xdr:row>
      <xdr:rowOff>66401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2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82928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19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97648</xdr:rowOff>
    </xdr:from>
    <xdr:to>
      <xdr:col>36</xdr:col>
      <xdr:colOff>165100</xdr:colOff>
      <xdr:row>97</xdr:row>
      <xdr:rowOff>27798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5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18925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4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20485</xdr:rowOff>
    </xdr:from>
    <xdr:to>
      <xdr:col>85</xdr:col>
      <xdr:colOff>127000</xdr:colOff>
      <xdr:row>37</xdr:row>
      <xdr:rowOff>60004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192685"/>
          <a:ext cx="838200" cy="21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33058</xdr:rowOff>
    </xdr:from>
    <xdr:to>
      <xdr:col>81</xdr:col>
      <xdr:colOff>50800</xdr:colOff>
      <xdr:row>37</xdr:row>
      <xdr:rowOff>60004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376708"/>
          <a:ext cx="889000" cy="2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109968</xdr:rowOff>
    </xdr:from>
    <xdr:to>
      <xdr:col>76</xdr:col>
      <xdr:colOff>114300</xdr:colOff>
      <xdr:row>37</xdr:row>
      <xdr:rowOff>33058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5939268"/>
          <a:ext cx="889000" cy="43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109968</xdr:rowOff>
    </xdr:from>
    <xdr:to>
      <xdr:col>71</xdr:col>
      <xdr:colOff>177800</xdr:colOff>
      <xdr:row>36</xdr:row>
      <xdr:rowOff>70477</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5939268"/>
          <a:ext cx="889000" cy="30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141135</xdr:rowOff>
    </xdr:from>
    <xdr:to>
      <xdr:col>85</xdr:col>
      <xdr:colOff>177800</xdr:colOff>
      <xdr:row>36</xdr:row>
      <xdr:rowOff>71285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14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164012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99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9204</xdr:rowOff>
    </xdr:from>
    <xdr:to>
      <xdr:col>81</xdr:col>
      <xdr:colOff>101600</xdr:colOff>
      <xdr:row>37</xdr:row>
      <xdr:rowOff>110804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5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127331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2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153708</xdr:rowOff>
    </xdr:from>
    <xdr:to>
      <xdr:col>76</xdr:col>
      <xdr:colOff>165100</xdr:colOff>
      <xdr:row>37</xdr:row>
      <xdr:rowOff>83858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2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100385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0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59168</xdr:rowOff>
    </xdr:from>
    <xdr:to>
      <xdr:col>72</xdr:col>
      <xdr:colOff>38100</xdr:colOff>
      <xdr:row>34</xdr:row>
      <xdr:rowOff>160768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588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5845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66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19677</xdr:rowOff>
    </xdr:from>
    <xdr:to>
      <xdr:col>67</xdr:col>
      <xdr:colOff>101600</xdr:colOff>
      <xdr:row>36</xdr:row>
      <xdr:rowOff>121277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9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137804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6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12332</xdr:rowOff>
    </xdr:from>
    <xdr:to>
      <xdr:col>85</xdr:col>
      <xdr:colOff>127000</xdr:colOff>
      <xdr:row>55</xdr:row>
      <xdr:rowOff>28806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270632"/>
          <a:ext cx="838200" cy="18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12332</xdr:rowOff>
    </xdr:from>
    <xdr:to>
      <xdr:col>81</xdr:col>
      <xdr:colOff>50800</xdr:colOff>
      <xdr:row>55</xdr:row>
      <xdr:rowOff>104953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270632"/>
          <a:ext cx="889000" cy="26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104953</xdr:rowOff>
    </xdr:from>
    <xdr:to>
      <xdr:col>76</xdr:col>
      <xdr:colOff>114300</xdr:colOff>
      <xdr:row>56</xdr:row>
      <xdr:rowOff>11143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534703"/>
          <a:ext cx="889000" cy="7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74640</xdr:rowOff>
    </xdr:from>
    <xdr:to>
      <xdr:col>71</xdr:col>
      <xdr:colOff>177800</xdr:colOff>
      <xdr:row>56</xdr:row>
      <xdr:rowOff>11143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332940"/>
          <a:ext cx="889000" cy="27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149456</xdr:rowOff>
    </xdr:from>
    <xdr:to>
      <xdr:col>85</xdr:col>
      <xdr:colOff>177800</xdr:colOff>
      <xdr:row>55</xdr:row>
      <xdr:rowOff>79606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0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883</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25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132982</xdr:rowOff>
    </xdr:from>
    <xdr:to>
      <xdr:col>81</xdr:col>
      <xdr:colOff>101600</xdr:colOff>
      <xdr:row>54</xdr:row>
      <xdr:rowOff>63132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21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79659</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181795" y="8995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54153</xdr:rowOff>
    </xdr:from>
    <xdr:to>
      <xdr:col>76</xdr:col>
      <xdr:colOff>165100</xdr:colOff>
      <xdr:row>55</xdr:row>
      <xdr:rowOff>155753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48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830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25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131793</xdr:rowOff>
    </xdr:from>
    <xdr:to>
      <xdr:col>72</xdr:col>
      <xdr:colOff>38100</xdr:colOff>
      <xdr:row>56</xdr:row>
      <xdr:rowOff>61943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56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78470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23840</xdr:rowOff>
    </xdr:from>
    <xdr:to>
      <xdr:col>67</xdr:col>
      <xdr:colOff>101600</xdr:colOff>
      <xdr:row>54</xdr:row>
      <xdr:rowOff>125440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28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141967</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14795" y="9057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28029</xdr:rowOff>
    </xdr:from>
    <xdr:to>
      <xdr:col>85</xdr:col>
      <xdr:colOff>127000</xdr:colOff>
      <xdr:row>79</xdr:row>
      <xdr:rowOff>53756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72579"/>
          <a:ext cx="838200" cy="2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28029</xdr:rowOff>
    </xdr:from>
    <xdr:to>
      <xdr:col>81</xdr:col>
      <xdr:colOff>50800</xdr:colOff>
      <xdr:row>79</xdr:row>
      <xdr:rowOff>66574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72579"/>
          <a:ext cx="889000" cy="3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66574</xdr:rowOff>
    </xdr:from>
    <xdr:to>
      <xdr:col>76</xdr:col>
      <xdr:colOff>114300</xdr:colOff>
      <xdr:row>79</xdr:row>
      <xdr:rowOff>82733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11124"/>
          <a:ext cx="889000" cy="1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76456</xdr:rowOff>
    </xdr:from>
    <xdr:to>
      <xdr:col>71</xdr:col>
      <xdr:colOff>177800</xdr:colOff>
      <xdr:row>79</xdr:row>
      <xdr:rowOff>82733</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21006"/>
          <a:ext cx="889000" cy="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2956</xdr:rowOff>
    </xdr:from>
    <xdr:to>
      <xdr:col>85</xdr:col>
      <xdr:colOff>177800</xdr:colOff>
      <xdr:row>79</xdr:row>
      <xdr:rowOff>104556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4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133783</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3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148679</xdr:rowOff>
    </xdr:from>
    <xdr:to>
      <xdr:col>81</xdr:col>
      <xdr:colOff>101600</xdr:colOff>
      <xdr:row>79</xdr:row>
      <xdr:rowOff>78829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2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95356</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29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15774</xdr:rowOff>
    </xdr:from>
    <xdr:to>
      <xdr:col>76</xdr:col>
      <xdr:colOff>165100</xdr:colOff>
      <xdr:row>79</xdr:row>
      <xdr:rowOff>117374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6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133901</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33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31933</xdr:rowOff>
    </xdr:from>
    <xdr:to>
      <xdr:col>72</xdr:col>
      <xdr:colOff>38100</xdr:colOff>
      <xdr:row>79</xdr:row>
      <xdr:rowOff>133533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7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124660</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6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25656</xdr:rowOff>
    </xdr:from>
    <xdr:to>
      <xdr:col>67</xdr:col>
      <xdr:colOff>101600</xdr:colOff>
      <xdr:row>79</xdr:row>
      <xdr:rowOff>127256</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7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118383</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6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19999</xdr:rowOff>
    </xdr:from>
    <xdr:to>
      <xdr:col>85</xdr:col>
      <xdr:colOff>127000</xdr:colOff>
      <xdr:row>97</xdr:row>
      <xdr:rowOff>105115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650649"/>
          <a:ext cx="838200" cy="8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105115</xdr:rowOff>
    </xdr:from>
    <xdr:to>
      <xdr:col>81</xdr:col>
      <xdr:colOff>50800</xdr:colOff>
      <xdr:row>97</xdr:row>
      <xdr:rowOff>106404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35765"/>
          <a:ext cx="889000" cy="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106404</xdr:rowOff>
    </xdr:from>
    <xdr:to>
      <xdr:col>76</xdr:col>
      <xdr:colOff>114300</xdr:colOff>
      <xdr:row>97</xdr:row>
      <xdr:rowOff>118253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37054"/>
          <a:ext cx="8890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118253</xdr:rowOff>
    </xdr:from>
    <xdr:to>
      <xdr:col>71</xdr:col>
      <xdr:colOff>177800</xdr:colOff>
      <xdr:row>97</xdr:row>
      <xdr:rowOff>131623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48903"/>
          <a:ext cx="889000" cy="1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140649</xdr:rowOff>
    </xdr:from>
    <xdr:to>
      <xdr:col>85</xdr:col>
      <xdr:colOff>177800</xdr:colOff>
      <xdr:row>97</xdr:row>
      <xdr:rowOff>70799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59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163526</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54315</xdr:rowOff>
    </xdr:from>
    <xdr:to>
      <xdr:col>81</xdr:col>
      <xdr:colOff>101600</xdr:colOff>
      <xdr:row>97</xdr:row>
      <xdr:rowOff>155915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8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992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6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55604</xdr:rowOff>
    </xdr:from>
    <xdr:to>
      <xdr:col>76</xdr:col>
      <xdr:colOff>165100</xdr:colOff>
      <xdr:row>97</xdr:row>
      <xdr:rowOff>157204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8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2281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6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67453</xdr:rowOff>
    </xdr:from>
    <xdr:to>
      <xdr:col>72</xdr:col>
      <xdr:colOff>38100</xdr:colOff>
      <xdr:row>97</xdr:row>
      <xdr:rowOff>169053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9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14130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7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80823</xdr:rowOff>
    </xdr:from>
    <xdr:to>
      <xdr:col>67</xdr:col>
      <xdr:colOff>101600</xdr:colOff>
      <xdr:row>98</xdr:row>
      <xdr:rowOff>10973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1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27500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8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民生費は、住民一人あたり２８８，４３５円となっており、対前年で２０，２７１円増加している。これは、おがたこども園園舎の新築移転工事にかかる事業費の増が主な要因である。</a:t>
          </a:r>
        </a:p>
        <a:p>
          <a:r>
            <a:rPr kumimoji="1" lang="ja-JP" altLang="en-US" sz="1300">
              <a:latin typeface="ＭＳ Ｐゴシック" panose="020B0600070205080204" pitchFamily="50" charset="-128"/>
              <a:ea typeface="ＭＳ Ｐゴシック" panose="020B0600070205080204" pitchFamily="50" charset="-128"/>
            </a:rPr>
            <a:t>　農林水産業費は、住民一人あたり７２，７７０円となっており、対前年で８，２４５円増加している。これは、土地改良区の小水力発電所整備にかかる土地改良区事業補助金の皆増が主な要因である。</a:t>
          </a:r>
        </a:p>
        <a:p>
          <a:r>
            <a:rPr kumimoji="1" lang="ja-JP" altLang="en-US" sz="1300">
              <a:latin typeface="ＭＳ Ｐゴシック" panose="020B0600070205080204" pitchFamily="50" charset="-128"/>
              <a:ea typeface="ＭＳ Ｐゴシック" panose="020B0600070205080204" pitchFamily="50" charset="-128"/>
            </a:rPr>
            <a:t>　消防費は、住民一人あたり４４，３４４円となっており、対前年で１４，７６６円増加している。これは、おおいた消防指令センターシステム整備業務委託料（個別整備分）の皆増が主な要因である。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公債費は、住民一人あたり１２７，３６３円となっており、対前年で３７，２３４円増加している。これは、地方債残高のうち１，１４８，０２０円を繰上償還したことによる増が主な要因である。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大分県豊後大野市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50">
              <a:latin typeface="ＭＳ ゴシック" pitchFamily="49" charset="-128"/>
              <a:ea typeface="ＭＳ ゴシック" pitchFamily="49" charset="-128"/>
            </a:rPr>
            <a:t>　財政調整基金の令和６年度末現在高は約５４億円であり、前年度から３９６，４８２千円の減となった。毎年度継続して決算剰余金の１／２を積み立てているものの、予算編成における一般財源不足に対応するため取り崩し額が増加した。</a:t>
          </a:r>
          <a:endParaRPr kumimoji="1" lang="en-US" altLang="ja-JP" sz="850">
            <a:latin typeface="ＭＳ ゴシック" pitchFamily="49" charset="-128"/>
            <a:ea typeface="ＭＳ ゴシック" pitchFamily="49" charset="-128"/>
          </a:endParaRPr>
        </a:p>
        <a:p>
          <a:r>
            <a:rPr kumimoji="1" lang="ja-JP" altLang="en-US" sz="850">
              <a:latin typeface="ＭＳ ゴシック" pitchFamily="49" charset="-128"/>
              <a:ea typeface="ＭＳ ゴシック" pitchFamily="49" charset="-128"/>
            </a:rPr>
            <a:t>　実質収支額は平成２０年度以降黒字で、主な要因として国の経済対策事業により施設の大規模改修等が起債発行や基金の取り崩しを行わず実施できたことや、予算執行段階で歳出抑制に努めたことが挙げられる。しかしながら、令和６年度については、おがたこども園園舎新築移転工事などの普通建設事業費が全体の歳出額を押し上げたことや、標準財政規模の多くを占める地方交付税が普通交付税の再算定により増加したことなどが影響し、実質収支額の標準財政規模に占める割合は０．６５ポイントの減となった。</a:t>
          </a:r>
          <a:endParaRPr kumimoji="1" lang="en-US" altLang="ja-JP" sz="850">
            <a:latin typeface="ＭＳ ゴシック" pitchFamily="49" charset="-128"/>
            <a:ea typeface="ＭＳ ゴシック" pitchFamily="49" charset="-128"/>
          </a:endParaRPr>
        </a:p>
        <a:p>
          <a:r>
            <a:rPr kumimoji="1" lang="ja-JP" altLang="en-US" sz="850">
              <a:latin typeface="ＭＳ ゴシック" pitchFamily="49" charset="-128"/>
              <a:ea typeface="ＭＳ ゴシック" pitchFamily="49" charset="-128"/>
            </a:rPr>
            <a:t>　一方、実質単年度収支は単年度収支に改善が見られたことや、令和６年度中に市債の繰上償還を実施したこともあり、６４，９６１千円の黒字となり、標準財政規模に占める割合もプラス域となった。今後も、財政調整基金をはじめとする各種基金の運用による財政運営が求められるため、歳入歳出のバランスを重視し、赤字に陥ることのないように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大分県豊後大野市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連結実質赤字比率については、一般会計及び特別会計において黒字であり、赤字比率は発生していない。</a:t>
          </a:r>
        </a:p>
        <a:p>
          <a:r>
            <a:rPr kumimoji="1" lang="ja-JP" altLang="en-US" sz="1400">
              <a:latin typeface="ＭＳ ゴシック" pitchFamily="49" charset="-128"/>
              <a:ea typeface="ＭＳ ゴシック" pitchFamily="49" charset="-128"/>
            </a:rPr>
            <a:t>　令和６年度は△２７．６６％であり、対前年度比で４．２６ポイント悪化した。主な要因は、分母である標準財政規模が、普通交付税の再算定による増などにより対前年度で１９５，７９９千円（１．３ポイント）増加したことと、分子である「一般会計」と「一般会計及び公営企業以外の特別会計」の実質収支額、「公営企業会計（法適、非適）」の資金剰余額の合算額が対前年度で５７１，０７５千円（１２．２ポイント）減少したことが挙げられる。分子の減少要因には、特に病院事業特別会計において流動資産のうち現金・預金が大きく減少し、資金剰余額が対前年度で５６９，２８９千円（２２．８ポイント）減少したことが影響している。結果的に、分母の増加に加え、分子が減少したことで連結実質赤字比率の黒字幅が縮小した。</a:t>
          </a:r>
        </a:p>
        <a:p>
          <a:r>
            <a:rPr kumimoji="1" lang="ja-JP" altLang="en-US" sz="1400">
              <a:latin typeface="ＭＳ ゴシック" pitchFamily="49" charset="-128"/>
              <a:ea typeface="ＭＳ ゴシック" pitchFamily="49" charset="-128"/>
            </a:rPr>
            <a:t>　令和２年度より一般会計においては、普通交付税の一本算定による影響を含めて、一般財源の確保が厳しい状況となっており、各特別会計においては一般会計からの基準外繰出金に頼ることなく、料金改定も含めた適正な企業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31784718</v>
      </c>
      <c r="BO4" s="358"/>
      <c r="BP4" s="358"/>
      <c r="BQ4" s="358"/>
      <c r="BR4" s="358"/>
      <c r="BS4" s="358"/>
      <c r="BT4" s="358"/>
      <c r="BU4" s="359"/>
      <c r="BV4" s="357">
        <v>30230278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7.6</v>
      </c>
      <c r="CU4" s="364"/>
      <c r="CV4" s="364"/>
      <c r="CW4" s="364"/>
      <c r="CX4" s="364"/>
      <c r="CY4" s="364"/>
      <c r="CZ4" s="364"/>
      <c r="DA4" s="365"/>
      <c r="DB4" s="363">
        <v>8.3000000000000007</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30086464</v>
      </c>
      <c r="BO5" s="395"/>
      <c r="BP5" s="395"/>
      <c r="BQ5" s="395"/>
      <c r="BR5" s="395"/>
      <c r="BS5" s="395"/>
      <c r="BT5" s="395"/>
      <c r="BU5" s="396"/>
      <c r="BV5" s="394">
        <v>28433296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91.5</v>
      </c>
      <c r="CU5" s="392"/>
      <c r="CV5" s="392"/>
      <c r="CW5" s="392"/>
      <c r="CX5" s="392"/>
      <c r="CY5" s="392"/>
      <c r="CZ5" s="392"/>
      <c r="DA5" s="393"/>
      <c r="DB5" s="391">
        <v>92.4</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1698254</v>
      </c>
      <c r="BO6" s="395"/>
      <c r="BP6" s="395"/>
      <c r="BQ6" s="395"/>
      <c r="BR6" s="395"/>
      <c r="BS6" s="395"/>
      <c r="BT6" s="395"/>
      <c r="BU6" s="396"/>
      <c r="BV6" s="394">
        <v>1796982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91.7</v>
      </c>
      <c r="CU6" s="432"/>
      <c r="CV6" s="432"/>
      <c r="CW6" s="432"/>
      <c r="CX6" s="432"/>
      <c r="CY6" s="432"/>
      <c r="CZ6" s="432"/>
      <c r="DA6" s="433"/>
      <c r="DB6" s="431">
        <v>92.8</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566996</v>
      </c>
      <c r="BO7" s="395"/>
      <c r="BP7" s="395"/>
      <c r="BQ7" s="395"/>
      <c r="BR7" s="395"/>
      <c r="BS7" s="395"/>
      <c r="BT7" s="395"/>
      <c r="BU7" s="396"/>
      <c r="BV7" s="394">
        <v>585269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14855258</v>
      </c>
      <c r="CU7" s="395"/>
      <c r="CV7" s="395"/>
      <c r="CW7" s="395"/>
      <c r="CX7" s="395"/>
      <c r="CY7" s="395"/>
      <c r="CZ7" s="395"/>
      <c r="DA7" s="396"/>
      <c r="DB7" s="394">
        <v>14659459</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1131258</v>
      </c>
      <c r="BO8" s="395"/>
      <c r="BP8" s="395"/>
      <c r="BQ8" s="395"/>
      <c r="BR8" s="395"/>
      <c r="BS8" s="395"/>
      <c r="BT8" s="395"/>
      <c r="BU8" s="396"/>
      <c r="BV8" s="394">
        <v>1211713</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0.28999999999999998</v>
      </c>
      <c r="CU8" s="435"/>
      <c r="CV8" s="435"/>
      <c r="CW8" s="435"/>
      <c r="CX8" s="435"/>
      <c r="CY8" s="435"/>
      <c r="CZ8" s="435"/>
      <c r="DA8" s="436"/>
      <c r="DB8" s="434">
        <v>0.28000000000000003</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33695</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-80455</v>
      </c>
      <c r="BO9" s="395"/>
      <c r="BP9" s="395"/>
      <c r="BQ9" s="395"/>
      <c r="BR9" s="395"/>
      <c r="BS9" s="395"/>
      <c r="BT9" s="395"/>
      <c r="BU9" s="396"/>
      <c r="BV9" s="394">
        <v>-469938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20.100000000000001</v>
      </c>
      <c r="CU9" s="392"/>
      <c r="CV9" s="392"/>
      <c r="CW9" s="392"/>
      <c r="CX9" s="392"/>
      <c r="CY9" s="392"/>
      <c r="CZ9" s="392"/>
      <c r="DA9" s="393"/>
      <c r="DB9" s="391">
        <v>15.6</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36584</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36257</v>
      </c>
      <c r="BO10" s="395"/>
      <c r="BP10" s="395"/>
      <c r="BQ10" s="395"/>
      <c r="BR10" s="395"/>
      <c r="BS10" s="395"/>
      <c r="BT10" s="395"/>
      <c r="BU10" s="396"/>
      <c r="BV10" s="394">
        <v>17043</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1148020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31998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1038861</v>
      </c>
      <c r="BO12" s="395"/>
      <c r="BP12" s="395"/>
      <c r="BQ12" s="395"/>
      <c r="BR12" s="395"/>
      <c r="BS12" s="395"/>
      <c r="BT12" s="395"/>
      <c r="BU12" s="396"/>
      <c r="BV12" s="394">
        <v>534193</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31580</v>
      </c>
      <c r="S13" s="479"/>
      <c r="T13" s="479"/>
      <c r="U13" s="479"/>
      <c r="V13" s="480"/>
      <c r="W13" s="410" t="s">
        <v>131</v>
      </c>
      <c r="X13" s="411"/>
      <c r="Y13" s="411"/>
      <c r="Z13" s="411"/>
      <c r="AA13" s="411"/>
      <c r="AB13" s="401"/>
      <c r="AC13" s="445">
        <v>2878</v>
      </c>
      <c r="AD13" s="446"/>
      <c r="AE13" s="446"/>
      <c r="AF13" s="446"/>
      <c r="AG13" s="488"/>
      <c r="AH13" s="445">
        <v>3576</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64961</v>
      </c>
      <c r="BO13" s="395"/>
      <c r="BP13" s="395"/>
      <c r="BQ13" s="395"/>
      <c r="BR13" s="395"/>
      <c r="BS13" s="395"/>
      <c r="BT13" s="395"/>
      <c r="BU13" s="396"/>
      <c r="BV13" s="394">
        <v>-987088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6.7</v>
      </c>
      <c r="CU13" s="392"/>
      <c r="CV13" s="392"/>
      <c r="CW13" s="392"/>
      <c r="CX13" s="392"/>
      <c r="CY13" s="392"/>
      <c r="CZ13" s="392"/>
      <c r="DA13" s="393"/>
      <c r="DB13" s="391">
        <v>6.3</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32765</v>
      </c>
      <c r="S14" s="479"/>
      <c r="T14" s="479"/>
      <c r="U14" s="479"/>
      <c r="V14" s="480"/>
      <c r="W14" s="384"/>
      <c r="X14" s="385"/>
      <c r="Y14" s="385"/>
      <c r="Z14" s="385"/>
      <c r="AA14" s="385"/>
      <c r="AB14" s="374"/>
      <c r="AC14" s="481">
        <v>18.5</v>
      </c>
      <c r="AD14" s="482"/>
      <c r="AE14" s="482"/>
      <c r="AF14" s="482"/>
      <c r="AG14" s="483"/>
      <c r="AH14" s="481">
        <v>21.2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32384</v>
      </c>
      <c r="S15" s="479"/>
      <c r="T15" s="479"/>
      <c r="U15" s="479"/>
      <c r="V15" s="480"/>
      <c r="W15" s="410" t="s">
        <v>137</v>
      </c>
      <c r="X15" s="411"/>
      <c r="Y15" s="411"/>
      <c r="Z15" s="411"/>
      <c r="AA15" s="411"/>
      <c r="AB15" s="401"/>
      <c r="AC15" s="445">
        <v>2950</v>
      </c>
      <c r="AD15" s="446"/>
      <c r="AE15" s="446"/>
      <c r="AF15" s="446"/>
      <c r="AG15" s="488"/>
      <c r="AH15" s="445">
        <v>3168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3989781</v>
      </c>
      <c r="BO15" s="358"/>
      <c r="BP15" s="358"/>
      <c r="BQ15" s="358"/>
      <c r="BR15" s="358"/>
      <c r="BS15" s="358"/>
      <c r="BT15" s="358"/>
      <c r="BU15" s="359"/>
      <c r="BV15" s="357">
        <v>3951582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18.899999999999999</v>
      </c>
      <c r="AD16" s="482"/>
      <c r="AE16" s="482"/>
      <c r="AF16" s="482"/>
      <c r="AG16" s="483"/>
      <c r="AH16" s="481">
        <v>18.8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13893215</v>
      </c>
      <c r="BO16" s="395"/>
      <c r="BP16" s="395"/>
      <c r="BQ16" s="395"/>
      <c r="BR16" s="395"/>
      <c r="BS16" s="395"/>
      <c r="BT16" s="395"/>
      <c r="BU16" s="396"/>
      <c r="BV16" s="394">
        <v>13665809</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9742</v>
      </c>
      <c r="AD17" s="446"/>
      <c r="AE17" s="446"/>
      <c r="AF17" s="446"/>
      <c r="AG17" s="488"/>
      <c r="AH17" s="445">
        <v>10139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4919513</v>
      </c>
      <c r="BO17" s="395"/>
      <c r="BP17" s="395"/>
      <c r="BQ17" s="395"/>
      <c r="BR17" s="395"/>
      <c r="BS17" s="395"/>
      <c r="BT17" s="395"/>
      <c r="BU17" s="396"/>
      <c r="BV17" s="394">
        <v>4878806</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603.14</v>
      </c>
      <c r="M18" s="518"/>
      <c r="N18" s="518"/>
      <c r="O18" s="518"/>
      <c r="P18" s="518"/>
      <c r="Q18" s="518"/>
      <c r="R18" s="519"/>
      <c r="S18" s="519"/>
      <c r="T18" s="519"/>
      <c r="U18" s="519"/>
      <c r="V18" s="520"/>
      <c r="W18" s="412"/>
      <c r="X18" s="413"/>
      <c r="Y18" s="413"/>
      <c r="Z18" s="413"/>
      <c r="AA18" s="413"/>
      <c r="AB18" s="404"/>
      <c r="AC18" s="521">
        <v>62.6</v>
      </c>
      <c r="AD18" s="522"/>
      <c r="AE18" s="522"/>
      <c r="AF18" s="522"/>
      <c r="AG18" s="523"/>
      <c r="AH18" s="521">
        <v>60.1</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13839712</v>
      </c>
      <c r="BO18" s="395"/>
      <c r="BP18" s="395"/>
      <c r="BQ18" s="395"/>
      <c r="BR18" s="395"/>
      <c r="BS18" s="395"/>
      <c r="BT18" s="395"/>
      <c r="BU18" s="396"/>
      <c r="BV18" s="394">
        <v>13718035</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56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19863403</v>
      </c>
      <c r="BO19" s="395"/>
      <c r="BP19" s="395"/>
      <c r="BQ19" s="395"/>
      <c r="BR19" s="395"/>
      <c r="BS19" s="395"/>
      <c r="BT19" s="395"/>
      <c r="BU19" s="396"/>
      <c r="BV19" s="394">
        <v>18257166</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13780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24241769</v>
      </c>
      <c r="BO22" s="358"/>
      <c r="BP22" s="358"/>
      <c r="BQ22" s="358"/>
      <c r="BR22" s="358"/>
      <c r="BS22" s="358"/>
      <c r="BT22" s="358"/>
      <c r="BU22" s="359"/>
      <c r="BV22" s="357">
        <v>24705881</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19874579</v>
      </c>
      <c r="BO23" s="395"/>
      <c r="BP23" s="395"/>
      <c r="BQ23" s="395"/>
      <c r="BR23" s="395"/>
      <c r="BS23" s="395"/>
      <c r="BT23" s="395"/>
      <c r="BU23" s="396"/>
      <c r="BV23" s="394">
        <v>18879824</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7398</v>
      </c>
      <c r="R24" s="446"/>
      <c r="S24" s="446"/>
      <c r="T24" s="446"/>
      <c r="U24" s="446"/>
      <c r="V24" s="488"/>
      <c r="W24" s="540"/>
      <c r="X24" s="541"/>
      <c r="Y24" s="542"/>
      <c r="Z24" s="444" t="s">
        <v>162</v>
      </c>
      <c r="AA24" s="424"/>
      <c r="AB24" s="424"/>
      <c r="AC24" s="424"/>
      <c r="AD24" s="424"/>
      <c r="AE24" s="424"/>
      <c r="AF24" s="424"/>
      <c r="AG24" s="425"/>
      <c r="AH24" s="445">
        <v>439</v>
      </c>
      <c r="AI24" s="446"/>
      <c r="AJ24" s="446"/>
      <c r="AK24" s="446"/>
      <c r="AL24" s="488"/>
      <c r="AM24" s="445">
        <v>1468455</v>
      </c>
      <c r="AN24" s="446"/>
      <c r="AO24" s="446"/>
      <c r="AP24" s="446"/>
      <c r="AQ24" s="446"/>
      <c r="AR24" s="488"/>
      <c r="AS24" s="445">
        <v>3345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18260041</v>
      </c>
      <c r="BO24" s="395"/>
      <c r="BP24" s="395"/>
      <c r="BQ24" s="395"/>
      <c r="BR24" s="395"/>
      <c r="BS24" s="395"/>
      <c r="BT24" s="395"/>
      <c r="BU24" s="396"/>
      <c r="BV24" s="394">
        <v>18027152</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6251</v>
      </c>
      <c r="R25" s="446"/>
      <c r="S25" s="446"/>
      <c r="T25" s="446"/>
      <c r="U25" s="446"/>
      <c r="V25" s="488"/>
      <c r="W25" s="540"/>
      <c r="X25" s="541"/>
      <c r="Y25" s="542"/>
      <c r="Z25" s="444" t="s">
        <v>165</v>
      </c>
      <c r="AA25" s="424"/>
      <c r="AB25" s="424"/>
      <c r="AC25" s="424"/>
      <c r="AD25" s="424"/>
      <c r="AE25" s="424"/>
      <c r="AF25" s="424"/>
      <c r="AG25" s="425"/>
      <c r="AH25" s="445">
        <v>85</v>
      </c>
      <c r="AI25" s="446"/>
      <c r="AJ25" s="446"/>
      <c r="AK25" s="446"/>
      <c r="AL25" s="488"/>
      <c r="AM25" s="445">
        <v>264010</v>
      </c>
      <c r="AN25" s="446"/>
      <c r="AO25" s="446"/>
      <c r="AP25" s="446"/>
      <c r="AQ25" s="446"/>
      <c r="AR25" s="488"/>
      <c r="AS25" s="445">
        <v>3106</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5326194</v>
      </c>
      <c r="BO25" s="358"/>
      <c r="BP25" s="358"/>
      <c r="BQ25" s="358"/>
      <c r="BR25" s="358"/>
      <c r="BS25" s="358"/>
      <c r="BT25" s="358"/>
      <c r="BU25" s="359"/>
      <c r="BV25" s="357">
        <v>6122213</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5577</v>
      </c>
      <c r="R26" s="446"/>
      <c r="S26" s="446"/>
      <c r="T26" s="446"/>
      <c r="U26" s="446"/>
      <c r="V26" s="488"/>
      <c r="W26" s="540"/>
      <c r="X26" s="541"/>
      <c r="Y26" s="542"/>
      <c r="Z26" s="444" t="s">
        <v>168</v>
      </c>
      <c r="AA26" s="546"/>
      <c r="AB26" s="546"/>
      <c r="AC26" s="546"/>
      <c r="AD26" s="546"/>
      <c r="AE26" s="546"/>
      <c r="AF26" s="546"/>
      <c r="AG26" s="547"/>
      <c r="AH26" s="445">
        <v>9</v>
      </c>
      <c r="AI26" s="446"/>
      <c r="AJ26" s="446"/>
      <c r="AK26" s="446"/>
      <c r="AL26" s="488"/>
      <c r="AM26" s="445">
        <v>34191</v>
      </c>
      <c r="AN26" s="446"/>
      <c r="AO26" s="446"/>
      <c r="AP26" s="446"/>
      <c r="AQ26" s="446"/>
      <c r="AR26" s="488"/>
      <c r="AS26" s="445">
        <v>3799</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4000</v>
      </c>
      <c r="R27" s="446"/>
      <c r="S27" s="446"/>
      <c r="T27" s="446"/>
      <c r="U27" s="446"/>
      <c r="V27" s="488"/>
      <c r="W27" s="540"/>
      <c r="X27" s="541"/>
      <c r="Y27" s="542"/>
      <c r="Z27" s="444" t="s">
        <v>171</v>
      </c>
      <c r="AA27" s="424"/>
      <c r="AB27" s="424"/>
      <c r="AC27" s="424"/>
      <c r="AD27" s="424"/>
      <c r="AE27" s="424"/>
      <c r="AF27" s="424"/>
      <c r="AG27" s="425"/>
      <c r="AH27" s="445">
        <v>5</v>
      </c>
      <c r="AI27" s="446"/>
      <c r="AJ27" s="446"/>
      <c r="AK27" s="446"/>
      <c r="AL27" s="488"/>
      <c r="AM27" s="445">
        <v>20086</v>
      </c>
      <c r="AN27" s="446"/>
      <c r="AO27" s="446"/>
      <c r="AP27" s="446"/>
      <c r="AQ27" s="446"/>
      <c r="AR27" s="488"/>
      <c r="AS27" s="445">
        <v>4017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3600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5438900</v>
      </c>
      <c r="BO28" s="358"/>
      <c r="BP28" s="358"/>
      <c r="BQ28" s="358"/>
      <c r="BR28" s="358"/>
      <c r="BS28" s="358"/>
      <c r="BT28" s="358"/>
      <c r="BU28" s="359"/>
      <c r="BV28" s="357">
        <v>5835382</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16</v>
      </c>
      <c r="M29" s="446"/>
      <c r="N29" s="446"/>
      <c r="O29" s="446"/>
      <c r="P29" s="488"/>
      <c r="Q29" s="445">
        <v>3400</v>
      </c>
      <c r="R29" s="446"/>
      <c r="S29" s="446"/>
      <c r="T29" s="446"/>
      <c r="U29" s="446"/>
      <c r="V29" s="488"/>
      <c r="W29" s="543"/>
      <c r="X29" s="544"/>
      <c r="Y29" s="545"/>
      <c r="Z29" s="444" t="s">
        <v>177</v>
      </c>
      <c r="AA29" s="424"/>
      <c r="AB29" s="424"/>
      <c r="AC29" s="424"/>
      <c r="AD29" s="424"/>
      <c r="AE29" s="424"/>
      <c r="AF29" s="424"/>
      <c r="AG29" s="425"/>
      <c r="AH29" s="445">
        <v>444</v>
      </c>
      <c r="AI29" s="446"/>
      <c r="AJ29" s="446"/>
      <c r="AK29" s="446"/>
      <c r="AL29" s="488"/>
      <c r="AM29" s="445">
        <v>1488541</v>
      </c>
      <c r="AN29" s="446"/>
      <c r="AO29" s="446"/>
      <c r="AP29" s="446"/>
      <c r="AQ29" s="446"/>
      <c r="AR29" s="488"/>
      <c r="AS29" s="445">
        <v>3353</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729427</v>
      </c>
      <c r="BO29" s="395"/>
      <c r="BP29" s="395"/>
      <c r="BQ29" s="395"/>
      <c r="BR29" s="395"/>
      <c r="BS29" s="395"/>
      <c r="BT29" s="395"/>
      <c r="BU29" s="396"/>
      <c r="BV29" s="394">
        <v>2006874</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9138156</v>
      </c>
      <c r="BO30" s="514"/>
      <c r="BP30" s="514"/>
      <c r="BQ30" s="514"/>
      <c r="BR30" s="514"/>
      <c r="BS30" s="514"/>
      <c r="BT30" s="514"/>
      <c r="BU30" s="515"/>
      <c r="BV30" s="513">
        <v>9444978</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上水道特別会計</v>
      </c>
      <c r="AP34" s="585"/>
      <c r="AQ34" s="585"/>
      <c r="AR34" s="585"/>
      <c r="AS34" s="585"/>
      <c r="AT34" s="585"/>
      <c r="AU34" s="585"/>
      <c r="AV34" s="585"/>
      <c r="AW34" s="585"/>
      <c r="AX34" s="585"/>
      <c r="AY34" s="585"/>
      <c r="AZ34" s="585"/>
      <c r="BA34" s="585"/>
      <c r="BB34" s="585"/>
      <c r="BC34" s="585"/>
      <c r="BD34" s="163"/>
      <c r="BE34" s="584">
        <f>IF(BG34="","",MAX(C34:D43,U34:V43,AM34:AN43)+1)</f>
        <v>9</v>
      </c>
      <c r="BF34" s="584"/>
      <c r="BG34" s="585" t="str">
        <f>IF('各会計、関係団体の財政状況及び健全化判断比率'!B35="","",'各会計、関係団体の財政状況及び健全化判断比率'!B35)</f>
        <v>浄化槽施設特別会計</v>
      </c>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大分県退職手当組合</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豊後大野市土地開発公社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病院事業特別会計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大分県消防補償等組合</v>
      </c>
      <c r="BZ35" s="585"/>
      <c r="CA35" s="585"/>
      <c r="CB35" s="585"/>
      <c r="CC35" s="585"/>
      <c r="CD35" s="585"/>
      <c r="CE35" s="585"/>
      <c r="CF35" s="585"/>
      <c r="CG35" s="585"/>
      <c r="CH35" s="585"/>
      <c r="CI35" s="585"/>
      <c r="CJ35" s="585"/>
      <c r="CK35" s="585"/>
      <c r="CL35" s="585"/>
      <c r="CM35" s="585"/>
      <c r="CN35" s="163"/>
      <c r="CO35" s="584">
        <f t="shared" ref="CO35:CO43" si="3">IF(CQ35="","",CO34+1)</f>
        <v>17</v>
      </c>
      <c r="CP35" s="584"/>
      <c r="CQ35" s="585" t="str">
        <f>IF('各会計、関係団体の財政状況及び健全化判断比率'!BS8="","",'各会計、関係団体の財政状況及び健全化判断比率'!BS8)</f>
        <v>豊後大野市農林業振興公社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電気事業特別会計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大分県交通災害共済組合（交通災害共済事業会計）</v>
      </c>
      <c r="BZ36" s="585"/>
      <c r="CA36" s="585"/>
      <c r="CB36" s="585"/>
      <c r="CC36" s="585"/>
      <c r="CD36" s="585"/>
      <c r="CE36" s="585"/>
      <c r="CF36" s="585"/>
      <c r="CG36" s="585"/>
      <c r="CH36" s="585"/>
      <c r="CI36" s="585"/>
      <c r="CJ36" s="585"/>
      <c r="CK36" s="585"/>
      <c r="CL36" s="585"/>
      <c r="CM36" s="585"/>
      <c r="CN36" s="163"/>
      <c r="CO36" s="584">
        <f t="shared" si="3"/>
        <v>18</v>
      </c>
      <c r="CP36" s="584"/>
      <c r="CQ36" s="585" t="str">
        <f>IF('各会計、関係団体の財政状況及び健全化判断比率'!BS9="","",'各会計、関係団体の財政状況及び健全化判断比率'!BS9)</f>
        <v>ぶんごおおのエナジー</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f t="shared" si="0"/>
        <v>8</v>
      </c>
      <c r="AN37" s="584"/>
      <c r="AO37" s="585" t="str">
        <f>IF('各会計、関係団体の財政状況及び健全化判断比率'!B34="","",'各会計、関係団体の財政状況及び健全化判断比率'!B34)</f>
        <v>下水道特別会計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大分県市町村会館管理組合</v>
      </c>
      <c r="BZ37" s="585"/>
      <c r="CA37" s="585"/>
      <c r="CB37" s="585"/>
      <c r="CC37" s="585"/>
      <c r="CD37" s="585"/>
      <c r="CE37" s="585"/>
      <c r="CF37" s="585"/>
      <c r="CG37" s="585"/>
      <c r="CH37" s="585"/>
      <c r="CI37" s="585"/>
      <c r="CJ37" s="585"/>
      <c r="CK37" s="585"/>
      <c r="CL37" s="585"/>
      <c r="CM37" s="585"/>
      <c r="CN37" s="163"/>
      <c r="CO37" s="584">
        <f t="shared" si="3"/>
        <v>19</v>
      </c>
      <c r="CP37" s="584"/>
      <c r="CQ37" s="585" t="str">
        <f>IF('各会計、関係団体の財政状況及び健全化判断比率'!BS10="","",'各会計、関係団体の財政状況及び健全化判断比率'!BS10)</f>
        <v>大分県農業農村振興公社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14</v>
      </c>
      <c r="BX38" s="584"/>
      <c r="BY38" s="585" t="str">
        <f>IF('各会計、関係団体の財政状況及び健全化判断比率'!B72="","",'各会計、関係団体の財政状況及び健全化判断比率'!B72)</f>
        <v>大分県後期高齢者医療広域連合（普通会計）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15</v>
      </c>
      <c r="BX39" s="584"/>
      <c r="BY39" s="585" t="str">
        <f>IF('各会計、関係団体の財政状況及び健全化判断比率'!B73="","",'各会計、関係団体の財政状況及び健全化判断比率'!B73)</f>
        <v>大分県後期高齢者医療広域連合（後期高齢者医療事業会計）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i6Nu3UR46tQoubWe65iVs51YGawM7O53XmmxSKvqygG40xWjGjrLbrk6QHBH5z7TeGaVAOqZHy8UNeVyZdtbbg==" saltValue="BRBFnCW9Rp348ZiKOK/30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sqref="A1:A104857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536</v>
      </c>
      <c r="D34" s="1136"/>
      <c r="E34" s="1137"/>
      <c r="F34" s="32">
        <v>9.66</v>
      </c>
      <c r="G34" s="33">
        <v>13.49</v>
      </c>
      <c r="H34" s="33">
        <v>18.28</v>
      </c>
      <c r="I34" s="33">
        <v>17.02</v>
      </c>
      <c r="J34" s="34">
        <v>12.96</v>
      </c>
      <c r="K34" s="22"/>
      <c r="L34" s="22"/>
      <c r="M34" s="22"/>
      <c r="N34" s="22"/>
      <c r="O34" s="22"/>
      <c r="P34" s="22"/>
    </row>
    <row r="35" spans="1:16" ht="39" customHeight="1" x14ac:dyDescent="0.15">
      <c r="A35" s="22"/>
      <c r="B35" s="35"/>
      <c r="C35" s="1132" t="s">
        <v>537</v>
      </c>
      <c r="D35" s="1132"/>
      <c r="E35" s="1133"/>
      <c r="F35" s="36">
        <v>5.96</v>
      </c>
      <c r="G35" s="37">
        <v>9.17</v>
      </c>
      <c r="H35" s="37">
        <v>11.52</v>
      </c>
      <c r="I35" s="37">
        <v>8.26</v>
      </c>
      <c r="J35" s="38">
        <v>7.61</v>
      </c>
      <c r="K35" s="22"/>
      <c r="L35" s="22"/>
      <c r="M35" s="22"/>
      <c r="N35" s="22"/>
      <c r="O35" s="22"/>
      <c r="P35" s="22"/>
    </row>
    <row r="36" spans="1:16" ht="39" customHeight="1" x14ac:dyDescent="0.15">
      <c r="A36" s="22"/>
      <c r="B36" s="35"/>
      <c r="C36" s="1132" t="s">
        <v>538</v>
      </c>
      <c r="D36" s="1132"/>
      <c r="E36" s="1133"/>
      <c r="F36" s="36">
        <v>4.07</v>
      </c>
      <c r="G36" s="37">
        <v>3.38</v>
      </c>
      <c r="H36" s="37">
        <v>3.05</v>
      </c>
      <c r="I36" s="37">
        <v>3.04</v>
      </c>
      <c r="J36" s="38">
        <v>2.72</v>
      </c>
      <c r="K36" s="22"/>
      <c r="L36" s="22"/>
      <c r="M36" s="22"/>
      <c r="N36" s="22"/>
      <c r="O36" s="22"/>
      <c r="P36" s="22"/>
    </row>
    <row r="37" spans="1:16" ht="39" customHeight="1" x14ac:dyDescent="0.15">
      <c r="A37" s="22"/>
      <c r="B37" s="35"/>
      <c r="C37" s="1132" t="s">
        <v>539</v>
      </c>
      <c r="D37" s="1132"/>
      <c r="E37" s="1133"/>
      <c r="F37" s="36">
        <v>0.99</v>
      </c>
      <c r="G37" s="37">
        <v>1.19</v>
      </c>
      <c r="H37" s="37">
        <v>1.59</v>
      </c>
      <c r="I37" s="37">
        <v>1.5</v>
      </c>
      <c r="J37" s="38">
        <v>1.76</v>
      </c>
      <c r="K37" s="22"/>
      <c r="L37" s="22"/>
      <c r="M37" s="22"/>
      <c r="N37" s="22"/>
      <c r="O37" s="22"/>
      <c r="P37" s="22"/>
    </row>
    <row r="38" spans="1:16" ht="39" customHeight="1" x14ac:dyDescent="0.15">
      <c r="A38" s="22"/>
      <c r="B38" s="35"/>
      <c r="C38" s="1132" t="s">
        <v>540</v>
      </c>
      <c r="D38" s="1132"/>
      <c r="E38" s="1133"/>
      <c r="F38" s="36">
        <v>0.66</v>
      </c>
      <c r="G38" s="37">
        <v>0.34</v>
      </c>
      <c r="H38" s="37">
        <v>0.76</v>
      </c>
      <c r="I38" s="37">
        <v>0.77</v>
      </c>
      <c r="J38" s="38">
        <v>1.37</v>
      </c>
      <c r="K38" s="22"/>
      <c r="L38" s="22"/>
      <c r="M38" s="22"/>
      <c r="N38" s="22"/>
      <c r="O38" s="22"/>
      <c r="P38" s="22"/>
    </row>
    <row r="39" spans="1:16" ht="39" customHeight="1" x14ac:dyDescent="0.15">
      <c r="A39" s="22"/>
      <c r="B39" s="35"/>
      <c r="C39" s="1132" t="s">
        <v>541</v>
      </c>
      <c r="D39" s="1132"/>
      <c r="E39" s="1133"/>
      <c r="F39" s="36">
        <v>1.34</v>
      </c>
      <c r="G39" s="37">
        <v>1.79</v>
      </c>
      <c r="H39" s="37">
        <v>1.66</v>
      </c>
      <c r="I39" s="37">
        <v>0.75</v>
      </c>
      <c r="J39" s="38">
        <v>0.69</v>
      </c>
      <c r="K39" s="22"/>
      <c r="L39" s="22"/>
      <c r="M39" s="22"/>
      <c r="N39" s="22"/>
      <c r="O39" s="22"/>
      <c r="P39" s="22"/>
    </row>
    <row r="40" spans="1:16" ht="39" customHeight="1" x14ac:dyDescent="0.15">
      <c r="A40" s="22"/>
      <c r="B40" s="35"/>
      <c r="C40" s="1132" t="s">
        <v>542</v>
      </c>
      <c r="D40" s="1132"/>
      <c r="E40" s="1133"/>
      <c r="F40" s="36" t="s">
        <v>490</v>
      </c>
      <c r="G40" s="37" t="s">
        <v>490</v>
      </c>
      <c r="H40" s="37" t="s">
        <v>490</v>
      </c>
      <c r="I40" s="37" t="s">
        <v>490</v>
      </c>
      <c r="J40" s="38">
        <v>0.43</v>
      </c>
      <c r="K40" s="22"/>
      <c r="L40" s="22"/>
      <c r="M40" s="22"/>
      <c r="N40" s="22"/>
      <c r="O40" s="22"/>
      <c r="P40" s="22"/>
    </row>
    <row r="41" spans="1:16" ht="39" customHeight="1" x14ac:dyDescent="0.15">
      <c r="A41" s="22"/>
      <c r="B41" s="35"/>
      <c r="C41" s="1132" t="s">
        <v>543</v>
      </c>
      <c r="D41" s="1132"/>
      <c r="E41" s="1133"/>
      <c r="F41" s="36">
        <v>0.03</v>
      </c>
      <c r="G41" s="37">
        <v>0.02</v>
      </c>
      <c r="H41" s="37">
        <v>0.01</v>
      </c>
      <c r="I41" s="37">
        <v>0.01</v>
      </c>
      <c r="J41" s="38">
        <v>0.04</v>
      </c>
      <c r="K41" s="22"/>
      <c r="L41" s="22"/>
      <c r="M41" s="22"/>
      <c r="N41" s="22"/>
      <c r="O41" s="22"/>
      <c r="P41" s="22"/>
    </row>
    <row r="42" spans="1:16" ht="39" customHeight="1" x14ac:dyDescent="0.15">
      <c r="A42" s="22"/>
      <c r="B42" s="39"/>
      <c r="C42" s="1132" t="s">
        <v>544</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545</v>
      </c>
      <c r="D43" s="1134"/>
      <c r="E43" s="1135"/>
      <c r="F43" s="41">
        <v>0.33</v>
      </c>
      <c r="G43" s="42">
        <v>0.38</v>
      </c>
      <c r="H43" s="42">
        <v>0.41</v>
      </c>
      <c r="I43" s="42">
        <v>0.54</v>
      </c>
      <c r="J43" s="43">
        <v>0.03</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tuVbFLRyebOh+Mz8wqUfq8Ksn8OXkLaX2Yr2Tgggo9BlmA03PV5fbeB6dCQkgjV4q8TRCosB2iiSlYRBVHTvg==" saltValue="ztg+rSa0sAmAKQ0l3/HU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sqref="A1:A1048576"/>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2724</v>
      </c>
      <c r="L45" s="58">
        <v>2872</v>
      </c>
      <c r="M45" s="58">
        <v>2993</v>
      </c>
      <c r="N45" s="58">
        <v>2953</v>
      </c>
      <c r="O45" s="59">
        <v>2927</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490</v>
      </c>
      <c r="L46" s="62" t="s">
        <v>490</v>
      </c>
      <c r="M46" s="62" t="s">
        <v>490</v>
      </c>
      <c r="N46" s="62" t="s">
        <v>490</v>
      </c>
      <c r="O46" s="63" t="s">
        <v>490</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490</v>
      </c>
      <c r="L47" s="62" t="s">
        <v>490</v>
      </c>
      <c r="M47" s="62" t="s">
        <v>490</v>
      </c>
      <c r="N47" s="62" t="s">
        <v>490</v>
      </c>
      <c r="O47" s="63" t="s">
        <v>490</v>
      </c>
      <c r="P47" s="46"/>
      <c r="Q47" s="46"/>
      <c r="R47" s="46"/>
      <c r="S47" s="46"/>
      <c r="T47" s="46"/>
      <c r="U47" s="46"/>
    </row>
    <row r="48" spans="1:21" ht="30.75" customHeight="1" x14ac:dyDescent="0.15">
      <c r="A48" s="46"/>
      <c r="B48" s="1140"/>
      <c r="C48" s="1141"/>
      <c r="D48" s="60"/>
      <c r="E48" s="1146" t="s">
        <v>13</v>
      </c>
      <c r="F48" s="1146"/>
      <c r="G48" s="1146"/>
      <c r="H48" s="1146"/>
      <c r="I48" s="1146"/>
      <c r="J48" s="1147"/>
      <c r="K48" s="61">
        <v>361</v>
      </c>
      <c r="L48" s="62">
        <v>338</v>
      </c>
      <c r="M48" s="62">
        <v>328</v>
      </c>
      <c r="N48" s="62">
        <v>325</v>
      </c>
      <c r="O48" s="63">
        <v>350</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490</v>
      </c>
      <c r="L49" s="62" t="s">
        <v>490</v>
      </c>
      <c r="M49" s="62" t="s">
        <v>490</v>
      </c>
      <c r="N49" s="62" t="s">
        <v>490</v>
      </c>
      <c r="O49" s="63" t="s">
        <v>490</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490</v>
      </c>
      <c r="L50" s="62" t="s">
        <v>490</v>
      </c>
      <c r="M50" s="62" t="s">
        <v>490</v>
      </c>
      <c r="N50" s="62" t="s">
        <v>490</v>
      </c>
      <c r="O50" s="63" t="s">
        <v>490</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490</v>
      </c>
      <c r="L51" s="62" t="s">
        <v>490</v>
      </c>
      <c r="M51" s="62" t="s">
        <v>490</v>
      </c>
      <c r="N51" s="62" t="s">
        <v>490</v>
      </c>
      <c r="O51" s="63" t="s">
        <v>490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2505</v>
      </c>
      <c r="L52" s="62">
        <v>2518</v>
      </c>
      <c r="M52" s="62">
        <v>2493</v>
      </c>
      <c r="N52" s="62">
        <v>2454</v>
      </c>
      <c r="O52" s="63">
        <v>2444</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580</v>
      </c>
      <c r="L53" s="67">
        <v>692</v>
      </c>
      <c r="M53" s="67">
        <v>828</v>
      </c>
      <c r="N53" s="67">
        <v>824</v>
      </c>
      <c r="O53" s="68">
        <v>833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gRxlD61Y8Ji4zSgUcaHLR8NOK1S1RI1jtW5led2Xx1Sql/CQpnflBiVdyS8IHS4Cs7cN4E4ocpFhXKihAF/5g==" saltValue="Nxv8OiCHpH7WhD9Hf1LgR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sqref="A1:A1048576"/>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69" t="s">
        <v>30</v>
      </c>
      <c r="C41" s="1170"/>
      <c r="D41" s="103"/>
      <c r="E41" s="1175" t="s">
        <v>31</v>
      </c>
      <c r="F41" s="1175"/>
      <c r="G41" s="1175"/>
      <c r="H41" s="1176"/>
      <c r="I41" s="330">
        <v>25038</v>
      </c>
      <c r="J41" s="331">
        <v>25233</v>
      </c>
      <c r="K41" s="331">
        <v>24540</v>
      </c>
      <c r="L41" s="331">
        <v>24706</v>
      </c>
      <c r="M41" s="332">
        <v>24242</v>
      </c>
    </row>
    <row r="42" spans="2:13" ht="27.75" customHeight="1" x14ac:dyDescent="0.15">
      <c r="B42" s="1171"/>
      <c r="C42" s="1172"/>
      <c r="D42" s="104"/>
      <c r="E42" s="1177" t="s">
        <v>32</v>
      </c>
      <c r="F42" s="1177"/>
      <c r="G42" s="1177"/>
      <c r="H42" s="1178"/>
      <c r="I42" s="333" t="s">
        <v>490</v>
      </c>
      <c r="J42" s="334" t="s">
        <v>490</v>
      </c>
      <c r="K42" s="334" t="s">
        <v>490</v>
      </c>
      <c r="L42" s="334" t="s">
        <v>490</v>
      </c>
      <c r="M42" s="335" t="s">
        <v>490</v>
      </c>
    </row>
    <row r="43" spans="2:13" ht="27.75" customHeight="1" x14ac:dyDescent="0.15">
      <c r="B43" s="1171"/>
      <c r="C43" s="1172"/>
      <c r="D43" s="104"/>
      <c r="E43" s="1177" t="s">
        <v>33</v>
      </c>
      <c r="F43" s="1177"/>
      <c r="G43" s="1177"/>
      <c r="H43" s="1178"/>
      <c r="I43" s="333">
        <v>3240</v>
      </c>
      <c r="J43" s="334">
        <v>3074</v>
      </c>
      <c r="K43" s="334">
        <v>2844</v>
      </c>
      <c r="L43" s="334">
        <v>2811</v>
      </c>
      <c r="M43" s="335">
        <v>2643</v>
      </c>
    </row>
    <row r="44" spans="2:13" ht="27.75" customHeight="1" x14ac:dyDescent="0.15">
      <c r="B44" s="1171"/>
      <c r="C44" s="1172"/>
      <c r="D44" s="104"/>
      <c r="E44" s="1177" t="s">
        <v>34</v>
      </c>
      <c r="F44" s="1177"/>
      <c r="G44" s="1177"/>
      <c r="H44" s="1178"/>
      <c r="I44" s="333" t="s">
        <v>490</v>
      </c>
      <c r="J44" s="334" t="s">
        <v>490</v>
      </c>
      <c r="K44" s="334" t="s">
        <v>490</v>
      </c>
      <c r="L44" s="334" t="s">
        <v>490</v>
      </c>
      <c r="M44" s="335" t="s">
        <v>490</v>
      </c>
    </row>
    <row r="45" spans="2:13" ht="27.75" customHeight="1" x14ac:dyDescent="0.15">
      <c r="B45" s="1171"/>
      <c r="C45" s="1172"/>
      <c r="D45" s="104"/>
      <c r="E45" s="1177" t="s">
        <v>35</v>
      </c>
      <c r="F45" s="1177"/>
      <c r="G45" s="1177"/>
      <c r="H45" s="1178"/>
      <c r="I45" s="333">
        <v>5073</v>
      </c>
      <c r="J45" s="334">
        <v>4995</v>
      </c>
      <c r="K45" s="334">
        <v>4921</v>
      </c>
      <c r="L45" s="334">
        <v>4877</v>
      </c>
      <c r="M45" s="335">
        <v>4724</v>
      </c>
    </row>
    <row r="46" spans="2:13" ht="27.75" customHeight="1" x14ac:dyDescent="0.15">
      <c r="B46" s="1171"/>
      <c r="C46" s="1172"/>
      <c r="D46" s="105"/>
      <c r="E46" s="1177" t="s">
        <v>36</v>
      </c>
      <c r="F46" s="1177"/>
      <c r="G46" s="1177"/>
      <c r="H46" s="1178"/>
      <c r="I46" s="333" t="s">
        <v>490</v>
      </c>
      <c r="J46" s="334" t="s">
        <v>490</v>
      </c>
      <c r="K46" s="334" t="s">
        <v>490</v>
      </c>
      <c r="L46" s="334" t="s">
        <v>490</v>
      </c>
      <c r="M46" s="335" t="s">
        <v>490</v>
      </c>
    </row>
    <row r="47" spans="2:13" ht="27.75" customHeight="1" x14ac:dyDescent="0.15">
      <c r="B47" s="1171"/>
      <c r="C47" s="1172"/>
      <c r="D47" s="106"/>
      <c r="E47" s="1179" t="s">
        <v>37</v>
      </c>
      <c r="F47" s="1180"/>
      <c r="G47" s="1180"/>
      <c r="H47" s="1181"/>
      <c r="I47" s="333" t="s">
        <v>490</v>
      </c>
      <c r="J47" s="334" t="s">
        <v>490</v>
      </c>
      <c r="K47" s="334" t="s">
        <v>490</v>
      </c>
      <c r="L47" s="334" t="s">
        <v>490</v>
      </c>
      <c r="M47" s="335" t="s">
        <v>490</v>
      </c>
    </row>
    <row r="48" spans="2:13" ht="27.75" customHeight="1" x14ac:dyDescent="0.15">
      <c r="B48" s="1171"/>
      <c r="C48" s="1172"/>
      <c r="D48" s="104"/>
      <c r="E48" s="1177" t="s">
        <v>38</v>
      </c>
      <c r="F48" s="1177"/>
      <c r="G48" s="1177"/>
      <c r="H48" s="1178"/>
      <c r="I48" s="333" t="s">
        <v>490</v>
      </c>
      <c r="J48" s="334" t="s">
        <v>490</v>
      </c>
      <c r="K48" s="334" t="s">
        <v>490</v>
      </c>
      <c r="L48" s="334" t="s">
        <v>490</v>
      </c>
      <c r="M48" s="335" t="s">
        <v>490</v>
      </c>
    </row>
    <row r="49" spans="2:13" ht="27.75" customHeight="1" x14ac:dyDescent="0.15">
      <c r="B49" s="1173"/>
      <c r="C49" s="1174"/>
      <c r="D49" s="104"/>
      <c r="E49" s="1177" t="s">
        <v>39</v>
      </c>
      <c r="F49" s="1177"/>
      <c r="G49" s="1177"/>
      <c r="H49" s="1178"/>
      <c r="I49" s="333" t="s">
        <v>490</v>
      </c>
      <c r="J49" s="334" t="s">
        <v>490</v>
      </c>
      <c r="K49" s="334" t="s">
        <v>490</v>
      </c>
      <c r="L49" s="334" t="s">
        <v>490</v>
      </c>
      <c r="M49" s="335" t="s">
        <v>490</v>
      </c>
    </row>
    <row r="50" spans="2:13" ht="27.75" customHeight="1" x14ac:dyDescent="0.15">
      <c r="B50" s="1182" t="s">
        <v>40</v>
      </c>
      <c r="C50" s="1183"/>
      <c r="D50" s="107"/>
      <c r="E50" s="1177" t="s">
        <v>41</v>
      </c>
      <c r="F50" s="1177"/>
      <c r="G50" s="1177"/>
      <c r="H50" s="1178"/>
      <c r="I50" s="333">
        <v>16378</v>
      </c>
      <c r="J50" s="334">
        <v>16614</v>
      </c>
      <c r="K50" s="334">
        <v>16028</v>
      </c>
      <c r="L50" s="334">
        <v>15835</v>
      </c>
      <c r="M50" s="335">
        <v>13739</v>
      </c>
    </row>
    <row r="51" spans="2:13" ht="27.75" customHeight="1" x14ac:dyDescent="0.15">
      <c r="B51" s="1171"/>
      <c r="C51" s="1172"/>
      <c r="D51" s="104"/>
      <c r="E51" s="1177" t="s">
        <v>42</v>
      </c>
      <c r="F51" s="1177"/>
      <c r="G51" s="1177"/>
      <c r="H51" s="1178"/>
      <c r="I51" s="333">
        <v>1192</v>
      </c>
      <c r="J51" s="334">
        <v>1069</v>
      </c>
      <c r="K51" s="334">
        <v>885</v>
      </c>
      <c r="L51" s="334">
        <v>767</v>
      </c>
      <c r="M51" s="335">
        <v>621</v>
      </c>
    </row>
    <row r="52" spans="2:13" ht="27.75" customHeight="1" x14ac:dyDescent="0.15">
      <c r="B52" s="1173"/>
      <c r="C52" s="1174"/>
      <c r="D52" s="104"/>
      <c r="E52" s="1177" t="s">
        <v>43</v>
      </c>
      <c r="F52" s="1177"/>
      <c r="G52" s="1177"/>
      <c r="H52" s="1178"/>
      <c r="I52" s="333">
        <v>21129</v>
      </c>
      <c r="J52" s="334">
        <v>20863</v>
      </c>
      <c r="K52" s="334">
        <v>20362</v>
      </c>
      <c r="L52" s="334">
        <v>20444</v>
      </c>
      <c r="M52" s="335">
        <v>20494</v>
      </c>
    </row>
    <row r="53" spans="2:13" ht="27.75" customHeight="1" thickBot="1" x14ac:dyDescent="0.2">
      <c r="B53" s="1184" t="s">
        <v>19</v>
      </c>
      <c r="C53" s="1185"/>
      <c r="D53" s="108"/>
      <c r="E53" s="1186" t="s">
        <v>44</v>
      </c>
      <c r="F53" s="1186"/>
      <c r="G53" s="1186"/>
      <c r="H53" s="1187"/>
      <c r="I53" s="336">
        <v>-5348</v>
      </c>
      <c r="J53" s="337">
        <v>-5245</v>
      </c>
      <c r="K53" s="337">
        <v>-4969</v>
      </c>
      <c r="L53" s="337">
        <v>-4652</v>
      </c>
      <c r="M53" s="338">
        <v>-3246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gyte2yv12KwlqpBxQ6xY56JCdxJIRKkHG4leLE17cri2hu6twQFuZ2QQAFbSOAarmccrSmtZpwjWa0ERK/SpzA==" saltValue="/9hCNERPDJapPs7hOZnsI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sqref="A1:A104857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5501</v>
      </c>
      <c r="G55" s="339">
        <v>5835</v>
      </c>
      <c r="H55" s="340">
        <v>5439</v>
      </c>
    </row>
    <row r="56" spans="2:8" ht="52.5" customHeight="1" x14ac:dyDescent="0.15">
      <c r="B56" s="120"/>
      <c r="C56" s="1198" t="s">
        <v>47</v>
      </c>
      <c r="D56" s="1198"/>
      <c r="E56" s="1199"/>
      <c r="F56" s="341">
        <v>1940</v>
      </c>
      <c r="G56" s="341">
        <v>2007</v>
      </c>
      <c r="H56" s="342">
        <v>729</v>
      </c>
    </row>
    <row r="57" spans="2:8" ht="53.25" customHeight="1" x14ac:dyDescent="0.15">
      <c r="B57" s="120"/>
      <c r="C57" s="1200" t="s">
        <v>48</v>
      </c>
      <c r="D57" s="1200"/>
      <c r="E57" s="1201"/>
      <c r="F57" s="343">
        <v>9613</v>
      </c>
      <c r="G57" s="343">
        <v>9445</v>
      </c>
      <c r="H57" s="344">
        <v>9138</v>
      </c>
    </row>
    <row r="58" spans="2:8" ht="45.75" customHeight="1" x14ac:dyDescent="0.15">
      <c r="B58" s="121"/>
      <c r="C58" s="1188" t="s">
        <v>566</v>
      </c>
      <c r="D58" s="1189"/>
      <c r="E58" s="1190"/>
      <c r="F58" s="345">
        <v>4844</v>
      </c>
      <c r="G58" s="345">
        <v>4381</v>
      </c>
      <c r="H58" s="346">
        <v>3797</v>
      </c>
    </row>
    <row r="59" spans="2:8" ht="45.75" customHeight="1" x14ac:dyDescent="0.15">
      <c r="B59" s="121"/>
      <c r="C59" s="1188" t="s">
        <v>567</v>
      </c>
      <c r="D59" s="1189"/>
      <c r="E59" s="1190"/>
      <c r="F59" s="345">
        <v>2776</v>
      </c>
      <c r="G59" s="345">
        <v>2672</v>
      </c>
      <c r="H59" s="346">
        <v>2571</v>
      </c>
    </row>
    <row r="60" spans="2:8" ht="45.75" customHeight="1" x14ac:dyDescent="0.15">
      <c r="B60" s="121"/>
      <c r="C60" s="1188" t="s">
        <v>568</v>
      </c>
      <c r="D60" s="1189"/>
      <c r="E60" s="1190"/>
      <c r="F60" s="345">
        <v>753</v>
      </c>
      <c r="G60" s="345">
        <v>705</v>
      </c>
      <c r="H60" s="346">
        <v>653</v>
      </c>
    </row>
    <row r="61" spans="2:8" ht="45.75" customHeight="1" x14ac:dyDescent="0.15">
      <c r="B61" s="121"/>
      <c r="C61" s="1188" t="s">
        <v>569</v>
      </c>
      <c r="D61" s="1189"/>
      <c r="E61" s="1190"/>
      <c r="F61" s="345" t="s">
        <v>571</v>
      </c>
      <c r="G61" s="345" t="s">
        <v>571</v>
      </c>
      <c r="H61" s="346">
        <v>569</v>
      </c>
    </row>
    <row r="62" spans="2:8" ht="45.75" customHeight="1" thickBot="1" x14ac:dyDescent="0.2">
      <c r="B62" s="122"/>
      <c r="C62" s="1191" t="s">
        <v>570</v>
      </c>
      <c r="D62" s="1192"/>
      <c r="E62" s="1193"/>
      <c r="F62" s="347" t="s">
        <v>571</v>
      </c>
      <c r="G62" s="347">
        <v>570</v>
      </c>
      <c r="H62" s="348">
        <v>510</v>
      </c>
    </row>
    <row r="63" spans="2:8" ht="52.5" customHeight="1" thickBot="1" x14ac:dyDescent="0.2">
      <c r="B63" s="123"/>
      <c r="C63" s="1194" t="s">
        <v>49</v>
      </c>
      <c r="D63" s="1194"/>
      <c r="E63" s="1195"/>
      <c r="F63" s="349">
        <v>17054</v>
      </c>
      <c r="G63" s="349">
        <v>17287</v>
      </c>
      <c r="H63" s="350">
        <v>15306</v>
      </c>
    </row>
    <row r="64" spans="2:8" x14ac:dyDescent="0.15"/>
  </sheetData>
  <sheetProtection algorithmName="SHA-512" hashValue="7f6RYckOX8OfH3U8/aZqhZEHdYQYaur1V0BcRrejaINzRNe0T91K49Itc90hOmVgarTdGhx+zaydUwgi6kPZwA==" saltValue="qpTA+eCLmqC2Sr6H+xTD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228663</v>
      </c>
      <c r="E3" s="142"/>
      <c r="F3" s="143">
        <v>92632</v>
      </c>
      <c r="G3" s="144"/>
      <c r="H3" s="145"/>
    </row>
    <row r="4" spans="1:8" x14ac:dyDescent="0.15">
      <c r="A4" s="146"/>
      <c r="B4" s="147"/>
      <c r="C4" s="148"/>
      <c r="D4" s="149">
        <v>168474</v>
      </c>
      <c r="E4" s="150"/>
      <c r="F4" s="151">
        <v>47978</v>
      </c>
      <c r="G4" s="152"/>
      <c r="H4" s="153"/>
    </row>
    <row r="5" spans="1:8" x14ac:dyDescent="0.15">
      <c r="A5" s="134" t="s">
        <v>522</v>
      </c>
      <c r="B5" s="139"/>
      <c r="C5" s="140"/>
      <c r="D5" s="141">
        <v>162418</v>
      </c>
      <c r="E5" s="142"/>
      <c r="F5" s="143">
        <v>96469</v>
      </c>
      <c r="G5" s="144"/>
      <c r="H5" s="145"/>
    </row>
    <row r="6" spans="1:8" x14ac:dyDescent="0.15">
      <c r="A6" s="146"/>
      <c r="B6" s="147"/>
      <c r="C6" s="148"/>
      <c r="D6" s="149">
        <v>104070</v>
      </c>
      <c r="E6" s="150"/>
      <c r="F6" s="151">
        <v>49775</v>
      </c>
      <c r="G6" s="152"/>
      <c r="H6" s="153"/>
    </row>
    <row r="7" spans="1:8" x14ac:dyDescent="0.15">
      <c r="A7" s="134" t="s">
        <v>523</v>
      </c>
      <c r="B7" s="139"/>
      <c r="C7" s="140"/>
      <c r="D7" s="141">
        <v>142550</v>
      </c>
      <c r="E7" s="142"/>
      <c r="F7" s="143">
        <v>85743</v>
      </c>
      <c r="G7" s="144"/>
      <c r="H7" s="145"/>
    </row>
    <row r="8" spans="1:8" x14ac:dyDescent="0.15">
      <c r="A8" s="146"/>
      <c r="B8" s="147"/>
      <c r="C8" s="148"/>
      <c r="D8" s="149">
        <v>89051</v>
      </c>
      <c r="E8" s="150"/>
      <c r="F8" s="151">
        <v>45231</v>
      </c>
      <c r="G8" s="152"/>
      <c r="H8" s="153"/>
    </row>
    <row r="9" spans="1:8" x14ac:dyDescent="0.15">
      <c r="A9" s="134" t="s">
        <v>524</v>
      </c>
      <c r="B9" s="139"/>
      <c r="C9" s="140"/>
      <c r="D9" s="141">
        <v>155959</v>
      </c>
      <c r="E9" s="142"/>
      <c r="F9" s="143">
        <v>92509</v>
      </c>
      <c r="G9" s="144"/>
      <c r="H9" s="145"/>
    </row>
    <row r="10" spans="1:8" x14ac:dyDescent="0.15">
      <c r="A10" s="146"/>
      <c r="B10" s="147"/>
      <c r="C10" s="148"/>
      <c r="D10" s="149">
        <v>57623</v>
      </c>
      <c r="E10" s="150"/>
      <c r="F10" s="151">
        <v>52274</v>
      </c>
      <c r="G10" s="152"/>
      <c r="H10" s="153"/>
    </row>
    <row r="11" spans="1:8" x14ac:dyDescent="0.15">
      <c r="A11" s="134" t="s">
        <v>525</v>
      </c>
      <c r="B11" s="139"/>
      <c r="C11" s="140"/>
      <c r="D11" s="141">
        <v>189451</v>
      </c>
      <c r="E11" s="142"/>
      <c r="F11" s="143">
        <v>98544</v>
      </c>
      <c r="G11" s="144"/>
      <c r="H11" s="145"/>
    </row>
    <row r="12" spans="1:8" x14ac:dyDescent="0.15">
      <c r="A12" s="146"/>
      <c r="B12" s="147"/>
      <c r="C12" s="154"/>
      <c r="D12" s="149">
        <v>118764</v>
      </c>
      <c r="E12" s="150"/>
      <c r="F12" s="151">
        <v>55816</v>
      </c>
      <c r="G12" s="152"/>
      <c r="H12" s="153"/>
    </row>
    <row r="13" spans="1:8" x14ac:dyDescent="0.15">
      <c r="A13" s="134"/>
      <c r="B13" s="139"/>
      <c r="C13" s="140"/>
      <c r="D13" s="141">
        <v>175808</v>
      </c>
      <c r="E13" s="142"/>
      <c r="F13" s="143">
        <v>93179</v>
      </c>
      <c r="G13" s="155"/>
      <c r="H13" s="145"/>
    </row>
    <row r="14" spans="1:8" x14ac:dyDescent="0.15">
      <c r="A14" s="146"/>
      <c r="B14" s="147"/>
      <c r="C14" s="148"/>
      <c r="D14" s="149">
        <v>107596</v>
      </c>
      <c r="E14" s="150"/>
      <c r="F14" s="151">
        <v>50215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5.96</v>
      </c>
      <c r="C19" s="156">
        <f>ROUND(VALUE(SUBSTITUTE(実質収支比率等に係る経年分析!G$48,"▲","-")),2)</f>
        <v>9.17</v>
      </c>
      <c r="D19" s="156">
        <f>ROUND(VALUE(SUBSTITUTE(実質収支比率等に係る経年分析!H$48,"▲","-")),2)</f>
        <v>11.52</v>
      </c>
      <c r="E19" s="156">
        <f>ROUND(VALUE(SUBSTITUTE(実質収支比率等に係る経年分析!I$48,"▲","-")),2)</f>
        <v>8.27</v>
      </c>
      <c r="F19" s="156">
        <f>ROUND(VALUE(SUBSTITUTE(実質収支比率等に係る経年分析!J$48,"▲","-")),2)</f>
        <v>7.62</v>
      </c>
    </row>
    <row r="20" spans="1:11" x14ac:dyDescent="0.15">
      <c r="A20" s="156" t="s">
        <v>53</v>
      </c>
      <c r="B20" s="156">
        <f>ROUND(VALUE(SUBSTITUTE(実質収支比率等に係る経年分析!F$47,"▲","-")),2)</f>
        <v>40.17</v>
      </c>
      <c r="C20" s="156">
        <f>ROUND(VALUE(SUBSTITUTE(実質収支比率等に係る経年分析!G$47,"▲","-")),2)</f>
        <v>39.200000000000003</v>
      </c>
      <c r="D20" s="156">
        <f>ROUND(VALUE(SUBSTITUTE(実質収支比率等に係る経年分析!H$47,"▲","-")),2)</f>
        <v>37.700000000000003</v>
      </c>
      <c r="E20" s="156">
        <f>ROUND(VALUE(SUBSTITUTE(実質収支比率等に係る経年分析!I$47,"▲","-")),2)</f>
        <v>39.81</v>
      </c>
      <c r="F20" s="156">
        <f>ROUND(VALUE(SUBSTITUTE(実質収支比率等に係る経年分析!J$47,"▲","-")),2)</f>
        <v>36.61</v>
      </c>
    </row>
    <row r="21" spans="1:11" x14ac:dyDescent="0.15">
      <c r="A21" s="156" t="s">
        <v>54</v>
      </c>
      <c r="B21" s="156">
        <f>IF(ISNUMBER(VALUE(SUBSTITUTE(実質収支比率等に係る経年分析!F$49,"▲","-"))),ROUND(VALUE(SUBSTITUTE(実質収支比率等に係る経年分析!F$49,"▲","-")),2),NA())</f>
        <v>-4.8099999999999996</v>
      </c>
      <c r="C21" s="156">
        <f>IF(ISNUMBER(VALUE(SUBSTITUTE(実質収支比率等に係る経年分析!G$49,"▲","-"))),ROUND(VALUE(SUBSTITUTE(実質収支比率等に係る経年分析!G$49,"▲","-")),2),NA())</f>
        <v>1.21</v>
      </c>
      <c r="D21" s="156">
        <f>IF(ISNUMBER(VALUE(SUBSTITUTE(実質収支比率等に係る経年分析!H$49,"▲","-"))),ROUND(VALUE(SUBSTITUTE(実質収支比率等に係る経年分析!H$49,"▲","-")),2),NA())</f>
        <v>-5.93</v>
      </c>
      <c r="E21" s="156">
        <f>IF(ISNUMBER(VALUE(SUBSTITUTE(実質収支比率等に係る経年分析!I$49,"▲","-"))),ROUND(VALUE(SUBSTITUTE(実質収支比率等に係る経年分析!I$49,"▲","-")),2),NA())</f>
        <v>-6.73</v>
      </c>
      <c r="F21" s="156">
        <f>IF(ISNUMBER(VALUE(SUBSTITUTE(実質収支比率等に係る経年分析!J$49,"▲","-"))),ROUND(VALUE(SUBSTITUTE(実質収支比率等に係る経年分析!J$49,"▲","-")),2),NA())</f>
        <v>0.44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0.38</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0.41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0.54</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0.03</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浄化槽施設特別会計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0.03</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0.04</v>
      </c>
    </row>
    <row r="30" spans="1:11" x14ac:dyDescent="0.15">
      <c r="A30" s="157" t="str">
        <f>IF(連結実質赤字比率に係る赤字・黒字の構成分析!C$40="",NA(),連結実質赤字比率に係る赤字・黒字の構成分析!C$40)</f>
        <v>下水道特別会計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0.43</v>
      </c>
    </row>
    <row r="31" spans="1:11" x14ac:dyDescent="0.15">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1.34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1.79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1.66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0.75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0.69</v>
      </c>
    </row>
    <row r="32" spans="1:11" x14ac:dyDescent="0.1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0.66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0.34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0.76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1.37</v>
      </c>
    </row>
    <row r="33" spans="1:16" x14ac:dyDescent="0.15">
      <c r="A33" s="157" t="str">
        <f>IF(連結実質赤字比率に係る赤字・黒字の構成分析!C$37="",NA(),連結実質赤字比率に係る赤字・黒字の構成分析!C$37)</f>
        <v>電気事業特別会計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1.19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1.59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1.76</v>
      </c>
    </row>
    <row r="34" spans="1:16" x14ac:dyDescent="0.15">
      <c r="A34" s="157" t="str">
        <f>IF(連結実質赤字比率に係る赤字・黒字の構成分析!C$36="",NA(),連結実質赤字比率に係る赤字・黒字の構成分析!C$36)</f>
        <v>上水道特別会計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4.07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3.38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3.05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3.04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2.72</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5.96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9.17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11.52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8.26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7.61</v>
      </c>
    </row>
    <row r="36" spans="1:16" x14ac:dyDescent="0.15">
      <c r="A36" s="157" t="str">
        <f>IF(連結実質赤字比率に係る赤字・黒字の構成分析!C$34="",NA(),連結実質赤字比率に係る赤字・黒字の構成分析!C$34)</f>
        <v>病院事業特別会計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9.66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13.49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18.28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17.02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12.96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2505</v>
      </c>
      <c r="E42" s="158"/>
      <c r="F42" s="158"/>
      <c r="G42" s="158">
        <f>'実質公債費比率（分子）の構造'!L$52</f>
        <v>2518</v>
      </c>
      <c r="H42" s="158"/>
      <c r="I42" s="158"/>
      <c r="J42" s="158">
        <f>'実質公債費比率（分子）の構造'!M$52</f>
        <v>2493</v>
      </c>
      <c r="K42" s="158"/>
      <c r="L42" s="158"/>
      <c r="M42" s="158">
        <f>'実質公債費比率（分子）の構造'!N$52</f>
        <v>2454</v>
      </c>
      <c r="N42" s="158"/>
      <c r="O42" s="158"/>
      <c r="P42" s="158">
        <f>'実質公債費比率（分子）の構造'!O$52</f>
        <v>2444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361</v>
      </c>
      <c r="C46" s="158"/>
      <c r="D46" s="158"/>
      <c r="E46" s="158">
        <f>'実質公債費比率（分子）の構造'!L$48</f>
        <v>338</v>
      </c>
      <c r="F46" s="158"/>
      <c r="G46" s="158"/>
      <c r="H46" s="158">
        <f>'実質公債費比率（分子）の構造'!M$48</f>
        <v>328</v>
      </c>
      <c r="I46" s="158"/>
      <c r="J46" s="158"/>
      <c r="K46" s="158">
        <f>'実質公債費比率（分子）の構造'!N$48</f>
        <v>325</v>
      </c>
      <c r="L46" s="158"/>
      <c r="M46" s="158"/>
      <c r="N46" s="158">
        <f>'実質公債費比率（分子）の構造'!O$48</f>
        <v>350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2724</v>
      </c>
      <c r="C49" s="158"/>
      <c r="D49" s="158"/>
      <c r="E49" s="158">
        <f>'実質公債費比率（分子）の構造'!L$45</f>
        <v>2872</v>
      </c>
      <c r="F49" s="158"/>
      <c r="G49" s="158"/>
      <c r="H49" s="158">
        <f>'実質公債費比率（分子）の構造'!M$45</f>
        <v>2993</v>
      </c>
      <c r="I49" s="158"/>
      <c r="J49" s="158"/>
      <c r="K49" s="158">
        <f>'実質公債費比率（分子）の構造'!N$45</f>
        <v>2953</v>
      </c>
      <c r="L49" s="158"/>
      <c r="M49" s="158"/>
      <c r="N49" s="158">
        <f>'実質公債費比率（分子）の構造'!O$45</f>
        <v>2927</v>
      </c>
      <c r="O49" s="158"/>
      <c r="P49" s="158"/>
    </row>
    <row r="50" spans="1:16" x14ac:dyDescent="0.15">
      <c r="A50" s="158" t="s">
        <v>67</v>
      </c>
      <c r="B50" s="158" t="e">
        <f>NA()</f>
        <v>#N/A</v>
      </c>
      <c r="C50" s="158">
        <f>IF(ISNUMBER('実質公債費比率（分子）の構造'!K$53),'実質公債費比率（分子）の構造'!K$53,NA())</f>
        <v>580</v>
      </c>
      <c r="D50" s="158" t="e">
        <f>NA()</f>
        <v>#N/A</v>
      </c>
      <c r="E50" s="158" t="e">
        <f>NA()</f>
        <v>#N/A</v>
      </c>
      <c r="F50" s="158">
        <f>IF(ISNUMBER('実質公債費比率（分子）の構造'!L$53),'実質公債費比率（分子）の構造'!L$53,NA())</f>
        <v>692</v>
      </c>
      <c r="G50" s="158" t="e">
        <f>NA()</f>
        <v>#N/A</v>
      </c>
      <c r="H50" s="158" t="e">
        <f>NA()</f>
        <v>#N/A</v>
      </c>
      <c r="I50" s="158">
        <f>IF(ISNUMBER('実質公債費比率（分子）の構造'!M$53),'実質公債費比率（分子）の構造'!M$53,NA())</f>
        <v>828</v>
      </c>
      <c r="J50" s="158" t="e">
        <f>NA()</f>
        <v>#N/A</v>
      </c>
      <c r="K50" s="158" t="e">
        <f>NA()</f>
        <v>#N/A</v>
      </c>
      <c r="L50" s="158">
        <f>IF(ISNUMBER('実質公債費比率（分子）の構造'!N$53),'実質公債費比率（分子）の構造'!N$53,NA())</f>
        <v>824</v>
      </c>
      <c r="M50" s="158" t="e">
        <f>NA()</f>
        <v>#N/A</v>
      </c>
      <c r="N50" s="158" t="e">
        <f>NA()</f>
        <v>#N/A</v>
      </c>
      <c r="O50" s="158">
        <f>IF(ISNUMBER('実質公債費比率（分子）の構造'!O$53),'実質公債費比率（分子）の構造'!O$53,NA())</f>
        <v>833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21129</v>
      </c>
      <c r="E56" s="157"/>
      <c r="F56" s="157"/>
      <c r="G56" s="157">
        <f>'将来負担比率（分子）の構造'!J$52</f>
        <v>20863</v>
      </c>
      <c r="H56" s="157"/>
      <c r="I56" s="157"/>
      <c r="J56" s="157">
        <f>'将来負担比率（分子）の構造'!K$52</f>
        <v>20362</v>
      </c>
      <c r="K56" s="157"/>
      <c r="L56" s="157"/>
      <c r="M56" s="157">
        <f>'将来負担比率（分子）の構造'!L$52</f>
        <v>20444</v>
      </c>
      <c r="N56" s="157"/>
      <c r="O56" s="157"/>
      <c r="P56" s="157">
        <f>'将来負担比率（分子）の構造'!M$52</f>
        <v>20494</v>
      </c>
    </row>
    <row r="57" spans="1:16" x14ac:dyDescent="0.15">
      <c r="A57" s="157" t="s">
        <v>42</v>
      </c>
      <c r="B57" s="157"/>
      <c r="C57" s="157"/>
      <c r="D57" s="157">
        <f>'将来負担比率（分子）の構造'!I$51</f>
        <v>1192</v>
      </c>
      <c r="E57" s="157"/>
      <c r="F57" s="157"/>
      <c r="G57" s="157">
        <f>'将来負担比率（分子）の構造'!J$51</f>
        <v>1069</v>
      </c>
      <c r="H57" s="157"/>
      <c r="I57" s="157"/>
      <c r="J57" s="157">
        <f>'将来負担比率（分子）の構造'!K$51</f>
        <v>885</v>
      </c>
      <c r="K57" s="157"/>
      <c r="L57" s="157"/>
      <c r="M57" s="157">
        <f>'将来負担比率（分子）の構造'!L$51</f>
        <v>767</v>
      </c>
      <c r="N57" s="157"/>
      <c r="O57" s="157"/>
      <c r="P57" s="157">
        <f>'将来負担比率（分子）の構造'!M$51</f>
        <v>621</v>
      </c>
    </row>
    <row r="58" spans="1:16" x14ac:dyDescent="0.15">
      <c r="A58" s="157" t="s">
        <v>41</v>
      </c>
      <c r="B58" s="157"/>
      <c r="C58" s="157"/>
      <c r="D58" s="157">
        <f>'将来負担比率（分子）の構造'!I$50</f>
        <v>16378</v>
      </c>
      <c r="E58" s="157"/>
      <c r="F58" s="157"/>
      <c r="G58" s="157">
        <f>'将来負担比率（分子）の構造'!J$50</f>
        <v>16614</v>
      </c>
      <c r="H58" s="157"/>
      <c r="I58" s="157"/>
      <c r="J58" s="157">
        <f>'将来負担比率（分子）の構造'!K$50</f>
        <v>16028</v>
      </c>
      <c r="K58" s="157"/>
      <c r="L58" s="157"/>
      <c r="M58" s="157">
        <f>'将来負担比率（分子）の構造'!L$50</f>
        <v>15835</v>
      </c>
      <c r="N58" s="157"/>
      <c r="O58" s="157"/>
      <c r="P58" s="157">
        <f>'将来負担比率（分子）の構造'!M$50</f>
        <v>13739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5073</v>
      </c>
      <c r="C62" s="157"/>
      <c r="D62" s="157"/>
      <c r="E62" s="157">
        <f>'将来負担比率（分子）の構造'!J$45</f>
        <v>4995</v>
      </c>
      <c r="F62" s="157"/>
      <c r="G62" s="157"/>
      <c r="H62" s="157">
        <f>'将来負担比率（分子）の構造'!K$45</f>
        <v>4921</v>
      </c>
      <c r="I62" s="157"/>
      <c r="J62" s="157"/>
      <c r="K62" s="157">
        <f>'将来負担比率（分子）の構造'!L$45</f>
        <v>4877</v>
      </c>
      <c r="L62" s="157"/>
      <c r="M62" s="157"/>
      <c r="N62" s="157">
        <f>'将来負担比率（分子）の構造'!M$45</f>
        <v>4724</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3240</v>
      </c>
      <c r="C64" s="157"/>
      <c r="D64" s="157"/>
      <c r="E64" s="157">
        <f>'将来負担比率（分子）の構造'!J$43</f>
        <v>3074</v>
      </c>
      <c r="F64" s="157"/>
      <c r="G64" s="157"/>
      <c r="H64" s="157">
        <f>'将来負担比率（分子）の構造'!K$43</f>
        <v>2844</v>
      </c>
      <c r="I64" s="157"/>
      <c r="J64" s="157"/>
      <c r="K64" s="157">
        <f>'将来負担比率（分子）の構造'!L$43</f>
        <v>2811</v>
      </c>
      <c r="L64" s="157"/>
      <c r="M64" s="157"/>
      <c r="N64" s="157">
        <f>'将来負担比率（分子）の構造'!M$43</f>
        <v>2643</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25038</v>
      </c>
      <c r="C66" s="157"/>
      <c r="D66" s="157"/>
      <c r="E66" s="157">
        <f>'将来負担比率（分子）の構造'!J$41</f>
        <v>25233</v>
      </c>
      <c r="F66" s="157"/>
      <c r="G66" s="157"/>
      <c r="H66" s="157">
        <f>'将来負担比率（分子）の構造'!K$41</f>
        <v>24540</v>
      </c>
      <c r="I66" s="157"/>
      <c r="J66" s="157"/>
      <c r="K66" s="157">
        <f>'将来負担比率（分子）の構造'!L$41</f>
        <v>24706</v>
      </c>
      <c r="L66" s="157"/>
      <c r="M66" s="157"/>
      <c r="N66" s="157">
        <f>'将来負担比率（分子）の構造'!M$41</f>
        <v>24242</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5501</v>
      </c>
      <c r="C72" s="161">
        <f>基金残高に係る経年分析!G55</f>
        <v>5835</v>
      </c>
      <c r="D72" s="161">
        <f>基金残高に係る経年分析!H55</f>
        <v>5439</v>
      </c>
    </row>
    <row r="73" spans="1:16" x14ac:dyDescent="0.15">
      <c r="A73" s="160" t="s">
        <v>74</v>
      </c>
      <c r="B73" s="161">
        <f>基金残高に係る経年分析!F56</f>
        <v>1940</v>
      </c>
      <c r="C73" s="161">
        <f>基金残高に係る経年分析!G56</f>
        <v>2007</v>
      </c>
      <c r="D73" s="161">
        <f>基金残高に係る経年分析!H56</f>
        <v>729</v>
      </c>
    </row>
    <row r="74" spans="1:16" x14ac:dyDescent="0.15">
      <c r="A74" s="160" t="s">
        <v>75</v>
      </c>
      <c r="B74" s="161">
        <f>基金残高に係る経年分析!F57</f>
        <v>9613</v>
      </c>
      <c r="C74" s="161">
        <f>基金残高に係る経年分析!G57</f>
        <v>9445</v>
      </c>
      <c r="D74" s="161">
        <f>基金残高に係る経年分析!H57</f>
        <v>9138</v>
      </c>
    </row>
  </sheetData>
  <sheetProtection algorithmName="SHA-512" hashValue="uM/m0k+6Tc+reBDug9m7mrD4GLfKyjakqgOYqttewdFWTths91+axL9TTEhZSmAAYwGrsRQL2HgG+5xaPafN1g==" saltValue="OyANUJq6bZa1wxNENrG5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3445122</v>
      </c>
      <c r="S5" s="600"/>
      <c r="T5" s="600"/>
      <c r="U5" s="600"/>
      <c r="V5" s="600"/>
      <c r="W5" s="600"/>
      <c r="X5" s="600"/>
      <c r="Y5" s="601"/>
      <c r="Z5" s="602">
        <v>10.8</v>
      </c>
      <c r="AA5" s="602"/>
      <c r="AB5" s="602"/>
      <c r="AC5" s="602"/>
      <c r="AD5" s="603">
        <v>3445122</v>
      </c>
      <c r="AE5" s="603"/>
      <c r="AF5" s="603"/>
      <c r="AG5" s="603"/>
      <c r="AH5" s="603"/>
      <c r="AI5" s="603"/>
      <c r="AJ5" s="603"/>
      <c r="AK5" s="603"/>
      <c r="AL5" s="604">
        <v>22.8</v>
      </c>
      <c r="AM5" s="605"/>
      <c r="AN5" s="605"/>
      <c r="AO5" s="606"/>
      <c r="AP5" s="596" t="s">
        <v>216</v>
      </c>
      <c r="AQ5" s="597"/>
      <c r="AR5" s="597"/>
      <c r="AS5" s="597"/>
      <c r="AT5" s="597"/>
      <c r="AU5" s="597"/>
      <c r="AV5" s="597"/>
      <c r="AW5" s="597"/>
      <c r="AX5" s="597"/>
      <c r="AY5" s="597"/>
      <c r="AZ5" s="597"/>
      <c r="BA5" s="597"/>
      <c r="BB5" s="597"/>
      <c r="BC5" s="597"/>
      <c r="BD5" s="597"/>
      <c r="BE5" s="597"/>
      <c r="BF5" s="598"/>
      <c r="BG5" s="610">
        <v>3445122</v>
      </c>
      <c r="BH5" s="611"/>
      <c r="BI5" s="611"/>
      <c r="BJ5" s="611"/>
      <c r="BK5" s="611"/>
      <c r="BL5" s="611"/>
      <c r="BM5" s="611"/>
      <c r="BN5" s="612"/>
      <c r="BO5" s="613">
        <v>100</v>
      </c>
      <c r="BP5" s="613"/>
      <c r="BQ5" s="613"/>
      <c r="BR5" s="613"/>
      <c r="BS5" s="614">
        <v>24208</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439932</v>
      </c>
      <c r="S6" s="611"/>
      <c r="T6" s="611"/>
      <c r="U6" s="611"/>
      <c r="V6" s="611"/>
      <c r="W6" s="611"/>
      <c r="X6" s="611"/>
      <c r="Y6" s="612"/>
      <c r="Z6" s="613">
        <v>1.4</v>
      </c>
      <c r="AA6" s="613"/>
      <c r="AB6" s="613"/>
      <c r="AC6" s="613"/>
      <c r="AD6" s="614">
        <v>439932</v>
      </c>
      <c r="AE6" s="614"/>
      <c r="AF6" s="614"/>
      <c r="AG6" s="614"/>
      <c r="AH6" s="614"/>
      <c r="AI6" s="614"/>
      <c r="AJ6" s="614"/>
      <c r="AK6" s="614"/>
      <c r="AL6" s="615">
        <v>2.9</v>
      </c>
      <c r="AM6" s="616"/>
      <c r="AN6" s="616"/>
      <c r="AO6" s="617"/>
      <c r="AP6" s="607" t="s">
        <v>221</v>
      </c>
      <c r="AQ6" s="608"/>
      <c r="AR6" s="608"/>
      <c r="AS6" s="608"/>
      <c r="AT6" s="608"/>
      <c r="AU6" s="608"/>
      <c r="AV6" s="608"/>
      <c r="AW6" s="608"/>
      <c r="AX6" s="608"/>
      <c r="AY6" s="608"/>
      <c r="AZ6" s="608"/>
      <c r="BA6" s="608"/>
      <c r="BB6" s="608"/>
      <c r="BC6" s="608"/>
      <c r="BD6" s="608"/>
      <c r="BE6" s="608"/>
      <c r="BF6" s="609"/>
      <c r="BG6" s="610">
        <v>3445122</v>
      </c>
      <c r="BH6" s="611"/>
      <c r="BI6" s="611"/>
      <c r="BJ6" s="611"/>
      <c r="BK6" s="611"/>
      <c r="BL6" s="611"/>
      <c r="BM6" s="611"/>
      <c r="BN6" s="612"/>
      <c r="BO6" s="613">
        <v>100</v>
      </c>
      <c r="BP6" s="613"/>
      <c r="BQ6" s="613"/>
      <c r="BR6" s="613"/>
      <c r="BS6" s="614">
        <v>24208</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177437</v>
      </c>
      <c r="CS6" s="611"/>
      <c r="CT6" s="611"/>
      <c r="CU6" s="611"/>
      <c r="CV6" s="611"/>
      <c r="CW6" s="611"/>
      <c r="CX6" s="611"/>
      <c r="CY6" s="612"/>
      <c r="CZ6" s="604">
        <v>0.6</v>
      </c>
      <c r="DA6" s="605"/>
      <c r="DB6" s="605"/>
      <c r="DC6" s="621"/>
      <c r="DD6" s="619">
        <v>2365</v>
      </c>
      <c r="DE6" s="611"/>
      <c r="DF6" s="611"/>
      <c r="DG6" s="611"/>
      <c r="DH6" s="611"/>
      <c r="DI6" s="611"/>
      <c r="DJ6" s="611"/>
      <c r="DK6" s="611"/>
      <c r="DL6" s="611"/>
      <c r="DM6" s="611"/>
      <c r="DN6" s="611"/>
      <c r="DO6" s="611"/>
      <c r="DP6" s="612"/>
      <c r="DQ6" s="619">
        <v>177437</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1306</v>
      </c>
      <c r="S7" s="611"/>
      <c r="T7" s="611"/>
      <c r="U7" s="611"/>
      <c r="V7" s="611"/>
      <c r="W7" s="611"/>
      <c r="X7" s="611"/>
      <c r="Y7" s="612"/>
      <c r="Z7" s="613">
        <v>0</v>
      </c>
      <c r="AA7" s="613"/>
      <c r="AB7" s="613"/>
      <c r="AC7" s="613"/>
      <c r="AD7" s="614">
        <v>1306</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1262465</v>
      </c>
      <c r="BH7" s="611"/>
      <c r="BI7" s="611"/>
      <c r="BJ7" s="611"/>
      <c r="BK7" s="611"/>
      <c r="BL7" s="611"/>
      <c r="BM7" s="611"/>
      <c r="BN7" s="612"/>
      <c r="BO7" s="613">
        <v>36.6</v>
      </c>
      <c r="BP7" s="613"/>
      <c r="BQ7" s="613"/>
      <c r="BR7" s="613"/>
      <c r="BS7" s="614">
        <v>24208</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4548195</v>
      </c>
      <c r="CS7" s="611"/>
      <c r="CT7" s="611"/>
      <c r="CU7" s="611"/>
      <c r="CV7" s="611"/>
      <c r="CW7" s="611"/>
      <c r="CX7" s="611"/>
      <c r="CY7" s="612"/>
      <c r="CZ7" s="613">
        <v>15.1</v>
      </c>
      <c r="DA7" s="613"/>
      <c r="DB7" s="613"/>
      <c r="DC7" s="613"/>
      <c r="DD7" s="619">
        <v>1297730</v>
      </c>
      <c r="DE7" s="611"/>
      <c r="DF7" s="611"/>
      <c r="DG7" s="611"/>
      <c r="DH7" s="611"/>
      <c r="DI7" s="611"/>
      <c r="DJ7" s="611"/>
      <c r="DK7" s="611"/>
      <c r="DL7" s="611"/>
      <c r="DM7" s="611"/>
      <c r="DN7" s="611"/>
      <c r="DO7" s="611"/>
      <c r="DP7" s="612"/>
      <c r="DQ7" s="619">
        <v>2632438</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19736</v>
      </c>
      <c r="S8" s="611"/>
      <c r="T8" s="611"/>
      <c r="U8" s="611"/>
      <c r="V8" s="611"/>
      <c r="W8" s="611"/>
      <c r="X8" s="611"/>
      <c r="Y8" s="612"/>
      <c r="Z8" s="613">
        <v>0.1</v>
      </c>
      <c r="AA8" s="613"/>
      <c r="AB8" s="613"/>
      <c r="AC8" s="613"/>
      <c r="AD8" s="614">
        <v>19736</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45759</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9229333</v>
      </c>
      <c r="CS8" s="611"/>
      <c r="CT8" s="611"/>
      <c r="CU8" s="611"/>
      <c r="CV8" s="611"/>
      <c r="CW8" s="611"/>
      <c r="CX8" s="611"/>
      <c r="CY8" s="612"/>
      <c r="CZ8" s="613">
        <v>30.7</v>
      </c>
      <c r="DA8" s="613"/>
      <c r="DB8" s="613"/>
      <c r="DC8" s="613"/>
      <c r="DD8" s="619">
        <v>634513</v>
      </c>
      <c r="DE8" s="611"/>
      <c r="DF8" s="611"/>
      <c r="DG8" s="611"/>
      <c r="DH8" s="611"/>
      <c r="DI8" s="611"/>
      <c r="DJ8" s="611"/>
      <c r="DK8" s="611"/>
      <c r="DL8" s="611"/>
      <c r="DM8" s="611"/>
      <c r="DN8" s="611"/>
      <c r="DO8" s="611"/>
      <c r="DP8" s="612"/>
      <c r="DQ8" s="619">
        <v>4659111</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23227</v>
      </c>
      <c r="S9" s="611"/>
      <c r="T9" s="611"/>
      <c r="U9" s="611"/>
      <c r="V9" s="611"/>
      <c r="W9" s="611"/>
      <c r="X9" s="611"/>
      <c r="Y9" s="612"/>
      <c r="Z9" s="613">
        <v>0.1</v>
      </c>
      <c r="AA9" s="613"/>
      <c r="AB9" s="613"/>
      <c r="AC9" s="613"/>
      <c r="AD9" s="614">
        <v>23227</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1045935</v>
      </c>
      <c r="BH9" s="611"/>
      <c r="BI9" s="611"/>
      <c r="BJ9" s="611"/>
      <c r="BK9" s="611"/>
      <c r="BL9" s="611"/>
      <c r="BM9" s="611"/>
      <c r="BN9" s="612"/>
      <c r="BO9" s="613">
        <v>30.4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2376503</v>
      </c>
      <c r="CS9" s="611"/>
      <c r="CT9" s="611"/>
      <c r="CU9" s="611"/>
      <c r="CV9" s="611"/>
      <c r="CW9" s="611"/>
      <c r="CX9" s="611"/>
      <c r="CY9" s="612"/>
      <c r="CZ9" s="613">
        <v>7.9</v>
      </c>
      <c r="DA9" s="613"/>
      <c r="DB9" s="613"/>
      <c r="DC9" s="613"/>
      <c r="DD9" s="619">
        <v>291863</v>
      </c>
      <c r="DE9" s="611"/>
      <c r="DF9" s="611"/>
      <c r="DG9" s="611"/>
      <c r="DH9" s="611"/>
      <c r="DI9" s="611"/>
      <c r="DJ9" s="611"/>
      <c r="DK9" s="611"/>
      <c r="DL9" s="611"/>
      <c r="DM9" s="611"/>
      <c r="DN9" s="611"/>
      <c r="DO9" s="611"/>
      <c r="DP9" s="612"/>
      <c r="DQ9" s="619">
        <v>1705234</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86044</v>
      </c>
      <c r="BH10" s="611"/>
      <c r="BI10" s="611"/>
      <c r="BJ10" s="611"/>
      <c r="BK10" s="611"/>
      <c r="BL10" s="611"/>
      <c r="BM10" s="611"/>
      <c r="BN10" s="612"/>
      <c r="BO10" s="613">
        <v>2.5</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12277</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6898</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873056</v>
      </c>
      <c r="S11" s="611"/>
      <c r="T11" s="611"/>
      <c r="U11" s="611"/>
      <c r="V11" s="611"/>
      <c r="W11" s="611"/>
      <c r="X11" s="611"/>
      <c r="Y11" s="612"/>
      <c r="Z11" s="615">
        <v>2.7</v>
      </c>
      <c r="AA11" s="616"/>
      <c r="AB11" s="616"/>
      <c r="AC11" s="622"/>
      <c r="AD11" s="619">
        <v>873056</v>
      </c>
      <c r="AE11" s="611"/>
      <c r="AF11" s="611"/>
      <c r="AG11" s="611"/>
      <c r="AH11" s="611"/>
      <c r="AI11" s="611"/>
      <c r="AJ11" s="611"/>
      <c r="AK11" s="612"/>
      <c r="AL11" s="615">
        <v>5.8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84727</v>
      </c>
      <c r="BH11" s="611"/>
      <c r="BI11" s="611"/>
      <c r="BJ11" s="611"/>
      <c r="BK11" s="611"/>
      <c r="BL11" s="611"/>
      <c r="BM11" s="611"/>
      <c r="BN11" s="612"/>
      <c r="BO11" s="613">
        <v>2.5</v>
      </c>
      <c r="BP11" s="613"/>
      <c r="BQ11" s="613"/>
      <c r="BR11" s="613"/>
      <c r="BS11" s="614">
        <v>24208</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2328495</v>
      </c>
      <c r="CS11" s="611"/>
      <c r="CT11" s="611"/>
      <c r="CU11" s="611"/>
      <c r="CV11" s="611"/>
      <c r="CW11" s="611"/>
      <c r="CX11" s="611"/>
      <c r="CY11" s="612"/>
      <c r="CZ11" s="613">
        <v>7.7</v>
      </c>
      <c r="DA11" s="613"/>
      <c r="DB11" s="613"/>
      <c r="DC11" s="613"/>
      <c r="DD11" s="619">
        <v>627123</v>
      </c>
      <c r="DE11" s="611"/>
      <c r="DF11" s="611"/>
      <c r="DG11" s="611"/>
      <c r="DH11" s="611"/>
      <c r="DI11" s="611"/>
      <c r="DJ11" s="611"/>
      <c r="DK11" s="611"/>
      <c r="DL11" s="611"/>
      <c r="DM11" s="611"/>
      <c r="DN11" s="611"/>
      <c r="DO11" s="611"/>
      <c r="DP11" s="612"/>
      <c r="DQ11" s="619">
        <v>1068536</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9065</v>
      </c>
      <c r="S12" s="611"/>
      <c r="T12" s="611"/>
      <c r="U12" s="611"/>
      <c r="V12" s="611"/>
      <c r="W12" s="611"/>
      <c r="X12" s="611"/>
      <c r="Y12" s="612"/>
      <c r="Z12" s="613">
        <v>0</v>
      </c>
      <c r="AA12" s="613"/>
      <c r="AB12" s="613"/>
      <c r="AC12" s="613"/>
      <c r="AD12" s="614">
        <v>9065</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1778600</v>
      </c>
      <c r="BH12" s="611"/>
      <c r="BI12" s="611"/>
      <c r="BJ12" s="611"/>
      <c r="BK12" s="611"/>
      <c r="BL12" s="611"/>
      <c r="BM12" s="611"/>
      <c r="BN12" s="612"/>
      <c r="BO12" s="613">
        <v>51.6</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471117</v>
      </c>
      <c r="CS12" s="611"/>
      <c r="CT12" s="611"/>
      <c r="CU12" s="611"/>
      <c r="CV12" s="611"/>
      <c r="CW12" s="611"/>
      <c r="CX12" s="611"/>
      <c r="CY12" s="612"/>
      <c r="CZ12" s="613">
        <v>1.6</v>
      </c>
      <c r="DA12" s="613"/>
      <c r="DB12" s="613"/>
      <c r="DC12" s="613"/>
      <c r="DD12" s="619">
        <v>93909</v>
      </c>
      <c r="DE12" s="611"/>
      <c r="DF12" s="611"/>
      <c r="DG12" s="611"/>
      <c r="DH12" s="611"/>
      <c r="DI12" s="611"/>
      <c r="DJ12" s="611"/>
      <c r="DK12" s="611"/>
      <c r="DL12" s="611"/>
      <c r="DM12" s="611"/>
      <c r="DN12" s="611"/>
      <c r="DO12" s="611"/>
      <c r="DP12" s="612"/>
      <c r="DQ12" s="619">
        <v>311470</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1674627</v>
      </c>
      <c r="BH13" s="611"/>
      <c r="BI13" s="611"/>
      <c r="BJ13" s="611"/>
      <c r="BK13" s="611"/>
      <c r="BL13" s="611"/>
      <c r="BM13" s="611"/>
      <c r="BN13" s="612"/>
      <c r="BO13" s="613">
        <v>48.6</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2061167</v>
      </c>
      <c r="CS13" s="611"/>
      <c r="CT13" s="611"/>
      <c r="CU13" s="611"/>
      <c r="CV13" s="611"/>
      <c r="CW13" s="611"/>
      <c r="CX13" s="611"/>
      <c r="CY13" s="612"/>
      <c r="CZ13" s="613">
        <v>6.9</v>
      </c>
      <c r="DA13" s="613"/>
      <c r="DB13" s="613"/>
      <c r="DC13" s="613"/>
      <c r="DD13" s="619">
        <v>1633779</v>
      </c>
      <c r="DE13" s="611"/>
      <c r="DF13" s="611"/>
      <c r="DG13" s="611"/>
      <c r="DH13" s="611"/>
      <c r="DI13" s="611"/>
      <c r="DJ13" s="611"/>
      <c r="DK13" s="611"/>
      <c r="DL13" s="611"/>
      <c r="DM13" s="611"/>
      <c r="DN13" s="611"/>
      <c r="DO13" s="611"/>
      <c r="DP13" s="612"/>
      <c r="DQ13" s="619">
        <v>408035</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176547</v>
      </c>
      <c r="BH14" s="611"/>
      <c r="BI14" s="611"/>
      <c r="BJ14" s="611"/>
      <c r="BK14" s="611"/>
      <c r="BL14" s="611"/>
      <c r="BM14" s="611"/>
      <c r="BN14" s="612"/>
      <c r="BO14" s="613">
        <v>5.0999999999999996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1418908</v>
      </c>
      <c r="CS14" s="611"/>
      <c r="CT14" s="611"/>
      <c r="CU14" s="611"/>
      <c r="CV14" s="611"/>
      <c r="CW14" s="611"/>
      <c r="CX14" s="611"/>
      <c r="CY14" s="612"/>
      <c r="CZ14" s="613">
        <v>4.7</v>
      </c>
      <c r="DA14" s="613"/>
      <c r="DB14" s="613"/>
      <c r="DC14" s="613"/>
      <c r="DD14" s="619">
        <v>507732</v>
      </c>
      <c r="DE14" s="611"/>
      <c r="DF14" s="611"/>
      <c r="DG14" s="611"/>
      <c r="DH14" s="611"/>
      <c r="DI14" s="611"/>
      <c r="DJ14" s="611"/>
      <c r="DK14" s="611"/>
      <c r="DL14" s="611"/>
      <c r="DM14" s="611"/>
      <c r="DN14" s="611"/>
      <c r="DO14" s="611"/>
      <c r="DP14" s="612"/>
      <c r="DQ14" s="619">
        <v>942903</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36899</v>
      </c>
      <c r="S15" s="611"/>
      <c r="T15" s="611"/>
      <c r="U15" s="611"/>
      <c r="V15" s="611"/>
      <c r="W15" s="611"/>
      <c r="X15" s="611"/>
      <c r="Y15" s="612"/>
      <c r="Z15" s="613">
        <v>0.1</v>
      </c>
      <c r="AA15" s="613"/>
      <c r="AB15" s="613"/>
      <c r="AC15" s="613"/>
      <c r="AD15" s="614">
        <v>36899</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227510</v>
      </c>
      <c r="BH15" s="611"/>
      <c r="BI15" s="611"/>
      <c r="BJ15" s="611"/>
      <c r="BK15" s="611"/>
      <c r="BL15" s="611"/>
      <c r="BM15" s="611"/>
      <c r="BN15" s="612"/>
      <c r="BO15" s="613">
        <v>6.6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2945527</v>
      </c>
      <c r="CS15" s="611"/>
      <c r="CT15" s="611"/>
      <c r="CU15" s="611"/>
      <c r="CV15" s="611"/>
      <c r="CW15" s="611"/>
      <c r="CX15" s="611"/>
      <c r="CY15" s="612"/>
      <c r="CZ15" s="613">
        <v>9.8000000000000007</v>
      </c>
      <c r="DA15" s="613"/>
      <c r="DB15" s="613"/>
      <c r="DC15" s="613"/>
      <c r="DD15" s="619">
        <v>973037</v>
      </c>
      <c r="DE15" s="611"/>
      <c r="DF15" s="611"/>
      <c r="DG15" s="611"/>
      <c r="DH15" s="611"/>
      <c r="DI15" s="611"/>
      <c r="DJ15" s="611"/>
      <c r="DK15" s="611"/>
      <c r="DL15" s="611"/>
      <c r="DM15" s="611"/>
      <c r="DN15" s="611"/>
      <c r="DO15" s="611"/>
      <c r="DP15" s="612"/>
      <c r="DQ15" s="619">
        <v>1959640</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58509</v>
      </c>
      <c r="S16" s="611"/>
      <c r="T16" s="611"/>
      <c r="U16" s="611"/>
      <c r="V16" s="611"/>
      <c r="W16" s="611"/>
      <c r="X16" s="611"/>
      <c r="Y16" s="612"/>
      <c r="Z16" s="613">
        <v>0.2</v>
      </c>
      <c r="AA16" s="613"/>
      <c r="AB16" s="613"/>
      <c r="AC16" s="613"/>
      <c r="AD16" s="614">
        <v>58509</v>
      </c>
      <c r="AE16" s="614"/>
      <c r="AF16" s="614"/>
      <c r="AG16" s="614"/>
      <c r="AH16" s="614"/>
      <c r="AI16" s="614"/>
      <c r="AJ16" s="614"/>
      <c r="AK16" s="614"/>
      <c r="AL16" s="615">
        <v>0.4</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442128</v>
      </c>
      <c r="CS16" s="611"/>
      <c r="CT16" s="611"/>
      <c r="CU16" s="611"/>
      <c r="CV16" s="611"/>
      <c r="CW16" s="611"/>
      <c r="CX16" s="611"/>
      <c r="CY16" s="612"/>
      <c r="CZ16" s="613">
        <v>1.5</v>
      </c>
      <c r="DA16" s="613"/>
      <c r="DB16" s="613"/>
      <c r="DC16" s="613"/>
      <c r="DD16" s="619" t="s">
        <v>122</v>
      </c>
      <c r="DE16" s="611"/>
      <c r="DF16" s="611"/>
      <c r="DG16" s="611"/>
      <c r="DH16" s="611"/>
      <c r="DI16" s="611"/>
      <c r="DJ16" s="611"/>
      <c r="DK16" s="611"/>
      <c r="DL16" s="611"/>
      <c r="DM16" s="611"/>
      <c r="DN16" s="611"/>
      <c r="DO16" s="611"/>
      <c r="DP16" s="612"/>
      <c r="DQ16" s="619">
        <v>306105</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135959</v>
      </c>
      <c r="S17" s="611"/>
      <c r="T17" s="611"/>
      <c r="U17" s="611"/>
      <c r="V17" s="611"/>
      <c r="W17" s="611"/>
      <c r="X17" s="611"/>
      <c r="Y17" s="612"/>
      <c r="Z17" s="613">
        <v>0.4</v>
      </c>
      <c r="AA17" s="613"/>
      <c r="AB17" s="613"/>
      <c r="AC17" s="613"/>
      <c r="AD17" s="614">
        <v>135959</v>
      </c>
      <c r="AE17" s="614"/>
      <c r="AF17" s="614"/>
      <c r="AG17" s="614"/>
      <c r="AH17" s="614"/>
      <c r="AI17" s="614"/>
      <c r="AJ17" s="614"/>
      <c r="AK17" s="614"/>
      <c r="AL17" s="615">
        <v>0.9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4075377</v>
      </c>
      <c r="CS17" s="611"/>
      <c r="CT17" s="611"/>
      <c r="CU17" s="611"/>
      <c r="CV17" s="611"/>
      <c r="CW17" s="611"/>
      <c r="CX17" s="611"/>
      <c r="CY17" s="612"/>
      <c r="CZ17" s="613">
        <v>13.5</v>
      </c>
      <c r="DA17" s="613"/>
      <c r="DB17" s="613"/>
      <c r="DC17" s="613"/>
      <c r="DD17" s="619" t="s">
        <v>122</v>
      </c>
      <c r="DE17" s="611"/>
      <c r="DF17" s="611"/>
      <c r="DG17" s="611"/>
      <c r="DH17" s="611"/>
      <c r="DI17" s="611"/>
      <c r="DJ17" s="611"/>
      <c r="DK17" s="611"/>
      <c r="DL17" s="611"/>
      <c r="DM17" s="611"/>
      <c r="DN17" s="611"/>
      <c r="DO17" s="611"/>
      <c r="DP17" s="612"/>
      <c r="DQ17" s="619">
        <v>3987342</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19248</v>
      </c>
      <c r="S18" s="611"/>
      <c r="T18" s="611"/>
      <c r="U18" s="611"/>
      <c r="V18" s="611"/>
      <c r="W18" s="611"/>
      <c r="X18" s="611"/>
      <c r="Y18" s="612"/>
      <c r="Z18" s="613">
        <v>0.1</v>
      </c>
      <c r="AA18" s="613"/>
      <c r="AB18" s="613"/>
      <c r="AC18" s="613"/>
      <c r="AD18" s="614">
        <v>19248</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116711</v>
      </c>
      <c r="S19" s="611"/>
      <c r="T19" s="611"/>
      <c r="U19" s="611"/>
      <c r="V19" s="611"/>
      <c r="W19" s="611"/>
      <c r="X19" s="611"/>
      <c r="Y19" s="612"/>
      <c r="Z19" s="613">
        <v>0.4</v>
      </c>
      <c r="AA19" s="613"/>
      <c r="AB19" s="613"/>
      <c r="AC19" s="613"/>
      <c r="AD19" s="614">
        <v>116711</v>
      </c>
      <c r="AE19" s="614"/>
      <c r="AF19" s="614"/>
      <c r="AG19" s="614"/>
      <c r="AH19" s="614"/>
      <c r="AI19" s="614"/>
      <c r="AJ19" s="614"/>
      <c r="AK19" s="614"/>
      <c r="AL19" s="615">
        <v>0.8</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30086464</v>
      </c>
      <c r="CS20" s="611"/>
      <c r="CT20" s="611"/>
      <c r="CU20" s="611"/>
      <c r="CV20" s="611"/>
      <c r="CW20" s="611"/>
      <c r="CX20" s="611"/>
      <c r="CY20" s="612"/>
      <c r="CZ20" s="613">
        <v>100</v>
      </c>
      <c r="DA20" s="613"/>
      <c r="DB20" s="613"/>
      <c r="DC20" s="613"/>
      <c r="DD20" s="619">
        <v>6062051</v>
      </c>
      <c r="DE20" s="611"/>
      <c r="DF20" s="611"/>
      <c r="DG20" s="611"/>
      <c r="DH20" s="611"/>
      <c r="DI20" s="611"/>
      <c r="DJ20" s="611"/>
      <c r="DK20" s="611"/>
      <c r="DL20" s="611"/>
      <c r="DM20" s="611"/>
      <c r="DN20" s="611"/>
      <c r="DO20" s="611"/>
      <c r="DP20" s="612"/>
      <c r="DQ20" s="619">
        <v>18165149</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10775491</v>
      </c>
      <c r="S21" s="611"/>
      <c r="T21" s="611"/>
      <c r="U21" s="611"/>
      <c r="V21" s="611"/>
      <c r="W21" s="611"/>
      <c r="X21" s="611"/>
      <c r="Y21" s="612"/>
      <c r="Z21" s="613">
        <v>33.9</v>
      </c>
      <c r="AA21" s="613"/>
      <c r="AB21" s="613"/>
      <c r="AC21" s="613"/>
      <c r="AD21" s="614">
        <v>9903434</v>
      </c>
      <c r="AE21" s="614"/>
      <c r="AF21" s="614"/>
      <c r="AG21" s="614"/>
      <c r="AH21" s="614"/>
      <c r="AI21" s="614"/>
      <c r="AJ21" s="614"/>
      <c r="AK21" s="614"/>
      <c r="AL21" s="615">
        <v>65.599999999999994</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9903434</v>
      </c>
      <c r="S22" s="611"/>
      <c r="T22" s="611"/>
      <c r="U22" s="611"/>
      <c r="V22" s="611"/>
      <c r="W22" s="611"/>
      <c r="X22" s="611"/>
      <c r="Y22" s="612"/>
      <c r="Z22" s="613">
        <v>31.2</v>
      </c>
      <c r="AA22" s="613"/>
      <c r="AB22" s="613"/>
      <c r="AC22" s="613"/>
      <c r="AD22" s="614">
        <v>9903434</v>
      </c>
      <c r="AE22" s="614"/>
      <c r="AF22" s="614"/>
      <c r="AG22" s="614"/>
      <c r="AH22" s="614"/>
      <c r="AI22" s="614"/>
      <c r="AJ22" s="614"/>
      <c r="AK22" s="614"/>
      <c r="AL22" s="615">
        <v>65.599999999999994</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872057</v>
      </c>
      <c r="S23" s="611"/>
      <c r="T23" s="611"/>
      <c r="U23" s="611"/>
      <c r="V23" s="611"/>
      <c r="W23" s="611"/>
      <c r="X23" s="611"/>
      <c r="Y23" s="612"/>
      <c r="Z23" s="613">
        <v>2.7</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13701048</v>
      </c>
      <c r="CS24" s="600"/>
      <c r="CT24" s="600"/>
      <c r="CU24" s="600"/>
      <c r="CV24" s="600"/>
      <c r="CW24" s="600"/>
      <c r="CX24" s="600"/>
      <c r="CY24" s="601"/>
      <c r="CZ24" s="604">
        <v>45.5</v>
      </c>
      <c r="DA24" s="605"/>
      <c r="DB24" s="605"/>
      <c r="DC24" s="621"/>
      <c r="DD24" s="645">
        <v>9934770</v>
      </c>
      <c r="DE24" s="600"/>
      <c r="DF24" s="600"/>
      <c r="DG24" s="600"/>
      <c r="DH24" s="600"/>
      <c r="DI24" s="600"/>
      <c r="DJ24" s="600"/>
      <c r="DK24" s="601"/>
      <c r="DL24" s="645">
        <v>8406725</v>
      </c>
      <c r="DM24" s="600"/>
      <c r="DN24" s="600"/>
      <c r="DO24" s="600"/>
      <c r="DP24" s="600"/>
      <c r="DQ24" s="600"/>
      <c r="DR24" s="600"/>
      <c r="DS24" s="600"/>
      <c r="DT24" s="600"/>
      <c r="DU24" s="600"/>
      <c r="DV24" s="601"/>
      <c r="DW24" s="604">
        <v>55.6</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15818302</v>
      </c>
      <c r="S25" s="611"/>
      <c r="T25" s="611"/>
      <c r="U25" s="611"/>
      <c r="V25" s="611"/>
      <c r="W25" s="611"/>
      <c r="X25" s="611"/>
      <c r="Y25" s="612"/>
      <c r="Z25" s="613">
        <v>49.8</v>
      </c>
      <c r="AA25" s="613"/>
      <c r="AB25" s="613"/>
      <c r="AC25" s="613"/>
      <c r="AD25" s="614">
        <v>14946245</v>
      </c>
      <c r="AE25" s="614"/>
      <c r="AF25" s="614"/>
      <c r="AG25" s="614"/>
      <c r="AH25" s="614"/>
      <c r="AI25" s="614"/>
      <c r="AJ25" s="614"/>
      <c r="AK25" s="614"/>
      <c r="AL25" s="615">
        <v>99.1</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4527125</v>
      </c>
      <c r="CS25" s="642"/>
      <c r="CT25" s="642"/>
      <c r="CU25" s="642"/>
      <c r="CV25" s="642"/>
      <c r="CW25" s="642"/>
      <c r="CX25" s="642"/>
      <c r="CY25" s="643"/>
      <c r="CZ25" s="615">
        <v>15</v>
      </c>
      <c r="DA25" s="640"/>
      <c r="DB25" s="640"/>
      <c r="DC25" s="644"/>
      <c r="DD25" s="619">
        <v>4314465</v>
      </c>
      <c r="DE25" s="642"/>
      <c r="DF25" s="642"/>
      <c r="DG25" s="642"/>
      <c r="DH25" s="642"/>
      <c r="DI25" s="642"/>
      <c r="DJ25" s="642"/>
      <c r="DK25" s="643"/>
      <c r="DL25" s="619">
        <v>4285701</v>
      </c>
      <c r="DM25" s="642"/>
      <c r="DN25" s="642"/>
      <c r="DO25" s="642"/>
      <c r="DP25" s="642"/>
      <c r="DQ25" s="642"/>
      <c r="DR25" s="642"/>
      <c r="DS25" s="642"/>
      <c r="DT25" s="642"/>
      <c r="DU25" s="642"/>
      <c r="DV25" s="643"/>
      <c r="DW25" s="615">
        <v>28.3</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3257</v>
      </c>
      <c r="S26" s="611"/>
      <c r="T26" s="611"/>
      <c r="U26" s="611"/>
      <c r="V26" s="611"/>
      <c r="W26" s="611"/>
      <c r="X26" s="611"/>
      <c r="Y26" s="612"/>
      <c r="Z26" s="613">
        <v>0</v>
      </c>
      <c r="AA26" s="613"/>
      <c r="AB26" s="613"/>
      <c r="AC26" s="613"/>
      <c r="AD26" s="614">
        <v>3257</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2931428</v>
      </c>
      <c r="CS26" s="611"/>
      <c r="CT26" s="611"/>
      <c r="CU26" s="611"/>
      <c r="CV26" s="611"/>
      <c r="CW26" s="611"/>
      <c r="CX26" s="611"/>
      <c r="CY26" s="612"/>
      <c r="CZ26" s="615">
        <v>9.6999999999999993</v>
      </c>
      <c r="DA26" s="640"/>
      <c r="DB26" s="640"/>
      <c r="DC26" s="644"/>
      <c r="DD26" s="619">
        <v>2804567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244092</v>
      </c>
      <c r="S27" s="611"/>
      <c r="T27" s="611"/>
      <c r="U27" s="611"/>
      <c r="V27" s="611"/>
      <c r="W27" s="611"/>
      <c r="X27" s="611"/>
      <c r="Y27" s="612"/>
      <c r="Z27" s="613">
        <v>0.8</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3445122</v>
      </c>
      <c r="BH27" s="611"/>
      <c r="BI27" s="611"/>
      <c r="BJ27" s="611"/>
      <c r="BK27" s="611"/>
      <c r="BL27" s="611"/>
      <c r="BM27" s="611"/>
      <c r="BN27" s="612"/>
      <c r="BO27" s="613">
        <v>100</v>
      </c>
      <c r="BP27" s="613"/>
      <c r="BQ27" s="613"/>
      <c r="BR27" s="613"/>
      <c r="BS27" s="614">
        <v>24208</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5098546</v>
      </c>
      <c r="CS27" s="642"/>
      <c r="CT27" s="642"/>
      <c r="CU27" s="642"/>
      <c r="CV27" s="642"/>
      <c r="CW27" s="642"/>
      <c r="CX27" s="642"/>
      <c r="CY27" s="643"/>
      <c r="CZ27" s="615">
        <v>16.899999999999999</v>
      </c>
      <c r="DA27" s="640"/>
      <c r="DB27" s="640"/>
      <c r="DC27" s="644"/>
      <c r="DD27" s="619">
        <v>1632963</v>
      </c>
      <c r="DE27" s="642"/>
      <c r="DF27" s="642"/>
      <c r="DG27" s="642"/>
      <c r="DH27" s="642"/>
      <c r="DI27" s="642"/>
      <c r="DJ27" s="642"/>
      <c r="DK27" s="643"/>
      <c r="DL27" s="619">
        <v>1281702</v>
      </c>
      <c r="DM27" s="642"/>
      <c r="DN27" s="642"/>
      <c r="DO27" s="642"/>
      <c r="DP27" s="642"/>
      <c r="DQ27" s="642"/>
      <c r="DR27" s="642"/>
      <c r="DS27" s="642"/>
      <c r="DT27" s="642"/>
      <c r="DU27" s="642"/>
      <c r="DV27" s="643"/>
      <c r="DW27" s="615">
        <v>8.5</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342734</v>
      </c>
      <c r="S28" s="611"/>
      <c r="T28" s="611"/>
      <c r="U28" s="611"/>
      <c r="V28" s="611"/>
      <c r="W28" s="611"/>
      <c r="X28" s="611"/>
      <c r="Y28" s="612"/>
      <c r="Z28" s="613">
        <v>1.1000000000000001</v>
      </c>
      <c r="AA28" s="613"/>
      <c r="AB28" s="613"/>
      <c r="AC28" s="613"/>
      <c r="AD28" s="614">
        <v>71991</v>
      </c>
      <c r="AE28" s="614"/>
      <c r="AF28" s="614"/>
      <c r="AG28" s="614"/>
      <c r="AH28" s="614"/>
      <c r="AI28" s="614"/>
      <c r="AJ28" s="614"/>
      <c r="AK28" s="614"/>
      <c r="AL28" s="615">
        <v>0.5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4075377</v>
      </c>
      <c r="CS28" s="611"/>
      <c r="CT28" s="611"/>
      <c r="CU28" s="611"/>
      <c r="CV28" s="611"/>
      <c r="CW28" s="611"/>
      <c r="CX28" s="611"/>
      <c r="CY28" s="612"/>
      <c r="CZ28" s="615">
        <v>13.5</v>
      </c>
      <c r="DA28" s="640"/>
      <c r="DB28" s="640"/>
      <c r="DC28" s="644"/>
      <c r="DD28" s="619">
        <v>3987342</v>
      </c>
      <c r="DE28" s="611"/>
      <c r="DF28" s="611"/>
      <c r="DG28" s="611"/>
      <c r="DH28" s="611"/>
      <c r="DI28" s="611"/>
      <c r="DJ28" s="611"/>
      <c r="DK28" s="612"/>
      <c r="DL28" s="619">
        <v>2839322</v>
      </c>
      <c r="DM28" s="611"/>
      <c r="DN28" s="611"/>
      <c r="DO28" s="611"/>
      <c r="DP28" s="611"/>
      <c r="DQ28" s="611"/>
      <c r="DR28" s="611"/>
      <c r="DS28" s="611"/>
      <c r="DT28" s="611"/>
      <c r="DU28" s="611"/>
      <c r="DV28" s="612"/>
      <c r="DW28" s="615">
        <v>18.8</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77483</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4074561</v>
      </c>
      <c r="CS29" s="642"/>
      <c r="CT29" s="642"/>
      <c r="CU29" s="642"/>
      <c r="CV29" s="642"/>
      <c r="CW29" s="642"/>
      <c r="CX29" s="642"/>
      <c r="CY29" s="643"/>
      <c r="CZ29" s="615">
        <v>13.5</v>
      </c>
      <c r="DA29" s="640"/>
      <c r="DB29" s="640"/>
      <c r="DC29" s="644"/>
      <c r="DD29" s="619">
        <v>3986526</v>
      </c>
      <c r="DE29" s="642"/>
      <c r="DF29" s="642"/>
      <c r="DG29" s="642"/>
      <c r="DH29" s="642"/>
      <c r="DI29" s="642"/>
      <c r="DJ29" s="642"/>
      <c r="DK29" s="643"/>
      <c r="DL29" s="619">
        <v>2838506</v>
      </c>
      <c r="DM29" s="642"/>
      <c r="DN29" s="642"/>
      <c r="DO29" s="642"/>
      <c r="DP29" s="642"/>
      <c r="DQ29" s="642"/>
      <c r="DR29" s="642"/>
      <c r="DS29" s="642"/>
      <c r="DT29" s="642"/>
      <c r="DU29" s="642"/>
      <c r="DV29" s="643"/>
      <c r="DW29" s="615">
        <v>18.8</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3712376</v>
      </c>
      <c r="S30" s="611"/>
      <c r="T30" s="611"/>
      <c r="U30" s="611"/>
      <c r="V30" s="611"/>
      <c r="W30" s="611"/>
      <c r="X30" s="611"/>
      <c r="Y30" s="612"/>
      <c r="Z30" s="613">
        <v>11.7</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4004223</v>
      </c>
      <c r="CS30" s="611"/>
      <c r="CT30" s="611"/>
      <c r="CU30" s="611"/>
      <c r="CV30" s="611"/>
      <c r="CW30" s="611"/>
      <c r="CX30" s="611"/>
      <c r="CY30" s="612"/>
      <c r="CZ30" s="615">
        <v>13.3</v>
      </c>
      <c r="DA30" s="640"/>
      <c r="DB30" s="640"/>
      <c r="DC30" s="644"/>
      <c r="DD30" s="619">
        <v>3922659</v>
      </c>
      <c r="DE30" s="611"/>
      <c r="DF30" s="611"/>
      <c r="DG30" s="611"/>
      <c r="DH30" s="611"/>
      <c r="DI30" s="611"/>
      <c r="DJ30" s="611"/>
      <c r="DK30" s="612"/>
      <c r="DL30" s="619">
        <v>2774639</v>
      </c>
      <c r="DM30" s="611"/>
      <c r="DN30" s="611"/>
      <c r="DO30" s="611"/>
      <c r="DP30" s="611"/>
      <c r="DQ30" s="611"/>
      <c r="DR30" s="611"/>
      <c r="DS30" s="611"/>
      <c r="DT30" s="611"/>
      <c r="DU30" s="611"/>
      <c r="DV30" s="612"/>
      <c r="DW30" s="615">
        <v>18.399999999999999</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99.3</v>
      </c>
      <c r="BH31" s="654"/>
      <c r="BI31" s="654"/>
      <c r="BJ31" s="654"/>
      <c r="BK31" s="654"/>
      <c r="BL31" s="654"/>
      <c r="BM31" s="605">
        <v>98.3</v>
      </c>
      <c r="BN31" s="654"/>
      <c r="BO31" s="654"/>
      <c r="BP31" s="654"/>
      <c r="BQ31" s="655"/>
      <c r="BR31" s="666">
        <v>99.5</v>
      </c>
      <c r="BS31" s="654"/>
      <c r="BT31" s="654"/>
      <c r="BU31" s="654"/>
      <c r="BV31" s="654"/>
      <c r="BW31" s="654"/>
      <c r="BX31" s="605">
        <v>98.4</v>
      </c>
      <c r="BY31" s="654"/>
      <c r="BZ31" s="654"/>
      <c r="CA31" s="654"/>
      <c r="CB31" s="655"/>
      <c r="CD31" s="648"/>
      <c r="CE31" s="649"/>
      <c r="CF31" s="607" t="s">
        <v>300</v>
      </c>
      <c r="CG31" s="608"/>
      <c r="CH31" s="608"/>
      <c r="CI31" s="608"/>
      <c r="CJ31" s="608"/>
      <c r="CK31" s="608"/>
      <c r="CL31" s="608"/>
      <c r="CM31" s="608"/>
      <c r="CN31" s="608"/>
      <c r="CO31" s="608"/>
      <c r="CP31" s="608"/>
      <c r="CQ31" s="609"/>
      <c r="CR31" s="610">
        <v>70338</v>
      </c>
      <c r="CS31" s="642"/>
      <c r="CT31" s="642"/>
      <c r="CU31" s="642"/>
      <c r="CV31" s="642"/>
      <c r="CW31" s="642"/>
      <c r="CX31" s="642"/>
      <c r="CY31" s="643"/>
      <c r="CZ31" s="615">
        <v>0.2</v>
      </c>
      <c r="DA31" s="640"/>
      <c r="DB31" s="640"/>
      <c r="DC31" s="644"/>
      <c r="DD31" s="619">
        <v>63867</v>
      </c>
      <c r="DE31" s="642"/>
      <c r="DF31" s="642"/>
      <c r="DG31" s="642"/>
      <c r="DH31" s="642"/>
      <c r="DI31" s="642"/>
      <c r="DJ31" s="642"/>
      <c r="DK31" s="643"/>
      <c r="DL31" s="619">
        <v>63867</v>
      </c>
      <c r="DM31" s="642"/>
      <c r="DN31" s="642"/>
      <c r="DO31" s="642"/>
      <c r="DP31" s="642"/>
      <c r="DQ31" s="642"/>
      <c r="DR31" s="642"/>
      <c r="DS31" s="642"/>
      <c r="DT31" s="642"/>
      <c r="DU31" s="642"/>
      <c r="DV31" s="643"/>
      <c r="DW31" s="615">
        <v>0.4</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2532861</v>
      </c>
      <c r="S32" s="611"/>
      <c r="T32" s="611"/>
      <c r="U32" s="611"/>
      <c r="V32" s="611"/>
      <c r="W32" s="611"/>
      <c r="X32" s="611"/>
      <c r="Y32" s="612"/>
      <c r="Z32" s="613">
        <v>8</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99.6</v>
      </c>
      <c r="BH32" s="642"/>
      <c r="BI32" s="642"/>
      <c r="BJ32" s="642"/>
      <c r="BK32" s="642"/>
      <c r="BL32" s="642"/>
      <c r="BM32" s="616">
        <v>98.7</v>
      </c>
      <c r="BN32" s="642"/>
      <c r="BO32" s="642"/>
      <c r="BP32" s="642"/>
      <c r="BQ32" s="665"/>
      <c r="BR32" s="667">
        <v>99.5</v>
      </c>
      <c r="BS32" s="642"/>
      <c r="BT32" s="642"/>
      <c r="BU32" s="642"/>
      <c r="BV32" s="642"/>
      <c r="BW32" s="642"/>
      <c r="BX32" s="616">
        <v>98.6</v>
      </c>
      <c r="BY32" s="642"/>
      <c r="BZ32" s="642"/>
      <c r="CA32" s="642"/>
      <c r="CB32" s="665"/>
      <c r="CD32" s="650"/>
      <c r="CE32" s="651"/>
      <c r="CF32" s="607" t="s">
        <v>304</v>
      </c>
      <c r="CG32" s="608"/>
      <c r="CH32" s="608"/>
      <c r="CI32" s="608"/>
      <c r="CJ32" s="608"/>
      <c r="CK32" s="608"/>
      <c r="CL32" s="608"/>
      <c r="CM32" s="608"/>
      <c r="CN32" s="608"/>
      <c r="CO32" s="608"/>
      <c r="CP32" s="608"/>
      <c r="CQ32" s="609"/>
      <c r="CR32" s="610">
        <v>816</v>
      </c>
      <c r="CS32" s="611"/>
      <c r="CT32" s="611"/>
      <c r="CU32" s="611"/>
      <c r="CV32" s="611"/>
      <c r="CW32" s="611"/>
      <c r="CX32" s="611"/>
      <c r="CY32" s="612"/>
      <c r="CZ32" s="615">
        <v>0</v>
      </c>
      <c r="DA32" s="640"/>
      <c r="DB32" s="640"/>
      <c r="DC32" s="644"/>
      <c r="DD32" s="619">
        <v>816</v>
      </c>
      <c r="DE32" s="611"/>
      <c r="DF32" s="611"/>
      <c r="DG32" s="611"/>
      <c r="DH32" s="611"/>
      <c r="DI32" s="611"/>
      <c r="DJ32" s="611"/>
      <c r="DK32" s="612"/>
      <c r="DL32" s="619">
        <v>816</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105231</v>
      </c>
      <c r="S33" s="611"/>
      <c r="T33" s="611"/>
      <c r="U33" s="611"/>
      <c r="V33" s="611"/>
      <c r="W33" s="611"/>
      <c r="X33" s="611"/>
      <c r="Y33" s="612"/>
      <c r="Z33" s="613">
        <v>0.3</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98.9</v>
      </c>
      <c r="BH33" s="669"/>
      <c r="BI33" s="669"/>
      <c r="BJ33" s="669"/>
      <c r="BK33" s="669"/>
      <c r="BL33" s="669"/>
      <c r="BM33" s="670">
        <v>97.8</v>
      </c>
      <c r="BN33" s="669"/>
      <c r="BO33" s="669"/>
      <c r="BP33" s="669"/>
      <c r="BQ33" s="671"/>
      <c r="BR33" s="668">
        <v>99.4</v>
      </c>
      <c r="BS33" s="669"/>
      <c r="BT33" s="669"/>
      <c r="BU33" s="669"/>
      <c r="BV33" s="669"/>
      <c r="BW33" s="669"/>
      <c r="BX33" s="670">
        <v>98</v>
      </c>
      <c r="BY33" s="669"/>
      <c r="BZ33" s="669"/>
      <c r="CA33" s="669"/>
      <c r="CB33" s="671"/>
      <c r="CD33" s="607" t="s">
        <v>307</v>
      </c>
      <c r="CE33" s="608"/>
      <c r="CF33" s="608"/>
      <c r="CG33" s="608"/>
      <c r="CH33" s="608"/>
      <c r="CI33" s="608"/>
      <c r="CJ33" s="608"/>
      <c r="CK33" s="608"/>
      <c r="CL33" s="608"/>
      <c r="CM33" s="608"/>
      <c r="CN33" s="608"/>
      <c r="CO33" s="608"/>
      <c r="CP33" s="608"/>
      <c r="CQ33" s="609"/>
      <c r="CR33" s="610">
        <v>9881237</v>
      </c>
      <c r="CS33" s="642"/>
      <c r="CT33" s="642"/>
      <c r="CU33" s="642"/>
      <c r="CV33" s="642"/>
      <c r="CW33" s="642"/>
      <c r="CX33" s="642"/>
      <c r="CY33" s="643"/>
      <c r="CZ33" s="615">
        <v>32.799999999999997</v>
      </c>
      <c r="DA33" s="640"/>
      <c r="DB33" s="640"/>
      <c r="DC33" s="644"/>
      <c r="DD33" s="619">
        <v>7126469</v>
      </c>
      <c r="DE33" s="642"/>
      <c r="DF33" s="642"/>
      <c r="DG33" s="642"/>
      <c r="DH33" s="642"/>
      <c r="DI33" s="642"/>
      <c r="DJ33" s="642"/>
      <c r="DK33" s="643"/>
      <c r="DL33" s="619">
        <v>5432987</v>
      </c>
      <c r="DM33" s="642"/>
      <c r="DN33" s="642"/>
      <c r="DO33" s="642"/>
      <c r="DP33" s="642"/>
      <c r="DQ33" s="642"/>
      <c r="DR33" s="642"/>
      <c r="DS33" s="642"/>
      <c r="DT33" s="642"/>
      <c r="DU33" s="642"/>
      <c r="DV33" s="643"/>
      <c r="DW33" s="615">
        <v>35.9</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196011</v>
      </c>
      <c r="S34" s="611"/>
      <c r="T34" s="611"/>
      <c r="U34" s="611"/>
      <c r="V34" s="611"/>
      <c r="W34" s="611"/>
      <c r="X34" s="611"/>
      <c r="Y34" s="612"/>
      <c r="Z34" s="613">
        <v>0.6</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4120273</v>
      </c>
      <c r="CS34" s="611"/>
      <c r="CT34" s="611"/>
      <c r="CU34" s="611"/>
      <c r="CV34" s="611"/>
      <c r="CW34" s="611"/>
      <c r="CX34" s="611"/>
      <c r="CY34" s="612"/>
      <c r="CZ34" s="615">
        <v>13.7</v>
      </c>
      <c r="DA34" s="640"/>
      <c r="DB34" s="640"/>
      <c r="DC34" s="644"/>
      <c r="DD34" s="619">
        <v>2820935</v>
      </c>
      <c r="DE34" s="611"/>
      <c r="DF34" s="611"/>
      <c r="DG34" s="611"/>
      <c r="DH34" s="611"/>
      <c r="DI34" s="611"/>
      <c r="DJ34" s="611"/>
      <c r="DK34" s="612"/>
      <c r="DL34" s="619">
        <v>2365251</v>
      </c>
      <c r="DM34" s="611"/>
      <c r="DN34" s="611"/>
      <c r="DO34" s="611"/>
      <c r="DP34" s="611"/>
      <c r="DQ34" s="611"/>
      <c r="DR34" s="611"/>
      <c r="DS34" s="611"/>
      <c r="DT34" s="611"/>
      <c r="DU34" s="611"/>
      <c r="DV34" s="612"/>
      <c r="DW34" s="615">
        <v>15.6</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3638250</v>
      </c>
      <c r="S35" s="611"/>
      <c r="T35" s="611"/>
      <c r="U35" s="611"/>
      <c r="V35" s="611"/>
      <c r="W35" s="611"/>
      <c r="X35" s="611"/>
      <c r="Y35" s="612"/>
      <c r="Z35" s="613">
        <v>11.4</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143082</v>
      </c>
      <c r="CS35" s="642"/>
      <c r="CT35" s="642"/>
      <c r="CU35" s="642"/>
      <c r="CV35" s="642"/>
      <c r="CW35" s="642"/>
      <c r="CX35" s="642"/>
      <c r="CY35" s="643"/>
      <c r="CZ35" s="615">
        <v>0.5</v>
      </c>
      <c r="DA35" s="640"/>
      <c r="DB35" s="640"/>
      <c r="DC35" s="644"/>
      <c r="DD35" s="619">
        <v>107894</v>
      </c>
      <c r="DE35" s="642"/>
      <c r="DF35" s="642"/>
      <c r="DG35" s="642"/>
      <c r="DH35" s="642"/>
      <c r="DI35" s="642"/>
      <c r="DJ35" s="642"/>
      <c r="DK35" s="643"/>
      <c r="DL35" s="619">
        <v>74020</v>
      </c>
      <c r="DM35" s="642"/>
      <c r="DN35" s="642"/>
      <c r="DO35" s="642"/>
      <c r="DP35" s="642"/>
      <c r="DQ35" s="642"/>
      <c r="DR35" s="642"/>
      <c r="DS35" s="642"/>
      <c r="DT35" s="642"/>
      <c r="DU35" s="642"/>
      <c r="DV35" s="643"/>
      <c r="DW35" s="615">
        <v>0.5</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1191125</v>
      </c>
      <c r="S36" s="611"/>
      <c r="T36" s="611"/>
      <c r="U36" s="611"/>
      <c r="V36" s="611"/>
      <c r="W36" s="611"/>
      <c r="X36" s="611"/>
      <c r="Y36" s="612"/>
      <c r="Z36" s="613">
        <v>3.7</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3092971</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103346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2094243</v>
      </c>
      <c r="CS36" s="611"/>
      <c r="CT36" s="611"/>
      <c r="CU36" s="611"/>
      <c r="CV36" s="611"/>
      <c r="CW36" s="611"/>
      <c r="CX36" s="611"/>
      <c r="CY36" s="612"/>
      <c r="CZ36" s="615">
        <v>7</v>
      </c>
      <c r="DA36" s="640"/>
      <c r="DB36" s="640"/>
      <c r="DC36" s="644"/>
      <c r="DD36" s="619">
        <v>1291455</v>
      </c>
      <c r="DE36" s="611"/>
      <c r="DF36" s="611"/>
      <c r="DG36" s="611"/>
      <c r="DH36" s="611"/>
      <c r="DI36" s="611"/>
      <c r="DJ36" s="611"/>
      <c r="DK36" s="612"/>
      <c r="DL36" s="619">
        <v>997698</v>
      </c>
      <c r="DM36" s="611"/>
      <c r="DN36" s="611"/>
      <c r="DO36" s="611"/>
      <c r="DP36" s="611"/>
      <c r="DQ36" s="611"/>
      <c r="DR36" s="611"/>
      <c r="DS36" s="611"/>
      <c r="DT36" s="611"/>
      <c r="DU36" s="611"/>
      <c r="DV36" s="612"/>
      <c r="DW36" s="615">
        <v>6.6</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382885</v>
      </c>
      <c r="S37" s="611"/>
      <c r="T37" s="611"/>
      <c r="U37" s="611"/>
      <c r="V37" s="611"/>
      <c r="W37" s="611"/>
      <c r="X37" s="611"/>
      <c r="Y37" s="612"/>
      <c r="Z37" s="613">
        <v>1.2</v>
      </c>
      <c r="AA37" s="613"/>
      <c r="AB37" s="613"/>
      <c r="AC37" s="613"/>
      <c r="AD37" s="614">
        <v>64037</v>
      </c>
      <c r="AE37" s="614"/>
      <c r="AF37" s="614"/>
      <c r="AG37" s="614"/>
      <c r="AH37" s="614"/>
      <c r="AI37" s="614"/>
      <c r="AJ37" s="614"/>
      <c r="AK37" s="614"/>
      <c r="AL37" s="615">
        <v>0.4</v>
      </c>
      <c r="AM37" s="616"/>
      <c r="AN37" s="616"/>
      <c r="AO37" s="617"/>
      <c r="AQ37" s="673" t="s">
        <v>319</v>
      </c>
      <c r="AR37" s="674"/>
      <c r="AS37" s="674"/>
      <c r="AT37" s="674"/>
      <c r="AU37" s="674"/>
      <c r="AV37" s="674"/>
      <c r="AW37" s="674"/>
      <c r="AX37" s="674"/>
      <c r="AY37" s="675"/>
      <c r="AZ37" s="610">
        <v>389584</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33107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29862</v>
      </c>
      <c r="CS37" s="642"/>
      <c r="CT37" s="642"/>
      <c r="CU37" s="642"/>
      <c r="CV37" s="642"/>
      <c r="CW37" s="642"/>
      <c r="CX37" s="642"/>
      <c r="CY37" s="643"/>
      <c r="CZ37" s="615">
        <v>0.1</v>
      </c>
      <c r="DA37" s="640"/>
      <c r="DB37" s="640"/>
      <c r="DC37" s="644"/>
      <c r="DD37" s="619">
        <v>29862</v>
      </c>
      <c r="DE37" s="642"/>
      <c r="DF37" s="642"/>
      <c r="DG37" s="642"/>
      <c r="DH37" s="642"/>
      <c r="DI37" s="642"/>
      <c r="DJ37" s="642"/>
      <c r="DK37" s="643"/>
      <c r="DL37" s="619">
        <v>26329</v>
      </c>
      <c r="DM37" s="642"/>
      <c r="DN37" s="642"/>
      <c r="DO37" s="642"/>
      <c r="DP37" s="642"/>
      <c r="DQ37" s="642"/>
      <c r="DR37" s="642"/>
      <c r="DS37" s="642"/>
      <c r="DT37" s="642"/>
      <c r="DU37" s="642"/>
      <c r="DV37" s="643"/>
      <c r="DW37" s="615">
        <v>0.2</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3540111</v>
      </c>
      <c r="S38" s="611"/>
      <c r="T38" s="611"/>
      <c r="U38" s="611"/>
      <c r="V38" s="611"/>
      <c r="W38" s="611"/>
      <c r="X38" s="611"/>
      <c r="Y38" s="612"/>
      <c r="Z38" s="613">
        <v>11.1</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167090</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4463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2428260</v>
      </c>
      <c r="CS38" s="611"/>
      <c r="CT38" s="611"/>
      <c r="CU38" s="611"/>
      <c r="CV38" s="611"/>
      <c r="CW38" s="611"/>
      <c r="CX38" s="611"/>
      <c r="CY38" s="612"/>
      <c r="CZ38" s="615">
        <v>8.1</v>
      </c>
      <c r="DA38" s="640"/>
      <c r="DB38" s="640"/>
      <c r="DC38" s="644"/>
      <c r="DD38" s="619">
        <v>2036948</v>
      </c>
      <c r="DE38" s="611"/>
      <c r="DF38" s="611"/>
      <c r="DG38" s="611"/>
      <c r="DH38" s="611"/>
      <c r="DI38" s="611"/>
      <c r="DJ38" s="611"/>
      <c r="DK38" s="612"/>
      <c r="DL38" s="619">
        <v>1946255</v>
      </c>
      <c r="DM38" s="611"/>
      <c r="DN38" s="611"/>
      <c r="DO38" s="611"/>
      <c r="DP38" s="611"/>
      <c r="DQ38" s="611"/>
      <c r="DR38" s="611"/>
      <c r="DS38" s="611"/>
      <c r="DT38" s="611"/>
      <c r="DU38" s="611"/>
      <c r="DV38" s="612"/>
      <c r="DW38" s="615">
        <v>12.9</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127200</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6611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1005439</v>
      </c>
      <c r="CS39" s="642"/>
      <c r="CT39" s="642"/>
      <c r="CU39" s="642"/>
      <c r="CV39" s="642"/>
      <c r="CW39" s="642"/>
      <c r="CX39" s="642"/>
      <c r="CY39" s="643"/>
      <c r="CZ39" s="615">
        <v>3.3</v>
      </c>
      <c r="DA39" s="640"/>
      <c r="DB39" s="640"/>
      <c r="DC39" s="644"/>
      <c r="DD39" s="619">
        <v>809297</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32311</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90</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89940</v>
      </c>
      <c r="CS40" s="611"/>
      <c r="CT40" s="611"/>
      <c r="CU40" s="611"/>
      <c r="CV40" s="611"/>
      <c r="CW40" s="611"/>
      <c r="CX40" s="611"/>
      <c r="CY40" s="612"/>
      <c r="CZ40" s="615">
        <v>0.3</v>
      </c>
      <c r="DA40" s="640"/>
      <c r="DB40" s="640"/>
      <c r="DC40" s="644"/>
      <c r="DD40" s="619">
        <v>59940</v>
      </c>
      <c r="DE40" s="611"/>
      <c r="DF40" s="611"/>
      <c r="DG40" s="611"/>
      <c r="DH40" s="611"/>
      <c r="DI40" s="611"/>
      <c r="DJ40" s="611"/>
      <c r="DK40" s="612"/>
      <c r="DL40" s="619">
        <v>49763</v>
      </c>
      <c r="DM40" s="611"/>
      <c r="DN40" s="611"/>
      <c r="DO40" s="611"/>
      <c r="DP40" s="611"/>
      <c r="DQ40" s="611"/>
      <c r="DR40" s="611"/>
      <c r="DS40" s="611"/>
      <c r="DT40" s="611"/>
      <c r="DU40" s="611"/>
      <c r="DV40" s="612"/>
      <c r="DW40" s="615">
        <v>0.3</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31784718</v>
      </c>
      <c r="S41" s="683"/>
      <c r="T41" s="683"/>
      <c r="U41" s="683"/>
      <c r="V41" s="683"/>
      <c r="W41" s="683"/>
      <c r="X41" s="683"/>
      <c r="Y41" s="687"/>
      <c r="Z41" s="688">
        <v>100</v>
      </c>
      <c r="AA41" s="688"/>
      <c r="AB41" s="688"/>
      <c r="AC41" s="688"/>
      <c r="AD41" s="689">
        <v>15085530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352159</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2056938</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488</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6504179</v>
      </c>
      <c r="CS42" s="642"/>
      <c r="CT42" s="642"/>
      <c r="CU42" s="642"/>
      <c r="CV42" s="642"/>
      <c r="CW42" s="642"/>
      <c r="CX42" s="642"/>
      <c r="CY42" s="643"/>
      <c r="CZ42" s="615">
        <v>21.6</v>
      </c>
      <c r="DA42" s="640"/>
      <c r="DB42" s="640"/>
      <c r="DC42" s="644"/>
      <c r="DD42" s="619">
        <v>1103910</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1866</v>
      </c>
      <c r="CS43" s="642"/>
      <c r="CT43" s="642"/>
      <c r="CU43" s="642"/>
      <c r="CV43" s="642"/>
      <c r="CW43" s="642"/>
      <c r="CX43" s="642"/>
      <c r="CY43" s="643"/>
      <c r="CZ43" s="615">
        <v>0</v>
      </c>
      <c r="DA43" s="640"/>
      <c r="DB43" s="640"/>
      <c r="DC43" s="644"/>
      <c r="DD43" s="619">
        <v>1866</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6062051</v>
      </c>
      <c r="CS44" s="611"/>
      <c r="CT44" s="611"/>
      <c r="CU44" s="611"/>
      <c r="CV44" s="611"/>
      <c r="CW44" s="611"/>
      <c r="CX44" s="611"/>
      <c r="CY44" s="612"/>
      <c r="CZ44" s="615">
        <v>20.100000000000001</v>
      </c>
      <c r="DA44" s="616"/>
      <c r="DB44" s="616"/>
      <c r="DC44" s="622"/>
      <c r="DD44" s="619">
        <v>797805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1949903</v>
      </c>
      <c r="CS45" s="642"/>
      <c r="CT45" s="642"/>
      <c r="CU45" s="642"/>
      <c r="CV45" s="642"/>
      <c r="CW45" s="642"/>
      <c r="CX45" s="642"/>
      <c r="CY45" s="643"/>
      <c r="CZ45" s="615">
        <v>6.5</v>
      </c>
      <c r="DA45" s="640"/>
      <c r="DB45" s="640"/>
      <c r="DC45" s="644"/>
      <c r="DD45" s="619">
        <v>134783</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3800213</v>
      </c>
      <c r="CS46" s="611"/>
      <c r="CT46" s="611"/>
      <c r="CU46" s="611"/>
      <c r="CV46" s="611"/>
      <c r="CW46" s="611"/>
      <c r="CX46" s="611"/>
      <c r="CY46" s="612"/>
      <c r="CZ46" s="615">
        <v>12.6</v>
      </c>
      <c r="DA46" s="616"/>
      <c r="DB46" s="616"/>
      <c r="DC46" s="622"/>
      <c r="DD46" s="619">
        <v>606902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442128</v>
      </c>
      <c r="CS47" s="642"/>
      <c r="CT47" s="642"/>
      <c r="CU47" s="642"/>
      <c r="CV47" s="642"/>
      <c r="CW47" s="642"/>
      <c r="CX47" s="642"/>
      <c r="CY47" s="643"/>
      <c r="CZ47" s="615">
        <v>1.5</v>
      </c>
      <c r="DA47" s="640"/>
      <c r="DB47" s="640"/>
      <c r="DC47" s="644"/>
      <c r="DD47" s="619">
        <v>306105</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30086464</v>
      </c>
      <c r="CS49" s="669"/>
      <c r="CT49" s="669"/>
      <c r="CU49" s="669"/>
      <c r="CV49" s="669"/>
      <c r="CW49" s="669"/>
      <c r="CX49" s="669"/>
      <c r="CY49" s="698"/>
      <c r="CZ49" s="690">
        <v>100</v>
      </c>
      <c r="DA49" s="699"/>
      <c r="DB49" s="699"/>
      <c r="DC49" s="700"/>
      <c r="DD49" s="701">
        <v>18165149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RAcqr2pi9aA10EslPLuk402FN46M3vMywf33GAXkaxLLlKLPkRtKpcWPFnhivU7gdS+rOrxRCreF2ESeFDr3Bw==" saltValue="TV9jv7GufVbiWvm6aGRLq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31792</v>
      </c>
      <c r="R7" s="740"/>
      <c r="S7" s="740"/>
      <c r="T7" s="740"/>
      <c r="U7" s="740"/>
      <c r="V7" s="740">
        <v>30093</v>
      </c>
      <c r="W7" s="740"/>
      <c r="X7" s="740"/>
      <c r="Y7" s="740"/>
      <c r="Z7" s="740"/>
      <c r="AA7" s="740">
        <v>1698</v>
      </c>
      <c r="AB7" s="740"/>
      <c r="AC7" s="740"/>
      <c r="AD7" s="740"/>
      <c r="AE7" s="741"/>
      <c r="AF7" s="742">
        <v>1131</v>
      </c>
      <c r="AG7" s="743"/>
      <c r="AH7" s="743"/>
      <c r="AI7" s="743"/>
      <c r="AJ7" s="744"/>
      <c r="AK7" s="745">
        <v>3638</v>
      </c>
      <c r="AL7" s="746"/>
      <c r="AM7" s="746"/>
      <c r="AN7" s="746"/>
      <c r="AO7" s="746"/>
      <c r="AP7" s="746">
        <v>24242</v>
      </c>
      <c r="AQ7" s="746"/>
      <c r="AR7" s="746"/>
      <c r="AS7" s="746"/>
      <c r="AT7" s="746"/>
      <c r="AU7" s="747" t="s">
        <v>551</v>
      </c>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559</v>
      </c>
      <c r="BT7" s="734"/>
      <c r="BU7" s="734"/>
      <c r="BV7" s="734"/>
      <c r="BW7" s="734"/>
      <c r="BX7" s="734"/>
      <c r="BY7" s="734"/>
      <c r="BZ7" s="734"/>
      <c r="CA7" s="734"/>
      <c r="CB7" s="734"/>
      <c r="CC7" s="734"/>
      <c r="CD7" s="734"/>
      <c r="CE7" s="734"/>
      <c r="CF7" s="734"/>
      <c r="CG7" s="749"/>
      <c r="CH7" s="730">
        <v>0</v>
      </c>
      <c r="CI7" s="731"/>
      <c r="CJ7" s="731"/>
      <c r="CK7" s="731"/>
      <c r="CL7" s="732"/>
      <c r="CM7" s="730">
        <v>29</v>
      </c>
      <c r="CN7" s="731"/>
      <c r="CO7" s="731"/>
      <c r="CP7" s="731"/>
      <c r="CQ7" s="732"/>
      <c r="CR7" s="730">
        <v>6</v>
      </c>
      <c r="CS7" s="731"/>
      <c r="CT7" s="731"/>
      <c r="CU7" s="731"/>
      <c r="CV7" s="732"/>
      <c r="CW7" s="730" t="s">
        <v>552</v>
      </c>
      <c r="CX7" s="731"/>
      <c r="CY7" s="731"/>
      <c r="CZ7" s="731"/>
      <c r="DA7" s="732"/>
      <c r="DB7" s="730" t="s">
        <v>552</v>
      </c>
      <c r="DC7" s="731"/>
      <c r="DD7" s="731"/>
      <c r="DE7" s="731"/>
      <c r="DF7" s="732"/>
      <c r="DG7" s="730" t="s">
        <v>552</v>
      </c>
      <c r="DH7" s="731"/>
      <c r="DI7" s="731"/>
      <c r="DJ7" s="731"/>
      <c r="DK7" s="732"/>
      <c r="DL7" s="730" t="s">
        <v>552</v>
      </c>
      <c r="DM7" s="731"/>
      <c r="DN7" s="731"/>
      <c r="DO7" s="731"/>
      <c r="DP7" s="732"/>
      <c r="DQ7" s="730" t="s">
        <v>552</v>
      </c>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560</v>
      </c>
      <c r="BT8" s="761"/>
      <c r="BU8" s="761"/>
      <c r="BV8" s="761"/>
      <c r="BW8" s="761"/>
      <c r="BX8" s="761"/>
      <c r="BY8" s="761"/>
      <c r="BZ8" s="761"/>
      <c r="CA8" s="761"/>
      <c r="CB8" s="761"/>
      <c r="CC8" s="761"/>
      <c r="CD8" s="761"/>
      <c r="CE8" s="761"/>
      <c r="CF8" s="761"/>
      <c r="CG8" s="762"/>
      <c r="CH8" s="763">
        <v>1</v>
      </c>
      <c r="CI8" s="764"/>
      <c r="CJ8" s="764"/>
      <c r="CK8" s="764"/>
      <c r="CL8" s="765"/>
      <c r="CM8" s="763">
        <v>127</v>
      </c>
      <c r="CN8" s="764"/>
      <c r="CO8" s="764"/>
      <c r="CP8" s="764"/>
      <c r="CQ8" s="765"/>
      <c r="CR8" s="763">
        <v>30</v>
      </c>
      <c r="CS8" s="764"/>
      <c r="CT8" s="764"/>
      <c r="CU8" s="764"/>
      <c r="CV8" s="765"/>
      <c r="CW8" s="763">
        <v>37</v>
      </c>
      <c r="CX8" s="764"/>
      <c r="CY8" s="764"/>
      <c r="CZ8" s="764"/>
      <c r="DA8" s="765"/>
      <c r="DB8" s="763" t="s">
        <v>552</v>
      </c>
      <c r="DC8" s="764"/>
      <c r="DD8" s="764"/>
      <c r="DE8" s="764"/>
      <c r="DF8" s="765"/>
      <c r="DG8" s="763" t="s">
        <v>552</v>
      </c>
      <c r="DH8" s="764"/>
      <c r="DI8" s="764"/>
      <c r="DJ8" s="764"/>
      <c r="DK8" s="765"/>
      <c r="DL8" s="763" t="s">
        <v>552</v>
      </c>
      <c r="DM8" s="764"/>
      <c r="DN8" s="764"/>
      <c r="DO8" s="764"/>
      <c r="DP8" s="765"/>
      <c r="DQ8" s="763" t="s">
        <v>552</v>
      </c>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561</v>
      </c>
      <c r="BT9" s="761"/>
      <c r="BU9" s="761"/>
      <c r="BV9" s="761"/>
      <c r="BW9" s="761"/>
      <c r="BX9" s="761"/>
      <c r="BY9" s="761"/>
      <c r="BZ9" s="761"/>
      <c r="CA9" s="761"/>
      <c r="CB9" s="761"/>
      <c r="CC9" s="761"/>
      <c r="CD9" s="761"/>
      <c r="CE9" s="761"/>
      <c r="CF9" s="761"/>
      <c r="CG9" s="762"/>
      <c r="CH9" s="763">
        <v>34</v>
      </c>
      <c r="CI9" s="764"/>
      <c r="CJ9" s="764"/>
      <c r="CK9" s="764"/>
      <c r="CL9" s="765"/>
      <c r="CM9" s="763">
        <v>157</v>
      </c>
      <c r="CN9" s="764"/>
      <c r="CO9" s="764"/>
      <c r="CP9" s="764"/>
      <c r="CQ9" s="765"/>
      <c r="CR9" s="763">
        <v>11</v>
      </c>
      <c r="CS9" s="764"/>
      <c r="CT9" s="764"/>
      <c r="CU9" s="764"/>
      <c r="CV9" s="765"/>
      <c r="CW9" s="763" t="s">
        <v>552</v>
      </c>
      <c r="CX9" s="764"/>
      <c r="CY9" s="764"/>
      <c r="CZ9" s="764"/>
      <c r="DA9" s="765"/>
      <c r="DB9" s="763" t="s">
        <v>552</v>
      </c>
      <c r="DC9" s="764"/>
      <c r="DD9" s="764"/>
      <c r="DE9" s="764"/>
      <c r="DF9" s="765"/>
      <c r="DG9" s="763" t="s">
        <v>552</v>
      </c>
      <c r="DH9" s="764"/>
      <c r="DI9" s="764"/>
      <c r="DJ9" s="764"/>
      <c r="DK9" s="765"/>
      <c r="DL9" s="763" t="s">
        <v>552</v>
      </c>
      <c r="DM9" s="764"/>
      <c r="DN9" s="764"/>
      <c r="DO9" s="764"/>
      <c r="DP9" s="765"/>
      <c r="DQ9" s="763" t="s">
        <v>552</v>
      </c>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t="s">
        <v>562</v>
      </c>
      <c r="BT10" s="761"/>
      <c r="BU10" s="761"/>
      <c r="BV10" s="761"/>
      <c r="BW10" s="761"/>
      <c r="BX10" s="761"/>
      <c r="BY10" s="761"/>
      <c r="BZ10" s="761"/>
      <c r="CA10" s="761"/>
      <c r="CB10" s="761"/>
      <c r="CC10" s="761"/>
      <c r="CD10" s="761"/>
      <c r="CE10" s="761"/>
      <c r="CF10" s="761"/>
      <c r="CG10" s="762"/>
      <c r="CH10" s="763">
        <v>-135</v>
      </c>
      <c r="CI10" s="764"/>
      <c r="CJ10" s="764"/>
      <c r="CK10" s="764"/>
      <c r="CL10" s="765"/>
      <c r="CM10" s="763">
        <v>2098</v>
      </c>
      <c r="CN10" s="764"/>
      <c r="CO10" s="764"/>
      <c r="CP10" s="764"/>
      <c r="CQ10" s="765"/>
      <c r="CR10" s="763">
        <v>29</v>
      </c>
      <c r="CS10" s="764"/>
      <c r="CT10" s="764"/>
      <c r="CU10" s="764"/>
      <c r="CV10" s="765"/>
      <c r="CW10" s="763">
        <v>1</v>
      </c>
      <c r="CX10" s="764"/>
      <c r="CY10" s="764"/>
      <c r="CZ10" s="764"/>
      <c r="DA10" s="765"/>
      <c r="DB10" s="763" t="s">
        <v>552</v>
      </c>
      <c r="DC10" s="764"/>
      <c r="DD10" s="764"/>
      <c r="DE10" s="764"/>
      <c r="DF10" s="765"/>
      <c r="DG10" s="763" t="s">
        <v>552</v>
      </c>
      <c r="DH10" s="764"/>
      <c r="DI10" s="764"/>
      <c r="DJ10" s="764"/>
      <c r="DK10" s="765"/>
      <c r="DL10" s="763" t="s">
        <v>552</v>
      </c>
      <c r="DM10" s="764"/>
      <c r="DN10" s="764"/>
      <c r="DO10" s="764"/>
      <c r="DP10" s="765"/>
      <c r="DQ10" s="763" t="s">
        <v>552</v>
      </c>
      <c r="DR10" s="764"/>
      <c r="DS10" s="764"/>
      <c r="DT10" s="764"/>
      <c r="DU10" s="765"/>
      <c r="DV10" s="760" t="s">
        <v>565</v>
      </c>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376</v>
      </c>
      <c r="B23" s="776" t="s">
        <v>377</v>
      </c>
      <c r="C23" s="777"/>
      <c r="D23" s="777"/>
      <c r="E23" s="777"/>
      <c r="F23" s="777"/>
      <c r="G23" s="777"/>
      <c r="H23" s="777"/>
      <c r="I23" s="777"/>
      <c r="J23" s="777"/>
      <c r="K23" s="777"/>
      <c r="L23" s="777"/>
      <c r="M23" s="777"/>
      <c r="N23" s="777"/>
      <c r="O23" s="777"/>
      <c r="P23" s="778"/>
      <c r="Q23" s="779">
        <v>31792</v>
      </c>
      <c r="R23" s="780"/>
      <c r="S23" s="780"/>
      <c r="T23" s="780"/>
      <c r="U23" s="780"/>
      <c r="V23" s="780">
        <v>30093</v>
      </c>
      <c r="W23" s="780"/>
      <c r="X23" s="780"/>
      <c r="Y23" s="780"/>
      <c r="Z23" s="780"/>
      <c r="AA23" s="780">
        <v>1698</v>
      </c>
      <c r="AB23" s="780"/>
      <c r="AC23" s="780"/>
      <c r="AD23" s="780"/>
      <c r="AE23" s="781"/>
      <c r="AF23" s="782">
        <v>1131</v>
      </c>
      <c r="AG23" s="780"/>
      <c r="AH23" s="780"/>
      <c r="AI23" s="780"/>
      <c r="AJ23" s="783"/>
      <c r="AK23" s="784"/>
      <c r="AL23" s="785"/>
      <c r="AM23" s="785"/>
      <c r="AN23" s="785"/>
      <c r="AO23" s="785"/>
      <c r="AP23" s="780">
        <v>24242</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388</v>
      </c>
      <c r="C28" s="737"/>
      <c r="D28" s="737"/>
      <c r="E28" s="737"/>
      <c r="F28" s="737"/>
      <c r="G28" s="737"/>
      <c r="H28" s="737"/>
      <c r="I28" s="737"/>
      <c r="J28" s="737"/>
      <c r="K28" s="737"/>
      <c r="L28" s="737"/>
      <c r="M28" s="737"/>
      <c r="N28" s="737"/>
      <c r="O28" s="737"/>
      <c r="P28" s="738"/>
      <c r="Q28" s="809">
        <v>4467</v>
      </c>
      <c r="R28" s="810"/>
      <c r="S28" s="810"/>
      <c r="T28" s="810"/>
      <c r="U28" s="810"/>
      <c r="V28" s="810">
        <v>4363</v>
      </c>
      <c r="W28" s="810"/>
      <c r="X28" s="810"/>
      <c r="Y28" s="810"/>
      <c r="Z28" s="810"/>
      <c r="AA28" s="810">
        <v>103</v>
      </c>
      <c r="AB28" s="810"/>
      <c r="AC28" s="810"/>
      <c r="AD28" s="810"/>
      <c r="AE28" s="811"/>
      <c r="AF28" s="812">
        <v>103</v>
      </c>
      <c r="AG28" s="810"/>
      <c r="AH28" s="810"/>
      <c r="AI28" s="810"/>
      <c r="AJ28" s="813"/>
      <c r="AK28" s="814">
        <v>397</v>
      </c>
      <c r="AL28" s="815"/>
      <c r="AM28" s="815"/>
      <c r="AN28" s="815"/>
      <c r="AO28" s="815"/>
      <c r="AP28" s="815" t="s">
        <v>552</v>
      </c>
      <c r="AQ28" s="815"/>
      <c r="AR28" s="815"/>
      <c r="AS28" s="815"/>
      <c r="AT28" s="815"/>
      <c r="AU28" s="815" t="s">
        <v>552</v>
      </c>
      <c r="AV28" s="815"/>
      <c r="AW28" s="815"/>
      <c r="AX28" s="815"/>
      <c r="AY28" s="815"/>
      <c r="AZ28" s="816" t="s">
        <v>552</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389</v>
      </c>
      <c r="C29" s="768"/>
      <c r="D29" s="768"/>
      <c r="E29" s="768"/>
      <c r="F29" s="768"/>
      <c r="G29" s="768"/>
      <c r="H29" s="768"/>
      <c r="I29" s="768"/>
      <c r="J29" s="768"/>
      <c r="K29" s="768"/>
      <c r="L29" s="768"/>
      <c r="M29" s="768"/>
      <c r="N29" s="768"/>
      <c r="O29" s="768"/>
      <c r="P29" s="769"/>
      <c r="Q29" s="770">
        <v>6852</v>
      </c>
      <c r="R29" s="771"/>
      <c r="S29" s="771"/>
      <c r="T29" s="771"/>
      <c r="U29" s="771"/>
      <c r="V29" s="771">
        <v>6648</v>
      </c>
      <c r="W29" s="771"/>
      <c r="X29" s="771"/>
      <c r="Y29" s="771"/>
      <c r="Z29" s="771"/>
      <c r="AA29" s="771">
        <v>204</v>
      </c>
      <c r="AB29" s="771"/>
      <c r="AC29" s="771"/>
      <c r="AD29" s="771"/>
      <c r="AE29" s="772"/>
      <c r="AF29" s="773">
        <v>204</v>
      </c>
      <c r="AG29" s="774"/>
      <c r="AH29" s="774"/>
      <c r="AI29" s="774"/>
      <c r="AJ29" s="775"/>
      <c r="AK29" s="821">
        <v>1190</v>
      </c>
      <c r="AL29" s="817"/>
      <c r="AM29" s="817"/>
      <c r="AN29" s="817"/>
      <c r="AO29" s="817"/>
      <c r="AP29" s="817" t="s">
        <v>552</v>
      </c>
      <c r="AQ29" s="817"/>
      <c r="AR29" s="817"/>
      <c r="AS29" s="817"/>
      <c r="AT29" s="817"/>
      <c r="AU29" s="817" t="s">
        <v>552</v>
      </c>
      <c r="AV29" s="817"/>
      <c r="AW29" s="817"/>
      <c r="AX29" s="817"/>
      <c r="AY29" s="817"/>
      <c r="AZ29" s="818" t="s">
        <v>552</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390</v>
      </c>
      <c r="C30" s="768"/>
      <c r="D30" s="768"/>
      <c r="E30" s="768"/>
      <c r="F30" s="768"/>
      <c r="G30" s="768"/>
      <c r="H30" s="768"/>
      <c r="I30" s="768"/>
      <c r="J30" s="768"/>
      <c r="K30" s="768"/>
      <c r="L30" s="768"/>
      <c r="M30" s="768"/>
      <c r="N30" s="768"/>
      <c r="O30" s="768"/>
      <c r="P30" s="769"/>
      <c r="Q30" s="770">
        <v>793</v>
      </c>
      <c r="R30" s="771"/>
      <c r="S30" s="771"/>
      <c r="T30" s="771"/>
      <c r="U30" s="771"/>
      <c r="V30" s="771">
        <v>788</v>
      </c>
      <c r="W30" s="771"/>
      <c r="X30" s="771"/>
      <c r="Y30" s="771"/>
      <c r="Z30" s="771"/>
      <c r="AA30" s="771">
        <v>5</v>
      </c>
      <c r="AB30" s="771"/>
      <c r="AC30" s="771"/>
      <c r="AD30" s="771"/>
      <c r="AE30" s="772"/>
      <c r="AF30" s="773">
        <v>5</v>
      </c>
      <c r="AG30" s="774"/>
      <c r="AH30" s="774"/>
      <c r="AI30" s="774"/>
      <c r="AJ30" s="775"/>
      <c r="AK30" s="821">
        <v>249</v>
      </c>
      <c r="AL30" s="817"/>
      <c r="AM30" s="817"/>
      <c r="AN30" s="817"/>
      <c r="AO30" s="817"/>
      <c r="AP30" s="817" t="s">
        <v>552</v>
      </c>
      <c r="AQ30" s="817"/>
      <c r="AR30" s="817"/>
      <c r="AS30" s="817"/>
      <c r="AT30" s="817"/>
      <c r="AU30" s="817" t="s">
        <v>552</v>
      </c>
      <c r="AV30" s="817"/>
      <c r="AW30" s="817"/>
      <c r="AX30" s="817"/>
      <c r="AY30" s="817"/>
      <c r="AZ30" s="818" t="s">
        <v>552</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391</v>
      </c>
      <c r="C31" s="768"/>
      <c r="D31" s="768"/>
      <c r="E31" s="768"/>
      <c r="F31" s="768"/>
      <c r="G31" s="768"/>
      <c r="H31" s="768"/>
      <c r="I31" s="768"/>
      <c r="J31" s="768"/>
      <c r="K31" s="768"/>
      <c r="L31" s="768"/>
      <c r="M31" s="768"/>
      <c r="N31" s="768"/>
      <c r="O31" s="768"/>
      <c r="P31" s="769"/>
      <c r="Q31" s="770">
        <v>500</v>
      </c>
      <c r="R31" s="771"/>
      <c r="S31" s="771"/>
      <c r="T31" s="771"/>
      <c r="U31" s="771"/>
      <c r="V31" s="771">
        <v>522</v>
      </c>
      <c r="W31" s="771"/>
      <c r="X31" s="771"/>
      <c r="Y31" s="771"/>
      <c r="Z31" s="771"/>
      <c r="AA31" s="771">
        <v>-22</v>
      </c>
      <c r="AB31" s="771"/>
      <c r="AC31" s="771"/>
      <c r="AD31" s="771"/>
      <c r="AE31" s="772"/>
      <c r="AF31" s="773">
        <v>405</v>
      </c>
      <c r="AG31" s="774"/>
      <c r="AH31" s="774"/>
      <c r="AI31" s="774"/>
      <c r="AJ31" s="775"/>
      <c r="AK31" s="821">
        <v>127</v>
      </c>
      <c r="AL31" s="817"/>
      <c r="AM31" s="817"/>
      <c r="AN31" s="817"/>
      <c r="AO31" s="817"/>
      <c r="AP31" s="817">
        <v>2697</v>
      </c>
      <c r="AQ31" s="817"/>
      <c r="AR31" s="817"/>
      <c r="AS31" s="817"/>
      <c r="AT31" s="817"/>
      <c r="AU31" s="817">
        <v>906</v>
      </c>
      <c r="AV31" s="817"/>
      <c r="AW31" s="817"/>
      <c r="AX31" s="817"/>
      <c r="AY31" s="817"/>
      <c r="AZ31" s="818" t="s">
        <v>552</v>
      </c>
      <c r="BA31" s="818"/>
      <c r="BB31" s="818"/>
      <c r="BC31" s="818"/>
      <c r="BD31" s="818"/>
      <c r="BE31" s="819" t="s">
        <v>392</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393</v>
      </c>
      <c r="C32" s="768"/>
      <c r="D32" s="768"/>
      <c r="E32" s="768"/>
      <c r="F32" s="768"/>
      <c r="G32" s="768"/>
      <c r="H32" s="768"/>
      <c r="I32" s="768"/>
      <c r="J32" s="768"/>
      <c r="K32" s="768"/>
      <c r="L32" s="768"/>
      <c r="M32" s="768"/>
      <c r="N32" s="768"/>
      <c r="O32" s="768"/>
      <c r="P32" s="769"/>
      <c r="Q32" s="770">
        <v>3744</v>
      </c>
      <c r="R32" s="771"/>
      <c r="S32" s="771"/>
      <c r="T32" s="771"/>
      <c r="U32" s="771"/>
      <c r="V32" s="771">
        <v>4043</v>
      </c>
      <c r="W32" s="771"/>
      <c r="X32" s="771"/>
      <c r="Y32" s="771"/>
      <c r="Z32" s="771"/>
      <c r="AA32" s="771">
        <v>-299</v>
      </c>
      <c r="AB32" s="771"/>
      <c r="AC32" s="771"/>
      <c r="AD32" s="771"/>
      <c r="AE32" s="772"/>
      <c r="AF32" s="773">
        <v>1927</v>
      </c>
      <c r="AG32" s="774"/>
      <c r="AH32" s="774"/>
      <c r="AI32" s="774"/>
      <c r="AJ32" s="775"/>
      <c r="AK32" s="821">
        <v>430</v>
      </c>
      <c r="AL32" s="817"/>
      <c r="AM32" s="817"/>
      <c r="AN32" s="817"/>
      <c r="AO32" s="817"/>
      <c r="AP32" s="817">
        <v>1903</v>
      </c>
      <c r="AQ32" s="817"/>
      <c r="AR32" s="817"/>
      <c r="AS32" s="817"/>
      <c r="AT32" s="817"/>
      <c r="AU32" s="817">
        <v>1146</v>
      </c>
      <c r="AV32" s="817"/>
      <c r="AW32" s="817"/>
      <c r="AX32" s="817"/>
      <c r="AY32" s="817"/>
      <c r="AZ32" s="818" t="s">
        <v>552</v>
      </c>
      <c r="BA32" s="818"/>
      <c r="BB32" s="818"/>
      <c r="BC32" s="818"/>
      <c r="BD32" s="818"/>
      <c r="BE32" s="819" t="s">
        <v>392</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394</v>
      </c>
      <c r="C33" s="768"/>
      <c r="D33" s="768"/>
      <c r="E33" s="768"/>
      <c r="F33" s="768"/>
      <c r="G33" s="768"/>
      <c r="H33" s="768"/>
      <c r="I33" s="768"/>
      <c r="J33" s="768"/>
      <c r="K33" s="768"/>
      <c r="L33" s="768"/>
      <c r="M33" s="768"/>
      <c r="N33" s="768"/>
      <c r="O33" s="768"/>
      <c r="P33" s="769"/>
      <c r="Q33" s="770">
        <v>100</v>
      </c>
      <c r="R33" s="771"/>
      <c r="S33" s="771"/>
      <c r="T33" s="771"/>
      <c r="U33" s="771"/>
      <c r="V33" s="771">
        <v>55</v>
      </c>
      <c r="W33" s="771"/>
      <c r="X33" s="771"/>
      <c r="Y33" s="771"/>
      <c r="Z33" s="771"/>
      <c r="AA33" s="771">
        <v>45</v>
      </c>
      <c r="AB33" s="771"/>
      <c r="AC33" s="771"/>
      <c r="AD33" s="771"/>
      <c r="AE33" s="772"/>
      <c r="AF33" s="773">
        <v>263</v>
      </c>
      <c r="AG33" s="774"/>
      <c r="AH33" s="774"/>
      <c r="AI33" s="774"/>
      <c r="AJ33" s="775"/>
      <c r="AK33" s="821" t="s">
        <v>552</v>
      </c>
      <c r="AL33" s="817"/>
      <c r="AM33" s="817"/>
      <c r="AN33" s="817"/>
      <c r="AO33" s="817"/>
      <c r="AP33" s="817" t="s">
        <v>552</v>
      </c>
      <c r="AQ33" s="817"/>
      <c r="AR33" s="817"/>
      <c r="AS33" s="817"/>
      <c r="AT33" s="817"/>
      <c r="AU33" s="817" t="s">
        <v>552</v>
      </c>
      <c r="AV33" s="817"/>
      <c r="AW33" s="817"/>
      <c r="AX33" s="817"/>
      <c r="AY33" s="817"/>
      <c r="AZ33" s="818" t="s">
        <v>552</v>
      </c>
      <c r="BA33" s="818"/>
      <c r="BB33" s="818"/>
      <c r="BC33" s="818"/>
      <c r="BD33" s="818"/>
      <c r="BE33" s="819" t="s">
        <v>392</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t="s">
        <v>395</v>
      </c>
      <c r="C34" s="768"/>
      <c r="D34" s="768"/>
      <c r="E34" s="768"/>
      <c r="F34" s="768"/>
      <c r="G34" s="768"/>
      <c r="H34" s="768"/>
      <c r="I34" s="768"/>
      <c r="J34" s="768"/>
      <c r="K34" s="768"/>
      <c r="L34" s="768"/>
      <c r="M34" s="768"/>
      <c r="N34" s="768"/>
      <c r="O34" s="768"/>
      <c r="P34" s="769"/>
      <c r="Q34" s="770">
        <v>75</v>
      </c>
      <c r="R34" s="771"/>
      <c r="S34" s="771"/>
      <c r="T34" s="771"/>
      <c r="U34" s="771"/>
      <c r="V34" s="771">
        <v>72</v>
      </c>
      <c r="W34" s="771"/>
      <c r="X34" s="771"/>
      <c r="Y34" s="771"/>
      <c r="Z34" s="771"/>
      <c r="AA34" s="771">
        <v>3</v>
      </c>
      <c r="AB34" s="771"/>
      <c r="AC34" s="771"/>
      <c r="AD34" s="771"/>
      <c r="AE34" s="772"/>
      <c r="AF34" s="773">
        <v>64</v>
      </c>
      <c r="AG34" s="774"/>
      <c r="AH34" s="774"/>
      <c r="AI34" s="774"/>
      <c r="AJ34" s="775"/>
      <c r="AK34" s="821">
        <v>36</v>
      </c>
      <c r="AL34" s="817"/>
      <c r="AM34" s="817"/>
      <c r="AN34" s="817"/>
      <c r="AO34" s="817"/>
      <c r="AP34" s="817">
        <v>119</v>
      </c>
      <c r="AQ34" s="817"/>
      <c r="AR34" s="817"/>
      <c r="AS34" s="817"/>
      <c r="AT34" s="817"/>
      <c r="AU34" s="817">
        <v>572</v>
      </c>
      <c r="AV34" s="817"/>
      <c r="AW34" s="817"/>
      <c r="AX34" s="817"/>
      <c r="AY34" s="817"/>
      <c r="AZ34" s="818" t="s">
        <v>552</v>
      </c>
      <c r="BA34" s="818"/>
      <c r="BB34" s="818"/>
      <c r="BC34" s="818"/>
      <c r="BD34" s="818"/>
      <c r="BE34" s="819" t="s">
        <v>392</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t="s">
        <v>396</v>
      </c>
      <c r="C35" s="768"/>
      <c r="D35" s="768"/>
      <c r="E35" s="768"/>
      <c r="F35" s="768"/>
      <c r="G35" s="768"/>
      <c r="H35" s="768"/>
      <c r="I35" s="768"/>
      <c r="J35" s="768"/>
      <c r="K35" s="768"/>
      <c r="L35" s="768"/>
      <c r="M35" s="768"/>
      <c r="N35" s="768"/>
      <c r="O35" s="768"/>
      <c r="P35" s="769"/>
      <c r="Q35" s="770">
        <v>30</v>
      </c>
      <c r="R35" s="771"/>
      <c r="S35" s="771"/>
      <c r="T35" s="771"/>
      <c r="U35" s="771"/>
      <c r="V35" s="771">
        <v>24</v>
      </c>
      <c r="W35" s="771"/>
      <c r="X35" s="771"/>
      <c r="Y35" s="771"/>
      <c r="Z35" s="771"/>
      <c r="AA35" s="771">
        <v>6</v>
      </c>
      <c r="AB35" s="771"/>
      <c r="AC35" s="771"/>
      <c r="AD35" s="771"/>
      <c r="AE35" s="772"/>
      <c r="AF35" s="773">
        <v>6</v>
      </c>
      <c r="AG35" s="774"/>
      <c r="AH35" s="774"/>
      <c r="AI35" s="774"/>
      <c r="AJ35" s="775"/>
      <c r="AK35" s="821">
        <v>20</v>
      </c>
      <c r="AL35" s="817"/>
      <c r="AM35" s="817"/>
      <c r="AN35" s="817"/>
      <c r="AO35" s="817"/>
      <c r="AP35" s="817">
        <v>24</v>
      </c>
      <c r="AQ35" s="817"/>
      <c r="AR35" s="817"/>
      <c r="AS35" s="817"/>
      <c r="AT35" s="817"/>
      <c r="AU35" s="817">
        <v>19</v>
      </c>
      <c r="AV35" s="817"/>
      <c r="AW35" s="817"/>
      <c r="AX35" s="817"/>
      <c r="AY35" s="817"/>
      <c r="AZ35" s="818" t="s">
        <v>552</v>
      </c>
      <c r="BA35" s="818"/>
      <c r="BB35" s="818"/>
      <c r="BC35" s="818"/>
      <c r="BD35" s="818"/>
      <c r="BE35" s="819" t="s">
        <v>397</v>
      </c>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376</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2977</v>
      </c>
      <c r="AG63" s="831"/>
      <c r="AH63" s="831"/>
      <c r="AI63" s="831"/>
      <c r="AJ63" s="832"/>
      <c r="AK63" s="833"/>
      <c r="AL63" s="828"/>
      <c r="AM63" s="828"/>
      <c r="AN63" s="828"/>
      <c r="AO63" s="828"/>
      <c r="AP63" s="831">
        <v>4743</v>
      </c>
      <c r="AQ63" s="831"/>
      <c r="AR63" s="831"/>
      <c r="AS63" s="831"/>
      <c r="AT63" s="831"/>
      <c r="AU63" s="831">
        <v>2643</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401</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402</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553</v>
      </c>
      <c r="C68" s="857"/>
      <c r="D68" s="857"/>
      <c r="E68" s="857"/>
      <c r="F68" s="857"/>
      <c r="G68" s="857"/>
      <c r="H68" s="857"/>
      <c r="I68" s="857"/>
      <c r="J68" s="857"/>
      <c r="K68" s="857"/>
      <c r="L68" s="857"/>
      <c r="M68" s="857"/>
      <c r="N68" s="857"/>
      <c r="O68" s="857"/>
      <c r="P68" s="858"/>
      <c r="Q68" s="859">
        <v>2156</v>
      </c>
      <c r="R68" s="853"/>
      <c r="S68" s="853"/>
      <c r="T68" s="853"/>
      <c r="U68" s="853"/>
      <c r="V68" s="853">
        <v>1986</v>
      </c>
      <c r="W68" s="853"/>
      <c r="X68" s="853"/>
      <c r="Y68" s="853"/>
      <c r="Z68" s="853"/>
      <c r="AA68" s="853">
        <v>170</v>
      </c>
      <c r="AB68" s="853"/>
      <c r="AC68" s="853"/>
      <c r="AD68" s="853"/>
      <c r="AE68" s="853"/>
      <c r="AF68" s="853">
        <v>170</v>
      </c>
      <c r="AG68" s="853"/>
      <c r="AH68" s="853"/>
      <c r="AI68" s="853"/>
      <c r="AJ68" s="853"/>
      <c r="AK68" s="853" t="s">
        <v>552</v>
      </c>
      <c r="AL68" s="853"/>
      <c r="AM68" s="853"/>
      <c r="AN68" s="853"/>
      <c r="AO68" s="853"/>
      <c r="AP68" s="853" t="s">
        <v>552</v>
      </c>
      <c r="AQ68" s="853"/>
      <c r="AR68" s="853"/>
      <c r="AS68" s="853"/>
      <c r="AT68" s="853"/>
      <c r="AU68" s="853" t="s">
        <v>552</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554</v>
      </c>
      <c r="C69" s="861"/>
      <c r="D69" s="861"/>
      <c r="E69" s="861"/>
      <c r="F69" s="861"/>
      <c r="G69" s="861"/>
      <c r="H69" s="861"/>
      <c r="I69" s="861"/>
      <c r="J69" s="861"/>
      <c r="K69" s="861"/>
      <c r="L69" s="861"/>
      <c r="M69" s="861"/>
      <c r="N69" s="861"/>
      <c r="O69" s="861"/>
      <c r="P69" s="862"/>
      <c r="Q69" s="863">
        <v>346</v>
      </c>
      <c r="R69" s="817"/>
      <c r="S69" s="817"/>
      <c r="T69" s="817"/>
      <c r="U69" s="817"/>
      <c r="V69" s="817">
        <v>346</v>
      </c>
      <c r="W69" s="817"/>
      <c r="X69" s="817"/>
      <c r="Y69" s="817"/>
      <c r="Z69" s="817"/>
      <c r="AA69" s="817">
        <v>0</v>
      </c>
      <c r="AB69" s="817"/>
      <c r="AC69" s="817"/>
      <c r="AD69" s="817"/>
      <c r="AE69" s="817"/>
      <c r="AF69" s="817">
        <v>0</v>
      </c>
      <c r="AG69" s="817"/>
      <c r="AH69" s="817"/>
      <c r="AI69" s="817"/>
      <c r="AJ69" s="817"/>
      <c r="AK69" s="817">
        <v>2</v>
      </c>
      <c r="AL69" s="817"/>
      <c r="AM69" s="817"/>
      <c r="AN69" s="817"/>
      <c r="AO69" s="817"/>
      <c r="AP69" s="817" t="s">
        <v>552</v>
      </c>
      <c r="AQ69" s="817"/>
      <c r="AR69" s="817"/>
      <c r="AS69" s="817"/>
      <c r="AT69" s="817"/>
      <c r="AU69" s="817" t="s">
        <v>552</v>
      </c>
      <c r="AV69" s="817"/>
      <c r="AW69" s="817"/>
      <c r="AX69" s="817"/>
      <c r="AY69" s="817"/>
      <c r="AZ69" s="819" t="s">
        <v>563</v>
      </c>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555</v>
      </c>
      <c r="C70" s="861"/>
      <c r="D70" s="861"/>
      <c r="E70" s="861"/>
      <c r="F70" s="861"/>
      <c r="G70" s="861"/>
      <c r="H70" s="861"/>
      <c r="I70" s="861"/>
      <c r="J70" s="861"/>
      <c r="K70" s="861"/>
      <c r="L70" s="861"/>
      <c r="M70" s="861"/>
      <c r="N70" s="861"/>
      <c r="O70" s="861"/>
      <c r="P70" s="862"/>
      <c r="Q70" s="863">
        <v>21</v>
      </c>
      <c r="R70" s="817"/>
      <c r="S70" s="817"/>
      <c r="T70" s="817"/>
      <c r="U70" s="817"/>
      <c r="V70" s="817">
        <v>23</v>
      </c>
      <c r="W70" s="817"/>
      <c r="X70" s="817"/>
      <c r="Y70" s="817"/>
      <c r="Z70" s="817"/>
      <c r="AA70" s="817">
        <v>-1</v>
      </c>
      <c r="AB70" s="817"/>
      <c r="AC70" s="817"/>
      <c r="AD70" s="817"/>
      <c r="AE70" s="817"/>
      <c r="AF70" s="817">
        <v>-1</v>
      </c>
      <c r="AG70" s="817"/>
      <c r="AH70" s="817"/>
      <c r="AI70" s="817"/>
      <c r="AJ70" s="817"/>
      <c r="AK70" s="817" t="s">
        <v>552</v>
      </c>
      <c r="AL70" s="817"/>
      <c r="AM70" s="817"/>
      <c r="AN70" s="817"/>
      <c r="AO70" s="817"/>
      <c r="AP70" s="817" t="s">
        <v>552</v>
      </c>
      <c r="AQ70" s="817"/>
      <c r="AR70" s="817"/>
      <c r="AS70" s="817"/>
      <c r="AT70" s="817"/>
      <c r="AU70" s="817" t="s">
        <v>552</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556</v>
      </c>
      <c r="C71" s="861"/>
      <c r="D71" s="861"/>
      <c r="E71" s="861"/>
      <c r="F71" s="861"/>
      <c r="G71" s="861"/>
      <c r="H71" s="861"/>
      <c r="I71" s="861"/>
      <c r="J71" s="861"/>
      <c r="K71" s="861"/>
      <c r="L71" s="861"/>
      <c r="M71" s="861"/>
      <c r="N71" s="861"/>
      <c r="O71" s="861"/>
      <c r="P71" s="862"/>
      <c r="Q71" s="863">
        <v>72</v>
      </c>
      <c r="R71" s="817"/>
      <c r="S71" s="817"/>
      <c r="T71" s="817"/>
      <c r="U71" s="817"/>
      <c r="V71" s="817">
        <v>61</v>
      </c>
      <c r="W71" s="817"/>
      <c r="X71" s="817"/>
      <c r="Y71" s="817"/>
      <c r="Z71" s="817"/>
      <c r="AA71" s="817">
        <v>11</v>
      </c>
      <c r="AB71" s="817"/>
      <c r="AC71" s="817"/>
      <c r="AD71" s="817"/>
      <c r="AE71" s="817"/>
      <c r="AF71" s="817">
        <v>11</v>
      </c>
      <c r="AG71" s="817"/>
      <c r="AH71" s="817"/>
      <c r="AI71" s="817"/>
      <c r="AJ71" s="817"/>
      <c r="AK71" s="817" t="s">
        <v>552</v>
      </c>
      <c r="AL71" s="817"/>
      <c r="AM71" s="817"/>
      <c r="AN71" s="817"/>
      <c r="AO71" s="817"/>
      <c r="AP71" s="817" t="s">
        <v>552</v>
      </c>
      <c r="AQ71" s="817"/>
      <c r="AR71" s="817"/>
      <c r="AS71" s="817"/>
      <c r="AT71" s="817"/>
      <c r="AU71" s="817" t="s">
        <v>552</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557</v>
      </c>
      <c r="C72" s="861"/>
      <c r="D72" s="861"/>
      <c r="E72" s="861"/>
      <c r="F72" s="861"/>
      <c r="G72" s="861"/>
      <c r="H72" s="861"/>
      <c r="I72" s="861"/>
      <c r="J72" s="861"/>
      <c r="K72" s="861"/>
      <c r="L72" s="861"/>
      <c r="M72" s="861"/>
      <c r="N72" s="861"/>
      <c r="O72" s="861"/>
      <c r="P72" s="862"/>
      <c r="Q72" s="863">
        <v>407</v>
      </c>
      <c r="R72" s="817"/>
      <c r="S72" s="817"/>
      <c r="T72" s="817"/>
      <c r="U72" s="817"/>
      <c r="V72" s="817">
        <v>217</v>
      </c>
      <c r="W72" s="817"/>
      <c r="X72" s="817"/>
      <c r="Y72" s="817"/>
      <c r="Z72" s="817"/>
      <c r="AA72" s="817">
        <v>190</v>
      </c>
      <c r="AB72" s="817"/>
      <c r="AC72" s="817"/>
      <c r="AD72" s="817"/>
      <c r="AE72" s="817"/>
      <c r="AF72" s="817">
        <v>190</v>
      </c>
      <c r="AG72" s="817"/>
      <c r="AH72" s="817"/>
      <c r="AI72" s="817"/>
      <c r="AJ72" s="817"/>
      <c r="AK72" s="817">
        <v>114</v>
      </c>
      <c r="AL72" s="817"/>
      <c r="AM72" s="817"/>
      <c r="AN72" s="817"/>
      <c r="AO72" s="817"/>
      <c r="AP72" s="817" t="s">
        <v>552</v>
      </c>
      <c r="AQ72" s="817"/>
      <c r="AR72" s="817"/>
      <c r="AS72" s="817"/>
      <c r="AT72" s="817"/>
      <c r="AU72" s="817" t="s">
        <v>552</v>
      </c>
      <c r="AV72" s="817"/>
      <c r="AW72" s="817"/>
      <c r="AX72" s="817"/>
      <c r="AY72" s="817"/>
      <c r="AZ72" s="819" t="s">
        <v>564</v>
      </c>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558</v>
      </c>
      <c r="C73" s="861"/>
      <c r="D73" s="861"/>
      <c r="E73" s="861"/>
      <c r="F73" s="861"/>
      <c r="G73" s="861"/>
      <c r="H73" s="861"/>
      <c r="I73" s="861"/>
      <c r="J73" s="861"/>
      <c r="K73" s="861"/>
      <c r="L73" s="861"/>
      <c r="M73" s="861"/>
      <c r="N73" s="861"/>
      <c r="O73" s="861"/>
      <c r="P73" s="862"/>
      <c r="Q73" s="863">
        <v>218789</v>
      </c>
      <c r="R73" s="817"/>
      <c r="S73" s="817"/>
      <c r="T73" s="817"/>
      <c r="U73" s="817"/>
      <c r="V73" s="817">
        <v>212178</v>
      </c>
      <c r="W73" s="817"/>
      <c r="X73" s="817"/>
      <c r="Y73" s="817"/>
      <c r="Z73" s="817"/>
      <c r="AA73" s="817">
        <v>6611</v>
      </c>
      <c r="AB73" s="817"/>
      <c r="AC73" s="817"/>
      <c r="AD73" s="817"/>
      <c r="AE73" s="817"/>
      <c r="AF73" s="817">
        <v>6611</v>
      </c>
      <c r="AG73" s="817"/>
      <c r="AH73" s="817"/>
      <c r="AI73" s="817"/>
      <c r="AJ73" s="817"/>
      <c r="AK73" s="817" t="s">
        <v>552</v>
      </c>
      <c r="AL73" s="817"/>
      <c r="AM73" s="817"/>
      <c r="AN73" s="817"/>
      <c r="AO73" s="817"/>
      <c r="AP73" s="817" t="s">
        <v>552</v>
      </c>
      <c r="AQ73" s="817"/>
      <c r="AR73" s="817"/>
      <c r="AS73" s="817"/>
      <c r="AT73" s="817"/>
      <c r="AU73" s="817" t="s">
        <v>552</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376</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6981</v>
      </c>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76</v>
      </c>
      <c r="CS102" s="839"/>
      <c r="CT102" s="839"/>
      <c r="CU102" s="839"/>
      <c r="CV102" s="878"/>
      <c r="CW102" s="877">
        <v>38</v>
      </c>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294</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294</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294</v>
      </c>
      <c r="DR109" s="880"/>
      <c r="DS109" s="880"/>
      <c r="DT109" s="880"/>
      <c r="DU109" s="881"/>
      <c r="DV109" s="879" t="s">
        <v>414</v>
      </c>
      <c r="DW109" s="880"/>
      <c r="DX109" s="880"/>
      <c r="DY109" s="880"/>
      <c r="DZ109" s="882"/>
    </row>
    <row r="110" spans="1:131" s="212" customFormat="1" ht="26.25" customHeight="1" x14ac:dyDescent="0.15">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2992808</v>
      </c>
      <c r="AB110" s="887"/>
      <c r="AC110" s="887"/>
      <c r="AD110" s="887"/>
      <c r="AE110" s="888"/>
      <c r="AF110" s="889">
        <v>2953008</v>
      </c>
      <c r="AG110" s="887"/>
      <c r="AH110" s="887"/>
      <c r="AI110" s="887"/>
      <c r="AJ110" s="888"/>
      <c r="AK110" s="889">
        <v>2926541</v>
      </c>
      <c r="AL110" s="887"/>
      <c r="AM110" s="887"/>
      <c r="AN110" s="887"/>
      <c r="AO110" s="888"/>
      <c r="AP110" s="890">
        <v>23.4</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24539759</v>
      </c>
      <c r="BR110" s="918"/>
      <c r="BS110" s="918"/>
      <c r="BT110" s="918"/>
      <c r="BU110" s="918"/>
      <c r="BV110" s="918">
        <v>24705881</v>
      </c>
      <c r="BW110" s="918"/>
      <c r="BX110" s="918"/>
      <c r="BY110" s="918"/>
      <c r="BZ110" s="918"/>
      <c r="CA110" s="918">
        <v>24241769</v>
      </c>
      <c r="CB110" s="918"/>
      <c r="CC110" s="918"/>
      <c r="CD110" s="918"/>
      <c r="CE110" s="918"/>
      <c r="CF110" s="931">
        <v>194</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2844364</v>
      </c>
      <c r="BR112" s="913"/>
      <c r="BS112" s="913"/>
      <c r="BT112" s="913"/>
      <c r="BU112" s="913"/>
      <c r="BV112" s="913">
        <v>2810988</v>
      </c>
      <c r="BW112" s="913"/>
      <c r="BX112" s="913"/>
      <c r="BY112" s="913"/>
      <c r="BZ112" s="913"/>
      <c r="CA112" s="913">
        <v>2642595</v>
      </c>
      <c r="CB112" s="913"/>
      <c r="CC112" s="913"/>
      <c r="CD112" s="913"/>
      <c r="CE112" s="913"/>
      <c r="CF112" s="907">
        <v>21.1</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328208</v>
      </c>
      <c r="AB113" s="925"/>
      <c r="AC113" s="925"/>
      <c r="AD113" s="925"/>
      <c r="AE113" s="926"/>
      <c r="AF113" s="927">
        <v>324753</v>
      </c>
      <c r="AG113" s="925"/>
      <c r="AH113" s="925"/>
      <c r="AI113" s="925"/>
      <c r="AJ113" s="926"/>
      <c r="AK113" s="927">
        <v>350137</v>
      </c>
      <c r="AL113" s="925"/>
      <c r="AM113" s="925"/>
      <c r="AN113" s="925"/>
      <c r="AO113" s="926"/>
      <c r="AP113" s="928">
        <v>2.8</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4921473</v>
      </c>
      <c r="BR114" s="913"/>
      <c r="BS114" s="913"/>
      <c r="BT114" s="913"/>
      <c r="BU114" s="913"/>
      <c r="BV114" s="913">
        <v>4877100</v>
      </c>
      <c r="BW114" s="913"/>
      <c r="BX114" s="913"/>
      <c r="BY114" s="913"/>
      <c r="BZ114" s="913"/>
      <c r="CA114" s="913">
        <v>4723718</v>
      </c>
      <c r="CB114" s="913"/>
      <c r="CC114" s="913"/>
      <c r="CD114" s="913"/>
      <c r="CE114" s="913"/>
      <c r="CF114" s="907">
        <v>37.799999999999997</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3321016</v>
      </c>
      <c r="AB117" s="966"/>
      <c r="AC117" s="966"/>
      <c r="AD117" s="966"/>
      <c r="AE117" s="967"/>
      <c r="AF117" s="968">
        <v>3277761</v>
      </c>
      <c r="AG117" s="966"/>
      <c r="AH117" s="966"/>
      <c r="AI117" s="966"/>
      <c r="AJ117" s="967"/>
      <c r="AK117" s="968">
        <v>3276678</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294</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444</v>
      </c>
      <c r="BP119" s="992"/>
      <c r="BQ119" s="986">
        <v>32305596</v>
      </c>
      <c r="BR119" s="987"/>
      <c r="BS119" s="987"/>
      <c r="BT119" s="987"/>
      <c r="BU119" s="987"/>
      <c r="BV119" s="987">
        <v>32393969</v>
      </c>
      <c r="BW119" s="987"/>
      <c r="BX119" s="987"/>
      <c r="BY119" s="987"/>
      <c r="BZ119" s="987"/>
      <c r="CA119" s="987">
        <v>31608082</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16028026</v>
      </c>
      <c r="BR120" s="918"/>
      <c r="BS120" s="918"/>
      <c r="BT120" s="918"/>
      <c r="BU120" s="918"/>
      <c r="BV120" s="918">
        <v>15834638</v>
      </c>
      <c r="BW120" s="918"/>
      <c r="BX120" s="918"/>
      <c r="BY120" s="918"/>
      <c r="BZ120" s="918"/>
      <c r="CA120" s="918">
        <v>13739271</v>
      </c>
      <c r="CB120" s="918"/>
      <c r="CC120" s="918"/>
      <c r="CD120" s="918"/>
      <c r="CE120" s="918"/>
      <c r="CF120" s="931">
        <v>110</v>
      </c>
      <c r="CG120" s="932"/>
      <c r="CH120" s="932"/>
      <c r="CI120" s="932"/>
      <c r="CJ120" s="932"/>
      <c r="CK120" s="993" t="s">
        <v>448</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1158131</v>
      </c>
      <c r="DH120" s="918"/>
      <c r="DI120" s="918"/>
      <c r="DJ120" s="918"/>
      <c r="DK120" s="918"/>
      <c r="DL120" s="918">
        <v>1199174</v>
      </c>
      <c r="DM120" s="918"/>
      <c r="DN120" s="918"/>
      <c r="DO120" s="918"/>
      <c r="DP120" s="918"/>
      <c r="DQ120" s="918">
        <v>1145905</v>
      </c>
      <c r="DR120" s="918"/>
      <c r="DS120" s="918"/>
      <c r="DT120" s="918"/>
      <c r="DU120" s="918"/>
      <c r="DV120" s="919">
        <v>9.1999999999999993</v>
      </c>
      <c r="DW120" s="919"/>
      <c r="DX120" s="919"/>
      <c r="DY120" s="919"/>
      <c r="DZ120" s="920"/>
    </row>
    <row r="121" spans="1:130" s="212" customFormat="1" ht="26.25" customHeight="1" x14ac:dyDescent="0.15">
      <c r="A121" s="1044"/>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v>884597</v>
      </c>
      <c r="BR121" s="913"/>
      <c r="BS121" s="913"/>
      <c r="BT121" s="913"/>
      <c r="BU121" s="913"/>
      <c r="BV121" s="913">
        <v>767056</v>
      </c>
      <c r="BW121" s="913"/>
      <c r="BX121" s="913"/>
      <c r="BY121" s="913"/>
      <c r="BZ121" s="913"/>
      <c r="CA121" s="913">
        <v>620599</v>
      </c>
      <c r="CB121" s="913"/>
      <c r="CC121" s="913"/>
      <c r="CD121" s="913"/>
      <c r="CE121" s="913"/>
      <c r="CF121" s="907">
        <v>5</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v>938196</v>
      </c>
      <c r="DH121" s="913"/>
      <c r="DI121" s="913"/>
      <c r="DJ121" s="913"/>
      <c r="DK121" s="913"/>
      <c r="DL121" s="913">
        <v>939899</v>
      </c>
      <c r="DM121" s="913"/>
      <c r="DN121" s="913"/>
      <c r="DO121" s="913"/>
      <c r="DP121" s="913"/>
      <c r="DQ121" s="913">
        <v>906093</v>
      </c>
      <c r="DR121" s="913"/>
      <c r="DS121" s="913"/>
      <c r="DT121" s="913"/>
      <c r="DU121" s="913"/>
      <c r="DV121" s="914">
        <v>7.3</v>
      </c>
      <c r="DW121" s="914"/>
      <c r="DX121" s="914"/>
      <c r="DY121" s="914"/>
      <c r="DZ121" s="915"/>
    </row>
    <row r="122" spans="1:130" s="212" customFormat="1" ht="26.25" customHeight="1" x14ac:dyDescent="0.15">
      <c r="A122" s="1044"/>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20361892</v>
      </c>
      <c r="BR122" s="987"/>
      <c r="BS122" s="987"/>
      <c r="BT122" s="987"/>
      <c r="BU122" s="987"/>
      <c r="BV122" s="987">
        <v>20444451</v>
      </c>
      <c r="BW122" s="987"/>
      <c r="BX122" s="987"/>
      <c r="BY122" s="987"/>
      <c r="BZ122" s="987"/>
      <c r="CA122" s="987">
        <v>20493895</v>
      </c>
      <c r="CB122" s="987"/>
      <c r="CC122" s="987"/>
      <c r="CD122" s="987"/>
      <c r="CE122" s="987"/>
      <c r="CF122" s="1004">
        <v>164</v>
      </c>
      <c r="CG122" s="1005"/>
      <c r="CH122" s="1005"/>
      <c r="CI122" s="1005"/>
      <c r="CJ122" s="1005"/>
      <c r="CK122" s="996"/>
      <c r="CL122" s="997"/>
      <c r="CM122" s="997"/>
      <c r="CN122" s="997"/>
      <c r="CO122" s="998"/>
      <c r="CP122" s="1006" t="s">
        <v>395</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v>571691</v>
      </c>
      <c r="DR122" s="913"/>
      <c r="DS122" s="913"/>
      <c r="DT122" s="913"/>
      <c r="DU122" s="913"/>
      <c r="DV122" s="914">
        <v>4.5999999999999996</v>
      </c>
      <c r="DW122" s="914"/>
      <c r="DX122" s="914"/>
      <c r="DY122" s="914"/>
      <c r="DZ122" s="915"/>
    </row>
    <row r="123" spans="1:130" s="212" customFormat="1" ht="26.25" customHeight="1" x14ac:dyDescent="0.15">
      <c r="A123" s="1044"/>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452</v>
      </c>
      <c r="BP123" s="992"/>
      <c r="BQ123" s="1050">
        <v>37274515</v>
      </c>
      <c r="BR123" s="1051"/>
      <c r="BS123" s="1051"/>
      <c r="BT123" s="1051"/>
      <c r="BU123" s="1051"/>
      <c r="BV123" s="1051">
        <v>37046145</v>
      </c>
      <c r="BW123" s="1051"/>
      <c r="BX123" s="1051"/>
      <c r="BY123" s="1051"/>
      <c r="BZ123" s="1051"/>
      <c r="CA123" s="1051">
        <v>34853765</v>
      </c>
      <c r="CB123" s="1051"/>
      <c r="CC123" s="1051"/>
      <c r="CD123" s="1051"/>
      <c r="CE123" s="1051"/>
      <c r="CF123" s="988"/>
      <c r="CG123" s="989"/>
      <c r="CH123" s="989"/>
      <c r="CI123" s="989"/>
      <c r="CJ123" s="990"/>
      <c r="CK123" s="996"/>
      <c r="CL123" s="997"/>
      <c r="CM123" s="997"/>
      <c r="CN123" s="997"/>
      <c r="CO123" s="998"/>
      <c r="CP123" s="1006" t="s">
        <v>396</v>
      </c>
      <c r="CQ123" s="1007"/>
      <c r="CR123" s="1007"/>
      <c r="CS123" s="1007"/>
      <c r="CT123" s="1007"/>
      <c r="CU123" s="1007"/>
      <c r="CV123" s="1007"/>
      <c r="CW123" s="1007"/>
      <c r="CX123" s="1007"/>
      <c r="CY123" s="1007"/>
      <c r="CZ123" s="1007"/>
      <c r="DA123" s="1007"/>
      <c r="DB123" s="1007"/>
      <c r="DC123" s="1007"/>
      <c r="DD123" s="1007"/>
      <c r="DE123" s="1007"/>
      <c r="DF123" s="1008"/>
      <c r="DG123" s="945">
        <v>25459</v>
      </c>
      <c r="DH123" s="946"/>
      <c r="DI123" s="946"/>
      <c r="DJ123" s="946"/>
      <c r="DK123" s="947"/>
      <c r="DL123" s="948">
        <v>21184</v>
      </c>
      <c r="DM123" s="946"/>
      <c r="DN123" s="946"/>
      <c r="DO123" s="946"/>
      <c r="DP123" s="947"/>
      <c r="DQ123" s="948">
        <v>18906</v>
      </c>
      <c r="DR123" s="946"/>
      <c r="DS123" s="946"/>
      <c r="DT123" s="946"/>
      <c r="DU123" s="947"/>
      <c r="DV123" s="949">
        <v>0.2</v>
      </c>
      <c r="DW123" s="950"/>
      <c r="DX123" s="950"/>
      <c r="DY123" s="950"/>
      <c r="DZ123" s="951"/>
    </row>
    <row r="124" spans="1:130" s="212" customFormat="1" ht="26.25" customHeight="1" thickBot="1" x14ac:dyDescent="0.2">
      <c r="A124" s="1044"/>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v>722578</v>
      </c>
      <c r="DH124" s="973"/>
      <c r="DI124" s="973"/>
      <c r="DJ124" s="973"/>
      <c r="DK124" s="974"/>
      <c r="DL124" s="972">
        <v>650731</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459</v>
      </c>
      <c r="AY127" s="1019"/>
      <c r="AZ127" s="1019"/>
      <c r="BA127" s="1019"/>
      <c r="BB127" s="1019"/>
      <c r="BC127" s="1019"/>
      <c r="BD127" s="1019"/>
      <c r="BE127" s="1020"/>
      <c r="BF127" s="1021" t="s">
        <v>460</v>
      </c>
      <c r="BG127" s="1019"/>
      <c r="BH127" s="1019"/>
      <c r="BI127" s="1019"/>
      <c r="BJ127" s="1019"/>
      <c r="BK127" s="1019"/>
      <c r="BL127" s="1020"/>
      <c r="BM127" s="1021" t="s">
        <v>461</v>
      </c>
      <c r="BN127" s="1019"/>
      <c r="BO127" s="1019"/>
      <c r="BP127" s="1019"/>
      <c r="BQ127" s="1019"/>
      <c r="BR127" s="1019"/>
      <c r="BS127" s="1020"/>
      <c r="BT127" s="1021" t="s">
        <v>462</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465</v>
      </c>
      <c r="X128" s="1030"/>
      <c r="Y128" s="1030"/>
      <c r="Z128" s="1031"/>
      <c r="AA128" s="1032">
        <v>97767</v>
      </c>
      <c r="AB128" s="1033"/>
      <c r="AC128" s="1033"/>
      <c r="AD128" s="1033"/>
      <c r="AE128" s="1034"/>
      <c r="AF128" s="1035">
        <v>96828</v>
      </c>
      <c r="AG128" s="1033"/>
      <c r="AH128" s="1033"/>
      <c r="AI128" s="1033"/>
      <c r="AJ128" s="1034"/>
      <c r="AK128" s="1035">
        <v>84337</v>
      </c>
      <c r="AL128" s="1033"/>
      <c r="AM128" s="1033"/>
      <c r="AN128" s="1033"/>
      <c r="AO128" s="1034"/>
      <c r="AP128" s="1036"/>
      <c r="AQ128" s="1037"/>
      <c r="AR128" s="1037"/>
      <c r="AS128" s="1037"/>
      <c r="AT128" s="1038"/>
      <c r="AU128" s="214"/>
      <c r="AV128" s="214"/>
      <c r="AW128" s="214"/>
      <c r="AX128" s="883" t="s">
        <v>466</v>
      </c>
      <c r="AY128" s="884"/>
      <c r="AZ128" s="884"/>
      <c r="BA128" s="884"/>
      <c r="BB128" s="884"/>
      <c r="BC128" s="884"/>
      <c r="BD128" s="884"/>
      <c r="BE128" s="885"/>
      <c r="BF128" s="1039" t="s">
        <v>122</v>
      </c>
      <c r="BG128" s="1040"/>
      <c r="BH128" s="1040"/>
      <c r="BI128" s="1040"/>
      <c r="BJ128" s="1040"/>
      <c r="BK128" s="1040"/>
      <c r="BL128" s="1041"/>
      <c r="BM128" s="1039">
        <v>12.79</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467</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14592649</v>
      </c>
      <c r="AB129" s="946"/>
      <c r="AC129" s="946"/>
      <c r="AD129" s="946"/>
      <c r="AE129" s="947"/>
      <c r="AF129" s="948">
        <v>14659459</v>
      </c>
      <c r="AG129" s="946"/>
      <c r="AH129" s="946"/>
      <c r="AI129" s="946"/>
      <c r="AJ129" s="947"/>
      <c r="AK129" s="948">
        <v>14855258</v>
      </c>
      <c r="AL129" s="946"/>
      <c r="AM129" s="946"/>
      <c r="AN129" s="946"/>
      <c r="AO129" s="947"/>
      <c r="AP129" s="1060"/>
      <c r="AQ129" s="1061"/>
      <c r="AR129" s="1061"/>
      <c r="AS129" s="1061"/>
      <c r="AT129" s="1062"/>
      <c r="AU129" s="215"/>
      <c r="AV129" s="215"/>
      <c r="AW129" s="215"/>
      <c r="AX129" s="1052" t="s">
        <v>469</v>
      </c>
      <c r="AY129" s="910"/>
      <c r="AZ129" s="910"/>
      <c r="BA129" s="910"/>
      <c r="BB129" s="910"/>
      <c r="BC129" s="910"/>
      <c r="BD129" s="910"/>
      <c r="BE129" s="911"/>
      <c r="BF129" s="1053" t="s">
        <v>122</v>
      </c>
      <c r="BG129" s="1054"/>
      <c r="BH129" s="1054"/>
      <c r="BI129" s="1054"/>
      <c r="BJ129" s="1054"/>
      <c r="BK129" s="1054"/>
      <c r="BL129" s="1055"/>
      <c r="BM129" s="1053">
        <v>17.79</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2395405</v>
      </c>
      <c r="AB130" s="946"/>
      <c r="AC130" s="946"/>
      <c r="AD130" s="946"/>
      <c r="AE130" s="947"/>
      <c r="AF130" s="948">
        <v>2356964</v>
      </c>
      <c r="AG130" s="946"/>
      <c r="AH130" s="946"/>
      <c r="AI130" s="946"/>
      <c r="AJ130" s="947"/>
      <c r="AK130" s="948">
        <v>2360142</v>
      </c>
      <c r="AL130" s="946"/>
      <c r="AM130" s="946"/>
      <c r="AN130" s="946"/>
      <c r="AO130" s="947"/>
      <c r="AP130" s="1060"/>
      <c r="AQ130" s="1061"/>
      <c r="AR130" s="1061"/>
      <c r="AS130" s="1061"/>
      <c r="AT130" s="1062"/>
      <c r="AU130" s="215"/>
      <c r="AV130" s="215"/>
      <c r="AW130" s="215"/>
      <c r="AX130" s="1052" t="s">
        <v>472</v>
      </c>
      <c r="AY130" s="910"/>
      <c r="AZ130" s="910"/>
      <c r="BA130" s="910"/>
      <c r="BB130" s="910"/>
      <c r="BC130" s="910"/>
      <c r="BD130" s="910"/>
      <c r="BE130" s="911"/>
      <c r="BF130" s="1088">
        <v>6.7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12197244</v>
      </c>
      <c r="AB131" s="973"/>
      <c r="AC131" s="973"/>
      <c r="AD131" s="973"/>
      <c r="AE131" s="974"/>
      <c r="AF131" s="972">
        <v>12302495</v>
      </c>
      <c r="AG131" s="973"/>
      <c r="AH131" s="973"/>
      <c r="AI131" s="973"/>
      <c r="AJ131" s="974"/>
      <c r="AK131" s="972">
        <v>12495116</v>
      </c>
      <c r="AL131" s="973"/>
      <c r="AM131" s="973"/>
      <c r="AN131" s="973"/>
      <c r="AO131" s="974"/>
      <c r="AP131" s="1097"/>
      <c r="AQ131" s="1098"/>
      <c r="AR131" s="1098"/>
      <c r="AS131" s="1098"/>
      <c r="AT131" s="1099"/>
      <c r="AU131" s="215"/>
      <c r="AV131" s="215"/>
      <c r="AW131" s="215"/>
      <c r="AX131" s="1070" t="s">
        <v>474</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6.7871397829999998</v>
      </c>
      <c r="AB132" s="1084"/>
      <c r="AC132" s="1084"/>
      <c r="AD132" s="1084"/>
      <c r="AE132" s="1085"/>
      <c r="AF132" s="1086">
        <v>6.6975763859999997</v>
      </c>
      <c r="AG132" s="1084"/>
      <c r="AH132" s="1084"/>
      <c r="AI132" s="1084"/>
      <c r="AJ132" s="1085"/>
      <c r="AK132" s="1086">
        <v>6.6601942709999999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5.6</v>
      </c>
      <c r="AB133" s="1067"/>
      <c r="AC133" s="1067"/>
      <c r="AD133" s="1067"/>
      <c r="AE133" s="1068"/>
      <c r="AF133" s="1066">
        <v>6.3</v>
      </c>
      <c r="AG133" s="1067"/>
      <c r="AH133" s="1067"/>
      <c r="AI133" s="1067"/>
      <c r="AJ133" s="1068"/>
      <c r="AK133" s="1066">
        <v>6.7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SmGnRWyxgVOHAuey6qdXFYk5rm2/tpeGTFIJRs47wOM1hR3rM59dOOpwZARw+frqnuSzD6HVVzMVPDFLqEYTw==" saltValue="2eh+KnJS8MjVYRtP1I9FI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1i+R4/OO1dEAFt1Tl02ct4WK1Q0f5CLWxBXMGa+tXU7SvuGAjkqwePBX0F5uVWLnkWTBLaI6mtvxRJyr0zABOA==" saltValue="qFDYumYtiL4JSjapX+f2W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sqref="A1:A1048576"/>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YDwV/7Ib7np+rhBL5u5uWwHxqxTLqCkb4aMydO/6X9CiTLpGRge9WjOr4a6lXcWKKS/agga7SwkhH9T6+gLtQ==" saltValue="gEDDl4/9Z5H7CJRZHmFB9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sqref="A1:A1048576"/>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1" t="s">
        <v>481</v>
      </c>
      <c r="AP7" s="253"/>
      <c r="AQ7" s="254" t="s">
        <v>482</v>
      </c>
      <c r="AR7" s="255"/>
    </row>
    <row r="8" spans="1:46" x14ac:dyDescent="0.15">
      <c r="A8" s="247"/>
      <c r="AK8" s="256"/>
      <c r="AL8" s="257"/>
      <c r="AM8" s="257"/>
      <c r="AN8" s="258"/>
      <c r="AO8" s="1102"/>
      <c r="AP8" s="259" t="s">
        <v>483</v>
      </c>
      <c r="AQ8" s="260" t="s">
        <v>484</v>
      </c>
      <c r="AR8" s="261" t="s">
        <v>485</v>
      </c>
    </row>
    <row r="9" spans="1:46" x14ac:dyDescent="0.15">
      <c r="A9" s="247"/>
      <c r="AK9" s="1103" t="s">
        <v>486</v>
      </c>
      <c r="AL9" s="1104"/>
      <c r="AM9" s="1104"/>
      <c r="AN9" s="1105"/>
      <c r="AO9" s="262">
        <v>4527125</v>
      </c>
      <c r="AP9" s="262">
        <v>141481</v>
      </c>
      <c r="AQ9" s="263">
        <v>117270</v>
      </c>
      <c r="AR9" s="264">
        <v>20.6</v>
      </c>
    </row>
    <row r="10" spans="1:46" ht="13.5" customHeight="1" x14ac:dyDescent="0.15">
      <c r="A10" s="247"/>
      <c r="AK10" s="1103" t="s">
        <v>487</v>
      </c>
      <c r="AL10" s="1104"/>
      <c r="AM10" s="1104"/>
      <c r="AN10" s="1105"/>
      <c r="AO10" s="265">
        <v>37</v>
      </c>
      <c r="AP10" s="265">
        <v>1</v>
      </c>
      <c r="AQ10" s="266">
        <v>10490</v>
      </c>
      <c r="AR10" s="267">
        <v>-100</v>
      </c>
    </row>
    <row r="11" spans="1:46" ht="13.5" customHeight="1" x14ac:dyDescent="0.15">
      <c r="A11" s="247"/>
      <c r="AK11" s="1103" t="s">
        <v>488</v>
      </c>
      <c r="AL11" s="1104"/>
      <c r="AM11" s="1104"/>
      <c r="AN11" s="1105"/>
      <c r="AO11" s="265">
        <v>26082</v>
      </c>
      <c r="AP11" s="265">
        <v>815</v>
      </c>
      <c r="AQ11" s="266">
        <v>1802</v>
      </c>
      <c r="AR11" s="267">
        <v>-54.8</v>
      </c>
    </row>
    <row r="12" spans="1:46" ht="13.5" customHeight="1" x14ac:dyDescent="0.15">
      <c r="A12" s="247"/>
      <c r="AK12" s="1103" t="s">
        <v>489</v>
      </c>
      <c r="AL12" s="1104"/>
      <c r="AM12" s="1104"/>
      <c r="AN12" s="1105"/>
      <c r="AO12" s="265" t="s">
        <v>490</v>
      </c>
      <c r="AP12" s="265" t="s">
        <v>490</v>
      </c>
      <c r="AQ12" s="266">
        <v>3</v>
      </c>
      <c r="AR12" s="267" t="s">
        <v>490</v>
      </c>
    </row>
    <row r="13" spans="1:46" ht="13.5" customHeight="1" x14ac:dyDescent="0.15">
      <c r="A13" s="247"/>
      <c r="AK13" s="1103" t="s">
        <v>491</v>
      </c>
      <c r="AL13" s="1104"/>
      <c r="AM13" s="1104"/>
      <c r="AN13" s="1105"/>
      <c r="AO13" s="265">
        <v>155698</v>
      </c>
      <c r="AP13" s="265">
        <v>4866</v>
      </c>
      <c r="AQ13" s="266">
        <v>4482</v>
      </c>
      <c r="AR13" s="267">
        <v>8.6</v>
      </c>
    </row>
    <row r="14" spans="1:46" ht="13.5" customHeight="1" x14ac:dyDescent="0.15">
      <c r="A14" s="247"/>
      <c r="AK14" s="1103" t="s">
        <v>492</v>
      </c>
      <c r="AL14" s="1104"/>
      <c r="AM14" s="1104"/>
      <c r="AN14" s="1105"/>
      <c r="AO14" s="265">
        <v>1866</v>
      </c>
      <c r="AP14" s="265">
        <v>58</v>
      </c>
      <c r="AQ14" s="266">
        <v>2749</v>
      </c>
      <c r="AR14" s="267">
        <v>-97.9</v>
      </c>
    </row>
    <row r="15" spans="1:46" ht="13.5" customHeight="1" x14ac:dyDescent="0.15">
      <c r="A15" s="247"/>
      <c r="AK15" s="1106" t="s">
        <v>493</v>
      </c>
      <c r="AL15" s="1107"/>
      <c r="AM15" s="1107"/>
      <c r="AN15" s="1108"/>
      <c r="AO15" s="265">
        <v>-455955</v>
      </c>
      <c r="AP15" s="265">
        <v>-14249</v>
      </c>
      <c r="AQ15" s="266">
        <v>-7399</v>
      </c>
      <c r="AR15" s="267">
        <v>92.6</v>
      </c>
    </row>
    <row r="16" spans="1:46" x14ac:dyDescent="0.15">
      <c r="A16" s="247"/>
      <c r="AK16" s="1106" t="s">
        <v>177</v>
      </c>
      <c r="AL16" s="1107"/>
      <c r="AM16" s="1107"/>
      <c r="AN16" s="1108"/>
      <c r="AO16" s="265">
        <v>4254853</v>
      </c>
      <c r="AP16" s="265">
        <v>132972</v>
      </c>
      <c r="AQ16" s="266">
        <v>129397</v>
      </c>
      <c r="AR16" s="267">
        <v>2.8</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09" t="s">
        <v>498</v>
      </c>
      <c r="AL21" s="1110"/>
      <c r="AM21" s="1110"/>
      <c r="AN21" s="1111"/>
      <c r="AO21" s="277">
        <v>13.88</v>
      </c>
      <c r="AP21" s="278">
        <v>11.07</v>
      </c>
      <c r="AQ21" s="279">
        <v>2.81</v>
      </c>
      <c r="AS21" s="280"/>
      <c r="AT21" s="276"/>
    </row>
    <row r="22" spans="1:46" s="248" customFormat="1" x14ac:dyDescent="0.15">
      <c r="A22" s="276"/>
      <c r="AK22" s="1109" t="s">
        <v>499</v>
      </c>
      <c r="AL22" s="1110"/>
      <c r="AM22" s="1110"/>
      <c r="AN22" s="1111"/>
      <c r="AO22" s="281">
        <v>100.3</v>
      </c>
      <c r="AP22" s="282">
        <v>97.2</v>
      </c>
      <c r="AQ22" s="283">
        <v>3.1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1" t="s">
        <v>481</v>
      </c>
      <c r="AP30" s="253"/>
      <c r="AQ30" s="254" t="s">
        <v>482</v>
      </c>
      <c r="AR30" s="255"/>
    </row>
    <row r="31" spans="1:46" x14ac:dyDescent="0.15">
      <c r="A31" s="247"/>
      <c r="AK31" s="256"/>
      <c r="AL31" s="257"/>
      <c r="AM31" s="257"/>
      <c r="AN31" s="258"/>
      <c r="AO31" s="1102"/>
      <c r="AP31" s="259" t="s">
        <v>483</v>
      </c>
      <c r="AQ31" s="260" t="s">
        <v>484</v>
      </c>
      <c r="AR31" s="261" t="s">
        <v>485</v>
      </c>
    </row>
    <row r="32" spans="1:46" ht="27" customHeight="1" x14ac:dyDescent="0.15">
      <c r="A32" s="247"/>
      <c r="AK32" s="1117" t="s">
        <v>503</v>
      </c>
      <c r="AL32" s="1118"/>
      <c r="AM32" s="1118"/>
      <c r="AN32" s="1119"/>
      <c r="AO32" s="291">
        <v>2926541</v>
      </c>
      <c r="AP32" s="291">
        <v>91460</v>
      </c>
      <c r="AQ32" s="292">
        <v>74841</v>
      </c>
      <c r="AR32" s="293">
        <v>22.2</v>
      </c>
    </row>
    <row r="33" spans="1:46" ht="13.5" customHeight="1" x14ac:dyDescent="0.15">
      <c r="A33" s="247"/>
      <c r="AK33" s="1117" t="s">
        <v>504</v>
      </c>
      <c r="AL33" s="1118"/>
      <c r="AM33" s="1118"/>
      <c r="AN33" s="1119"/>
      <c r="AO33" s="291" t="s">
        <v>490</v>
      </c>
      <c r="AP33" s="291" t="s">
        <v>490</v>
      </c>
      <c r="AQ33" s="292" t="s">
        <v>490</v>
      </c>
      <c r="AR33" s="293" t="s">
        <v>490</v>
      </c>
    </row>
    <row r="34" spans="1:46" ht="27" customHeight="1" x14ac:dyDescent="0.15">
      <c r="A34" s="247"/>
      <c r="AK34" s="1117" t="s">
        <v>505</v>
      </c>
      <c r="AL34" s="1118"/>
      <c r="AM34" s="1118"/>
      <c r="AN34" s="1119"/>
      <c r="AO34" s="291" t="s">
        <v>490</v>
      </c>
      <c r="AP34" s="291" t="s">
        <v>490</v>
      </c>
      <c r="AQ34" s="292">
        <v>1</v>
      </c>
      <c r="AR34" s="293" t="s">
        <v>490</v>
      </c>
    </row>
    <row r="35" spans="1:46" ht="27" customHeight="1" x14ac:dyDescent="0.15">
      <c r="A35" s="247"/>
      <c r="AK35" s="1117" t="s">
        <v>506</v>
      </c>
      <c r="AL35" s="1118"/>
      <c r="AM35" s="1118"/>
      <c r="AN35" s="1119"/>
      <c r="AO35" s="291">
        <v>350137</v>
      </c>
      <c r="AP35" s="291">
        <v>10942</v>
      </c>
      <c r="AQ35" s="292">
        <v>16683</v>
      </c>
      <c r="AR35" s="293">
        <v>-34.4</v>
      </c>
    </row>
    <row r="36" spans="1:46" ht="27" customHeight="1" x14ac:dyDescent="0.15">
      <c r="A36" s="247"/>
      <c r="AK36" s="1117" t="s">
        <v>507</v>
      </c>
      <c r="AL36" s="1118"/>
      <c r="AM36" s="1118"/>
      <c r="AN36" s="1119"/>
      <c r="AO36" s="291" t="s">
        <v>490</v>
      </c>
      <c r="AP36" s="291" t="s">
        <v>490</v>
      </c>
      <c r="AQ36" s="292">
        <v>2411</v>
      </c>
      <c r="AR36" s="293" t="s">
        <v>490</v>
      </c>
    </row>
    <row r="37" spans="1:46" ht="13.5" customHeight="1" x14ac:dyDescent="0.15">
      <c r="A37" s="247"/>
      <c r="AK37" s="1117" t="s">
        <v>508</v>
      </c>
      <c r="AL37" s="1118"/>
      <c r="AM37" s="1118"/>
      <c r="AN37" s="1119"/>
      <c r="AO37" s="291" t="s">
        <v>490</v>
      </c>
      <c r="AP37" s="291" t="s">
        <v>490</v>
      </c>
      <c r="AQ37" s="292">
        <v>548</v>
      </c>
      <c r="AR37" s="293" t="s">
        <v>490</v>
      </c>
    </row>
    <row r="38" spans="1:46" ht="27" customHeight="1" x14ac:dyDescent="0.15">
      <c r="A38" s="247"/>
      <c r="AK38" s="1120" t="s">
        <v>509</v>
      </c>
      <c r="AL38" s="1121"/>
      <c r="AM38" s="1121"/>
      <c r="AN38" s="1122"/>
      <c r="AO38" s="294" t="s">
        <v>490</v>
      </c>
      <c r="AP38" s="294" t="s">
        <v>490</v>
      </c>
      <c r="AQ38" s="295">
        <v>7</v>
      </c>
      <c r="AR38" s="283" t="s">
        <v>490</v>
      </c>
      <c r="AS38" s="290"/>
    </row>
    <row r="39" spans="1:46" x14ac:dyDescent="0.15">
      <c r="A39" s="247"/>
      <c r="AK39" s="1120" t="s">
        <v>510</v>
      </c>
      <c r="AL39" s="1121"/>
      <c r="AM39" s="1121"/>
      <c r="AN39" s="1122"/>
      <c r="AO39" s="291">
        <v>-84337</v>
      </c>
      <c r="AP39" s="291">
        <v>-2636</v>
      </c>
      <c r="AQ39" s="292">
        <v>-3756</v>
      </c>
      <c r="AR39" s="293">
        <v>-29.8</v>
      </c>
      <c r="AS39" s="290"/>
    </row>
    <row r="40" spans="1:46" ht="27" customHeight="1" x14ac:dyDescent="0.15">
      <c r="A40" s="247"/>
      <c r="AK40" s="1117" t="s">
        <v>511</v>
      </c>
      <c r="AL40" s="1118"/>
      <c r="AM40" s="1118"/>
      <c r="AN40" s="1119"/>
      <c r="AO40" s="291">
        <v>-2360142</v>
      </c>
      <c r="AP40" s="291">
        <v>-73759</v>
      </c>
      <c r="AQ40" s="292">
        <v>-63247</v>
      </c>
      <c r="AR40" s="293">
        <v>16.600000000000001</v>
      </c>
      <c r="AS40" s="290"/>
    </row>
    <row r="41" spans="1:46" x14ac:dyDescent="0.15">
      <c r="A41" s="247"/>
      <c r="AK41" s="1123" t="s">
        <v>287</v>
      </c>
      <c r="AL41" s="1124"/>
      <c r="AM41" s="1124"/>
      <c r="AN41" s="1125"/>
      <c r="AO41" s="291">
        <v>832199</v>
      </c>
      <c r="AP41" s="291">
        <v>26008</v>
      </c>
      <c r="AQ41" s="292">
        <v>27488</v>
      </c>
      <c r="AR41" s="293">
        <v>-5.4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12" t="s">
        <v>481</v>
      </c>
      <c r="AN49" s="1114" t="s">
        <v>514</v>
      </c>
      <c r="AO49" s="1115"/>
      <c r="AP49" s="1115"/>
      <c r="AQ49" s="1115"/>
      <c r="AR49" s="1116"/>
    </row>
    <row r="50" spans="1:44" x14ac:dyDescent="0.15">
      <c r="A50" s="247"/>
      <c r="AK50" s="305"/>
      <c r="AL50" s="306"/>
      <c r="AM50" s="1113"/>
      <c r="AN50" s="307" t="s">
        <v>515</v>
      </c>
      <c r="AO50" s="308" t="s">
        <v>516</v>
      </c>
      <c r="AP50" s="309" t="s">
        <v>517</v>
      </c>
      <c r="AQ50" s="310" t="s">
        <v>518</v>
      </c>
      <c r="AR50" s="311" t="s">
        <v>519</v>
      </c>
    </row>
    <row r="51" spans="1:44" x14ac:dyDescent="0.15">
      <c r="A51" s="247"/>
      <c r="AK51" s="303" t="s">
        <v>520</v>
      </c>
      <c r="AL51" s="304"/>
      <c r="AM51" s="312">
        <v>7932760</v>
      </c>
      <c r="AN51" s="313">
        <v>228663</v>
      </c>
      <c r="AO51" s="314">
        <v>38.799999999999997</v>
      </c>
      <c r="AP51" s="315">
        <v>92632</v>
      </c>
      <c r="AQ51" s="316">
        <v>-1.5</v>
      </c>
      <c r="AR51" s="317">
        <v>40.299999999999997</v>
      </c>
    </row>
    <row r="52" spans="1:44" x14ac:dyDescent="0.15">
      <c r="A52" s="247"/>
      <c r="AK52" s="318"/>
      <c r="AL52" s="319" t="s">
        <v>521</v>
      </c>
      <c r="AM52" s="320">
        <v>5844692</v>
      </c>
      <c r="AN52" s="321">
        <v>168474</v>
      </c>
      <c r="AO52" s="322">
        <v>29</v>
      </c>
      <c r="AP52" s="323">
        <v>47978</v>
      </c>
      <c r="AQ52" s="324">
        <v>-2</v>
      </c>
      <c r="AR52" s="325">
        <v>31</v>
      </c>
    </row>
    <row r="53" spans="1:44" x14ac:dyDescent="0.15">
      <c r="A53" s="247"/>
      <c r="AK53" s="303" t="s">
        <v>522</v>
      </c>
      <c r="AL53" s="304"/>
      <c r="AM53" s="312">
        <v>5535524</v>
      </c>
      <c r="AN53" s="313">
        <v>162418</v>
      </c>
      <c r="AO53" s="314">
        <v>-29</v>
      </c>
      <c r="AP53" s="315">
        <v>96469</v>
      </c>
      <c r="AQ53" s="316">
        <v>4.0999999999999996</v>
      </c>
      <c r="AR53" s="317">
        <v>-33.1</v>
      </c>
    </row>
    <row r="54" spans="1:44" x14ac:dyDescent="0.15">
      <c r="A54" s="247"/>
      <c r="AK54" s="318"/>
      <c r="AL54" s="319" t="s">
        <v>521</v>
      </c>
      <c r="AM54" s="320">
        <v>3546902</v>
      </c>
      <c r="AN54" s="321">
        <v>104070</v>
      </c>
      <c r="AO54" s="322">
        <v>-38.200000000000003</v>
      </c>
      <c r="AP54" s="323">
        <v>49775</v>
      </c>
      <c r="AQ54" s="324">
        <v>3.7</v>
      </c>
      <c r="AR54" s="325">
        <v>-41.9</v>
      </c>
    </row>
    <row r="55" spans="1:44" x14ac:dyDescent="0.15">
      <c r="A55" s="247"/>
      <c r="AK55" s="303" t="s">
        <v>523</v>
      </c>
      <c r="AL55" s="304"/>
      <c r="AM55" s="312">
        <v>4763311</v>
      </c>
      <c r="AN55" s="313">
        <v>142550</v>
      </c>
      <c r="AO55" s="314">
        <v>-12.2</v>
      </c>
      <c r="AP55" s="315">
        <v>85743</v>
      </c>
      <c r="AQ55" s="316">
        <v>-11.1</v>
      </c>
      <c r="AR55" s="317">
        <v>-1.1000000000000001</v>
      </c>
    </row>
    <row r="56" spans="1:44" x14ac:dyDescent="0.15">
      <c r="A56" s="247"/>
      <c r="AK56" s="318"/>
      <c r="AL56" s="319" t="s">
        <v>521</v>
      </c>
      <c r="AM56" s="320">
        <v>2975639</v>
      </c>
      <c r="AN56" s="321">
        <v>89051</v>
      </c>
      <c r="AO56" s="322">
        <v>-14.4</v>
      </c>
      <c r="AP56" s="323">
        <v>45231</v>
      </c>
      <c r="AQ56" s="324">
        <v>-9.1</v>
      </c>
      <c r="AR56" s="325">
        <v>-5.3</v>
      </c>
    </row>
    <row r="57" spans="1:44" x14ac:dyDescent="0.15">
      <c r="A57" s="247"/>
      <c r="AK57" s="303" t="s">
        <v>524</v>
      </c>
      <c r="AL57" s="304"/>
      <c r="AM57" s="312">
        <v>5109988</v>
      </c>
      <c r="AN57" s="313">
        <v>155959</v>
      </c>
      <c r="AO57" s="314">
        <v>9.4</v>
      </c>
      <c r="AP57" s="315">
        <v>92509</v>
      </c>
      <c r="AQ57" s="316">
        <v>7.9</v>
      </c>
      <c r="AR57" s="317">
        <v>1.5</v>
      </c>
    </row>
    <row r="58" spans="1:44" x14ac:dyDescent="0.15">
      <c r="A58" s="247"/>
      <c r="AK58" s="318"/>
      <c r="AL58" s="319" t="s">
        <v>521</v>
      </c>
      <c r="AM58" s="320">
        <v>1888028</v>
      </c>
      <c r="AN58" s="321">
        <v>57623</v>
      </c>
      <c r="AO58" s="322">
        <v>-35.299999999999997</v>
      </c>
      <c r="AP58" s="323">
        <v>52274</v>
      </c>
      <c r="AQ58" s="324">
        <v>15.6</v>
      </c>
      <c r="AR58" s="325">
        <v>-50.9</v>
      </c>
    </row>
    <row r="59" spans="1:44" x14ac:dyDescent="0.15">
      <c r="A59" s="247"/>
      <c r="AK59" s="303" t="s">
        <v>525</v>
      </c>
      <c r="AL59" s="304"/>
      <c r="AM59" s="312">
        <v>6062051</v>
      </c>
      <c r="AN59" s="313">
        <v>189451</v>
      </c>
      <c r="AO59" s="314">
        <v>21.5</v>
      </c>
      <c r="AP59" s="315">
        <v>98544</v>
      </c>
      <c r="AQ59" s="316">
        <v>6.5</v>
      </c>
      <c r="AR59" s="317">
        <v>15</v>
      </c>
    </row>
    <row r="60" spans="1:44" x14ac:dyDescent="0.15">
      <c r="A60" s="247"/>
      <c r="AK60" s="318"/>
      <c r="AL60" s="319" t="s">
        <v>521</v>
      </c>
      <c r="AM60" s="320">
        <v>3800213</v>
      </c>
      <c r="AN60" s="321">
        <v>118764</v>
      </c>
      <c r="AO60" s="322">
        <v>106.1</v>
      </c>
      <c r="AP60" s="323">
        <v>55816</v>
      </c>
      <c r="AQ60" s="324">
        <v>6.8</v>
      </c>
      <c r="AR60" s="325">
        <v>99.3</v>
      </c>
    </row>
    <row r="61" spans="1:44" x14ac:dyDescent="0.15">
      <c r="A61" s="247"/>
      <c r="AK61" s="303" t="s">
        <v>526</v>
      </c>
      <c r="AL61" s="326"/>
      <c r="AM61" s="312">
        <v>5880727</v>
      </c>
      <c r="AN61" s="313">
        <v>175808</v>
      </c>
      <c r="AO61" s="314">
        <v>5.7</v>
      </c>
      <c r="AP61" s="315">
        <v>93179</v>
      </c>
      <c r="AQ61" s="327">
        <v>1.2</v>
      </c>
      <c r="AR61" s="317">
        <v>4.5</v>
      </c>
    </row>
    <row r="62" spans="1:44" x14ac:dyDescent="0.15">
      <c r="A62" s="247"/>
      <c r="AK62" s="318"/>
      <c r="AL62" s="319" t="s">
        <v>521</v>
      </c>
      <c r="AM62" s="320">
        <v>3611095</v>
      </c>
      <c r="AN62" s="321">
        <v>107596</v>
      </c>
      <c r="AO62" s="322">
        <v>9.4</v>
      </c>
      <c r="AP62" s="323">
        <v>50215</v>
      </c>
      <c r="AQ62" s="324">
        <v>3</v>
      </c>
      <c r="AR62" s="325">
        <v>6.4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eZkxeeoCyj+9nbUpbPbxrx8COlrouVB6IGy8/fzFRjbjynlbypnUHBC0WC2Qd9X0iwj2x3+dk0f/knZdGejNgg==" saltValue="UOGgkv7T+qjKVaHkbl+jC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Y3pZc516VJ8PmENFzmDnlh/TCDhipOhrUyDXzBNF7LDt7dW+ZzxQ7Y69VMER3NMMps1cvqtrPdx8CBcj217nyA==" saltValue="oXWvmbUmpLDqexOzUDRJ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js40a4l3dwbL3fAnQjVCoNIGCBVsEx4XpwjpBGy5uqEOnVWmHA2HfGWJ9T1oxjNYf1zKFMuBS/LdlLU119op+g==" saltValue="HfzfOX26RP1lOgHT8J2Tw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sqref="A1:A104857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40.17</v>
      </c>
      <c r="G47" s="12">
        <v>39.200000000000003</v>
      </c>
      <c r="H47" s="12">
        <v>37.700000000000003</v>
      </c>
      <c r="I47" s="12">
        <v>39.81</v>
      </c>
      <c r="J47" s="13">
        <v>36.61</v>
      </c>
    </row>
    <row r="48" spans="2:10" ht="57.75" customHeight="1" x14ac:dyDescent="0.15">
      <c r="B48" s="14"/>
      <c r="C48" s="1128" t="s">
        <v>4</v>
      </c>
      <c r="D48" s="1128"/>
      <c r="E48" s="1129"/>
      <c r="F48" s="15">
        <v>5.96</v>
      </c>
      <c r="G48" s="16">
        <v>9.17</v>
      </c>
      <c r="H48" s="16">
        <v>11.52</v>
      </c>
      <c r="I48" s="16">
        <v>8.27</v>
      </c>
      <c r="J48" s="17">
        <v>7.62</v>
      </c>
    </row>
    <row r="49" spans="2:10" ht="57.75" customHeight="1" thickBot="1" x14ac:dyDescent="0.2">
      <c r="B49" s="18"/>
      <c r="C49" s="1130" t="s">
        <v>5</v>
      </c>
      <c r="D49" s="1130"/>
      <c r="E49" s="1131"/>
      <c r="F49" s="19" t="s">
        <v>533</v>
      </c>
      <c r="G49" s="20">
        <v>1.21</v>
      </c>
      <c r="H49" s="20" t="s">
        <v>534</v>
      </c>
      <c r="I49" s="20" t="s">
        <v>535</v>
      </c>
      <c r="J49" s="21">
        <v>0.44</v>
      </c>
    </row>
    <row r="50" spans="2:10" x14ac:dyDescent="0.15"/>
  </sheetData>
  <sheetProtection algorithmName="SHA-512" hashValue="bDSHv+aOeq4NKke3OmtALS+boT0cDm3Z2UD//XL6a/72WfHdC568XotfRnLQpaqo43ynb53SG18fwd6FVG5zgg==" saltValue="+hU8829UUMUXpL/2raUY2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cp:lastPrinted>2026-03-11T00:46:30Z</cp:lastPrinted>
  <dcterms:created xsi:type="dcterms:W3CDTF">2026-02-23T09:43:26Z</dcterms:created>
  <dcterms:modified xsi:type="dcterms:W3CDTF">2026-03-19T02:36:31Z</dcterms:modified>
  <cp:category/>
</cp:coreProperties>
</file>