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5EE5165C-0FE4-4C2D-9D46-402E8486E89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C35"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<sst xmlns="http://schemas.openxmlformats.org/spreadsheetml/2006/main" count="1104" uniqueCount="565">
  <si>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</si>
  <si>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</si>
  <si>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</si>
  <si>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</si>
  <si>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</si>
  <si>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</si>
  <si>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</si>
  <si>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</si>
  <si>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</si>
  <si>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</si>
  <si>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</si>
  <si>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</si>
  <si>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</si>
  <si>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</si>
  <si>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</si>
  <si>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</si>
  <si>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</si>
  <si>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</si>
  <si>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</si>
  <si>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</si>
  <si>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</si>
  <si>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</si>
  <si>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</si>
  <si>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</si>
  <si>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</si>
  <si>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</si>
  <si>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</si>
  <si>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</si>
  <si>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</si>
  <si>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</si>
  <si>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</si>
  <si>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</si>
  <si>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</si>
  <si>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</si>
  <si>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</si>
  <si>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</si>
  <si>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</si>
  <si>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</si>
  <si>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</si>
  <si>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</si>
  <si>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</si>
  <si>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</si>
  <si>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</si>
  <si>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</si>
  <si>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</si>
  <si>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</si>
  <si>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</si>
  <si>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</si>
  <si>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</si>
  <si>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</si>
  <si>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</si>
  <si>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</si>
  <si>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</si>
  <si>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</si>
  <si>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</si>
  <si>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</si>
  <si>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</si>
  <si>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</si>
  <si>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</si>
  <si>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</si>
  <si>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</si>
  <si>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</si>
  <si>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</si>
  <si>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</si>
  <si>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</si>
  <si>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</si>
  <si>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</si>
  <si>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</si>
  <si>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</si>
  <si>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</si>
  <si>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</si>
  <si>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</si>
  <si>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</si>
  <si>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</si>
  <si>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</si>
  <si>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</si>
  <si>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</si>
  <si>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</si>
  <si>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</si>
  <si>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</si>
  <si>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</si>
  <si>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</si>
  <si>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</si>
  <si>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</si>
  <si>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</si>
  <si>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</si>
  <si>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</si>
  <si>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</si>
  <si>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</si>
  <si>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</si>
  <si>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</si>
  <si>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</si>
  <si>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</si>
  <si>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</si>
  <si>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</si>
  <si>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</si>
  <si>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</si>
  <si>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</si>
  <si>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</si>
  <si>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</si>
  <si>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</si>
  <si>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</si>
  <si>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</si>
  <si>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</si>
  <si>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</si>
  <si>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</si>
  <si>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</si>
  <si>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</si>
  <si>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</si>
  <si>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</si>
  <si>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</si>
  <si>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</si>
  <si>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</si>
  <si>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</si>
  <si>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</si>
  <si>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</si>
  <si>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</si>
  <si>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</si>
  <si>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</si>
  <si>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</si>
  <si>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</si>
  <si>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</si>
  <si>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</si>
  <si>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</si>
  <si>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</si>
  <si>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</si>
  <si>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</si>
  <si>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</si>
  <si>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</si>
  <si>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</si>
  <si>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</si>
  <si>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</si>
  <si>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</si>
  <si>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</si>
  <si>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</si>
  <si>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</si>
  <si>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</si>
  <si>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</si>
  <si>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</si>
  <si>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</si>
  <si>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</si>
  <si>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</si>
  <si>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</si>
  <si>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</si>
  <si>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</si>
  <si>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</si>
  <si>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</si>
  <si>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</si>
  <si>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</si>
  <si>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</si>
  <si>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</si>
  <si>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</si>
  <si>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</si>
  <si>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</si>
  <si>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</si>
  <si>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</si>
  <si>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</si>
  <si>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</si>
  <si>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</si>
  <si>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</si>
  <si>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</si>
  <si>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</si>
  <si>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</si>
  <si>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</si>
  <si>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</si>
  <si>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</si>
  <si>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</si>
  <si>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</si>
  <si>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</si>
  <si>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</si>
  <si>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</si>
  <si>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</si>
  <si>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</si>
  <si>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</si>
  <si>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</si>
  <si>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</si>
  <si>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</si>
  <si>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</si>
  <si>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</si>
  <si>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</si>
  <si>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</si>
  <si>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</si>
  <si>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</si>
  <si>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</si>
  <si>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</si>
  <si>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</si>
  <si>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</si>
  <si>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</si>
  <si>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</si>
  <si>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</si>
  <si>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</si>
  <si>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</si>
  <si>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</si>
  <si>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</si>
  <si>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</si>
  <si>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</si>
  <si>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</si>
  <si>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</si>
  <si>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</si>
  <si>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</si>
  <si>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</si>
  <si>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</si>
  <si>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</si>
  <si>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大分県宇佐市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</si>
  <si>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</si>
  <si>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</si>
  <si>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</si>
  <si>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</si>
  <si>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</si>
  <si>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</si>
  <si>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</si>
  <si>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</si>
  <si>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</si>
  <si>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</si>
  <si>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</si>
  <si>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</si>
  <si>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</si>
  <si>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</si>
  <si>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</si>
  <si>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</si>
  <si>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</si>
  <si>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</si>
  <si>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</si>
  <si>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</si>
  <si>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</si>
  <si>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</si>
  <si>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</si>
  <si>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</si>
  <si>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</si>
  <si>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</si>
  <si>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</si>
  <si>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</si>
  <si>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</si>
  <si>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</si>
  <si>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</si>
  <si>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</si>
  <si>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</si>
  <si>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</si>
  <si>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</si>
  <si>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</si>
  <si>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</si>
  <si>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</si>
  <si>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</si>
  <si>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</si>
  <si>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</si>
  <si>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</si>
  <si>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</si>
  <si>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</si>
  <si>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</si>
  <si>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</si>
  <si>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</si>
  <si>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</si>
  <si>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</si>
  <si>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</si>
  <si>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</si>
  <si>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</si>
  <si>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</si>
  <si>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</si>
  <si>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</si>
  <si>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</si>
  <si>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</si>
  <si>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</si>
  <si>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</si>
  <si>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</si>
  <si>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</si>
  <si>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</si>
  <si>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</si>
  <si>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</si>
  <si>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</si>
  <si>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</si>
  <si>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</si>
  <si>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</si>
  <si>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</si>
  <si>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</si>
  <si>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</si>
  <si>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</si>
  <si>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</si>
  <si>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</si>
  <si>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</si>
  <si>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</si>
  <si>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</si>
  <si>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</si>
  <si>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</si>
  <si>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</si>
  <si>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</si>
  <si>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</si>
  <si>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</si>
  <si>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</si>
  <si>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</si>
  <si>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</si>
  <si>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</si>
  <si>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</si>
  <si>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</si>
  <si>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</si>
  <si>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</si>
  <si>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</si>
  <si>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</si>
  <si>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</si>
  <si>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</si>
  <si>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</si>
  <si>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</si>
  <si>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</si>
  <si>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</si>
  <si>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</si>
  <si>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</si>
  <si>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</si>
  <si>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</si>
  <si>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</si>
  <si>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</si>
  <si>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</si>
  <si>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</si>
  <si>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</si>
  <si>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</si>
  <si>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</si>
  <si>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</si>
  <si>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</si>
  <si>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</si>
  <si>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</si>
  <si>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</si>
  <si>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</si>
  <si>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</si>
  <si>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</si>
  <si>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</si>
  <si>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</si>
  <si>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</si>
  <si>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</si>
  <si>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</si>
  <si>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</si>
  <si>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</si>
  <si>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</si>
  <si>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</si>
  <si>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</si>
  <si>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</si>
  <si>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</si>
  <si>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</si>
  <si>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</si>
  <si>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</si>
  <si>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</si>
  <si>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</si>
  <si>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</si>
  <si>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</si>
  <si>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</si>
  <si>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</si>
  <si>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</si>
  <si>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</si>
  <si>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</si>
  <si>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</si>
  <si>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</si>
  <si>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</si>
  <si>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</si>
  <si>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</si>
  <si>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</si>
  <si>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</si>
  <si>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</si>
  <si>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大分県宇佐市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</si>
  <si>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</si>
  <si>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</si>
  <si>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</si>
  <si>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</si>
  <si>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</si>
  <si>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</si>
  <si>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</si>
  <si>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</si>
  <si>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</si>
  <si>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</si>
  <si>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</si>
  <si>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</si>
  <si>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</si>
  <si>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</si>
  <si>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</si>
  <si>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</si>
  <si>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</si>
  <si>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</si>
  <si>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</si>
  <si>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</si>
  <si>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</si>
  <si>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</si>
  <si>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</si>
  <si>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</si>
  <si>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</si>
  <si>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</si>
  <si>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</si>
  <si>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</si>
  <si>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</si>
  <si>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</si>
  <si>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</si>
  <si>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</si>
  <si>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</si>
  <si>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</si>
  <si>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</si>
  <si>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</si>
  <si>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</si>
  <si>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</si>
  <si>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</si>
  <si>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</si>
  <si>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</si>
  <si>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</si>
  <si>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</si>
  <si>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</si>
  <si>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</si>
  <si>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</si>
  <si>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</si>
  <si>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</si>
  <si>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</si>
  <si>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</si>
  <si>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</si>
  <si>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</si>
  <si>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</si>
  <si>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</si>
  <si>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</si>
  <si>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</si>
  <si>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</si>
  <si>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</si>
  <si>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</si>
  <si>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</si>
  <si>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</si>
  <si>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</si>
  <si>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</si>
  <si>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</si>
  <si>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</si>
  <si>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</si>
  <si>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</si>
  <si>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</si>
  <si>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</si>
  <si>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</si>
  <si>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</si>
  <si>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</si>
  <si>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</si>
  <si>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</si>
  <si>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</si>
  <si>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</si>
  <si>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</si>
  <si>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</si>
  <si>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</si>
  <si>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</si>
  <si>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</si>
  <si>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</si>
  <si>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</si>
  <si>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</si>
  <si>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</si>
  <si>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</si>
  <si>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</si>
  <si>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</si>
  <si>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</si>
  <si>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</si>
  <si>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</si>
  <si>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</si>
  <si>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</si>
  <si>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</si>
  <si>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</si>
  <si>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</si>
  <si>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</si>
  <si>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</si>
  <si>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</si>
  <si>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</si>
  <si>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</si>
  <si>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</si>
  <si>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</si>
  <si>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</si>
  <si>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</si>
  <si>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</si>
  <si>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</si>
  <si>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</si>
  <si>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</si>
  <si>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</si>
  <si>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</si>
  <si>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</si>
  <si>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</si>
  <si>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</si>
  <si>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</si>
  <si>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</si>
  <si>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</si>
  <si>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</si>
  <si>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</si>
  <si>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</si>
  <si>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</si>
  <si>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</si>
  <si>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</si>
  <si>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</si>
  <si>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</si>
  <si>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</si>
  <si>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</si>
  <si>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</si>
  <si>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</si>
  <si>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</si>
  <si>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</si>
  <si>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</si>
  <si>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</si>
  <si>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</si>
  <si>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</si>
  <si>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</si>
  <si>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</si>
  <si>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</si>
  <si>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</si>
  <si>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</si>
  <si>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</si>
  <si>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</si>
  <si>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</si>
  <si>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</si>
  <si>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</si>
  <si>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</si>
  <si>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</si>
  <si>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</si>
  <si>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</si>
  <si>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</si>
  <si>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</si>
  <si>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</si>
  <si>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</si>
  <si>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</si>
  <si>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</si>
  <si>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</si>
  <si>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</si>
  <si>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</si>
  <si>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</si>
  <si>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</si>
  <si>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</si>
  <si>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</si>
  <si>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</si>
  <si>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</si>
  <si>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</si>
  <si>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</si>
  <si>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</si>
  <si>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</si>
  <si>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</si>
  <si>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</si>
  <si>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</si>
  <si>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</si>
  <si>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</si>
  <si>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</si>
  <si>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4.23</t>
  </si>
  <si>
    <t>▲ 3.56</t>
  </si>
  <si>
    <t>▲ 7.01</t>
  </si>
  <si>
    <t>▲ 5.41</t>
  </si>
  <si>
    <t>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</si>
  <si>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</si>
  <si>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</si>
  <si>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</si>
  <si>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</si>
  <si>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</si>
  <si>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</si>
  <si>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</si>
  <si>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</si>
  <si>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</si>
  <si>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</si>
  <si>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</si>
  <si>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</si>
  <si>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宇佐市土地開発公社</t>
  </si>
  <si>
    <t>あじむ農業公社</t>
  </si>
  <si>
    <t>朝霧の庄</t>
  </si>
  <si>
    <t>グリーンパークホテルうさ</t>
    <phoneticPr fontId="2"/>
  </si>
  <si>
    <t>-</t>
    <phoneticPr fontId="38"/>
  </si>
  <si>
    <t>基金から2,493百万円繰入</t>
    <phoneticPr fontId="2"/>
  </si>
  <si>
    <t>基金から27百万円繰入</t>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</si>
  <si>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</si>
  <si>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</si>
  <si>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</si>
  <si>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</si>
  <si>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</si>
  <si>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宇佐・高田・国東広域事務組合</t>
    <rPh sb="0" eb="2">
      <t>ウサ</t>
    </rPh>
    <rPh sb="3" eb="5">
      <t>タカダ</t>
    </rPh>
    <rPh sb="6" eb="8">
      <t>クニサキ</t>
    </rPh>
    <rPh sb="8" eb="10">
      <t>コウイキ</t>
    </rPh>
    <rPh sb="10" eb="12">
      <t>ジム</t>
    </rPh>
    <rPh sb="12" eb="14">
      <t>クミアイ</t>
    </rPh>
    <phoneticPr fontId="2"/>
  </si>
  <si>
    <t>-</t>
    <phoneticPr fontId="2"/>
  </si>
  <si>
    <t>公共施設整備基金</t>
    <phoneticPr fontId="5"/>
  </si>
  <si>
    <t>地域振興基金</t>
    <phoneticPr fontId="5"/>
  </si>
  <si>
    <t>宇佐航空隊史跡等保存事業基金</t>
    <phoneticPr fontId="5"/>
  </si>
  <si>
    <t>ふるさと市町村圏基金</t>
    <phoneticPr fontId="5"/>
  </si>
  <si>
    <t>ふるさと応援基金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</si>
</sst>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4892D9FF-6761-48AA-8109-68694C9185D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BF648DA-A3E2-4B4A-AF53-236D99352177}"/>
    <cellStyle name="標準 8" xfId="23" xr:uid="{F051A4CF-405C-45C0-BB94-3B56971B33E6}"/>
    <cellStyle name="標準 9" xfId="21" xr:uid="{6FBB686D-B505-46F7-A6D8-9BAD9AD132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8FB7-4DA2-BC4C-B5236BE42E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93819</c:v>
                </c:pt>
                <c:pt idx="1">
                  <c:v>75623</c:v>
                </c:pt>
                <c:pt idx="2">
                  <c:v>67583</c:v>
                </c:pt>
                <c:pt idx="3">
                  <c:v>81595</c:v>
                </c:pt>
                <c:pt idx="4">
                  <c:v>94963</c:v>
                </c:pt>
              </c:numCache>
            </c:numRef>
          </c:val>
          <c:smooth val="0"/>
          <c:extLst>
            <c:ext xmlns:c16="http://schemas.microsoft.com/office/drawing/2014/chart" uri="{C3380CC4-5D6E-409C-BE32-E72D297353CC}">
              <c16:uniqueId val="{00000001-8FB7-4DA2-BC4C-B5236BE42E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5.72</c:v>
                </c:pt>
                <c:pt idx="1">
                  <c:v>8.16</c:v>
                </c:pt>
                <c:pt idx="2">
                  <c:v>10.029999999999999</c:v>
                </c:pt>
                <c:pt idx="3">
                  <c:v>7.67</c:v>
                </c:pt>
                <c:pt idx="4">
                  <c:v>6.94</c:v>
                </c:pt>
              </c:numCache>
            </c:numRef>
          </c:val>
          <c:extLst>
            <c:ext xmlns:c16="http://schemas.microsoft.com/office/drawing/2014/chart" uri="{C3380CC4-5D6E-409C-BE32-E72D297353CC}">
              <c16:uniqueId val="{00000000-702C-4712-A3E9-239571258C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22.41</c:v>
                </c:pt>
                <c:pt idx="1">
                  <c:v>21.81</c:v>
                </c:pt>
                <c:pt idx="2">
                  <c:v>20.329999999999998</c:v>
                </c:pt>
                <c:pt idx="3">
                  <c:v>18.920000000000002</c:v>
                </c:pt>
                <c:pt idx="4">
                  <c:v>16.03</c:v>
                </c:pt>
              </c:numCache>
            </c:numRef>
          </c:val>
          <c:extLst>
            <c:ext xmlns:c16="http://schemas.microsoft.com/office/drawing/2014/chart" uri="{C3380CC4-5D6E-409C-BE32-E72D297353CC}">
              <c16:uniqueId val="{00000001-702C-4712-A3E9-239571258C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-4.2300000000000004</c:v>
                </c:pt>
                <c:pt idx="1">
                  <c:v>0.85</c:v>
                </c:pt>
                <c:pt idx="2">
                  <c:v>-3.56</c:v>
                </c:pt>
                <c:pt idx="3">
                  <c:v>-7.01</c:v>
                </c:pt>
                <c:pt idx="4">
                  <c:v>-5.41</c:v>
                </c:pt>
              </c:numCache>
            </c:numRef>
          </c:val>
          <c:smooth val="0"/>
          <c:extLst>
            <c:ext xmlns:c16="http://schemas.microsoft.com/office/drawing/2014/chart" uri="{C3380CC4-5D6E-409C-BE32-E72D297353CC}">
              <c16:uniqueId val="{00000002-702C-4712-A3E9-239571258C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1F-41B1-ADE0-0E9206B35A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1F-41B1-ADE0-0E9206B35A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1F-41B1-ADE0-0E9206B35A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1F-41B1-ADE0-0E9206B35A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91F-41B1-ADE0-0E9206B35A5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1.78</c:v>
                </c:pt>
                <c:pt idx="4">
                  <c:v>#N/A</c:v>
                </c:pt>
                <c:pt idx="5">
                  <c:v>1.61</c:v>
                </c:pt>
                <c:pt idx="6">
                  <c:v>#N/A</c:v>
                </c:pt>
                <c:pt idx="7">
                  <c:v>0.4</c:v>
                </c:pt>
                <c:pt idx="8">
                  <c:v>#N/A</c:v>
                </c:pt>
                <c:pt idx="9">
                  <c:v>0.37</c:v>
                </c:pt>
              </c:numCache>
            </c:numRef>
          </c:val>
          <c:extLst>
            <c:ext xmlns:c16="http://schemas.microsoft.com/office/drawing/2014/chart" uri="{C3380CC4-5D6E-409C-BE32-E72D297353CC}">
              <c16:uniqueId val="{00000005-391F-41B1-ADE0-0E9206B35A5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0.01</c:v>
                </c:pt>
                <c:pt idx="4">
                  <c:v>#N/A</c:v>
                </c:pt>
                <c:pt idx="5">
                  <c:v>0.49</c:v>
                </c:pt>
                <c:pt idx="6">
                  <c:v>#N/A</c:v>
                </c:pt>
                <c:pt idx="7">
                  <c:v>1.49</c:v>
                </c:pt>
                <c:pt idx="8">
                  <c:v>#N/A</c:v>
                </c:pt>
                <c:pt idx="9">
                  <c:v>0.85</c:v>
                </c:pt>
              </c:numCache>
            </c:numRef>
          </c:val>
          <c:extLst>
            <c:ext xmlns:c16="http://schemas.microsoft.com/office/drawing/2014/chart" uri="{C3380CC4-5D6E-409C-BE32-E72D297353CC}">
              <c16:uniqueId val="{00000006-391F-41B1-ADE0-0E9206B35A5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1.08</c:v>
                </c:pt>
                <c:pt idx="2">
                  <c:v>#N/A</c:v>
                </c:pt>
                <c:pt idx="3">
                  <c:v>1.92</c:v>
                </c:pt>
                <c:pt idx="4">
                  <c:v>#N/A</c:v>
                </c:pt>
                <c:pt idx="5">
                  <c:v>2.6</c:v>
                </c:pt>
                <c:pt idx="6">
                  <c:v>#N/A</c:v>
                </c:pt>
                <c:pt idx="7">
                  <c:v>2.34</c:v>
                </c:pt>
                <c:pt idx="8">
                  <c:v>#N/A</c:v>
                </c:pt>
                <c:pt idx="9">
                  <c:v>1.1399999999999999</c:v>
                </c:pt>
              </c:numCache>
            </c:numRef>
          </c:val>
          <c:extLst>
            <c:ext xmlns:c16="http://schemas.microsoft.com/office/drawing/2014/chart" uri="{C3380CC4-5D6E-409C-BE32-E72D297353CC}">
              <c16:uniqueId val="{00000007-391F-41B1-ADE0-0E9206B35A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5.71</c:v>
                </c:pt>
                <c:pt idx="2">
                  <c:v>#N/A</c:v>
                </c:pt>
                <c:pt idx="3">
                  <c:v>8.15</c:v>
                </c:pt>
                <c:pt idx="4">
                  <c:v>#N/A</c:v>
                </c:pt>
                <c:pt idx="5">
                  <c:v>10.02</c:v>
                </c:pt>
                <c:pt idx="6">
                  <c:v>#N/A</c:v>
                </c:pt>
                <c:pt idx="7">
                  <c:v>7.66</c:v>
                </c:pt>
                <c:pt idx="8">
                  <c:v>#N/A</c:v>
                </c:pt>
                <c:pt idx="9">
                  <c:v>6.94</c:v>
                </c:pt>
              </c:numCache>
            </c:numRef>
          </c:val>
          <c:extLst>
            <c:ext xmlns:c16="http://schemas.microsoft.com/office/drawing/2014/chart" uri="{C3380CC4-5D6E-409C-BE32-E72D297353CC}">
              <c16:uniqueId val="{00000008-391F-41B1-ADE0-0E9206B35A5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8.16</c:v>
                </c:pt>
                <c:pt idx="2">
                  <c:v>#N/A</c:v>
                </c:pt>
                <c:pt idx="3">
                  <c:v>7.64</c:v>
                </c:pt>
                <c:pt idx="4">
                  <c:v>#N/A</c:v>
                </c:pt>
                <c:pt idx="5">
                  <c:v>7.7</c:v>
                </c:pt>
                <c:pt idx="6">
                  <c:v>#N/A</c:v>
                </c:pt>
                <c:pt idx="7">
                  <c:v>7.42</c:v>
                </c:pt>
                <c:pt idx="8">
                  <c:v>#N/A</c:v>
                </c:pt>
                <c:pt idx="9">
                  <c:v>6.98</c:v>
                </c:pt>
              </c:numCache>
            </c:numRef>
          </c:val>
          <c:extLst>
            <c:ext xmlns:c16="http://schemas.microsoft.com/office/drawing/2014/chart" uri="{C3380CC4-5D6E-409C-BE32-E72D297353CC}">
              <c16:uniqueId val="{00000009-391F-41B1-ADE0-0E9206B35A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2905</c:v>
                </c:pt>
                <c:pt idx="5">
                  <c:v>2796</c:v>
                </c:pt>
                <c:pt idx="8">
                  <c:v>2755</c:v>
                </c:pt>
                <c:pt idx="11">
                  <c:v>2587</c:v>
                </c:pt>
                <c:pt idx="14">
                  <c:v>2727</c:v>
                </c:pt>
              </c:numCache>
            </c:numRef>
          </c:val>
          <c:extLst>
            <c:ext xmlns:c16="http://schemas.microsoft.com/office/drawing/2014/chart" uri="{C3380CC4-5D6E-409C-BE32-E72D297353CC}">
              <c16:uniqueId val="{00000000-3EA0-4936-98EB-00E5904E81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A0-4936-98EB-00E5904E81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A0-4936-98EB-00E5904E81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A0-4936-98EB-00E5904E81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735</c:v>
                </c:pt>
                <c:pt idx="3">
                  <c:v>704</c:v>
                </c:pt>
                <c:pt idx="6">
                  <c:v>732</c:v>
                </c:pt>
                <c:pt idx="9">
                  <c:v>694</c:v>
                </c:pt>
                <c:pt idx="12">
                  <c:v>669</c:v>
                </c:pt>
              </c:numCache>
            </c:numRef>
          </c:val>
          <c:extLst>
            <c:ext xmlns:c16="http://schemas.microsoft.com/office/drawing/2014/chart" uri="{C3380CC4-5D6E-409C-BE32-E72D297353CC}">
              <c16:uniqueId val="{00000004-3EA0-4936-98EB-00E5904E81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A0-4936-98EB-00E5904E81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A0-4936-98EB-00E5904E81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3106</c:v>
                </c:pt>
                <c:pt idx="3">
                  <c:v>3040</c:v>
                </c:pt>
                <c:pt idx="6">
                  <c:v>3038</c:v>
                </c:pt>
                <c:pt idx="9">
                  <c:v>2854</c:v>
                </c:pt>
                <c:pt idx="12">
                  <c:v>2773</c:v>
                </c:pt>
              </c:numCache>
            </c:numRef>
          </c:val>
          <c:extLst>
            <c:ext xmlns:c16="http://schemas.microsoft.com/office/drawing/2014/chart" uri="{C3380CC4-5D6E-409C-BE32-E72D297353CC}">
              <c16:uniqueId val="{00000007-3EA0-4936-98EB-00E5904E81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936</c:v>
                </c:pt>
                <c:pt idx="2">
                  <c:v>#N/A</c:v>
                </c:pt>
                <c:pt idx="3">
                  <c:v>#N/A</c:v>
                </c:pt>
                <c:pt idx="4">
                  <c:v>948</c:v>
                </c:pt>
                <c:pt idx="5">
                  <c:v>#N/A</c:v>
                </c:pt>
                <c:pt idx="6">
                  <c:v>#N/A</c:v>
                </c:pt>
                <c:pt idx="7">
                  <c:v>1015</c:v>
                </c:pt>
                <c:pt idx="8">
                  <c:v>#N/A</c:v>
                </c:pt>
                <c:pt idx="9">
                  <c:v>#N/A</c:v>
                </c:pt>
                <c:pt idx="10">
                  <c:v>961</c:v>
                </c:pt>
                <c:pt idx="11">
                  <c:v>#N/A</c:v>
                </c:pt>
                <c:pt idx="12">
                  <c:v>#N/A</c:v>
                </c:pt>
                <c:pt idx="13">
                  <c:v>715</c:v>
                </c:pt>
                <c:pt idx="14">
                  <c:v>#N/A</c:v>
                </c:pt>
              </c:numCache>
            </c:numRef>
          </c:val>
          <c:smooth val="0"/>
          <c:extLst>
            <c:ext xmlns:c16="http://schemas.microsoft.com/office/drawing/2014/chart" uri="{C3380CC4-5D6E-409C-BE32-E72D297353CC}">
              <c16:uniqueId val="{00000008-3EA0-4936-98EB-00E5904E81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28695</c:v>
                </c:pt>
                <c:pt idx="5">
                  <c:v>27840</c:v>
                </c:pt>
                <c:pt idx="8">
                  <c:v>26887</c:v>
                </c:pt>
                <c:pt idx="11">
                  <c:v>27067</c:v>
                </c:pt>
                <c:pt idx="14">
                  <c:v>28165</c:v>
                </c:pt>
              </c:numCache>
            </c:numRef>
          </c:val>
          <c:extLst>
            <c:ext xmlns:c16="http://schemas.microsoft.com/office/drawing/2014/chart" uri="{C3380CC4-5D6E-409C-BE32-E72D297353CC}">
              <c16:uniqueId val="{00000000-31C6-4DF7-A456-10BB14AC21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1481</c:v>
                </c:pt>
                <c:pt idx="5">
                  <c:v>1401</c:v>
                </c:pt>
                <c:pt idx="8">
                  <c:v>1433</c:v>
                </c:pt>
                <c:pt idx="11">
                  <c:v>1356</c:v>
                </c:pt>
                <c:pt idx="14">
                  <c:v>1379</c:v>
                </c:pt>
              </c:numCache>
            </c:numRef>
          </c:val>
          <c:extLst>
            <c:ext xmlns:c16="http://schemas.microsoft.com/office/drawing/2014/chart" uri="{C3380CC4-5D6E-409C-BE32-E72D297353CC}">
              <c16:uniqueId val="{00000001-31C6-4DF7-A456-10BB14AC21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11475</c:v>
                </c:pt>
                <c:pt idx="5">
                  <c:v>11511</c:v>
                </c:pt>
                <c:pt idx="8">
                  <c:v>10593</c:v>
                </c:pt>
                <c:pt idx="11">
                  <c:v>10018</c:v>
                </c:pt>
                <c:pt idx="14">
                  <c:v>9133</c:v>
                </c:pt>
              </c:numCache>
            </c:numRef>
          </c:val>
          <c:extLst>
            <c:ext xmlns:c16="http://schemas.microsoft.com/office/drawing/2014/chart" uri="{C3380CC4-5D6E-409C-BE32-E72D297353CC}">
              <c16:uniqueId val="{00000002-31C6-4DF7-A456-10BB14AC21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C6-4DF7-A456-10BB14AC21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C6-4DF7-A456-10BB14AC21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318</c:v>
                </c:pt>
                <c:pt idx="3">
                  <c:v>319</c:v>
                </c:pt>
                <c:pt idx="6">
                  <c:v>310</c:v>
                </c:pt>
                <c:pt idx="9">
                  <c:v>316</c:v>
                </c:pt>
                <c:pt idx="12">
                  <c:v>402</c:v>
                </c:pt>
              </c:numCache>
            </c:numRef>
          </c:val>
          <c:extLst>
            <c:ext xmlns:c16="http://schemas.microsoft.com/office/drawing/2014/chart" uri="{C3380CC4-5D6E-409C-BE32-E72D297353CC}">
              <c16:uniqueId val="{00000005-31C6-4DF7-A456-10BB14AC21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5608</c:v>
                </c:pt>
                <c:pt idx="3">
                  <c:v>5541</c:v>
                </c:pt>
                <c:pt idx="6">
                  <c:v>5126</c:v>
                </c:pt>
                <c:pt idx="9">
                  <c:v>5574</c:v>
                </c:pt>
                <c:pt idx="12">
                  <c:v>5608</c:v>
                </c:pt>
              </c:numCache>
            </c:numRef>
          </c:val>
          <c:extLst>
            <c:ext xmlns:c16="http://schemas.microsoft.com/office/drawing/2014/chart" uri="{C3380CC4-5D6E-409C-BE32-E72D297353CC}">
              <c16:uniqueId val="{00000006-31C6-4DF7-A456-10BB14AC21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C6-4DF7-A456-10BB14AC21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8356</c:v>
                </c:pt>
                <c:pt idx="3">
                  <c:v>7531</c:v>
                </c:pt>
                <c:pt idx="6">
                  <c:v>7271</c:v>
                </c:pt>
                <c:pt idx="9">
                  <c:v>7215</c:v>
                </c:pt>
                <c:pt idx="12">
                  <c:v>7035</c:v>
                </c:pt>
              </c:numCache>
            </c:numRef>
          </c:val>
          <c:extLst>
            <c:ext xmlns:c16="http://schemas.microsoft.com/office/drawing/2014/chart" uri="{C3380CC4-5D6E-409C-BE32-E72D297353CC}">
              <c16:uniqueId val="{00000008-31C6-4DF7-A456-10BB14AC21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C6-4DF7-A456-10BB14AC21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29544</c:v>
                </c:pt>
                <c:pt idx="3">
                  <c:v>29102</c:v>
                </c:pt>
                <c:pt idx="6">
                  <c:v>28050</c:v>
                </c:pt>
                <c:pt idx="9">
                  <c:v>28245</c:v>
                </c:pt>
                <c:pt idx="12">
                  <c:v>30646</c:v>
                </c:pt>
              </c:numCache>
            </c:numRef>
          </c:val>
          <c:extLst>
            <c:ext xmlns:c16="http://schemas.microsoft.com/office/drawing/2014/chart" uri="{C3380CC4-5D6E-409C-BE32-E72D297353CC}">
              <c16:uniqueId val="{0000000A-31C6-4DF7-A456-10BB14AC21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2175</c:v>
                </c:pt>
                <c:pt idx="2">
                  <c:v>#N/A</c:v>
                </c:pt>
                <c:pt idx="3">
                  <c:v>#N/A</c:v>
                </c:pt>
                <c:pt idx="4">
                  <c:v>1741</c:v>
                </c:pt>
                <c:pt idx="5">
                  <c:v>#N/A</c:v>
                </c:pt>
                <c:pt idx="6">
                  <c:v>#N/A</c:v>
                </c:pt>
                <c:pt idx="7">
                  <c:v>1844</c:v>
                </c:pt>
                <c:pt idx="8">
                  <c:v>#N/A</c:v>
                </c:pt>
                <c:pt idx="9">
                  <c:v>#N/A</c:v>
                </c:pt>
                <c:pt idx="10">
                  <c:v>2910</c:v>
                </c:pt>
                <c:pt idx="11">
                  <c:v>#N/A</c:v>
                </c:pt>
                <c:pt idx="12">
                  <c:v>#N/A</c:v>
                </c:pt>
                <c:pt idx="13">
                  <c:v>5013</c:v>
                </c:pt>
                <c:pt idx="14">
                  <c:v>#N/A</c:v>
                </c:pt>
              </c:numCache>
            </c:numRef>
          </c:val>
          <c:smooth val="0"/>
          <c:extLst>
            <c:ext xmlns:c16="http://schemas.microsoft.com/office/drawing/2014/chart" uri="{C3380CC4-5D6E-409C-BE32-E72D297353CC}">
              <c16:uniqueId val="{0000000B-31C6-4DF7-A456-10BB14AC21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3327</c:v>
                </c:pt>
                <c:pt idx="1">
                  <c:v>3108</c:v>
                </c:pt>
                <c:pt idx="2">
                  <c:v>2704</c:v>
                </c:pt>
              </c:numCache>
            </c:numRef>
          </c:val>
          <c:extLst>
            <c:ext xmlns:c16="http://schemas.microsoft.com/office/drawing/2014/chart" uri="{C3380CC4-5D6E-409C-BE32-E72D297353CC}">
              <c16:uniqueId val="{00000000-6CBB-42CB-BEF4-89FC7DE192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1814</c:v>
                </c:pt>
                <c:pt idx="1">
                  <c:v>1642</c:v>
                </c:pt>
                <c:pt idx="2">
                  <c:v>1561</c:v>
                </c:pt>
              </c:numCache>
            </c:numRef>
          </c:val>
          <c:extLst>
            <c:ext xmlns:c16="http://schemas.microsoft.com/office/drawing/2014/chart" uri="{C3380CC4-5D6E-409C-BE32-E72D297353CC}">
              <c16:uniqueId val="{00000001-6CBB-42CB-BEF4-89FC7DE192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6516</c:v>
                </c:pt>
                <c:pt idx="1">
                  <c:v>6303</c:v>
                </c:pt>
                <c:pt idx="2">
                  <c:v>5761</c:v>
                </c:pt>
              </c:numCache>
            </c:numRef>
          </c:val>
          <c:extLst>
            <c:ext xmlns:c16="http://schemas.microsoft.com/office/drawing/2014/chart" uri="{C3380CC4-5D6E-409C-BE32-E72D297353CC}">
              <c16:uniqueId val="{00000002-6CBB-42CB-BEF4-89FC7DE192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ヵ年平均では、前年度より増減なく</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％となっており、早期健全化基準の</a:t>
          </a:r>
          <a:r>
            <a:rPr kumimoji="1" lang="en-US" altLang="ja-JP" sz="1100">
              <a:solidFill>
                <a:sysClr val="windowText" lastClr="000000"/>
              </a:solidFill>
              <a:effectLst/>
              <a:latin typeface="+mn-lt"/>
              <a:ea typeface="+mn-ea"/>
              <a:cs typeface="+mn-cs"/>
            </a:rPr>
            <a:t>25.0</a:t>
          </a:r>
          <a:r>
            <a:rPr kumimoji="1" lang="ja-JP" altLang="ja-JP" sz="1100">
              <a:solidFill>
                <a:sysClr val="windowText" lastClr="000000"/>
              </a:solidFill>
              <a:effectLst/>
              <a:latin typeface="+mn-lt"/>
              <a:ea typeface="+mn-ea"/>
              <a:cs typeface="+mn-cs"/>
            </a:rPr>
            <a:t>％を下回っている。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分子のうち退職手当債や合併特例債等の償還終了などにより元利償還金などが減少したため、実質公債費率の分子は減少となっている。一方、分母においては</a:t>
          </a:r>
          <a:r>
            <a:rPr lang="ja-JP" altLang="en-US" sz="1100" b="0" i="0" u="none" strike="noStrike" baseline="0">
              <a:solidFill>
                <a:sysClr val="windowText" lastClr="000000"/>
              </a:solidFill>
              <a:latin typeface="+mn-lt"/>
              <a:ea typeface="+mn-ea"/>
              <a:cs typeface="+mn-cs"/>
            </a:rPr>
            <a:t>標準税収入額、普通交付税額、臨時財政対策債の合計は増加して</a:t>
          </a:r>
          <a:r>
            <a:rPr kumimoji="1" lang="ja-JP" altLang="ja-JP" sz="1100">
              <a:solidFill>
                <a:sysClr val="windowText" lastClr="000000"/>
              </a:solidFill>
              <a:effectLst/>
              <a:latin typeface="+mn-lt"/>
              <a:ea typeface="+mn-ea"/>
              <a:cs typeface="+mn-cs"/>
            </a:rPr>
            <a:t>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この結果、令和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年度における単年度実質公債費比率は対前年度約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今後も適正な水準を維持しながら計画的な事業展開を図る必要がある。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将来負担比率は</a:t>
          </a:r>
          <a:r>
            <a:rPr kumimoji="1" lang="en-US" altLang="ja-JP" sz="1100">
              <a:solidFill>
                <a:sysClr val="windowText" lastClr="000000"/>
              </a:solidFill>
              <a:effectLst/>
              <a:latin typeface="+mn-lt"/>
              <a:ea typeface="+mn-ea"/>
              <a:cs typeface="+mn-cs"/>
            </a:rPr>
            <a:t>34.9</a:t>
          </a:r>
          <a:r>
            <a:rPr kumimoji="1" lang="ja-JP" altLang="ja-JP" sz="1100">
              <a:solidFill>
                <a:sysClr val="windowText" lastClr="000000"/>
              </a:solidFill>
              <a:effectLst/>
              <a:latin typeface="+mn-lt"/>
              <a:ea typeface="+mn-ea"/>
              <a:cs typeface="+mn-cs"/>
            </a:rPr>
            <a:t>％と前年度の</a:t>
          </a:r>
          <a:r>
            <a:rPr kumimoji="1" lang="en-US" altLang="ja-JP" sz="1100">
              <a:solidFill>
                <a:sysClr val="windowText" lastClr="000000"/>
              </a:solidFill>
              <a:effectLst/>
              <a:latin typeface="+mn-lt"/>
              <a:ea typeface="+mn-ea"/>
              <a:cs typeface="+mn-cs"/>
            </a:rPr>
            <a:t>20.7</a:t>
          </a:r>
          <a:r>
            <a:rPr kumimoji="1" lang="ja-JP" altLang="ja-JP" sz="1100">
              <a:solidFill>
                <a:sysClr val="windowText" lastClr="000000"/>
              </a:solidFill>
              <a:effectLst/>
              <a:latin typeface="+mn-lt"/>
              <a:ea typeface="+mn-ea"/>
              <a:cs typeface="+mn-cs"/>
            </a:rPr>
            <a:t>％と比較し</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ポイント増加したが、引き続き早期健全化基準の</a:t>
          </a:r>
          <a:r>
            <a:rPr kumimoji="1" lang="en-US" altLang="ja-JP" sz="1100">
              <a:solidFill>
                <a:sysClr val="windowText" lastClr="000000"/>
              </a:solidFill>
              <a:effectLst/>
              <a:latin typeface="+mn-lt"/>
              <a:ea typeface="+mn-ea"/>
              <a:cs typeface="+mn-cs"/>
            </a:rPr>
            <a:t>350</a:t>
          </a:r>
          <a:r>
            <a:rPr kumimoji="1" lang="ja-JP" altLang="ja-JP" sz="1100">
              <a:solidFill>
                <a:sysClr val="windowText" lastClr="000000"/>
              </a:solidFill>
              <a:effectLst/>
              <a:latin typeface="+mn-lt"/>
              <a:ea typeface="+mn-ea"/>
              <a:cs typeface="+mn-cs"/>
            </a:rPr>
            <a:t>％を大きく下回っている。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増加の要因としては、</a:t>
          </a:r>
          <a:r>
            <a:rPr kumimoji="1" lang="ja-JP" altLang="en-US" sz="1100">
              <a:solidFill>
                <a:sysClr val="windowText" lastClr="000000"/>
              </a:solidFill>
              <a:effectLst/>
              <a:latin typeface="+mn-lt"/>
              <a:ea typeface="+mn-ea"/>
              <a:cs typeface="+mn-cs"/>
            </a:rPr>
            <a:t>分子</a:t>
          </a:r>
          <a:r>
            <a:rPr kumimoji="1" lang="ja-JP" altLang="ja-JP" sz="1100">
              <a:solidFill>
                <a:sysClr val="windowText" lastClr="000000"/>
              </a:solidFill>
              <a:effectLst/>
              <a:latin typeface="+mn-lt"/>
              <a:ea typeface="+mn-ea"/>
              <a:cs typeface="+mn-cs"/>
            </a:rPr>
            <a:t>においては</a:t>
          </a:r>
          <a:r>
            <a:rPr kumimoji="1" lang="ja-JP" altLang="en-US" sz="1100">
              <a:solidFill>
                <a:sysClr val="windowText" lastClr="000000"/>
              </a:solidFill>
              <a:effectLst/>
              <a:latin typeface="+mn-lt"/>
              <a:ea typeface="+mn-ea"/>
              <a:cs typeface="+mn-cs"/>
            </a:rPr>
            <a:t>増額要因である地方債残高が</a:t>
          </a:r>
          <a:r>
            <a:rPr kumimoji="1" lang="ja-JP" altLang="ja-JP" sz="1100">
              <a:solidFill>
                <a:sysClr val="windowText" lastClr="000000"/>
              </a:solidFill>
              <a:effectLst/>
              <a:latin typeface="+mn-lt"/>
              <a:ea typeface="+mn-ea"/>
              <a:cs typeface="+mn-cs"/>
            </a:rPr>
            <a:t>増加する一方、</a:t>
          </a:r>
          <a:r>
            <a:rPr kumimoji="1" lang="ja-JP" altLang="en-US" sz="1100">
              <a:solidFill>
                <a:sysClr val="windowText" lastClr="000000"/>
              </a:solidFill>
              <a:effectLst/>
              <a:latin typeface="+mn-lt"/>
              <a:ea typeface="+mn-ea"/>
              <a:cs typeface="+mn-cs"/>
            </a:rPr>
            <a:t>分子の減額要因である</a:t>
          </a:r>
          <a:r>
            <a:rPr kumimoji="1" lang="ja-JP" altLang="ja-JP" sz="1100">
              <a:solidFill>
                <a:sysClr val="windowText" lastClr="000000"/>
              </a:solidFill>
              <a:effectLst/>
              <a:latin typeface="+mn-lt"/>
              <a:ea typeface="+mn-ea"/>
              <a:cs typeface="+mn-cs"/>
            </a:rPr>
            <a:t>充当可能財源等に係る充当可能基金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財政調整基金や減債基金の取崩等により、</a:t>
          </a:r>
          <a:r>
            <a:rPr kumimoji="1" lang="ja-JP" altLang="en-US" sz="1100">
              <a:solidFill>
                <a:sysClr val="windowText" lastClr="000000"/>
              </a:solidFill>
              <a:effectLst/>
              <a:latin typeface="+mn-lt"/>
              <a:ea typeface="+mn-ea"/>
              <a:cs typeface="+mn-cs"/>
            </a:rPr>
            <a:t>分子全体で</a:t>
          </a:r>
          <a:r>
            <a:rPr kumimoji="1" lang="en-US" altLang="ja-JP" sz="1100">
              <a:solidFill>
                <a:sysClr val="windowText" lastClr="000000"/>
              </a:solidFill>
              <a:effectLst/>
              <a:latin typeface="+mn-lt"/>
              <a:ea typeface="+mn-ea"/>
              <a:cs typeface="+mn-cs"/>
            </a:rPr>
            <a:t>72.2</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増額したことがあげられる。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今後も地方債発行の抑制や適正な基金運営を図り、健全な財政運営に努めていく。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大分県宇佐市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・財政調整基金、減債基金合わせて</a:t>
          </a:r>
          <a:r>
            <a:rPr kumimoji="1" lang="en-US" altLang="ja-JP" sz="1100">
              <a:solidFill>
                <a:sysClr val="windowText" lastClr="000000"/>
              </a:solidFill>
              <a:effectLst/>
              <a:latin typeface="+mn-lt"/>
              <a:ea typeface="+mn-ea"/>
              <a:cs typeface="+mn-cs"/>
            </a:rPr>
            <a:t>1,437</a:t>
          </a:r>
          <a:r>
            <a:rPr kumimoji="1" lang="ja-JP" altLang="ja-JP" sz="1100">
              <a:solidFill>
                <a:sysClr val="windowText" lastClr="000000"/>
              </a:solidFill>
              <a:effectLst/>
              <a:latin typeface="+mn-lt"/>
              <a:ea typeface="+mn-ea"/>
              <a:cs typeface="+mn-cs"/>
            </a:rPr>
            <a:t>百万円を取り崩す一方、昨年度の決算剰余金の</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の積立を行うとともに、特定目的基金においては、地域振興基金、</a:t>
          </a:r>
          <a:r>
            <a:rPr kumimoji="1" lang="ja-JP" altLang="en-US" sz="1100">
              <a:solidFill>
                <a:sysClr val="windowText" lastClr="000000"/>
              </a:solidFill>
              <a:effectLst/>
              <a:latin typeface="+mn-lt"/>
              <a:ea typeface="+mn-ea"/>
              <a:cs typeface="+mn-cs"/>
            </a:rPr>
            <a:t>廃棄物処理施設整備負担金基金</a:t>
          </a:r>
          <a:r>
            <a:rPr kumimoji="1" lang="ja-JP" altLang="ja-JP" sz="1100">
              <a:solidFill>
                <a:sysClr val="windowText" lastClr="000000"/>
              </a:solidFill>
              <a:effectLst/>
              <a:latin typeface="+mn-lt"/>
              <a:ea typeface="+mn-ea"/>
              <a:cs typeface="+mn-cs"/>
            </a:rPr>
            <a:t>などの取り崩しにより、企業誘致支援費や学校教育支援教員等配置事業、</a:t>
          </a:r>
          <a:r>
            <a:rPr kumimoji="1" lang="ja-JP" altLang="en-US" sz="1100">
              <a:solidFill>
                <a:sysClr val="windowText" lastClr="000000"/>
              </a:solidFill>
              <a:effectLst/>
              <a:latin typeface="+mn-lt"/>
              <a:ea typeface="+mn-ea"/>
              <a:cs typeface="+mn-cs"/>
            </a:rPr>
            <a:t>宇佐・高田・国東広域事務組合負担金</a:t>
          </a:r>
          <a:r>
            <a:rPr kumimoji="1" lang="ja-JP" altLang="ja-JP" sz="1100">
              <a:solidFill>
                <a:sysClr val="windowText" lastClr="000000"/>
              </a:solidFill>
              <a:effectLst/>
              <a:latin typeface="+mn-lt"/>
              <a:ea typeface="+mn-ea"/>
              <a:cs typeface="+mn-cs"/>
            </a:rPr>
            <a:t>などの財源確保を行い、基金現在高は</a:t>
          </a:r>
          <a:r>
            <a:rPr kumimoji="1" lang="en-US" altLang="ja-JP" sz="1100">
              <a:solidFill>
                <a:sysClr val="windowText" lastClr="000000"/>
              </a:solidFill>
              <a:effectLst/>
              <a:latin typeface="+mn-lt"/>
              <a:ea typeface="+mn-ea"/>
              <a:cs typeface="+mn-cs"/>
            </a:rPr>
            <a:t>1,027</a:t>
          </a:r>
          <a:r>
            <a:rPr kumimoji="1" lang="ja-JP" altLang="ja-JP" sz="1100">
              <a:solidFill>
                <a:sysClr val="windowText" lastClr="000000"/>
              </a:solidFill>
              <a:effectLst/>
              <a:latin typeface="+mn-lt"/>
              <a:ea typeface="+mn-ea"/>
              <a:cs typeface="+mn-cs"/>
            </a:rPr>
            <a:t>百万円の減少となっている。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国営緊急農地再編整備事業や</a:t>
          </a:r>
          <a:r>
            <a:rPr kumimoji="1" lang="ja-JP" altLang="en-US" sz="1100">
              <a:solidFill>
                <a:sysClr val="windowText" lastClr="000000"/>
              </a:solidFill>
              <a:effectLst/>
              <a:latin typeface="+mn-lt"/>
              <a:ea typeface="+mn-ea"/>
              <a:cs typeface="+mn-cs"/>
            </a:rPr>
            <a:t>道の駅建設事業等</a:t>
          </a:r>
          <a:r>
            <a:rPr kumimoji="1" lang="ja-JP" altLang="ja-JP" sz="1100">
              <a:solidFill>
                <a:sysClr val="windowText" lastClr="000000"/>
              </a:solidFill>
              <a:effectLst/>
              <a:latin typeface="+mn-lt"/>
              <a:ea typeface="+mn-ea"/>
              <a:cs typeface="+mn-cs"/>
            </a:rPr>
            <a:t>の大型事業が控えていることから</a:t>
          </a:r>
          <a:r>
            <a:rPr kumimoji="1" lang="ja-JP" altLang="en-US" sz="1100">
              <a:solidFill>
                <a:sysClr val="windowText" lastClr="000000"/>
              </a:solidFill>
              <a:effectLst/>
              <a:latin typeface="+mn-lt"/>
              <a:ea typeface="+mn-ea"/>
              <a:cs typeface="+mn-cs"/>
            </a:rPr>
            <a:t>、現状では</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全体は</a:t>
          </a:r>
          <a:r>
            <a:rPr kumimoji="1" lang="ja-JP" altLang="ja-JP" sz="1100">
              <a:solidFill>
                <a:sysClr val="windowText" lastClr="000000"/>
              </a:solidFill>
              <a:effectLst/>
              <a:latin typeface="+mn-lt"/>
              <a:ea typeface="+mn-ea"/>
              <a:cs typeface="+mn-cs"/>
            </a:rPr>
            <a:t>減少していく見込みである。</a:t>
          </a:r>
          <a:r>
            <a:rPr kumimoji="1" lang="ja-JP" altLang="en-US" sz="1100">
              <a:solidFill>
                <a:sysClr val="windowText" lastClr="000000"/>
              </a:solidFill>
              <a:effectLst/>
              <a:latin typeface="+mn-lt"/>
              <a:ea typeface="+mn-ea"/>
              <a:cs typeface="+mn-cs"/>
            </a:rPr>
            <a:t>しかし、基金を長期債券での運用している割合が高く、含み損の問題より取り崩し可能額は限られているので、令和</a:t>
          </a:r>
          <a:r>
            <a:rPr kumimoji="1" lang="en-US" altLang="ja-JP" sz="1100">
              <a:solidFill>
                <a:sysClr val="windowText" lastClr="000000"/>
              </a:solidFill>
              <a:effectLst/>
              <a:latin typeface="+mn-lt"/>
              <a:ea typeface="+mn-ea"/>
              <a:cs typeface="+mn-cs"/>
            </a:rPr>
            <a:t>8</a:t>
          </a:r>
          <a:r>
            <a:rPr kumimoji="1" lang="ja-JP" altLang="en-US" sz="1100">
              <a:solidFill>
                <a:sysClr val="windowText" lastClr="000000"/>
              </a:solidFill>
              <a:effectLst/>
              <a:latin typeface="+mn-lt"/>
              <a:ea typeface="+mn-ea"/>
              <a:cs typeface="+mn-cs"/>
            </a:rPr>
            <a:t>年度から歳出削減に取組み、基金残高を減らさない取組を行う予定である。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・地域振興基金（合併特例債）：市民の連携の強化及び地域振興を図る</a:t>
          </a:r>
          <a:endParaRPr lang="ja-JP" altLang="ja-JP" sz="1400">
            <a:effectLst/>
          </a:endParaRPr>
        </a:p>
        <a:p>
          <a:r>
            <a:rPr kumimoji="1" lang="ja-JP" altLang="ja-JP" sz="1100">
              <a:solidFill>
                <a:schemeClr val="dk1"/>
              </a:solidFill>
              <a:effectLst/>
              <a:latin typeface="+mn-lt"/>
              <a:ea typeface="+mn-ea"/>
              <a:cs typeface="+mn-cs"/>
            </a:rPr>
            <a:t>・公共施設整備基金：宇佐市の公共施設を整備する</a:t>
          </a:r>
          <a:endParaRPr lang="ja-JP" altLang="ja-JP" sz="1400">
            <a:effectLst/>
          </a:endParaRPr>
        </a:p>
        <a:p>
          <a:r>
            <a:rPr kumimoji="1" lang="ja-JP" altLang="ja-JP" sz="1100">
              <a:solidFill>
                <a:schemeClr val="dk1"/>
              </a:solidFill>
              <a:effectLst/>
              <a:latin typeface="+mn-lt"/>
              <a:ea typeface="+mn-ea"/>
              <a:cs typeface="+mn-cs"/>
            </a:rPr>
            <a:t>・廃棄物処理施設整備負担金基金：大分県ごみ処理広域化計画に基づき、廃棄物処理施設の新設、改造事業等に伴う負担金の確保と円滑な執行を図る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・地域振興基金（合併特例債）：企業誘致支援費や学校教育支援教員等配置事業等の事業に充当したものの、土地売払収入などの積立たことから前年度比較で</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廃棄物処理施設整備負担金基金</a:t>
          </a:r>
          <a:r>
            <a:rPr kumimoji="1" lang="ja-JP" altLang="ja-JP" sz="1100">
              <a:solidFill>
                <a:schemeClr val="dk1"/>
              </a:solidFill>
              <a:effectLst/>
              <a:latin typeface="+mn-lt"/>
              <a:ea typeface="+mn-ea"/>
              <a:cs typeface="+mn-cs"/>
            </a:rPr>
            <a:t>：宇佐・高田・国東広域事務組合負担金事業に充当し、前年度比較で</a:t>
          </a:r>
          <a:r>
            <a:rPr kumimoji="1" lang="en-US" altLang="ja-JP" sz="1100">
              <a:solidFill>
                <a:schemeClr val="dk1"/>
              </a:solidFill>
              <a:effectLst/>
              <a:latin typeface="+mn-lt"/>
              <a:ea typeface="+mn-ea"/>
              <a:cs typeface="+mn-cs"/>
            </a:rPr>
            <a:t>333</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・公共施設整備基金：国営緊急農地再編整備事業の完了に伴う市負担金の支払いが控えており、取崩しが行われる予定。</a:t>
          </a:r>
          <a:endParaRPr lang="ja-JP" altLang="ja-JP" sz="1400">
            <a:effectLst/>
          </a:endParaRPr>
        </a:p>
        <a:p>
          <a:r>
            <a:rPr kumimoji="1" lang="ja-JP" altLang="ja-JP" sz="1100">
              <a:solidFill>
                <a:schemeClr val="dk1"/>
              </a:solidFill>
              <a:effectLst/>
              <a:latin typeface="+mn-lt"/>
              <a:ea typeface="+mn-ea"/>
              <a:cs typeface="+mn-cs"/>
            </a:rPr>
            <a:t>・廃棄物処理施設整備負担金基金：広域ごみ処理施設の建設が本格化に伴い、大きく取崩しを行う予定</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ea"/>
              <a:ea typeface="+mn-ea"/>
              <a:cs typeface="+mn-cs"/>
            </a:rPr>
            <a:t>・職員退職手当基金については、退職者の増加が見込まれることから、積立を行う予定である。　</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・基金を長期債券での運用している割合が高く、含み損の問題より取り崩し可能額は限られているので、令和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年度から歳出削減に取組み、基金残高を減らさない取組を行う予定あ</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・決算剰余金の</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の積立を行ったが、</a:t>
          </a:r>
          <a:r>
            <a:rPr kumimoji="1" lang="ja-JP" altLang="en-US" sz="1100">
              <a:solidFill>
                <a:sysClr val="windowText" lastClr="000000"/>
              </a:solidFill>
              <a:effectLst/>
              <a:latin typeface="+mn-lt"/>
              <a:ea typeface="+mn-ea"/>
              <a:cs typeface="+mn-cs"/>
            </a:rPr>
            <a:t>財源不足の補填のため</a:t>
          </a:r>
          <a:r>
            <a:rPr kumimoji="1" lang="ja-JP" altLang="ja-JP" sz="1100">
              <a:solidFill>
                <a:sysClr val="windowText" lastClr="000000"/>
              </a:solidFill>
              <a:effectLst/>
              <a:latin typeface="+mn-lt"/>
              <a:ea typeface="+mn-ea"/>
              <a:cs typeface="+mn-cs"/>
            </a:rPr>
            <a:t>、取り崩しを行ったことにより前年度比較で</a:t>
          </a:r>
          <a:r>
            <a:rPr kumimoji="1" lang="en-US" altLang="ja-JP" sz="1100">
              <a:solidFill>
                <a:sysClr val="windowText" lastClr="000000"/>
              </a:solidFill>
              <a:effectLst/>
              <a:latin typeface="+mn-lt"/>
              <a:ea typeface="+mn-ea"/>
              <a:cs typeface="+mn-cs"/>
            </a:rPr>
            <a:t>404</a:t>
          </a:r>
          <a:r>
            <a:rPr kumimoji="1" lang="ja-JP" altLang="ja-JP" sz="1100">
              <a:solidFill>
                <a:sysClr val="windowText" lastClr="000000"/>
              </a:solidFill>
              <a:effectLst/>
              <a:latin typeface="+mn-lt"/>
              <a:ea typeface="+mn-ea"/>
              <a:cs typeface="+mn-cs"/>
            </a:rPr>
            <a:t>百万円の減少となった。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今後も基金残高の減少が予測されるが、災害等の臨時的な歳出への備えのため、基金の計画的な取り崩しを行う。</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・決算剰余金の</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の積立を行ったが、合併特例事業債等の地方債元金の償還に伴い、取り崩しを行ったことにより前年度比較で</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百万円の減少となった。</a:t>
          </a:r>
          <a:endParaRPr lang="ja-JP" altLang="ja-JP">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・西部中学校長寿命化改修事業や広域ごみ処理施設建設に伴う負担金に対する借入により償還額の増加が見込まれるため基金残高は減少していく見込みである。</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51,972
50,741
439.05
38,492,542
37,244,509
1,170,839
16,869,298
30,645,532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地方特例交付金（個人住民税減収補填）</a:t>
          </a:r>
          <a:r>
            <a:rPr kumimoji="1" lang="ja-JP" altLang="ja-JP" sz="1100">
              <a:solidFill>
                <a:sysClr val="windowText" lastClr="000000"/>
              </a:solidFill>
              <a:effectLst/>
              <a:latin typeface="+mn-lt"/>
              <a:ea typeface="+mn-ea"/>
              <a:cs typeface="+mn-cs"/>
            </a:rPr>
            <a:t>の増により基準財政収入額が増加している。基準財政需要額についても、</a:t>
          </a:r>
          <a:r>
            <a:rPr kumimoji="1" lang="ja-JP" altLang="en-US" sz="1100">
              <a:solidFill>
                <a:sysClr val="windowText" lastClr="000000"/>
              </a:solidFill>
              <a:effectLst/>
              <a:latin typeface="+mn-lt"/>
              <a:ea typeface="+mn-ea"/>
              <a:cs typeface="+mn-cs"/>
            </a:rPr>
            <a:t>社会福祉費</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地域の元気創造事業費</a:t>
          </a:r>
          <a:r>
            <a:rPr kumimoji="1" lang="ja-JP" altLang="ja-JP" sz="1100">
              <a:solidFill>
                <a:sysClr val="windowText" lastClr="000000"/>
              </a:solidFill>
              <a:effectLst/>
              <a:latin typeface="+mn-lt"/>
              <a:ea typeface="+mn-ea"/>
              <a:cs typeface="+mn-cs"/>
            </a:rPr>
            <a:t>の減があるものの、</a:t>
          </a:r>
          <a:r>
            <a:rPr kumimoji="1" lang="ja-JP" altLang="en-US" sz="1100">
              <a:solidFill>
                <a:sysClr val="windowText" lastClr="000000"/>
              </a:solidFill>
              <a:effectLst/>
              <a:latin typeface="+mn-lt"/>
              <a:ea typeface="+mn-ea"/>
              <a:cs typeface="+mn-cs"/>
            </a:rPr>
            <a:t>こども子育て費</a:t>
          </a:r>
          <a:r>
            <a:rPr kumimoji="1" lang="ja-JP" altLang="ja-JP" sz="1100">
              <a:solidFill>
                <a:sysClr val="windowText" lastClr="000000"/>
              </a:solidFill>
              <a:effectLst/>
              <a:latin typeface="+mn-lt"/>
              <a:ea typeface="+mn-ea"/>
              <a:cs typeface="+mn-cs"/>
            </a:rPr>
            <a:t>の増により増加している。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その結果、財政力指数は前年度と同じ</a:t>
          </a:r>
          <a:r>
            <a:rPr kumimoji="1" lang="en-US" altLang="ja-JP" sz="1100">
              <a:solidFill>
                <a:sysClr val="windowText" lastClr="000000"/>
              </a:solidFill>
              <a:effectLst/>
              <a:latin typeface="+mn-lt"/>
              <a:ea typeface="+mn-ea"/>
              <a:cs typeface="+mn-cs"/>
            </a:rPr>
            <a:t>0.42</a:t>
          </a:r>
          <a:r>
            <a:rPr kumimoji="1" lang="ja-JP" altLang="ja-JP" sz="1100">
              <a:solidFill>
                <a:sysClr val="windowText" lastClr="000000"/>
              </a:solidFill>
              <a:effectLst/>
              <a:latin typeface="+mn-lt"/>
              <a:ea typeface="+mn-ea"/>
              <a:cs typeface="+mn-cs"/>
            </a:rPr>
            <a:t>となり、大分県平均を</a:t>
          </a:r>
          <a:r>
            <a:rPr kumimoji="1" lang="en-US" altLang="ja-JP" sz="1100">
              <a:solidFill>
                <a:sysClr val="windowText" lastClr="000000"/>
              </a:solidFill>
              <a:effectLst/>
              <a:latin typeface="+mn-lt"/>
              <a:ea typeface="+mn-ea"/>
              <a:cs typeface="+mn-cs"/>
            </a:rPr>
            <a:t>0.02</a:t>
          </a:r>
          <a:r>
            <a:rPr kumimoji="1" lang="ja-JP" altLang="ja-JP" sz="1100">
              <a:solidFill>
                <a:sysClr val="windowText" lastClr="000000"/>
              </a:solidFill>
              <a:effectLst/>
              <a:latin typeface="+mn-lt"/>
              <a:ea typeface="+mn-ea"/>
              <a:cs typeface="+mn-cs"/>
            </a:rPr>
            <a:t>ポイント上回っているが、類似団体平均より</a:t>
          </a:r>
          <a:r>
            <a:rPr kumimoji="1" lang="en-US" altLang="ja-JP" sz="1100">
              <a:solidFill>
                <a:sysClr val="windowText" lastClr="000000"/>
              </a:solidFill>
              <a:effectLst/>
              <a:latin typeface="+mn-lt"/>
              <a:ea typeface="+mn-ea"/>
              <a:cs typeface="+mn-cs"/>
            </a:rPr>
            <a:t>0.28</a:t>
          </a:r>
          <a:r>
            <a:rPr kumimoji="1" lang="ja-JP" altLang="ja-JP" sz="1100">
              <a:solidFill>
                <a:sysClr val="windowText" lastClr="000000"/>
              </a:solidFill>
              <a:effectLst/>
              <a:latin typeface="+mn-lt"/>
              <a:ea typeface="+mn-ea"/>
              <a:cs typeface="+mn-cs"/>
            </a:rPr>
            <a:t>ポイント低い水準となった。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今後も税収確保のため、企業誘致や定住及び雇用対策等の推進により、地域経済の活性化を図り、自主財源の確保を図る。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169632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歳入においては、</a:t>
          </a:r>
          <a:r>
            <a:rPr lang="ja-JP" altLang="en-US" sz="1000" b="0" i="0" u="none" strike="noStrike" baseline="0">
              <a:solidFill>
                <a:sysClr val="windowText" lastClr="000000"/>
              </a:solidFill>
              <a:latin typeface="+mn-lt"/>
              <a:ea typeface="+mn-ea"/>
              <a:cs typeface="+mn-cs"/>
            </a:rPr>
            <a:t>、実質交付税</a:t>
          </a:r>
          <a:r>
            <a:rPr kumimoji="1" lang="ja-JP" altLang="en-US" sz="1000">
              <a:solidFill>
                <a:sysClr val="windowText" lastClr="000000"/>
              </a:solidFill>
              <a:effectLst/>
              <a:latin typeface="+mn-lt"/>
              <a:ea typeface="+mn-ea"/>
              <a:cs typeface="+mn-cs"/>
            </a:rPr>
            <a:t>の増</a:t>
          </a:r>
          <a:r>
            <a:rPr kumimoji="1" lang="ja-JP" altLang="ja-JP" sz="1000">
              <a:solidFill>
                <a:sysClr val="windowText" lastClr="000000"/>
              </a:solidFill>
              <a:effectLst/>
              <a:latin typeface="+mn-lt"/>
              <a:ea typeface="+mn-ea"/>
              <a:cs typeface="+mn-cs"/>
            </a:rPr>
            <a:t>より、対前年度比</a:t>
          </a:r>
          <a:r>
            <a:rPr kumimoji="1" lang="en-US" altLang="ja-JP" sz="1000">
              <a:solidFill>
                <a:sysClr val="windowText" lastClr="000000"/>
              </a:solidFill>
              <a:effectLst/>
              <a:latin typeface="+mn-lt"/>
              <a:ea typeface="+mn-ea"/>
              <a:cs typeface="+mn-cs"/>
            </a:rPr>
            <a:t>3.5</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となり、歳出においては、</a:t>
          </a:r>
          <a:r>
            <a:rPr kumimoji="1" lang="ja-JP" altLang="en-US" sz="1000">
              <a:solidFill>
                <a:sysClr val="windowText" lastClr="000000"/>
              </a:solidFill>
              <a:effectLst/>
              <a:latin typeface="+mn-lt"/>
              <a:ea typeface="+mn-ea"/>
              <a:cs typeface="+mn-cs"/>
            </a:rPr>
            <a:t>補助費等</a:t>
          </a:r>
          <a:r>
            <a:rPr kumimoji="1" lang="ja-JP" altLang="ja-JP" sz="1000">
              <a:solidFill>
                <a:sysClr val="windowText" lastClr="000000"/>
              </a:solidFill>
              <a:effectLst/>
              <a:latin typeface="+mn-lt"/>
              <a:ea typeface="+mn-ea"/>
              <a:cs typeface="+mn-cs"/>
            </a:rPr>
            <a:t>や人件費の増により対前年度比</a:t>
          </a:r>
          <a:r>
            <a:rPr kumimoji="1" lang="en-US" altLang="ja-JP" sz="1000">
              <a:solidFill>
                <a:sysClr val="windowText" lastClr="000000"/>
              </a:solidFill>
              <a:effectLst/>
              <a:latin typeface="+mn-lt"/>
              <a:ea typeface="+mn-ea"/>
              <a:cs typeface="+mn-cs"/>
            </a:rPr>
            <a:t>5.49</a:t>
          </a:r>
          <a:r>
            <a:rPr kumimoji="1" lang="ja-JP" altLang="ja-JP" sz="1000">
              <a:solidFill>
                <a:sysClr val="windowText" lastClr="000000"/>
              </a:solidFill>
              <a:effectLst/>
              <a:latin typeface="+mn-lt"/>
              <a:ea typeface="+mn-ea"/>
              <a:cs typeface="+mn-cs"/>
            </a:rPr>
            <a:t>％の増となった。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歳入、歳出</a:t>
          </a:r>
          <a:r>
            <a:rPr kumimoji="1" lang="ja-JP" altLang="en-US" sz="1000">
              <a:solidFill>
                <a:sysClr val="windowText" lastClr="000000"/>
              </a:solidFill>
              <a:effectLst/>
              <a:latin typeface="+mn-lt"/>
              <a:ea typeface="+mn-ea"/>
              <a:cs typeface="+mn-cs"/>
            </a:rPr>
            <a:t>ともに</a:t>
          </a:r>
          <a:r>
            <a:rPr kumimoji="1" lang="ja-JP" altLang="ja-JP" sz="1000">
              <a:solidFill>
                <a:sysClr val="windowText" lastClr="000000"/>
              </a:solidFill>
              <a:effectLst/>
              <a:latin typeface="+mn-lt"/>
              <a:ea typeface="+mn-ea"/>
              <a:cs typeface="+mn-cs"/>
            </a:rPr>
            <a:t>増加し</a:t>
          </a:r>
          <a:r>
            <a:rPr kumimoji="1" lang="ja-JP" altLang="en-US" sz="1000">
              <a:solidFill>
                <a:sysClr val="windowText" lastClr="000000"/>
              </a:solidFill>
              <a:effectLst/>
              <a:latin typeface="+mn-lt"/>
              <a:ea typeface="+mn-ea"/>
              <a:cs typeface="+mn-cs"/>
            </a:rPr>
            <a:t>ているが</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歳出の伸びが大きいことから</a:t>
          </a:r>
          <a:r>
            <a:rPr kumimoji="1" lang="ja-JP" altLang="ja-JP" sz="1000">
              <a:solidFill>
                <a:sysClr val="windowText" lastClr="000000"/>
              </a:solidFill>
              <a:effectLst/>
              <a:latin typeface="+mn-lt"/>
              <a:ea typeface="+mn-ea"/>
              <a:cs typeface="+mn-cs"/>
            </a:rPr>
            <a:t>経常収支比率は対前年度比で</a:t>
          </a:r>
          <a:r>
            <a:rPr kumimoji="1" lang="en-US" altLang="ja-JP" sz="1000">
              <a:solidFill>
                <a:sysClr val="windowText" lastClr="000000"/>
              </a:solidFill>
              <a:effectLst/>
              <a:latin typeface="+mn-lt"/>
              <a:ea typeface="+mn-ea"/>
              <a:cs typeface="+mn-cs"/>
            </a:rPr>
            <a:t>1.9</a:t>
          </a:r>
          <a:r>
            <a:rPr kumimoji="1" lang="ja-JP" altLang="ja-JP" sz="1000">
              <a:solidFill>
                <a:sysClr val="windowText" lastClr="000000"/>
              </a:solidFill>
              <a:effectLst/>
              <a:latin typeface="+mn-lt"/>
              <a:ea typeface="+mn-ea"/>
              <a:cs typeface="+mn-cs"/>
            </a:rPr>
            <a:t>ポイント増加し</a:t>
          </a:r>
          <a:r>
            <a:rPr kumimoji="1" lang="en-US" altLang="ja-JP" sz="1000">
              <a:solidFill>
                <a:sysClr val="windowText" lastClr="000000"/>
              </a:solidFill>
              <a:effectLst/>
              <a:latin typeface="+mn-lt"/>
              <a:ea typeface="+mn-ea"/>
              <a:cs typeface="+mn-cs"/>
            </a:rPr>
            <a:t>98.7</a:t>
          </a:r>
          <a:r>
            <a:rPr kumimoji="1" lang="ja-JP" altLang="ja-JP" sz="1000">
              <a:solidFill>
                <a:sysClr val="windowText" lastClr="000000"/>
              </a:solidFill>
              <a:effectLst/>
              <a:latin typeface="+mn-lt"/>
              <a:ea typeface="+mn-ea"/>
              <a:cs typeface="+mn-cs"/>
            </a:rPr>
            <a:t>％となっている。大分県平均との比較では</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ポイント高く、類似団体においては</a:t>
          </a:r>
          <a:r>
            <a:rPr kumimoji="1" lang="en-US" altLang="ja-JP" sz="1000">
              <a:solidFill>
                <a:sysClr val="windowText" lastClr="000000"/>
              </a:solidFill>
              <a:effectLst/>
              <a:latin typeface="+mn-lt"/>
              <a:ea typeface="+mn-ea"/>
              <a:cs typeface="+mn-cs"/>
            </a:rPr>
            <a:t>5.9</a:t>
          </a:r>
          <a:r>
            <a:rPr kumimoji="1" lang="ja-JP" altLang="ja-JP" sz="1000">
              <a:solidFill>
                <a:sysClr val="windowText" lastClr="000000"/>
              </a:solidFill>
              <a:effectLst/>
              <a:latin typeface="+mn-lt"/>
              <a:ea typeface="+mn-ea"/>
              <a:cs typeface="+mn-cs"/>
            </a:rPr>
            <a:t>ポイント高い値となっている。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a:t>
          </a:r>
          <a:r>
            <a:rPr kumimoji="1" lang="ja-JP" altLang="en-US" sz="1000">
              <a:solidFill>
                <a:sysClr val="windowText" lastClr="000000"/>
              </a:solidFill>
              <a:effectLst/>
              <a:latin typeface="+mn-lt"/>
              <a:ea typeface="+mn-ea"/>
              <a:cs typeface="+mn-cs"/>
            </a:rPr>
            <a:t>物件費、人件費、公債費等の義務的経費</a:t>
          </a:r>
          <a:r>
            <a:rPr kumimoji="1" lang="ja-JP" altLang="ja-JP" sz="1000">
              <a:solidFill>
                <a:sysClr val="windowText" lastClr="000000"/>
              </a:solidFill>
              <a:effectLst/>
              <a:latin typeface="+mn-lt"/>
              <a:ea typeface="+mn-ea"/>
              <a:cs typeface="+mn-cs"/>
            </a:rPr>
            <a:t>の増大などにより厳しい財政運営が見込まれるため、引き続き財源確保や経常経費の抑制に努め、今後の市政課題に柔軟に対応できる強固な行財政基盤の構築を図る必要がある。</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4128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852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9455"/>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65</xdr:row>
      <xdr:rowOff>6668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124778</xdr:rowOff>
    </xdr:from>
    <xdr:to>
      <xdr:col>23</xdr:col>
      <xdr:colOff>184150</xdr:colOff>
      <xdr:row>66</xdr:row>
      <xdr:rowOff>54928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20655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127318</xdr:rowOff>
    </xdr:from>
    <xdr:to>
      <xdr:col>7</xdr:col>
      <xdr:colOff>31750</xdr:colOff>
      <xdr:row>65</xdr:row>
      <xdr:rowOff>57468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42245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人件費においては</a:t>
          </a:r>
          <a:r>
            <a:rPr lang="ja-JP" altLang="en-US" sz="1000" b="0" i="0" u="none" strike="noStrike" baseline="0">
              <a:solidFill>
                <a:sysClr val="windowText" lastClr="000000"/>
              </a:solidFill>
              <a:latin typeface="+mn-lt"/>
              <a:ea typeface="+mn-ea"/>
              <a:cs typeface="+mn-cs"/>
            </a:rPr>
            <a:t>退職手当</a:t>
          </a:r>
          <a:r>
            <a:rPr kumimoji="1" lang="ja-JP" altLang="ja-JP" sz="1000">
              <a:solidFill>
                <a:sysClr val="windowText" lastClr="000000"/>
              </a:solidFill>
              <a:effectLst/>
              <a:latin typeface="+mn-lt"/>
              <a:ea typeface="+mn-ea"/>
              <a:cs typeface="+mn-cs"/>
            </a:rPr>
            <a:t>や会計年度任用職員給与の増などにより、全体で</a:t>
          </a:r>
          <a:r>
            <a:rPr kumimoji="1" lang="en-US" altLang="ja-JP" sz="1000">
              <a:solidFill>
                <a:sysClr val="windowText" lastClr="000000"/>
              </a:solidFill>
              <a:effectLst/>
              <a:latin typeface="+mn-lt"/>
              <a:ea typeface="+mn-ea"/>
              <a:cs typeface="+mn-cs"/>
            </a:rPr>
            <a:t>4.0</a:t>
          </a:r>
          <a:r>
            <a:rPr kumimoji="1" lang="ja-JP" altLang="ja-JP" sz="1000">
              <a:solidFill>
                <a:sysClr val="windowText" lastClr="000000"/>
              </a:solidFill>
              <a:effectLst/>
              <a:latin typeface="+mn-lt"/>
              <a:ea typeface="+mn-ea"/>
              <a:cs typeface="+mn-cs"/>
            </a:rPr>
            <a:t>％の増加となっている。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物件費においては西部中学校長寿命化改修事業や</a:t>
          </a:r>
          <a:r>
            <a:rPr lang="ja-JP" altLang="en-US" sz="1000" b="0" i="0" u="none" strike="noStrike" baseline="0">
              <a:solidFill>
                <a:sysClr val="windowText" lastClr="000000"/>
              </a:solidFill>
              <a:latin typeface="+mn-lt"/>
              <a:ea typeface="+mn-ea"/>
              <a:cs typeface="+mn-cs"/>
            </a:rPr>
            <a:t>地域包括支援センター運営事業</a:t>
          </a:r>
          <a:r>
            <a:rPr kumimoji="1" lang="ja-JP" altLang="ja-JP" sz="1000">
              <a:solidFill>
                <a:sysClr val="windowText" lastClr="000000"/>
              </a:solidFill>
              <a:effectLst/>
              <a:latin typeface="+mn-lt"/>
              <a:ea typeface="+mn-ea"/>
              <a:cs typeface="+mn-cs"/>
            </a:rPr>
            <a:t>などの増額</a:t>
          </a:r>
          <a:r>
            <a:rPr kumimoji="1" lang="ja-JP" altLang="en-US" sz="1000">
              <a:solidFill>
                <a:sysClr val="windowText" lastClr="000000"/>
              </a:solidFill>
              <a:effectLst/>
              <a:latin typeface="+mn-lt"/>
              <a:ea typeface="+mn-ea"/>
              <a:cs typeface="+mn-cs"/>
            </a:rPr>
            <a:t>や物価高による委託費の増に</a:t>
          </a:r>
          <a:r>
            <a:rPr kumimoji="1" lang="ja-JP" altLang="ja-JP" sz="1000">
              <a:solidFill>
                <a:sysClr val="windowText" lastClr="000000"/>
              </a:solidFill>
              <a:effectLst/>
              <a:latin typeface="+mn-lt"/>
              <a:ea typeface="+mn-ea"/>
              <a:cs typeface="+mn-cs"/>
            </a:rPr>
            <a:t>より</a:t>
          </a:r>
          <a:r>
            <a:rPr kumimoji="1" lang="en-US" altLang="ja-JP" sz="1000">
              <a:solidFill>
                <a:sysClr val="windowText" lastClr="000000"/>
              </a:solidFill>
              <a:effectLst/>
              <a:latin typeface="+mn-lt"/>
              <a:ea typeface="+mn-ea"/>
              <a:cs typeface="+mn-cs"/>
            </a:rPr>
            <a:t>7.5%</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また、人口１人あたりの決算額では</a:t>
          </a:r>
          <a:r>
            <a:rPr kumimoji="1" lang="en-US" altLang="ja-JP" sz="1000">
              <a:solidFill>
                <a:sysClr val="windowText" lastClr="000000"/>
              </a:solidFill>
              <a:effectLst/>
              <a:latin typeface="+mn-lt"/>
              <a:ea typeface="+mn-ea"/>
              <a:cs typeface="+mn-cs"/>
            </a:rPr>
            <a:t>11,316</a:t>
          </a:r>
          <a:r>
            <a:rPr kumimoji="1" lang="ja-JP" altLang="ja-JP" sz="1000">
              <a:solidFill>
                <a:sysClr val="windowText" lastClr="000000"/>
              </a:solidFill>
              <a:effectLst/>
              <a:latin typeface="+mn-lt"/>
              <a:ea typeface="+mn-ea"/>
              <a:cs typeface="+mn-cs"/>
            </a:rPr>
            <a:t>円の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額となっている。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他団体との比較においては、類似団体平均値より</a:t>
          </a:r>
          <a:r>
            <a:rPr kumimoji="1" lang="en-US" altLang="ja-JP" sz="1000">
              <a:solidFill>
                <a:sysClr val="windowText" lastClr="000000"/>
              </a:solidFill>
              <a:effectLst/>
              <a:latin typeface="+mn-lt"/>
              <a:ea typeface="+mn-ea"/>
              <a:cs typeface="+mn-cs"/>
            </a:rPr>
            <a:t>37,815</a:t>
          </a:r>
          <a:r>
            <a:rPr kumimoji="1" lang="ja-JP" altLang="ja-JP" sz="1000">
              <a:solidFill>
                <a:sysClr val="windowText" lastClr="000000"/>
              </a:solidFill>
              <a:effectLst/>
              <a:latin typeface="+mn-lt"/>
              <a:ea typeface="+mn-ea"/>
              <a:cs typeface="+mn-cs"/>
            </a:rPr>
            <a:t>円、大分県平均値より</a:t>
          </a:r>
          <a:r>
            <a:rPr kumimoji="1" lang="en-US" altLang="ja-JP" sz="1000">
              <a:solidFill>
                <a:sysClr val="windowText" lastClr="000000"/>
              </a:solidFill>
              <a:effectLst/>
              <a:latin typeface="+mn-lt"/>
              <a:ea typeface="+mn-ea"/>
              <a:cs typeface="+mn-cs"/>
            </a:rPr>
            <a:t>23,680</a:t>
          </a:r>
          <a:r>
            <a:rPr kumimoji="1" lang="ja-JP" altLang="ja-JP" sz="1000">
              <a:solidFill>
                <a:sysClr val="windowText" lastClr="000000"/>
              </a:solidFill>
              <a:effectLst/>
              <a:latin typeface="+mn-lt"/>
              <a:ea typeface="+mn-ea"/>
              <a:cs typeface="+mn-cs"/>
            </a:rPr>
            <a:t>円高い値となっている。要因としては、保有する公共施設の維持管理等に係る物件費があげられ、今後もコストの低減を図る必要がある。</a:t>
          </a:r>
          <a:endParaRPr lang="ja-JP" altLang="ja-JP" sz="10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95684</xdr:rowOff>
    </xdr:from>
    <xdr:to>
      <xdr:col>23</xdr:col>
      <xdr:colOff>133350</xdr:colOff>
      <xdr:row>85</xdr:row>
      <xdr:rowOff>15632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7484"/>
          <a:ext cx="838200" cy="9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95684</xdr:rowOff>
    </xdr:from>
    <xdr:to>
      <xdr:col>19</xdr:col>
      <xdr:colOff>133350</xdr:colOff>
      <xdr:row>84</xdr:row>
      <xdr:rowOff>95870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97484"/>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62112</xdr:rowOff>
    </xdr:from>
    <xdr:to>
      <xdr:col>15</xdr:col>
      <xdr:colOff>82550</xdr:colOff>
      <xdr:row>84</xdr:row>
      <xdr:rowOff>95870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63912"/>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101933</xdr:rowOff>
    </xdr:from>
    <xdr:to>
      <xdr:col>11</xdr:col>
      <xdr:colOff>31750</xdr:colOff>
      <xdr:row>84</xdr:row>
      <xdr:rowOff>62112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32283"/>
          <a:ext cx="889000" cy="1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136282</xdr:rowOff>
    </xdr:from>
    <xdr:to>
      <xdr:col>23</xdr:col>
      <xdr:colOff>184150</xdr:colOff>
      <xdr:row>85</xdr:row>
      <xdr:rowOff>66432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108359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44884</xdr:rowOff>
    </xdr:from>
    <xdr:to>
      <xdr:col>19</xdr:col>
      <xdr:colOff>184150</xdr:colOff>
      <xdr:row>84</xdr:row>
      <xdr:rowOff>146484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131261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45070</xdr:rowOff>
    </xdr:from>
    <xdr:to>
      <xdr:col>15</xdr:col>
      <xdr:colOff>133350</xdr:colOff>
      <xdr:row>84</xdr:row>
      <xdr:rowOff>146670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131447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3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11312</xdr:rowOff>
    </xdr:from>
    <xdr:to>
      <xdr:col>11</xdr:col>
      <xdr:colOff>82550</xdr:colOff>
      <xdr:row>84</xdr:row>
      <xdr:rowOff>112912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97689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51133</xdr:rowOff>
    </xdr:from>
    <xdr:to>
      <xdr:col>7</xdr:col>
      <xdr:colOff>31750</xdr:colOff>
      <xdr:row>83</xdr:row>
      <xdr:rowOff>152733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137510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6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給料の削減措置を引き続き行ってきたため、平成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年度より徐々に改善し、令和６年度は国の給与水準を下回った。今後も適正な給与水準を維持する必要がある。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34471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048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68943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複雑多様化する行政ニーズに対応できる体制を維持するため、ここ数年の職員数は増加傾向にあったが、全国平均値、大分県平均値を上回っている状況のため、令和７年度より職員数適正化への取り組みを開始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54066</xdr:rowOff>
    </xdr:from>
    <xdr:to>
      <xdr:col>81</xdr:col>
      <xdr:colOff>44450</xdr:colOff>
      <xdr:row>65</xdr:row>
      <xdr:rowOff>112667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98316"/>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23041</xdr:rowOff>
    </xdr:from>
    <xdr:to>
      <xdr:col>77</xdr:col>
      <xdr:colOff>44450</xdr:colOff>
      <xdr:row>65</xdr:row>
      <xdr:rowOff>54066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672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10976</xdr:rowOff>
    </xdr:from>
    <xdr:to>
      <xdr:col>72</xdr:col>
      <xdr:colOff>203200</xdr:colOff>
      <xdr:row>65</xdr:row>
      <xdr:rowOff>23041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5522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153126</xdr:rowOff>
    </xdr:from>
    <xdr:to>
      <xdr:col>68</xdr:col>
      <xdr:colOff>152400</xdr:colOff>
      <xdr:row>65</xdr:row>
      <xdr:rowOff>10976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2592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61867</xdr:rowOff>
    </xdr:from>
    <xdr:to>
      <xdr:col>81</xdr:col>
      <xdr:colOff>95250</xdr:colOff>
      <xdr:row>65</xdr:row>
      <xdr:rowOff>163467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33944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3266</xdr:rowOff>
    </xdr:from>
    <xdr:to>
      <xdr:col>77</xdr:col>
      <xdr:colOff>95250</xdr:colOff>
      <xdr:row>65</xdr:row>
      <xdr:rowOff>104866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89643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3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143691</xdr:rowOff>
    </xdr:from>
    <xdr:to>
      <xdr:col>73</xdr:col>
      <xdr:colOff>44450</xdr:colOff>
      <xdr:row>65</xdr:row>
      <xdr:rowOff>73841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58618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131626</xdr:rowOff>
    </xdr:from>
    <xdr:to>
      <xdr:col>68</xdr:col>
      <xdr:colOff>203200</xdr:colOff>
      <xdr:row>65</xdr:row>
      <xdr:rowOff>61776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46553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9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102326</xdr:rowOff>
    </xdr:from>
    <xdr:to>
      <xdr:col>64</xdr:col>
      <xdr:colOff>152400</xdr:colOff>
      <xdr:row>65</xdr:row>
      <xdr:rowOff>32476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17253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実質公債費比率の</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ヵ年平均では、</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6.4%</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とな</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早期健全化基準の</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25.0</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％を下回っている。類似団体平均値との比較では</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0.1</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低い</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状態となり、大分県平均値との比較では</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ポイント高くなっている。要因としては分</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子</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を担う</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元利償還金の額</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が減少したことがあげられ、単年度比率は対前年度約</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　今後も適正水準を維持しながら、</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老朽化に伴う</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公共施設</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1050" b="0" i="0" u="none" strike="noStrike" kern="0" cap="none" spc="0" normalizeH="0" baseline="0" noProof="0">
              <a:ln>
                <a:noFill/>
              </a:ln>
              <a:solidFill>
                <a:sysClr val="windowText" lastClr="000000"/>
              </a:solidFill>
              <a:effectLst/>
              <a:uLnTx/>
              <a:uFillTx/>
              <a:latin typeface="+mn-lt"/>
              <a:ea typeface="+mn-ea"/>
              <a:cs typeface="+mn-cs"/>
            </a:rPr>
            <a:t>の更新などの課題に対応していくため、事業の必要性、緊急性を勘案しながら事業展開を図る。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108373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92287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将来負担比率においては、</a:t>
          </a:r>
          <a:r>
            <a:rPr kumimoji="1" lang="en-US" altLang="ja-JP" sz="1100">
              <a:solidFill>
                <a:sysClr val="windowText" lastClr="000000"/>
              </a:solidFill>
              <a:effectLst/>
              <a:latin typeface="+mn-lt"/>
              <a:ea typeface="+mn-ea"/>
              <a:cs typeface="+mn-cs"/>
            </a:rPr>
            <a:t>34.9</a:t>
          </a:r>
          <a:r>
            <a:rPr kumimoji="1" lang="ja-JP" altLang="ja-JP" sz="1100">
              <a:solidFill>
                <a:sysClr val="windowText" lastClr="000000"/>
              </a:solidFill>
              <a:effectLst/>
              <a:latin typeface="+mn-lt"/>
              <a:ea typeface="+mn-ea"/>
              <a:cs typeface="+mn-cs"/>
            </a:rPr>
            <a:t>％と前年度の</a:t>
          </a:r>
          <a:r>
            <a:rPr kumimoji="1" lang="en-US" altLang="ja-JP" sz="1100">
              <a:solidFill>
                <a:sysClr val="windowText" lastClr="000000"/>
              </a:solidFill>
              <a:effectLst/>
              <a:latin typeface="+mn-lt"/>
              <a:ea typeface="+mn-ea"/>
              <a:cs typeface="+mn-cs"/>
            </a:rPr>
            <a:t>20.7</a:t>
          </a:r>
          <a:r>
            <a:rPr kumimoji="1" lang="ja-JP" altLang="ja-JP" sz="1100">
              <a:solidFill>
                <a:sysClr val="windowText" lastClr="000000"/>
              </a:solidFill>
              <a:effectLst/>
              <a:latin typeface="+mn-lt"/>
              <a:ea typeface="+mn-ea"/>
              <a:cs typeface="+mn-cs"/>
            </a:rPr>
            <a:t>％と比べ</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ポイントの増加となった。前年度に引き続き早期健全化基準の</a:t>
          </a:r>
          <a:r>
            <a:rPr kumimoji="1" lang="en-US" altLang="ja-JP" sz="1100">
              <a:solidFill>
                <a:sysClr val="windowText" lastClr="000000"/>
              </a:solidFill>
              <a:effectLst/>
              <a:latin typeface="+mn-lt"/>
              <a:ea typeface="+mn-ea"/>
              <a:cs typeface="+mn-cs"/>
            </a:rPr>
            <a:t>350</a:t>
          </a:r>
          <a:r>
            <a:rPr kumimoji="1" lang="ja-JP" altLang="ja-JP" sz="1100">
              <a:solidFill>
                <a:sysClr val="windowText" lastClr="000000"/>
              </a:solidFill>
              <a:effectLst/>
              <a:latin typeface="+mn-lt"/>
              <a:ea typeface="+mn-ea"/>
              <a:cs typeface="+mn-cs"/>
            </a:rPr>
            <a:t>％を大きく下回っている。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増加の要因としては、</a:t>
          </a:r>
          <a:r>
            <a:rPr lang="ja-JP" altLang="en-US" sz="1100" b="0" i="0" u="none" strike="noStrike" baseline="0">
              <a:solidFill>
                <a:sysClr val="windowText" lastClr="000000"/>
              </a:solidFill>
              <a:latin typeface="+mn-lt"/>
              <a:ea typeface="+mn-ea"/>
              <a:cs typeface="+mn-cs"/>
            </a:rPr>
            <a:t>地方債残高</a:t>
          </a:r>
          <a:r>
            <a:rPr kumimoji="1" lang="ja-JP" altLang="ja-JP" sz="1100">
              <a:solidFill>
                <a:sysClr val="windowText" lastClr="000000"/>
              </a:solidFill>
              <a:effectLst/>
              <a:latin typeface="+mn-lt"/>
              <a:ea typeface="+mn-ea"/>
              <a:cs typeface="+mn-cs"/>
            </a:rPr>
            <a:t>の増などに伴う将来負担額の増加、財政調整基金の減などに伴い充当可能基金が減少したことがあげられる。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76412</xdr:rowOff>
    </xdr:from>
    <xdr:to>
      <xdr:col>81</xdr:col>
      <xdr:colOff>44450</xdr:colOff>
      <xdr:row>16</xdr:row>
      <xdr:rowOff>95321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48162"/>
          <a:ext cx="8382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148660</xdr:rowOff>
    </xdr:from>
    <xdr:to>
      <xdr:col>77</xdr:col>
      <xdr:colOff>44450</xdr:colOff>
      <xdr:row>15</xdr:row>
      <xdr:rowOff>76412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48960"/>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132574</xdr:rowOff>
    </xdr:from>
    <xdr:to>
      <xdr:col>72</xdr:col>
      <xdr:colOff>203200</xdr:colOff>
      <xdr:row>14</xdr:row>
      <xdr:rowOff>148660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3287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132574</xdr:rowOff>
    </xdr:from>
    <xdr:to>
      <xdr:col>68</xdr:col>
      <xdr:colOff>152400</xdr:colOff>
      <xdr:row>15</xdr:row>
      <xdr:rowOff>10725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32874"/>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35718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44521</xdr:rowOff>
    </xdr:from>
    <xdr:to>
      <xdr:col>81</xdr:col>
      <xdr:colOff>95250</xdr:colOff>
      <xdr:row>16</xdr:row>
      <xdr:rowOff>146121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16598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5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25612</xdr:rowOff>
    </xdr:from>
    <xdr:to>
      <xdr:col>77</xdr:col>
      <xdr:colOff>95250</xdr:colOff>
      <xdr:row>15</xdr:row>
      <xdr:rowOff>127212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111989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8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12787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81774</xdr:rowOff>
    </xdr:from>
    <xdr:to>
      <xdr:col>68</xdr:col>
      <xdr:colOff>203200</xdr:colOff>
      <xdr:row>15</xdr:row>
      <xdr:rowOff>11924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22101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131375</xdr:rowOff>
    </xdr:from>
    <xdr:to>
      <xdr:col>64</xdr:col>
      <xdr:colOff>152400</xdr:colOff>
      <xdr:row>15</xdr:row>
      <xdr:rowOff>61525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71702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0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51,972
50,741
439.05
38,492,542
37,244,509
1,170,839
16,869,298
30,645,532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今年度も昨年度に引き続き職員給与の削減を実施してきたが、、退職者数の増加および事院勧告等に準じた給与改定や委員等報酬の増などにより前年度比で</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ポイントの増となった。</a:t>
          </a:r>
        </a:p>
        <a:p>
          <a:r>
            <a:rPr lang="ja-JP" altLang="ja-JP" sz="1100">
              <a:solidFill>
                <a:schemeClr val="dk1"/>
              </a:solidFill>
              <a:effectLst/>
              <a:latin typeface="+mn-lt"/>
              <a:ea typeface="+mn-ea"/>
              <a:cs typeface="+mn-cs"/>
            </a:rPr>
            <a:t>　近年、横ばい傾向であるが、全国平均値、大分県平均値を上回っている状況や、令和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年度より職員の定年年齢も段階的に引き上げられていることから、今後も、時間外勤務縮減の取組み、職員数の適正管理などの措置を講じる必要がある。</a:t>
          </a: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14986</xdr:rowOff>
    </xdr:from>
    <xdr:to>
      <xdr:col>24</xdr:col>
      <xdr:colOff>25400</xdr:colOff>
      <xdr:row>39</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015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163576</xdr:rowOff>
    </xdr:from>
    <xdr:to>
      <xdr:col>19</xdr:col>
      <xdr:colOff>187325</xdr:colOff>
      <xdr:row>39</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78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131572</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6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131572</xdr:rowOff>
    </xdr:from>
    <xdr:to>
      <xdr:col>11</xdr:col>
      <xdr:colOff>9525</xdr:colOff>
      <xdr:row>39</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66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23622</xdr:rowOff>
    </xdr:from>
    <xdr:to>
      <xdr:col>24</xdr:col>
      <xdr:colOff>76200</xdr:colOff>
      <xdr:row>39</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135636</xdr:rowOff>
    </xdr:from>
    <xdr:to>
      <xdr:col>20</xdr:col>
      <xdr:colOff>38100</xdr:colOff>
      <xdr:row>39</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80772</xdr:rowOff>
    </xdr:from>
    <xdr:to>
      <xdr:col>11</xdr:col>
      <xdr:colOff>60325</xdr:colOff>
      <xdr:row>39</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167149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xdr:rowOff>
    </xdr:from>
    <xdr:to>
      <xdr:col>6</xdr:col>
      <xdr:colOff>171450</xdr:colOff>
      <xdr:row>39</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放課後児童健全育成事業や</a:t>
          </a:r>
          <a:r>
            <a:rPr kumimoji="1" lang="ja-JP" altLang="en-US" sz="1100">
              <a:solidFill>
                <a:sysClr val="windowText" lastClr="000000"/>
              </a:solidFill>
              <a:effectLst/>
              <a:latin typeface="+mn-lt"/>
              <a:ea typeface="+mn-ea"/>
              <a:cs typeface="+mn-cs"/>
            </a:rPr>
            <a:t>小中学校教育システム最適化事業</a:t>
          </a:r>
          <a:r>
            <a:rPr kumimoji="1" lang="ja-JP" altLang="ja-JP" sz="1100">
              <a:solidFill>
                <a:sysClr val="windowText" lastClr="000000"/>
              </a:solidFill>
              <a:effectLst/>
              <a:latin typeface="+mn-lt"/>
              <a:ea typeface="+mn-ea"/>
              <a:cs typeface="+mn-cs"/>
            </a:rPr>
            <a:t>における委託料等の増などに伴い、前年度比で</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類似団体平均値より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ポイント下回る状況となっているが、物件費は</a:t>
          </a:r>
          <a:r>
            <a:rPr kumimoji="1" lang="ja-JP" altLang="en-US" sz="1100">
              <a:solidFill>
                <a:sysClr val="windowText" lastClr="000000"/>
              </a:solidFill>
              <a:effectLst/>
              <a:latin typeface="+mn-lt"/>
              <a:ea typeface="+mn-ea"/>
              <a:cs typeface="+mn-cs"/>
            </a:rPr>
            <a:t>物価高騰で委託料等が</a:t>
          </a:r>
          <a:r>
            <a:rPr kumimoji="1" lang="ja-JP" altLang="ja-JP" sz="1100">
              <a:solidFill>
                <a:sysClr val="windowText" lastClr="000000"/>
              </a:solidFill>
              <a:effectLst/>
              <a:latin typeface="+mn-lt"/>
              <a:ea typeface="+mn-ea"/>
              <a:cs typeface="+mn-cs"/>
            </a:rPr>
            <a:t>増加傾向にあるため、コスト削減についてさらに推進する必要がある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15</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20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14</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2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経常的な扶助費は増加傾向にあるが</a:t>
          </a:r>
          <a:r>
            <a:rPr kumimoji="1" lang="ja-JP" altLang="ja-JP" sz="1100">
              <a:solidFill>
                <a:sysClr val="windowText" lastClr="000000"/>
              </a:solidFill>
              <a:effectLst/>
              <a:latin typeface="+mn-lt"/>
              <a:ea typeface="+mn-ea"/>
              <a:cs typeface="+mn-cs"/>
            </a:rPr>
            <a:t>、</a:t>
          </a:r>
          <a:r>
            <a:rPr lang="ja-JP" altLang="en-US" sz="1100" b="0" i="0" u="none" strike="noStrike" baseline="0">
              <a:solidFill>
                <a:sysClr val="windowText" lastClr="000000"/>
              </a:solidFill>
              <a:latin typeface="+mn-lt"/>
              <a:ea typeface="+mn-ea"/>
              <a:cs typeface="+mn-cs"/>
            </a:rPr>
            <a:t>学校給食無償化に係る経費について扶助費から補助費となったことにより</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13.8</a:t>
          </a:r>
          <a:r>
            <a:rPr kumimoji="1" lang="ja-JP" altLang="ja-JP" sz="1100">
              <a:solidFill>
                <a:sysClr val="windowText" lastClr="000000"/>
              </a:solidFill>
              <a:effectLst/>
              <a:latin typeface="+mn-lt"/>
              <a:ea typeface="+mn-ea"/>
              <a:cs typeface="+mn-cs"/>
            </a:rPr>
            <a:t>％となった。類似団体と比較すると</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ポイント上回ることとなった。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731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a:t>
          </a:r>
          <a:r>
            <a:rPr kumimoji="1" lang="ja-JP" altLang="en-US" sz="1100">
              <a:solidFill>
                <a:sysClr val="windowText" lastClr="000000"/>
              </a:solidFill>
              <a:effectLst/>
              <a:latin typeface="+mn-lt"/>
              <a:ea typeface="+mn-ea"/>
              <a:cs typeface="+mn-cs"/>
            </a:rPr>
            <a:t>介護保険特別会計繰出金</a:t>
          </a:r>
          <a:r>
            <a:rPr kumimoji="1" lang="ja-JP" altLang="ja-JP" sz="1100">
              <a:solidFill>
                <a:sysClr val="windowText" lastClr="000000"/>
              </a:solidFill>
              <a:effectLst/>
              <a:latin typeface="+mn-lt"/>
              <a:ea typeface="+mn-ea"/>
              <a:cs typeface="+mn-cs"/>
            </a:rPr>
            <a:t>の減少などがあった一方、後期高齢者医療広域連合負担金</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加し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全体として</a:t>
          </a:r>
          <a:r>
            <a:rPr kumimoji="1" lang="ja-JP" altLang="ja-JP" sz="1100">
              <a:solidFill>
                <a:sysClr val="windowText" lastClr="000000"/>
              </a:solidFill>
              <a:effectLst/>
              <a:latin typeface="+mn-lt"/>
              <a:ea typeface="+mn-ea"/>
              <a:cs typeface="+mn-cs"/>
            </a:rPr>
            <a:t>は前年度比で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している。類似団体平均と比較して</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ポイント、大分県平均値より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ポイント高い状況となっている。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特別会計への繰出金が依然多いことが類似団体との比較で高止まりしている原因の一つと考える。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1815</xdr:rowOff>
    </xdr:from>
    <xdr:to>
      <xdr:col>82</xdr:col>
      <xdr:colOff>107950</xdr:colOff>
      <xdr:row>60</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888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129722</xdr:rowOff>
    </xdr:from>
    <xdr:to>
      <xdr:col>73</xdr:col>
      <xdr:colOff>180975</xdr:colOff>
      <xdr:row>59</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59</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45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122465</xdr:rowOff>
    </xdr:from>
    <xdr:to>
      <xdr:col>82</xdr:col>
      <xdr:colOff>158750</xdr:colOff>
      <xdr:row>60</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94542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5443</xdr:rowOff>
    </xdr:from>
    <xdr:to>
      <xdr:col>78</xdr:col>
      <xdr:colOff>120650</xdr:colOff>
      <xdr:row>60</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91820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補助金の交付・執行の適正化のため、継続して検証を行っており、大分県平均値と比較して</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ポイント、類似団体平均値と比較して</a:t>
          </a:r>
          <a:r>
            <a:rPr kumimoji="1" lang="en-US" altLang="ja-JP" sz="1100">
              <a:solidFill>
                <a:sysClr val="windowText" lastClr="000000"/>
              </a:solidFill>
              <a:effectLst/>
              <a:latin typeface="+mn-lt"/>
              <a:ea typeface="+mn-ea"/>
              <a:cs typeface="+mn-cs"/>
            </a:rPr>
            <a:t>6.8</a:t>
          </a:r>
          <a:r>
            <a:rPr kumimoji="1" lang="ja-JP" altLang="ja-JP" sz="1100">
              <a:solidFill>
                <a:sysClr val="windowText" lastClr="000000"/>
              </a:solidFill>
              <a:effectLst/>
              <a:latin typeface="+mn-lt"/>
              <a:ea typeface="+mn-ea"/>
              <a:cs typeface="+mn-cs"/>
            </a:rPr>
            <a:t>ポイント低い水準となっているものの、上下水道事業費や</a:t>
          </a:r>
          <a:r>
            <a:rPr kumimoji="1" lang="ja-JP" altLang="en-US" sz="1100">
              <a:solidFill>
                <a:sysClr val="windowText" lastClr="000000"/>
              </a:solidFill>
              <a:effectLst/>
              <a:latin typeface="+mn-lt"/>
              <a:ea typeface="+mn-ea"/>
              <a:cs typeface="+mn-cs"/>
            </a:rPr>
            <a:t>すくすく子育て祝金事業等の</a:t>
          </a:r>
          <a:r>
            <a:rPr kumimoji="1" lang="ja-JP" altLang="ja-JP" sz="1100">
              <a:solidFill>
                <a:sysClr val="windowText" lastClr="000000"/>
              </a:solidFill>
              <a:effectLst/>
              <a:latin typeface="+mn-lt"/>
              <a:ea typeface="+mn-ea"/>
              <a:cs typeface="+mn-cs"/>
            </a:rPr>
            <a:t>継続した事業費が今後も見込まれるため引き続き適正な支出に努めていく。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35</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700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60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44213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mn-lt"/>
              <a:ea typeface="+mn-ea"/>
              <a:cs typeface="+mn-cs"/>
            </a:rPr>
            <a:t>元金償還については、</a:t>
          </a:r>
          <a:r>
            <a:rPr lang="ja-JP" altLang="en-US" sz="1100" b="0" i="0" u="none" strike="noStrike" baseline="0">
              <a:solidFill>
                <a:sysClr val="windowText" lastClr="000000"/>
              </a:solidFill>
              <a:latin typeface="+mn-lt"/>
              <a:ea typeface="+mn-ea"/>
              <a:cs typeface="+mn-cs"/>
            </a:rPr>
            <a:t>臨時財政対策債の償還終了</a:t>
          </a:r>
          <a:r>
            <a:rPr kumimoji="1" lang="ja-JP" altLang="ja-JP" sz="1100">
              <a:solidFill>
                <a:sysClr val="windowText" lastClr="000000"/>
              </a:solidFill>
              <a:effectLst/>
              <a:latin typeface="+mn-lt"/>
              <a:ea typeface="+mn-ea"/>
              <a:cs typeface="+mn-cs"/>
            </a:rPr>
            <a:t>などにより減少している。また、利子償還については</a:t>
          </a:r>
          <a:r>
            <a:rPr lang="ja-JP" altLang="en-US" sz="1100" b="0" i="0" u="none" strike="noStrike" baseline="0">
              <a:solidFill>
                <a:sysClr val="windowText" lastClr="000000"/>
              </a:solidFill>
              <a:latin typeface="+mn-lt"/>
              <a:ea typeface="+mn-ea"/>
              <a:cs typeface="+mn-cs"/>
            </a:rPr>
            <a:t>新たな償還の開始に伴い</a:t>
          </a:r>
          <a:r>
            <a:rPr kumimoji="1" lang="ja-JP" altLang="ja-JP" sz="1100">
              <a:solidFill>
                <a:sysClr val="windowText" lastClr="000000"/>
              </a:solidFill>
              <a:effectLst/>
              <a:latin typeface="+mn-lt"/>
              <a:ea typeface="+mn-ea"/>
              <a:cs typeface="+mn-cs"/>
            </a:rPr>
            <a:t>増加しているが、公債費全体では減額となっている。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前年度比では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ポイントの減少となっており、類似団体平均と比較して</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ポイント高い状況にある。今後もプライマリーバランスを意識した起債に努め、その抑制を図っていく。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12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537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30987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公債費を除く経常収支比率は、対前年度比較で</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ポイントの増加となっており、類似団体と比較すると</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ポイント高い状況となっている。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lang="ja-JP" altLang="en-US" sz="1100" b="0" i="0" u="none" strike="noStrike" baseline="0">
              <a:solidFill>
                <a:sysClr val="windowText" lastClr="000000"/>
              </a:solidFill>
              <a:latin typeface="+mn-lt"/>
              <a:ea typeface="+mn-ea"/>
              <a:cs typeface="+mn-cs"/>
            </a:rPr>
            <a:t>地域包括支援センター運営事業委託費等</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委託</a:t>
          </a:r>
          <a:r>
            <a:rPr kumimoji="1" lang="ja-JP" altLang="ja-JP" sz="1100">
              <a:solidFill>
                <a:sysClr val="windowText" lastClr="000000"/>
              </a:solidFill>
              <a:effectLst/>
              <a:latin typeface="+mn-lt"/>
              <a:ea typeface="+mn-ea"/>
              <a:cs typeface="+mn-cs"/>
            </a:rPr>
            <a:t>費や人件費が高いことが考えられる。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今後も特別会計への基準外繰出や補助金等についての評価・検証を継続し適正な支出に努めていく。</a:t>
          </a:r>
          <a:endParaRPr lang="ja-JP" altLang="ja-JP" sz="1400">
            <a:solidFill>
              <a:sysClr val="windowText" lastClr="000000"/>
            </a:solidFill>
            <a:effectLst/>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715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7661"/>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447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76</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44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33038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21607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49809</xdr:rowOff>
    </xdr:from>
    <xdr:to>
      <xdr:col>29</xdr:col>
      <xdr:colOff>127000</xdr:colOff>
      <xdr:row>14</xdr:row>
      <xdr:rowOff>147002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7734"/>
          <a:ext cx="647700" cy="9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147002</xdr:rowOff>
    </xdr:from>
    <xdr:to>
      <xdr:col>26</xdr:col>
      <xdr:colOff>50800</xdr:colOff>
      <xdr:row>15</xdr:row>
      <xdr:rowOff>61144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94927"/>
          <a:ext cx="698500" cy="8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61144</xdr:rowOff>
    </xdr:from>
    <xdr:to>
      <xdr:col>22</xdr:col>
      <xdr:colOff>114300</xdr:colOff>
      <xdr:row>15</xdr:row>
      <xdr:rowOff>68707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0519"/>
          <a:ext cx="6985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68707</xdr:rowOff>
    </xdr:from>
    <xdr:to>
      <xdr:col>18</xdr:col>
      <xdr:colOff>177800</xdr:colOff>
      <xdr:row>15</xdr:row>
      <xdr:rowOff>114884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8082"/>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170459</xdr:rowOff>
    </xdr:from>
    <xdr:to>
      <xdr:col>29</xdr:col>
      <xdr:colOff>177800</xdr:colOff>
      <xdr:row>14</xdr:row>
      <xdr:rowOff>100609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96202</xdr:rowOff>
    </xdr:from>
    <xdr:to>
      <xdr:col>26</xdr:col>
      <xdr:colOff>101600</xdr:colOff>
      <xdr:row>15</xdr:row>
      <xdr:rowOff>26352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36529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3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10344</xdr:rowOff>
    </xdr:from>
    <xdr:to>
      <xdr:col>22</xdr:col>
      <xdr:colOff>165100</xdr:colOff>
      <xdr:row>15</xdr:row>
      <xdr:rowOff>111944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122121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17907</xdr:rowOff>
    </xdr:from>
    <xdr:to>
      <xdr:col>19</xdr:col>
      <xdr:colOff>38100</xdr:colOff>
      <xdr:row>15</xdr:row>
      <xdr:rowOff>119507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129684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64084</xdr:rowOff>
    </xdr:from>
    <xdr:to>
      <xdr:col>15</xdr:col>
      <xdr:colOff>101600</xdr:colOff>
      <xdr:row>15</xdr:row>
      <xdr:rowOff>165684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3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4411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79451</xdr:rowOff>
    </xdr:from>
    <xdr:to>
      <xdr:col>29</xdr:col>
      <xdr:colOff>127000</xdr:colOff>
      <xdr:row>35</xdr:row>
      <xdr:rowOff>224253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89801"/>
          <a:ext cx="647700" cy="14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53456</xdr:rowOff>
    </xdr:from>
    <xdr:to>
      <xdr:col>26</xdr:col>
      <xdr:colOff>50800</xdr:colOff>
      <xdr:row>35</xdr:row>
      <xdr:rowOff>79451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63806"/>
          <a:ext cx="698500" cy="2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53456</xdr:rowOff>
    </xdr:from>
    <xdr:to>
      <xdr:col>22</xdr:col>
      <xdr:colOff>114300</xdr:colOff>
      <xdr:row>35</xdr:row>
      <xdr:rowOff>101071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63806"/>
          <a:ext cx="698500" cy="4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101071</xdr:rowOff>
    </xdr:from>
    <xdr:to>
      <xdr:col>18</xdr:col>
      <xdr:colOff>177800</xdr:colOff>
      <xdr:row>35</xdr:row>
      <xdr:rowOff>116843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1421"/>
          <a:ext cx="698500" cy="1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173453</xdr:rowOff>
    </xdr:from>
    <xdr:to>
      <xdr:col>29</xdr:col>
      <xdr:colOff>177800</xdr:colOff>
      <xdr:row>35</xdr:row>
      <xdr:rowOff>275053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3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145530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28651</xdr:rowOff>
    </xdr:from>
    <xdr:to>
      <xdr:col>26</xdr:col>
      <xdr:colOff>101600</xdr:colOff>
      <xdr:row>35</xdr:row>
      <xdr:rowOff>130251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3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140428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0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2656</xdr:rowOff>
    </xdr:from>
    <xdr:to>
      <xdr:col>22</xdr:col>
      <xdr:colOff>165100</xdr:colOff>
      <xdr:row>35</xdr:row>
      <xdr:rowOff>104256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114433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50271</xdr:rowOff>
    </xdr:from>
    <xdr:to>
      <xdr:col>19</xdr:col>
      <xdr:colOff>38100</xdr:colOff>
      <xdr:row>35</xdr:row>
      <xdr:rowOff>151871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162047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66043</xdr:rowOff>
    </xdr:from>
    <xdr:to>
      <xdr:col>15</xdr:col>
      <xdr:colOff>101600</xdr:colOff>
      <xdr:row>35</xdr:row>
      <xdr:rowOff>167643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152420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6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51,972
50,741
439.05
38,492,542
37,244,509
1,170,839
16,869,298
30,645,532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46660</xdr:rowOff>
    </xdr:from>
    <xdr:to>
      <xdr:col>24</xdr:col>
      <xdr:colOff>63500</xdr:colOff>
      <xdr:row>32</xdr:row>
      <xdr:rowOff>146607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33060"/>
          <a:ext cx="838200" cy="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146607</xdr:rowOff>
    </xdr:from>
    <xdr:to>
      <xdr:col>19</xdr:col>
      <xdr:colOff>177800</xdr:colOff>
      <xdr:row>33</xdr:row>
      <xdr:rowOff>43345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33007"/>
          <a:ext cx="889000" cy="6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2965</xdr:rowOff>
    </xdr:from>
    <xdr:to>
      <xdr:col>15</xdr:col>
      <xdr:colOff>50800</xdr:colOff>
      <xdr:row>33</xdr:row>
      <xdr:rowOff>43345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60815"/>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2965</xdr:rowOff>
    </xdr:from>
    <xdr:to>
      <xdr:col>10</xdr:col>
      <xdr:colOff>114300</xdr:colOff>
      <xdr:row>33</xdr:row>
      <xdr:rowOff>41043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60815"/>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167310</xdr:rowOff>
    </xdr:from>
    <xdr:to>
      <xdr:col>24</xdr:col>
      <xdr:colOff>114300</xdr:colOff>
      <xdr:row>32</xdr:row>
      <xdr:rowOff>97460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18737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95807</xdr:rowOff>
    </xdr:from>
    <xdr:to>
      <xdr:col>20</xdr:col>
      <xdr:colOff>38100</xdr:colOff>
      <xdr:row>33</xdr:row>
      <xdr:rowOff>25957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42484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5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163995</xdr:rowOff>
    </xdr:from>
    <xdr:to>
      <xdr:col>15</xdr:col>
      <xdr:colOff>101600</xdr:colOff>
      <xdr:row>33</xdr:row>
      <xdr:rowOff>94145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110672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2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123615</xdr:rowOff>
    </xdr:from>
    <xdr:to>
      <xdr:col>10</xdr:col>
      <xdr:colOff>165100</xdr:colOff>
      <xdr:row>33</xdr:row>
      <xdr:rowOff>53765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70292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8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161693</xdr:rowOff>
    </xdr:from>
    <xdr:to>
      <xdr:col>6</xdr:col>
      <xdr:colOff>38100</xdr:colOff>
      <xdr:row>33</xdr:row>
      <xdr:rowOff>91843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4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108370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44831</xdr:rowOff>
    </xdr:from>
    <xdr:to>
      <xdr:col>24</xdr:col>
      <xdr:colOff>63500</xdr:colOff>
      <xdr:row>56</xdr:row>
      <xdr:rowOff>119659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46031"/>
          <a:ext cx="8382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85685</xdr:rowOff>
    </xdr:from>
    <xdr:to>
      <xdr:col>19</xdr:col>
      <xdr:colOff>177800</xdr:colOff>
      <xdr:row>56</xdr:row>
      <xdr:rowOff>119659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86885"/>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85685</xdr:rowOff>
    </xdr:from>
    <xdr:to>
      <xdr:col>15</xdr:col>
      <xdr:colOff>50800</xdr:colOff>
      <xdr:row>56</xdr:row>
      <xdr:rowOff>121303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86885"/>
          <a:ext cx="889000" cy="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121303</xdr:rowOff>
    </xdr:from>
    <xdr:to>
      <xdr:col>10</xdr:col>
      <xdr:colOff>114300</xdr:colOff>
      <xdr:row>57</xdr:row>
      <xdr:rowOff>90758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22503"/>
          <a:ext cx="889000" cy="1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165481</xdr:rowOff>
    </xdr:from>
    <xdr:to>
      <xdr:col>24</xdr:col>
      <xdr:colOff>114300</xdr:colOff>
      <xdr:row>56</xdr:row>
      <xdr:rowOff>95631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68859</xdr:rowOff>
    </xdr:from>
    <xdr:to>
      <xdr:col>20</xdr:col>
      <xdr:colOff>38100</xdr:colOff>
      <xdr:row>56</xdr:row>
      <xdr:rowOff>170459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34885</xdr:rowOff>
    </xdr:from>
    <xdr:to>
      <xdr:col>15</xdr:col>
      <xdr:colOff>101600</xdr:colOff>
      <xdr:row>56</xdr:row>
      <xdr:rowOff>136485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153012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70503</xdr:rowOff>
    </xdr:from>
    <xdr:to>
      <xdr:col>10</xdr:col>
      <xdr:colOff>165100</xdr:colOff>
      <xdr:row>57</xdr:row>
      <xdr:rowOff>653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17180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39958</xdr:rowOff>
    </xdr:from>
    <xdr:to>
      <xdr:col>6</xdr:col>
      <xdr:colOff>38100</xdr:colOff>
      <xdr:row>57</xdr:row>
      <xdr:rowOff>141558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132685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0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170599</xdr:rowOff>
    </xdr:from>
    <xdr:to>
      <xdr:col>24</xdr:col>
      <xdr:colOff>63500</xdr:colOff>
      <xdr:row>78</xdr:row>
      <xdr:rowOff>16103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72249"/>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127355</xdr:rowOff>
    </xdr:from>
    <xdr:to>
      <xdr:col>19</xdr:col>
      <xdr:colOff>177800</xdr:colOff>
      <xdr:row>77</xdr:row>
      <xdr:rowOff>170599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29005"/>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127355</xdr:rowOff>
    </xdr:from>
    <xdr:to>
      <xdr:col>15</xdr:col>
      <xdr:colOff>50800</xdr:colOff>
      <xdr:row>77</xdr:row>
      <xdr:rowOff>148273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29005"/>
          <a:ext cx="8890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148273</xdr:rowOff>
    </xdr:from>
    <xdr:to>
      <xdr:col>10</xdr:col>
      <xdr:colOff>114300</xdr:colOff>
      <xdr:row>78</xdr:row>
      <xdr:rowOff>18275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49923"/>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136753</xdr:rowOff>
    </xdr:from>
    <xdr:to>
      <xdr:col>24</xdr:col>
      <xdr:colOff>114300</xdr:colOff>
      <xdr:row>78</xdr:row>
      <xdr:rowOff>66903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115180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119799</xdr:rowOff>
    </xdr:from>
    <xdr:to>
      <xdr:col>20</xdr:col>
      <xdr:colOff>38100</xdr:colOff>
      <xdr:row>78</xdr:row>
      <xdr:rowOff>49949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66476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9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76555</xdr:rowOff>
    </xdr:from>
    <xdr:to>
      <xdr:col>15</xdr:col>
      <xdr:colOff>101600</xdr:colOff>
      <xdr:row>78</xdr:row>
      <xdr:rowOff>6705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23232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97473</xdr:rowOff>
    </xdr:from>
    <xdr:to>
      <xdr:col>10</xdr:col>
      <xdr:colOff>165100</xdr:colOff>
      <xdr:row>78</xdr:row>
      <xdr:rowOff>27623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44150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138925</xdr:rowOff>
    </xdr:from>
    <xdr:to>
      <xdr:col>6</xdr:col>
      <xdr:colOff>38100</xdr:colOff>
      <xdr:row>78</xdr:row>
      <xdr:rowOff>69075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60202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5855</xdr:rowOff>
    </xdr:from>
    <xdr:to>
      <xdr:col>24</xdr:col>
      <xdr:colOff>63500</xdr:colOff>
      <xdr:row>91</xdr:row>
      <xdr:rowOff>28397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607805"/>
          <a:ext cx="8382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28397</xdr:rowOff>
    </xdr:from>
    <xdr:to>
      <xdr:col>19</xdr:col>
      <xdr:colOff>177800</xdr:colOff>
      <xdr:row>92</xdr:row>
      <xdr:rowOff>76758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630347"/>
          <a:ext cx="889000" cy="2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56947</xdr:rowOff>
    </xdr:from>
    <xdr:to>
      <xdr:col>15</xdr:col>
      <xdr:colOff>50800</xdr:colOff>
      <xdr:row>92</xdr:row>
      <xdr:rowOff>76758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5658897"/>
          <a:ext cx="889000" cy="1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56947</xdr:rowOff>
    </xdr:from>
    <xdr:to>
      <xdr:col>10</xdr:col>
      <xdr:colOff>114300</xdr:colOff>
      <xdr:row>93</xdr:row>
      <xdr:rowOff>91808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658897"/>
          <a:ext cx="889000" cy="3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126505</xdr:rowOff>
    </xdr:from>
    <xdr:to>
      <xdr:col>24</xdr:col>
      <xdr:colOff>114300</xdr:colOff>
      <xdr:row>91</xdr:row>
      <xdr:rowOff>56655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5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79532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149047</xdr:rowOff>
    </xdr:from>
    <xdr:to>
      <xdr:col>20</xdr:col>
      <xdr:colOff>38100</xdr:colOff>
      <xdr:row>91</xdr:row>
      <xdr:rowOff>79197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5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95724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35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25958</xdr:rowOff>
    </xdr:from>
    <xdr:to>
      <xdr:col>15</xdr:col>
      <xdr:colOff>101600</xdr:colOff>
      <xdr:row>92</xdr:row>
      <xdr:rowOff>127558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144085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7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6147</xdr:rowOff>
    </xdr:from>
    <xdr:to>
      <xdr:col>10</xdr:col>
      <xdr:colOff>165100</xdr:colOff>
      <xdr:row>91</xdr:row>
      <xdr:rowOff>107747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6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124274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3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41008</xdr:rowOff>
    </xdr:from>
    <xdr:to>
      <xdr:col>6</xdr:col>
      <xdr:colOff>38100</xdr:colOff>
      <xdr:row>93</xdr:row>
      <xdr:rowOff>142608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9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159135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6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21979</xdr:rowOff>
    </xdr:from>
    <xdr:to>
      <xdr:col>55</xdr:col>
      <xdr:colOff>0</xdr:colOff>
      <xdr:row>35</xdr:row>
      <xdr:rowOff>67493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51279"/>
          <a:ext cx="838200" cy="2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67493</xdr:rowOff>
    </xdr:from>
    <xdr:to>
      <xdr:col>50</xdr:col>
      <xdr:colOff>114300</xdr:colOff>
      <xdr:row>35</xdr:row>
      <xdr:rowOff>170843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68243"/>
          <a:ext cx="889000" cy="1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170843</xdr:rowOff>
    </xdr:from>
    <xdr:to>
      <xdr:col>45</xdr:col>
      <xdr:colOff>177800</xdr:colOff>
      <xdr:row>36</xdr:row>
      <xdr:rowOff>85796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71593"/>
          <a:ext cx="889000" cy="8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153561</xdr:rowOff>
    </xdr:from>
    <xdr:to>
      <xdr:col>41</xdr:col>
      <xdr:colOff>50800</xdr:colOff>
      <xdr:row>36</xdr:row>
      <xdr:rowOff>85796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68511"/>
          <a:ext cx="889000" cy="78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142629</xdr:rowOff>
    </xdr:from>
    <xdr:to>
      <xdr:col>55</xdr:col>
      <xdr:colOff>50800</xdr:colOff>
      <xdr:row>34</xdr:row>
      <xdr:rowOff>72779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0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57556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1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16693</xdr:rowOff>
    </xdr:from>
    <xdr:to>
      <xdr:col>50</xdr:col>
      <xdr:colOff>165100</xdr:colOff>
      <xdr:row>35</xdr:row>
      <xdr:rowOff>118293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134820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120043</xdr:rowOff>
    </xdr:from>
    <xdr:to>
      <xdr:col>46</xdr:col>
      <xdr:colOff>38100</xdr:colOff>
      <xdr:row>36</xdr:row>
      <xdr:rowOff>50193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66720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34996</xdr:rowOff>
    </xdr:from>
    <xdr:to>
      <xdr:col>41</xdr:col>
      <xdr:colOff>101600</xdr:colOff>
      <xdr:row>36</xdr:row>
      <xdr:rowOff>136596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153123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8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102761</xdr:rowOff>
    </xdr:from>
    <xdr:to>
      <xdr:col>36</xdr:col>
      <xdr:colOff>165100</xdr:colOff>
      <xdr:row>32</xdr:row>
      <xdr:rowOff>32911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24038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1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74990</xdr:rowOff>
    </xdr:from>
    <xdr:to>
      <xdr:col>55</xdr:col>
      <xdr:colOff>0</xdr:colOff>
      <xdr:row>53</xdr:row>
      <xdr:rowOff>121820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990390"/>
          <a:ext cx="838200" cy="2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121820</xdr:rowOff>
    </xdr:from>
    <xdr:to>
      <xdr:col>50</xdr:col>
      <xdr:colOff>114300</xdr:colOff>
      <xdr:row>55</xdr:row>
      <xdr:rowOff>7716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208670"/>
          <a:ext cx="889000" cy="22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47885</xdr:rowOff>
    </xdr:from>
    <xdr:to>
      <xdr:col>45</xdr:col>
      <xdr:colOff>177800</xdr:colOff>
      <xdr:row>55</xdr:row>
      <xdr:rowOff>7716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306185"/>
          <a:ext cx="889000" cy="1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93669</xdr:rowOff>
    </xdr:from>
    <xdr:to>
      <xdr:col>41</xdr:col>
      <xdr:colOff>50800</xdr:colOff>
      <xdr:row>54</xdr:row>
      <xdr:rowOff>47885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009069"/>
          <a:ext cx="8890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24190</xdr:rowOff>
    </xdr:from>
    <xdr:to>
      <xdr:col>55</xdr:col>
      <xdr:colOff>50800</xdr:colOff>
      <xdr:row>52</xdr:row>
      <xdr:rowOff>125790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47067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9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71020</xdr:rowOff>
    </xdr:from>
    <xdr:to>
      <xdr:col>50</xdr:col>
      <xdr:colOff>165100</xdr:colOff>
      <xdr:row>54</xdr:row>
      <xdr:rowOff>1170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5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17697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128366</xdr:rowOff>
    </xdr:from>
    <xdr:to>
      <xdr:col>46</xdr:col>
      <xdr:colOff>38100</xdr:colOff>
      <xdr:row>55</xdr:row>
      <xdr:rowOff>58516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75043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168535</xdr:rowOff>
    </xdr:from>
    <xdr:to>
      <xdr:col>41</xdr:col>
      <xdr:colOff>101600</xdr:colOff>
      <xdr:row>54</xdr:row>
      <xdr:rowOff>98685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115212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42869</xdr:rowOff>
    </xdr:from>
    <xdr:to>
      <xdr:col>36</xdr:col>
      <xdr:colOff>165100</xdr:colOff>
      <xdr:row>52</xdr:row>
      <xdr:rowOff>144469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9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160996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7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15799</xdr:rowOff>
    </xdr:from>
    <xdr:to>
      <xdr:col>55</xdr:col>
      <xdr:colOff>0</xdr:colOff>
      <xdr:row>76</xdr:row>
      <xdr:rowOff>149324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874549"/>
          <a:ext cx="838200" cy="30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149324</xdr:rowOff>
    </xdr:from>
    <xdr:to>
      <xdr:col>50</xdr:col>
      <xdr:colOff>114300</xdr:colOff>
      <xdr:row>77</xdr:row>
      <xdr:rowOff>146580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179524"/>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146580</xdr:rowOff>
    </xdr:from>
    <xdr:to>
      <xdr:col>45</xdr:col>
      <xdr:colOff>177800</xdr:colOff>
      <xdr:row>78</xdr:row>
      <xdr:rowOff>32578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48230"/>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148250</xdr:rowOff>
    </xdr:from>
    <xdr:to>
      <xdr:col>41</xdr:col>
      <xdr:colOff>50800</xdr:colOff>
      <xdr:row>78</xdr:row>
      <xdr:rowOff>32578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007000"/>
          <a:ext cx="889000" cy="3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136449</xdr:rowOff>
    </xdr:from>
    <xdr:to>
      <xdr:col>55</xdr:col>
      <xdr:colOff>50800</xdr:colOff>
      <xdr:row>75</xdr:row>
      <xdr:rowOff>66599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8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159326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6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98524</xdr:rowOff>
    </xdr:from>
    <xdr:to>
      <xdr:col>50</xdr:col>
      <xdr:colOff>165100</xdr:colOff>
      <xdr:row>77</xdr:row>
      <xdr:rowOff>28674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45201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95780</xdr:rowOff>
    </xdr:from>
    <xdr:to>
      <xdr:col>46</xdr:col>
      <xdr:colOff>38100</xdr:colOff>
      <xdr:row>78</xdr:row>
      <xdr:rowOff>25930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17057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9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153228</xdr:rowOff>
    </xdr:from>
    <xdr:to>
      <xdr:col>41</xdr:col>
      <xdr:colOff>101600</xdr:colOff>
      <xdr:row>78</xdr:row>
      <xdr:rowOff>83378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74505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4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97450</xdr:rowOff>
    </xdr:from>
    <xdr:to>
      <xdr:col>36</xdr:col>
      <xdr:colOff>165100</xdr:colOff>
      <xdr:row>76</xdr:row>
      <xdr:rowOff>27600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44127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167475</xdr:rowOff>
    </xdr:from>
    <xdr:to>
      <xdr:col>55</xdr:col>
      <xdr:colOff>0</xdr:colOff>
      <xdr:row>95</xdr:row>
      <xdr:rowOff>24323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283775"/>
          <a:ext cx="838200" cy="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24323</xdr:rowOff>
    </xdr:from>
    <xdr:to>
      <xdr:col>50</xdr:col>
      <xdr:colOff>114300</xdr:colOff>
      <xdr:row>95</xdr:row>
      <xdr:rowOff>143537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12073"/>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119354</xdr:rowOff>
    </xdr:from>
    <xdr:to>
      <xdr:col>45</xdr:col>
      <xdr:colOff>177800</xdr:colOff>
      <xdr:row>95</xdr:row>
      <xdr:rowOff>143537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35654"/>
          <a:ext cx="889000" cy="19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119354</xdr:rowOff>
    </xdr:from>
    <xdr:to>
      <xdr:col>41</xdr:col>
      <xdr:colOff>50800</xdr:colOff>
      <xdr:row>94</xdr:row>
      <xdr:rowOff>134164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35654"/>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116675</xdr:rowOff>
    </xdr:from>
    <xdr:to>
      <xdr:col>55</xdr:col>
      <xdr:colOff>50800</xdr:colOff>
      <xdr:row>95</xdr:row>
      <xdr:rowOff>46825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139552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0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144973</xdr:rowOff>
    </xdr:from>
    <xdr:to>
      <xdr:col>50</xdr:col>
      <xdr:colOff>165100</xdr:colOff>
      <xdr:row>95</xdr:row>
      <xdr:rowOff>75123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91650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92737</xdr:rowOff>
    </xdr:from>
    <xdr:to>
      <xdr:col>46</xdr:col>
      <xdr:colOff>38100</xdr:colOff>
      <xdr:row>96</xdr:row>
      <xdr:rowOff>22887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39414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68554</xdr:rowOff>
    </xdr:from>
    <xdr:to>
      <xdr:col>41</xdr:col>
      <xdr:colOff>101600</xdr:colOff>
      <xdr:row>94</xdr:row>
      <xdr:rowOff>170154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83364</xdr:rowOff>
    </xdr:from>
    <xdr:to>
      <xdr:col>36</xdr:col>
      <xdr:colOff>165100</xdr:colOff>
      <xdr:row>95</xdr:row>
      <xdr:rowOff>13514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30041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101798</xdr:rowOff>
    </xdr:from>
    <xdr:to>
      <xdr:col>85</xdr:col>
      <xdr:colOff>127000</xdr:colOff>
      <xdr:row>36</xdr:row>
      <xdr:rowOff>117160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273998"/>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101798</xdr:rowOff>
    </xdr:from>
    <xdr:to>
      <xdr:col>81</xdr:col>
      <xdr:colOff>50800</xdr:colOff>
      <xdr:row>37</xdr:row>
      <xdr:rowOff>133162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273998"/>
          <a:ext cx="889000" cy="20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133162</xdr:rowOff>
    </xdr:from>
    <xdr:to>
      <xdr:col>76</xdr:col>
      <xdr:colOff>114300</xdr:colOff>
      <xdr:row>38</xdr:row>
      <xdr:rowOff>74640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7681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149713</xdr:rowOff>
    </xdr:from>
    <xdr:to>
      <xdr:col>71</xdr:col>
      <xdr:colOff>177800</xdr:colOff>
      <xdr:row>38</xdr:row>
      <xdr:rowOff>74640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93363"/>
          <a:ext cx="889000" cy="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66360</xdr:rowOff>
    </xdr:from>
    <xdr:to>
      <xdr:col>85</xdr:col>
      <xdr:colOff>177800</xdr:colOff>
      <xdr:row>36</xdr:row>
      <xdr:rowOff>167960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89237</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0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50998</xdr:rowOff>
    </xdr:from>
    <xdr:to>
      <xdr:col>81</xdr:col>
      <xdr:colOff>101600</xdr:colOff>
      <xdr:row>36</xdr:row>
      <xdr:rowOff>152598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169125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59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82362</xdr:rowOff>
    </xdr:from>
    <xdr:to>
      <xdr:col>76</xdr:col>
      <xdr:colOff>165100</xdr:colOff>
      <xdr:row>38</xdr:row>
      <xdr:rowOff>12512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29039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23840</xdr:rowOff>
    </xdr:from>
    <xdr:to>
      <xdr:col>72</xdr:col>
      <xdr:colOff>38100</xdr:colOff>
      <xdr:row>38</xdr:row>
      <xdr:rowOff>125440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116567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3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98913</xdr:rowOff>
    </xdr:from>
    <xdr:to>
      <xdr:col>67</xdr:col>
      <xdr:colOff>101600</xdr:colOff>
      <xdr:row>38</xdr:row>
      <xdr:rowOff>29063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20190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75219</xdr:rowOff>
    </xdr:from>
    <xdr:to>
      <xdr:col>85</xdr:col>
      <xdr:colOff>127000</xdr:colOff>
      <xdr:row>74</xdr:row>
      <xdr:rowOff>85032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62519"/>
          <a:ext cx="8382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30478</xdr:rowOff>
    </xdr:from>
    <xdr:to>
      <xdr:col>81</xdr:col>
      <xdr:colOff>50800</xdr:colOff>
      <xdr:row>74</xdr:row>
      <xdr:rowOff>75219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717778"/>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30478</xdr:rowOff>
    </xdr:from>
    <xdr:to>
      <xdr:col>76</xdr:col>
      <xdr:colOff>114300</xdr:colOff>
      <xdr:row>74</xdr:row>
      <xdr:rowOff>42790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17778"/>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37271</xdr:rowOff>
    </xdr:from>
    <xdr:to>
      <xdr:col>71</xdr:col>
      <xdr:colOff>177800</xdr:colOff>
      <xdr:row>74</xdr:row>
      <xdr:rowOff>42790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724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34232</xdr:rowOff>
    </xdr:from>
    <xdr:to>
      <xdr:col>85</xdr:col>
      <xdr:colOff>177800</xdr:colOff>
      <xdr:row>74</xdr:row>
      <xdr:rowOff>135832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57109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24419</xdr:rowOff>
    </xdr:from>
    <xdr:to>
      <xdr:col>81</xdr:col>
      <xdr:colOff>101600</xdr:colOff>
      <xdr:row>74</xdr:row>
      <xdr:rowOff>126019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142546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8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151128</xdr:rowOff>
    </xdr:from>
    <xdr:to>
      <xdr:col>76</xdr:col>
      <xdr:colOff>165100</xdr:colOff>
      <xdr:row>74</xdr:row>
      <xdr:rowOff>81278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97805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163440</xdr:rowOff>
    </xdr:from>
    <xdr:to>
      <xdr:col>72</xdr:col>
      <xdr:colOff>38100</xdr:colOff>
      <xdr:row>74</xdr:row>
      <xdr:rowOff>93590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157921</xdr:rowOff>
    </xdr:from>
    <xdr:to>
      <xdr:col>67</xdr:col>
      <xdr:colOff>101600</xdr:colOff>
      <xdr:row>74</xdr:row>
      <xdr:rowOff>88071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104598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4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63209</xdr:rowOff>
    </xdr:from>
    <xdr:to>
      <xdr:col>85</xdr:col>
      <xdr:colOff>127000</xdr:colOff>
      <xdr:row>98</xdr:row>
      <xdr:rowOff>71856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5309"/>
          <a:ext cx="8382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50775</xdr:rowOff>
    </xdr:from>
    <xdr:to>
      <xdr:col>81</xdr:col>
      <xdr:colOff>50800</xdr:colOff>
      <xdr:row>98</xdr:row>
      <xdr:rowOff>71856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52875"/>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47828</xdr:rowOff>
    </xdr:from>
    <xdr:to>
      <xdr:col>76</xdr:col>
      <xdr:colOff>114300</xdr:colOff>
      <xdr:row>98</xdr:row>
      <xdr:rowOff>50775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9928"/>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47828</xdr:rowOff>
    </xdr:from>
    <xdr:to>
      <xdr:col>71</xdr:col>
      <xdr:colOff>177800</xdr:colOff>
      <xdr:row>98</xdr:row>
      <xdr:rowOff>100952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9928"/>
          <a:ext cx="889000" cy="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12409</xdr:rowOff>
    </xdr:from>
    <xdr:to>
      <xdr:col>85</xdr:col>
      <xdr:colOff>177800</xdr:colOff>
      <xdr:row>98</xdr:row>
      <xdr:rowOff>114009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162286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21056</xdr:rowOff>
    </xdr:from>
    <xdr:to>
      <xdr:col>81</xdr:col>
      <xdr:colOff>101600</xdr:colOff>
      <xdr:row>98</xdr:row>
      <xdr:rowOff>122656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113783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171425</xdr:rowOff>
    </xdr:from>
    <xdr:to>
      <xdr:col>76</xdr:col>
      <xdr:colOff>165100</xdr:colOff>
      <xdr:row>98</xdr:row>
      <xdr:rowOff>101575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92702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168478</xdr:rowOff>
    </xdr:from>
    <xdr:to>
      <xdr:col>72</xdr:col>
      <xdr:colOff>38100</xdr:colOff>
      <xdr:row>98</xdr:row>
      <xdr:rowOff>98628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89755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50152</xdr:rowOff>
    </xdr:from>
    <xdr:to>
      <xdr:col>67</xdr:col>
      <xdr:colOff>101600</xdr:colOff>
      <xdr:row>98</xdr:row>
      <xdr:rowOff>151752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142879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113091</xdr:rowOff>
    </xdr:from>
    <xdr:to>
      <xdr:col>116</xdr:col>
      <xdr:colOff>63500</xdr:colOff>
      <xdr:row>58</xdr:row>
      <xdr:rowOff>113457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719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113457</xdr:rowOff>
    </xdr:from>
    <xdr:to>
      <xdr:col>111</xdr:col>
      <xdr:colOff>177800</xdr:colOff>
      <xdr:row>58</xdr:row>
      <xdr:rowOff>113777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5755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113777</xdr:rowOff>
    </xdr:from>
    <xdr:to>
      <xdr:col>107</xdr:col>
      <xdr:colOff>50800</xdr:colOff>
      <xdr:row>58</xdr:row>
      <xdr:rowOff>114097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787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86345</xdr:rowOff>
    </xdr:from>
    <xdr:to>
      <xdr:col>102</xdr:col>
      <xdr:colOff>114300</xdr:colOff>
      <xdr:row>58</xdr:row>
      <xdr:rowOff>114097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044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62291</xdr:rowOff>
    </xdr:from>
    <xdr:to>
      <xdr:col>116</xdr:col>
      <xdr:colOff>114300</xdr:colOff>
      <xdr:row>58</xdr:row>
      <xdr:rowOff>163891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148668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62657</xdr:rowOff>
    </xdr:from>
    <xdr:to>
      <xdr:col>112</xdr:col>
      <xdr:colOff>38100</xdr:colOff>
      <xdr:row>58</xdr:row>
      <xdr:rowOff>164257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155384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9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62977</xdr:rowOff>
    </xdr:from>
    <xdr:to>
      <xdr:col>107</xdr:col>
      <xdr:colOff>101600</xdr:colOff>
      <xdr:row>58</xdr:row>
      <xdr:rowOff>164577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155704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63297</xdr:rowOff>
    </xdr:from>
    <xdr:to>
      <xdr:col>102</xdr:col>
      <xdr:colOff>165100</xdr:colOff>
      <xdr:row>58</xdr:row>
      <xdr:rowOff>164897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156024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0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35545</xdr:rowOff>
    </xdr:from>
    <xdr:to>
      <xdr:col>98</xdr:col>
      <xdr:colOff>38100</xdr:colOff>
      <xdr:row>58</xdr:row>
      <xdr:rowOff>137145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128272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149484</xdr:rowOff>
    </xdr:from>
    <xdr:to>
      <xdr:col>116</xdr:col>
      <xdr:colOff>63500</xdr:colOff>
      <xdr:row>73</xdr:row>
      <xdr:rowOff>163063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65334"/>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163063</xdr:rowOff>
    </xdr:from>
    <xdr:to>
      <xdr:col>111</xdr:col>
      <xdr:colOff>177800</xdr:colOff>
      <xdr:row>74</xdr:row>
      <xdr:rowOff>25720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78913"/>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25720</xdr:rowOff>
    </xdr:from>
    <xdr:to>
      <xdr:col>107</xdr:col>
      <xdr:colOff>50800</xdr:colOff>
      <xdr:row>74</xdr:row>
      <xdr:rowOff>55598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13020"/>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55598</xdr:rowOff>
    </xdr:from>
    <xdr:to>
      <xdr:col>102</xdr:col>
      <xdr:colOff>114300</xdr:colOff>
      <xdr:row>74</xdr:row>
      <xdr:rowOff>77818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42898"/>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98684</xdr:rowOff>
    </xdr:from>
    <xdr:to>
      <xdr:col>116</xdr:col>
      <xdr:colOff>114300</xdr:colOff>
      <xdr:row>74</xdr:row>
      <xdr:rowOff>28834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121561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6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112263</xdr:rowOff>
    </xdr:from>
    <xdr:to>
      <xdr:col>112</xdr:col>
      <xdr:colOff>38100</xdr:colOff>
      <xdr:row>74</xdr:row>
      <xdr:rowOff>42413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58940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146370</xdr:rowOff>
    </xdr:from>
    <xdr:to>
      <xdr:col>107</xdr:col>
      <xdr:colOff>101600</xdr:colOff>
      <xdr:row>74</xdr:row>
      <xdr:rowOff>76520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93047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3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4798</xdr:rowOff>
    </xdr:from>
    <xdr:to>
      <xdr:col>102</xdr:col>
      <xdr:colOff>165100</xdr:colOff>
      <xdr:row>74</xdr:row>
      <xdr:rowOff>106398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122925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27018</xdr:rowOff>
    </xdr:from>
    <xdr:to>
      <xdr:col>98</xdr:col>
      <xdr:colOff>38100</xdr:colOff>
      <xdr:row>74</xdr:row>
      <xdr:rowOff>128618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145145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人件費については、住民一人当たり</a:t>
          </a:r>
          <a:r>
            <a:rPr kumimoji="1" lang="en-US" altLang="ja-JP" sz="1100">
              <a:solidFill>
                <a:sysClr val="windowText" lastClr="000000"/>
              </a:solidFill>
              <a:effectLst/>
              <a:latin typeface="+mn-lt"/>
              <a:ea typeface="+mn-ea"/>
              <a:cs typeface="+mn-cs"/>
            </a:rPr>
            <a:t>116,698</a:t>
          </a:r>
          <a:r>
            <a:rPr kumimoji="1" lang="ja-JP" altLang="ja-JP" sz="1100">
              <a:solidFill>
                <a:sysClr val="windowText" lastClr="000000"/>
              </a:solidFill>
              <a:effectLst/>
              <a:latin typeface="+mn-lt"/>
              <a:ea typeface="+mn-ea"/>
              <a:cs typeface="+mn-cs"/>
            </a:rPr>
            <a:t>円と対前年比</a:t>
          </a:r>
          <a:r>
            <a:rPr kumimoji="1" lang="en-US" altLang="ja-JP" sz="1100">
              <a:solidFill>
                <a:sysClr val="windowText" lastClr="000000"/>
              </a:solidFill>
              <a:effectLst/>
              <a:latin typeface="+mn-lt"/>
              <a:ea typeface="+mn-ea"/>
              <a:cs typeface="+mn-cs"/>
            </a:rPr>
            <a:t>6,121</a:t>
          </a:r>
          <a:r>
            <a:rPr kumimoji="1" lang="ja-JP" altLang="ja-JP" sz="1100">
              <a:solidFill>
                <a:sysClr val="windowText" lastClr="000000"/>
              </a:solidFill>
              <a:effectLst/>
              <a:latin typeface="+mn-lt"/>
              <a:ea typeface="+mn-ea"/>
              <a:cs typeface="+mn-cs"/>
            </a:rPr>
            <a:t>円の増となっており、会計年度任用職員の給与等や</a:t>
          </a:r>
          <a:r>
            <a:rPr kumimoji="1" lang="ja-JP" altLang="en-US" sz="1100">
              <a:solidFill>
                <a:sysClr val="windowText" lastClr="000000"/>
              </a:solidFill>
              <a:effectLst/>
              <a:latin typeface="+mn-lt"/>
              <a:ea typeface="+mn-ea"/>
              <a:cs typeface="+mn-cs"/>
            </a:rPr>
            <a:t>退職</a:t>
          </a:r>
          <a:r>
            <a:rPr kumimoji="1" lang="ja-JP" altLang="ja-JP" sz="1100">
              <a:solidFill>
                <a:sysClr val="windowText" lastClr="000000"/>
              </a:solidFill>
              <a:effectLst/>
              <a:latin typeface="+mn-lt"/>
              <a:ea typeface="+mn-ea"/>
              <a:cs typeface="+mn-cs"/>
            </a:rPr>
            <a:t>手当の増などが主な要因としてあげられる。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物件費については、住民一人当たり</a:t>
          </a:r>
          <a:r>
            <a:rPr kumimoji="1" lang="en-US" altLang="ja-JP" sz="1100">
              <a:solidFill>
                <a:sysClr val="windowText" lastClr="000000"/>
              </a:solidFill>
              <a:effectLst/>
              <a:latin typeface="+mn-lt"/>
              <a:ea typeface="+mn-ea"/>
              <a:cs typeface="+mn-cs"/>
            </a:rPr>
            <a:t>82,215</a:t>
          </a:r>
          <a:r>
            <a:rPr kumimoji="1" lang="ja-JP" altLang="ja-JP" sz="1100">
              <a:solidFill>
                <a:sysClr val="windowText" lastClr="000000"/>
              </a:solidFill>
              <a:effectLst/>
              <a:latin typeface="+mn-lt"/>
              <a:ea typeface="+mn-ea"/>
              <a:cs typeface="+mn-cs"/>
            </a:rPr>
            <a:t>円と対前年比</a:t>
          </a:r>
          <a:r>
            <a:rPr kumimoji="1" lang="en-US" altLang="ja-JP" sz="1100">
              <a:solidFill>
                <a:sysClr val="windowText" lastClr="000000"/>
              </a:solidFill>
              <a:effectLst/>
              <a:latin typeface="+mn-lt"/>
              <a:ea typeface="+mn-ea"/>
              <a:cs typeface="+mn-cs"/>
            </a:rPr>
            <a:t>6,874</a:t>
          </a:r>
          <a:r>
            <a:rPr kumimoji="1" lang="ja-JP" altLang="ja-JP" sz="1100">
              <a:solidFill>
                <a:sysClr val="windowText" lastClr="000000"/>
              </a:solidFill>
              <a:effectLst/>
              <a:latin typeface="+mn-lt"/>
              <a:ea typeface="+mn-ea"/>
              <a:cs typeface="+mn-cs"/>
            </a:rPr>
            <a:t>円の増となっており、西部中学校長寿命化改修事業や</a:t>
          </a:r>
          <a:r>
            <a:rPr lang="ja-JP" altLang="ja-JP" sz="1100" b="0" i="0" baseline="0">
              <a:solidFill>
                <a:sysClr val="windowText" lastClr="000000"/>
              </a:solidFill>
              <a:effectLst/>
              <a:latin typeface="+mn-lt"/>
              <a:ea typeface="+mn-ea"/>
              <a:cs typeface="+mn-cs"/>
            </a:rPr>
            <a:t>地域包括支援センター運営事業</a:t>
          </a:r>
          <a:r>
            <a:rPr kumimoji="1" lang="ja-JP" altLang="ja-JP" sz="1100">
              <a:solidFill>
                <a:sysClr val="windowText" lastClr="000000"/>
              </a:solidFill>
              <a:effectLst/>
              <a:latin typeface="+mn-lt"/>
              <a:ea typeface="+mn-ea"/>
              <a:cs typeface="+mn-cs"/>
            </a:rPr>
            <a:t>などの増額や物価高による委託費の増</a:t>
          </a:r>
          <a:r>
            <a:rPr kumimoji="1" lang="ja-JP" altLang="en-US" sz="1100">
              <a:solidFill>
                <a:sysClr val="windowText" lastClr="000000"/>
              </a:solidFill>
              <a:effectLst/>
              <a:latin typeface="+mn-lt"/>
              <a:ea typeface="+mn-ea"/>
              <a:cs typeface="+mn-cs"/>
            </a:rPr>
            <a:t>額</a:t>
          </a:r>
          <a:r>
            <a:rPr kumimoji="1" lang="ja-JP" altLang="ja-JP" sz="1100">
              <a:solidFill>
                <a:sysClr val="windowText" lastClr="000000"/>
              </a:solidFill>
              <a:effectLst/>
              <a:latin typeface="+mn-lt"/>
              <a:ea typeface="+mn-ea"/>
              <a:cs typeface="+mn-cs"/>
            </a:rPr>
            <a:t>となったことなどが要因としてあげられる。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扶助費については、住民一人当たり</a:t>
          </a:r>
          <a:r>
            <a:rPr kumimoji="1" lang="en-US" altLang="ja-JP" sz="1100">
              <a:solidFill>
                <a:sysClr val="windowText" lastClr="000000"/>
              </a:solidFill>
              <a:effectLst/>
              <a:latin typeface="+mn-lt"/>
              <a:ea typeface="+mn-ea"/>
              <a:cs typeface="+mn-cs"/>
            </a:rPr>
            <a:t>171,039</a:t>
          </a:r>
          <a:r>
            <a:rPr kumimoji="1" lang="ja-JP" altLang="ja-JP" sz="1100">
              <a:solidFill>
                <a:sysClr val="windowText" lastClr="000000"/>
              </a:solidFill>
              <a:effectLst/>
              <a:latin typeface="+mn-lt"/>
              <a:ea typeface="+mn-ea"/>
              <a:cs typeface="+mn-cs"/>
            </a:rPr>
            <a:t>円と対前年度比</a:t>
          </a:r>
          <a:r>
            <a:rPr kumimoji="1" lang="en-US" altLang="ja-JP" sz="1100">
              <a:solidFill>
                <a:sysClr val="windowText" lastClr="000000"/>
              </a:solidFill>
              <a:effectLst/>
              <a:latin typeface="+mn-lt"/>
              <a:ea typeface="+mn-ea"/>
              <a:cs typeface="+mn-cs"/>
            </a:rPr>
            <a:t>1,775</a:t>
          </a:r>
          <a:r>
            <a:rPr kumimoji="1" lang="ja-JP" altLang="ja-JP" sz="1100">
              <a:solidFill>
                <a:sysClr val="windowText" lastClr="000000"/>
              </a:solidFill>
              <a:effectLst/>
              <a:latin typeface="+mn-lt"/>
              <a:ea typeface="+mn-ea"/>
              <a:cs typeface="+mn-cs"/>
            </a:rPr>
            <a:t>円の増となっている。</a:t>
          </a:r>
          <a:r>
            <a:rPr lang="ja-JP" altLang="ja-JP" sz="1100" b="0" i="0" baseline="0">
              <a:solidFill>
                <a:sysClr val="windowText" lastClr="000000"/>
              </a:solidFill>
              <a:effectLst/>
              <a:latin typeface="+mn-lt"/>
              <a:ea typeface="+mn-ea"/>
              <a:cs typeface="+mn-cs"/>
            </a:rPr>
            <a:t>学校給食無償化に係る経費について扶助費から補助費となったことにより</a:t>
          </a:r>
          <a:r>
            <a:rPr lang="ja-JP" altLang="en-US" sz="1100" b="0" i="0" baseline="0">
              <a:solidFill>
                <a:sysClr val="windowText" lastClr="000000"/>
              </a:solidFill>
              <a:effectLst/>
              <a:latin typeface="+mn-lt"/>
              <a:ea typeface="+mn-ea"/>
              <a:cs typeface="+mn-cs"/>
            </a:rPr>
            <a:t>全体事業費は</a:t>
          </a:r>
          <a:r>
            <a:rPr kumimoji="1" lang="ja-JP" altLang="en-US" sz="1100">
              <a:solidFill>
                <a:sysClr val="windowText" lastClr="000000"/>
              </a:solidFill>
              <a:effectLst/>
              <a:latin typeface="+mn-lt"/>
              <a:ea typeface="+mn-ea"/>
              <a:cs typeface="+mn-cs"/>
            </a:rPr>
            <a:t>減額しているが、人口減の要因により微増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補助費等については、住民一人あたり</a:t>
          </a:r>
          <a:r>
            <a:rPr kumimoji="1" lang="en-US" altLang="ja-JP" sz="1100">
              <a:solidFill>
                <a:sysClr val="windowText" lastClr="000000"/>
              </a:solidFill>
              <a:effectLst/>
              <a:latin typeface="+mn-lt"/>
              <a:ea typeface="+mn-ea"/>
              <a:cs typeface="+mn-cs"/>
            </a:rPr>
            <a:t>115,449</a:t>
          </a:r>
          <a:r>
            <a:rPr kumimoji="1" lang="ja-JP" altLang="ja-JP" sz="1100">
              <a:solidFill>
                <a:sysClr val="windowText" lastClr="000000"/>
              </a:solidFill>
              <a:effectLst/>
              <a:latin typeface="+mn-lt"/>
              <a:ea typeface="+mn-ea"/>
              <a:cs typeface="+mn-cs"/>
            </a:rPr>
            <a:t>円と対前年比</a:t>
          </a:r>
          <a:r>
            <a:rPr kumimoji="1" lang="en-US" altLang="ja-JP" sz="1100">
              <a:solidFill>
                <a:sysClr val="windowText" lastClr="000000"/>
              </a:solidFill>
              <a:effectLst/>
              <a:latin typeface="+mn-lt"/>
              <a:ea typeface="+mn-ea"/>
              <a:cs typeface="+mn-cs"/>
            </a:rPr>
            <a:t>28,473</a:t>
          </a:r>
          <a:r>
            <a:rPr kumimoji="1" lang="ja-JP" altLang="ja-JP" sz="1100">
              <a:solidFill>
                <a:sysClr val="windowText" lastClr="000000"/>
              </a:solidFill>
              <a:effectLst/>
              <a:latin typeface="+mn-lt"/>
              <a:ea typeface="+mn-ea"/>
              <a:cs typeface="+mn-cs"/>
            </a:rPr>
            <a:t>円の大幅増となっている。主な要因としては、広域ごみ施設建設に伴う宇佐・高田・国東広域事務組合負担金の増額などがあげられる。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普通建設事業については、住民一人当たり</a:t>
          </a:r>
          <a:r>
            <a:rPr kumimoji="1" lang="en-US" altLang="ja-JP" sz="1100">
              <a:solidFill>
                <a:sysClr val="windowText" lastClr="000000"/>
              </a:solidFill>
              <a:effectLst/>
              <a:latin typeface="+mn-lt"/>
              <a:ea typeface="+mn-ea"/>
              <a:cs typeface="+mn-cs"/>
            </a:rPr>
            <a:t>94,963</a:t>
          </a:r>
          <a:r>
            <a:rPr kumimoji="1" lang="ja-JP" altLang="ja-JP" sz="1100">
              <a:solidFill>
                <a:sysClr val="windowText" lastClr="000000"/>
              </a:solidFill>
              <a:effectLst/>
              <a:latin typeface="+mn-lt"/>
              <a:ea typeface="+mn-ea"/>
              <a:cs typeface="+mn-cs"/>
            </a:rPr>
            <a:t>円と対前年度比</a:t>
          </a:r>
          <a:r>
            <a:rPr kumimoji="1" lang="en-US" altLang="ja-JP" sz="1100">
              <a:solidFill>
                <a:sysClr val="windowText" lastClr="000000"/>
              </a:solidFill>
              <a:effectLst/>
              <a:latin typeface="+mn-lt"/>
              <a:ea typeface="+mn-ea"/>
              <a:cs typeface="+mn-cs"/>
            </a:rPr>
            <a:t>13,368</a:t>
          </a:r>
          <a:r>
            <a:rPr kumimoji="1" lang="ja-JP" altLang="ja-JP" sz="1100">
              <a:solidFill>
                <a:sysClr val="windowText" lastClr="000000"/>
              </a:solidFill>
              <a:effectLst/>
              <a:latin typeface="+mn-lt"/>
              <a:ea typeface="+mn-ea"/>
              <a:cs typeface="+mn-cs"/>
            </a:rPr>
            <a:t>円の増となっている。新規整備においては広域ごみ施設に隣接する都市公園整備事業の増など、更新整備においては</a:t>
          </a:r>
          <a:r>
            <a:rPr kumimoji="1" lang="ja-JP" altLang="en-US" sz="1100">
              <a:solidFill>
                <a:sysClr val="windowText" lastClr="000000"/>
              </a:solidFill>
              <a:effectLst/>
              <a:latin typeface="+mn-lt"/>
              <a:ea typeface="+mn-ea"/>
              <a:cs typeface="+mn-cs"/>
            </a:rPr>
            <a:t>豊</a:t>
          </a:r>
          <a:r>
            <a:rPr lang="ja-JP" altLang="en-US" sz="1100" b="0" i="0" u="none" strike="noStrike" baseline="0">
              <a:solidFill>
                <a:sysClr val="windowText" lastClr="000000"/>
              </a:solidFill>
              <a:latin typeface="+mn-lt"/>
              <a:ea typeface="+mn-ea"/>
              <a:cs typeface="+mn-cs"/>
            </a:rPr>
            <a:t>川小学校増築事業</a:t>
          </a:r>
          <a:r>
            <a:rPr kumimoji="1" lang="ja-JP" altLang="ja-JP" sz="1100">
              <a:solidFill>
                <a:sysClr val="windowText" lastClr="000000"/>
              </a:solidFill>
              <a:effectLst/>
              <a:latin typeface="+mn-lt"/>
              <a:ea typeface="+mn-ea"/>
              <a:cs typeface="+mn-cs"/>
            </a:rPr>
            <a:t>や中学校長寿命化改修事業の増などがあり、全体として大幅な増額となっている。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51,972
50,741
439.05
38,492,542
37,244,509
1,170,839
16,869,298
30,645,532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118669</xdr:rowOff>
    </xdr:from>
    <xdr:to>
      <xdr:col>24</xdr:col>
      <xdr:colOff>63500</xdr:colOff>
      <xdr:row>33</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651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121412</xdr:rowOff>
    </xdr:from>
    <xdr:to>
      <xdr:col>19</xdr:col>
      <xdr:colOff>177800</xdr:colOff>
      <xdr:row>33</xdr:row>
      <xdr:rowOff>125527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7926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125527</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64719</xdr:rowOff>
    </xdr:from>
    <xdr:to>
      <xdr:col>10</xdr:col>
      <xdr:colOff>114300</xdr:colOff>
      <xdr:row>33</xdr:row>
      <xdr:rowOff>131928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2256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67869</xdr:rowOff>
    </xdr:from>
    <xdr:to>
      <xdr:col>24</xdr:col>
      <xdr:colOff>114300</xdr:colOff>
      <xdr:row>33</xdr:row>
      <xdr:rowOff>169469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90746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70612</xdr:rowOff>
    </xdr:from>
    <xdr:to>
      <xdr:col>20</xdr:col>
      <xdr:colOff>38100</xdr:colOff>
      <xdr:row>34</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17289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74727</xdr:rowOff>
    </xdr:from>
    <xdr:to>
      <xdr:col>15</xdr:col>
      <xdr:colOff>101600</xdr:colOff>
      <xdr:row>34</xdr:row>
      <xdr:rowOff>4877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21404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81128</xdr:rowOff>
    </xdr:from>
    <xdr:to>
      <xdr:col>10</xdr:col>
      <xdr:colOff>165100</xdr:colOff>
      <xdr:row>34</xdr:row>
      <xdr:rowOff>11278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27805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13919</xdr:rowOff>
    </xdr:from>
    <xdr:to>
      <xdr:col>6</xdr:col>
      <xdr:colOff>38100</xdr:colOff>
      <xdr:row>33</xdr:row>
      <xdr:rowOff>115519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132046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146307</xdr:rowOff>
    </xdr:from>
    <xdr:to>
      <xdr:col>24</xdr:col>
      <xdr:colOff>63500</xdr:colOff>
      <xdr:row>55</xdr:row>
      <xdr:rowOff>171346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76057"/>
          <a:ext cx="838200" cy="2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171346</xdr:rowOff>
    </xdr:from>
    <xdr:to>
      <xdr:col>19</xdr:col>
      <xdr:colOff>177800</xdr:colOff>
      <xdr:row>56</xdr:row>
      <xdr:rowOff>18024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01096"/>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131790</xdr:rowOff>
    </xdr:from>
    <xdr:to>
      <xdr:col>15</xdr:col>
      <xdr:colOff>50800</xdr:colOff>
      <xdr:row>56</xdr:row>
      <xdr:rowOff>18024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61540"/>
          <a:ext cx="889000" cy="5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63271</xdr:rowOff>
    </xdr:from>
    <xdr:to>
      <xdr:col>10</xdr:col>
      <xdr:colOff>114300</xdr:colOff>
      <xdr:row>55</xdr:row>
      <xdr:rowOff>131790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07221"/>
          <a:ext cx="889000" cy="75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126077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95507</xdr:rowOff>
    </xdr:from>
    <xdr:to>
      <xdr:col>24</xdr:col>
      <xdr:colOff>114300</xdr:colOff>
      <xdr:row>56</xdr:row>
      <xdr:rowOff>25657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73934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0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120546</xdr:rowOff>
    </xdr:from>
    <xdr:to>
      <xdr:col>20</xdr:col>
      <xdr:colOff>38100</xdr:colOff>
      <xdr:row>56</xdr:row>
      <xdr:rowOff>50696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41823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4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138674</xdr:rowOff>
    </xdr:from>
    <xdr:to>
      <xdr:col>15</xdr:col>
      <xdr:colOff>101600</xdr:colOff>
      <xdr:row>56</xdr:row>
      <xdr:rowOff>68824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59951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80990</xdr:rowOff>
    </xdr:from>
    <xdr:to>
      <xdr:col>10</xdr:col>
      <xdr:colOff>165100</xdr:colOff>
      <xdr:row>56</xdr:row>
      <xdr:rowOff>11140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27667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8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12471</xdr:rowOff>
    </xdr:from>
    <xdr:to>
      <xdr:col>6</xdr:col>
      <xdr:colOff>38100</xdr:colOff>
      <xdr:row>51</xdr:row>
      <xdr:rowOff>114071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130598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3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153188</xdr:rowOff>
    </xdr:from>
    <xdr:to>
      <xdr:col>24</xdr:col>
      <xdr:colOff>63500</xdr:colOff>
      <xdr:row>71</xdr:row>
      <xdr:rowOff>17235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154688"/>
          <a:ext cx="8382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17235</xdr:rowOff>
    </xdr:from>
    <xdr:to>
      <xdr:col>19</xdr:col>
      <xdr:colOff>177800</xdr:colOff>
      <xdr:row>72</xdr:row>
      <xdr:rowOff>36852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190185"/>
          <a:ext cx="889000" cy="19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109340</xdr:rowOff>
    </xdr:from>
    <xdr:to>
      <xdr:col>15</xdr:col>
      <xdr:colOff>50800</xdr:colOff>
      <xdr:row>72</xdr:row>
      <xdr:rowOff>36852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282290"/>
          <a:ext cx="889000" cy="9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109340</xdr:rowOff>
    </xdr:from>
    <xdr:to>
      <xdr:col>10</xdr:col>
      <xdr:colOff>114300</xdr:colOff>
      <xdr:row>73</xdr:row>
      <xdr:rowOff>38016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282290"/>
          <a:ext cx="889000" cy="27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102388</xdr:rowOff>
    </xdr:from>
    <xdr:to>
      <xdr:col>24</xdr:col>
      <xdr:colOff>114300</xdr:colOff>
      <xdr:row>71</xdr:row>
      <xdr:rowOff>32538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1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55415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137885</xdr:rowOff>
    </xdr:from>
    <xdr:to>
      <xdr:col>20</xdr:col>
      <xdr:colOff>38100</xdr:colOff>
      <xdr:row>71</xdr:row>
      <xdr:rowOff>68035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1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84562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91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157502</xdr:rowOff>
    </xdr:from>
    <xdr:to>
      <xdr:col>15</xdr:col>
      <xdr:colOff>101600</xdr:colOff>
      <xdr:row>72</xdr:row>
      <xdr:rowOff>87652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104179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58540</xdr:rowOff>
    </xdr:from>
    <xdr:to>
      <xdr:col>10</xdr:col>
      <xdr:colOff>165100</xdr:colOff>
      <xdr:row>71</xdr:row>
      <xdr:rowOff>160140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5217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158666</xdr:rowOff>
    </xdr:from>
    <xdr:to>
      <xdr:col>6</xdr:col>
      <xdr:colOff>38100</xdr:colOff>
      <xdr:row>73</xdr:row>
      <xdr:rowOff>88816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105343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2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74454</xdr:rowOff>
    </xdr:from>
    <xdr:to>
      <xdr:col>24</xdr:col>
      <xdr:colOff>63500</xdr:colOff>
      <xdr:row>94</xdr:row>
      <xdr:rowOff>46489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504954"/>
          <a:ext cx="838200" cy="6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46489</xdr:rowOff>
    </xdr:from>
    <xdr:to>
      <xdr:col>19</xdr:col>
      <xdr:colOff>177800</xdr:colOff>
      <xdr:row>95</xdr:row>
      <xdr:rowOff>65081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62789"/>
          <a:ext cx="889000" cy="1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65081</xdr:rowOff>
    </xdr:from>
    <xdr:to>
      <xdr:col>15</xdr:col>
      <xdr:colOff>50800</xdr:colOff>
      <xdr:row>95</xdr:row>
      <xdr:rowOff>167303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52831"/>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167303</xdr:rowOff>
    </xdr:from>
    <xdr:to>
      <xdr:col>10</xdr:col>
      <xdr:colOff>114300</xdr:colOff>
      <xdr:row>97</xdr:row>
      <xdr:rowOff>7074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55053"/>
          <a:ext cx="889000" cy="1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23654</xdr:rowOff>
    </xdr:from>
    <xdr:to>
      <xdr:col>24</xdr:col>
      <xdr:colOff>114300</xdr:colOff>
      <xdr:row>90</xdr:row>
      <xdr:rowOff>125254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45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148131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40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167139</xdr:rowOff>
    </xdr:from>
    <xdr:to>
      <xdr:col>20</xdr:col>
      <xdr:colOff>38100</xdr:colOff>
      <xdr:row>94</xdr:row>
      <xdr:rowOff>97289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113816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14281</xdr:rowOff>
    </xdr:from>
    <xdr:to>
      <xdr:col>15</xdr:col>
      <xdr:colOff>101600</xdr:colOff>
      <xdr:row>95</xdr:row>
      <xdr:rowOff>115881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132408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116503</xdr:rowOff>
    </xdr:from>
    <xdr:to>
      <xdr:col>10</xdr:col>
      <xdr:colOff>165100</xdr:colOff>
      <xdr:row>96</xdr:row>
      <xdr:rowOff>46653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63180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127724</xdr:rowOff>
    </xdr:from>
    <xdr:to>
      <xdr:col>6</xdr:col>
      <xdr:colOff>38100</xdr:colOff>
      <xdr:row>97</xdr:row>
      <xdr:rowOff>57874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49001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95722</xdr:rowOff>
    </xdr:from>
    <xdr:to>
      <xdr:col>55</xdr:col>
      <xdr:colOff>0</xdr:colOff>
      <xdr:row>38</xdr:row>
      <xdr:rowOff>120976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10822"/>
          <a:ext cx="8382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95722</xdr:rowOff>
    </xdr:from>
    <xdr:to>
      <xdr:col>50</xdr:col>
      <xdr:colOff>114300</xdr:colOff>
      <xdr:row>38</xdr:row>
      <xdr:rowOff>144381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10822"/>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143292</xdr:rowOff>
    </xdr:from>
    <xdr:to>
      <xdr:col>45</xdr:col>
      <xdr:colOff>177800</xdr:colOff>
      <xdr:row>38</xdr:row>
      <xdr:rowOff>144381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839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143292</xdr:rowOff>
    </xdr:from>
    <xdr:to>
      <xdr:col>41</xdr:col>
      <xdr:colOff>50800</xdr:colOff>
      <xdr:row>38</xdr:row>
      <xdr:rowOff>149061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8392"/>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70176</xdr:rowOff>
    </xdr:from>
    <xdr:to>
      <xdr:col>55</xdr:col>
      <xdr:colOff>50800</xdr:colOff>
      <xdr:row>39</xdr:row>
      <xdr:rowOff>326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93054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3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44922</xdr:rowOff>
    </xdr:from>
    <xdr:to>
      <xdr:col>50</xdr:col>
      <xdr:colOff>165100</xdr:colOff>
      <xdr:row>38</xdr:row>
      <xdr:rowOff>146522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163049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93581</xdr:rowOff>
    </xdr:from>
    <xdr:to>
      <xdr:col>46</xdr:col>
      <xdr:colOff>38100</xdr:colOff>
      <xdr:row>39</xdr:row>
      <xdr:rowOff>23731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14858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0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92492</xdr:rowOff>
    </xdr:from>
    <xdr:to>
      <xdr:col>41</xdr:col>
      <xdr:colOff>101600</xdr:colOff>
      <xdr:row>39</xdr:row>
      <xdr:rowOff>22642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13769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7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98261</xdr:rowOff>
    </xdr:from>
    <xdr:to>
      <xdr:col>36</xdr:col>
      <xdr:colOff>165100</xdr:colOff>
      <xdr:row>39</xdr:row>
      <xdr:rowOff>28411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44939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8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107250</xdr:rowOff>
    </xdr:from>
    <xdr:to>
      <xdr:col>55</xdr:col>
      <xdr:colOff>0</xdr:colOff>
      <xdr:row>56</xdr:row>
      <xdr:rowOff>127606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08450"/>
          <a:ext cx="8382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107250</xdr:rowOff>
    </xdr:from>
    <xdr:to>
      <xdr:col>50</xdr:col>
      <xdr:colOff>114300</xdr:colOff>
      <xdr:row>56</xdr:row>
      <xdr:rowOff>114652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8450"/>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91171</xdr:rowOff>
    </xdr:from>
    <xdr:to>
      <xdr:col>45</xdr:col>
      <xdr:colOff>177800</xdr:colOff>
      <xdr:row>56</xdr:row>
      <xdr:rowOff>114652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2371"/>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91171</xdr:rowOff>
    </xdr:from>
    <xdr:to>
      <xdr:col>41</xdr:col>
      <xdr:colOff>50800</xdr:colOff>
      <xdr:row>56</xdr:row>
      <xdr:rowOff>139526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2371"/>
          <a:ext cx="889000" cy="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76806</xdr:rowOff>
    </xdr:from>
    <xdr:to>
      <xdr:col>55</xdr:col>
      <xdr:colOff>50800</xdr:colOff>
      <xdr:row>57</xdr:row>
      <xdr:rowOff>6956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99683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56450</xdr:rowOff>
    </xdr:from>
    <xdr:to>
      <xdr:col>50</xdr:col>
      <xdr:colOff>165100</xdr:colOff>
      <xdr:row>56</xdr:row>
      <xdr:rowOff>158050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63852</xdr:rowOff>
    </xdr:from>
    <xdr:to>
      <xdr:col>46</xdr:col>
      <xdr:colOff>38100</xdr:colOff>
      <xdr:row>56</xdr:row>
      <xdr:rowOff>165452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4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40371</xdr:rowOff>
    </xdr:from>
    <xdr:to>
      <xdr:col>41</xdr:col>
      <xdr:colOff>101600</xdr:colOff>
      <xdr:row>56</xdr:row>
      <xdr:rowOff>141971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158498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88726</xdr:rowOff>
    </xdr:from>
    <xdr:to>
      <xdr:col>36</xdr:col>
      <xdr:colOff>165100</xdr:colOff>
      <xdr:row>57</xdr:row>
      <xdr:rowOff>18876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35403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6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88402</xdr:rowOff>
    </xdr:from>
    <xdr:to>
      <xdr:col>55</xdr:col>
      <xdr:colOff>0</xdr:colOff>
      <xdr:row>77</xdr:row>
      <xdr:rowOff>15914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18602"/>
          <a:ext cx="838200" cy="9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88402</xdr:rowOff>
    </xdr:from>
    <xdr:to>
      <xdr:col>50</xdr:col>
      <xdr:colOff>114300</xdr:colOff>
      <xdr:row>76</xdr:row>
      <xdr:rowOff>118303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1860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118303</xdr:rowOff>
    </xdr:from>
    <xdr:to>
      <xdr:col>45</xdr:col>
      <xdr:colOff>177800</xdr:colOff>
      <xdr:row>77</xdr:row>
      <xdr:rowOff>22588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48503"/>
          <a:ext cx="8890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52992</xdr:rowOff>
    </xdr:from>
    <xdr:to>
      <xdr:col>41</xdr:col>
      <xdr:colOff>50800</xdr:colOff>
      <xdr:row>77</xdr:row>
      <xdr:rowOff>22588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83192"/>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136564</xdr:rowOff>
    </xdr:from>
    <xdr:to>
      <xdr:col>55</xdr:col>
      <xdr:colOff>50800</xdr:colOff>
      <xdr:row>77</xdr:row>
      <xdr:rowOff>66714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114991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37602</xdr:rowOff>
    </xdr:from>
    <xdr:to>
      <xdr:col>50</xdr:col>
      <xdr:colOff>165100</xdr:colOff>
      <xdr:row>76</xdr:row>
      <xdr:rowOff>139202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6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155729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4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67503</xdr:rowOff>
    </xdr:from>
    <xdr:to>
      <xdr:col>46</xdr:col>
      <xdr:colOff>38100</xdr:colOff>
      <xdr:row>76</xdr:row>
      <xdr:rowOff>169103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160230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143238</xdr:rowOff>
    </xdr:from>
    <xdr:to>
      <xdr:col>41</xdr:col>
      <xdr:colOff>101600</xdr:colOff>
      <xdr:row>77</xdr:row>
      <xdr:rowOff>73388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2192</xdr:rowOff>
    </xdr:from>
    <xdr:to>
      <xdr:col>36</xdr:col>
      <xdr:colOff>165100</xdr:colOff>
      <xdr:row>76</xdr:row>
      <xdr:rowOff>103792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94919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56451</xdr:rowOff>
    </xdr:from>
    <xdr:to>
      <xdr:col>55</xdr:col>
      <xdr:colOff>0</xdr:colOff>
      <xdr:row>95</xdr:row>
      <xdr:rowOff>57835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44201"/>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56451</xdr:rowOff>
    </xdr:from>
    <xdr:to>
      <xdr:col>50</xdr:col>
      <xdr:colOff>114300</xdr:colOff>
      <xdr:row>95</xdr:row>
      <xdr:rowOff>67996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44201"/>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67996</xdr:rowOff>
    </xdr:from>
    <xdr:to>
      <xdr:col>45</xdr:col>
      <xdr:colOff>177800</xdr:colOff>
      <xdr:row>95</xdr:row>
      <xdr:rowOff>125324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55746"/>
          <a:ext cx="889000" cy="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86309</xdr:rowOff>
    </xdr:from>
    <xdr:to>
      <xdr:col>41</xdr:col>
      <xdr:colOff>50800</xdr:colOff>
      <xdr:row>95</xdr:row>
      <xdr:rowOff>125324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74059"/>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7035</xdr:rowOff>
    </xdr:from>
    <xdr:to>
      <xdr:col>55</xdr:col>
      <xdr:colOff>50800</xdr:colOff>
      <xdr:row>95</xdr:row>
      <xdr:rowOff>108635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29912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5651</xdr:rowOff>
    </xdr:from>
    <xdr:to>
      <xdr:col>50</xdr:col>
      <xdr:colOff>165100</xdr:colOff>
      <xdr:row>95</xdr:row>
      <xdr:rowOff>107251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123778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17196</xdr:rowOff>
    </xdr:from>
    <xdr:to>
      <xdr:col>46</xdr:col>
      <xdr:colOff>38100</xdr:colOff>
      <xdr:row>95</xdr:row>
      <xdr:rowOff>118796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135323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74524</xdr:rowOff>
    </xdr:from>
    <xdr:to>
      <xdr:col>41</xdr:col>
      <xdr:colOff>101600</xdr:colOff>
      <xdr:row>96</xdr:row>
      <xdr:rowOff>4674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21201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35509</xdr:rowOff>
    </xdr:from>
    <xdr:to>
      <xdr:col>36</xdr:col>
      <xdr:colOff>165100</xdr:colOff>
      <xdr:row>95</xdr:row>
      <xdr:rowOff>137109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13665</xdr:rowOff>
    </xdr:from>
    <xdr:to>
      <xdr:col>85</xdr:col>
      <xdr:colOff>127000</xdr:colOff>
      <xdr:row>37</xdr:row>
      <xdr:rowOff>96990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85865"/>
          <a:ext cx="838200" cy="2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65519</xdr:rowOff>
    </xdr:from>
    <xdr:to>
      <xdr:col>81</xdr:col>
      <xdr:colOff>50800</xdr:colOff>
      <xdr:row>37</xdr:row>
      <xdr:rowOff>96990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9169"/>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87236</xdr:rowOff>
    </xdr:from>
    <xdr:to>
      <xdr:col>76</xdr:col>
      <xdr:colOff>114300</xdr:colOff>
      <xdr:row>37</xdr:row>
      <xdr:rowOff>65519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59436"/>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29248</xdr:rowOff>
    </xdr:from>
    <xdr:to>
      <xdr:col>71</xdr:col>
      <xdr:colOff>177800</xdr:colOff>
      <xdr:row>36</xdr:row>
      <xdr:rowOff>87236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58548"/>
          <a:ext cx="889000" cy="40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134315</xdr:rowOff>
    </xdr:from>
    <xdr:to>
      <xdr:col>85</xdr:col>
      <xdr:colOff>177800</xdr:colOff>
      <xdr:row>36</xdr:row>
      <xdr:rowOff>64465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157192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46190</xdr:rowOff>
    </xdr:from>
    <xdr:to>
      <xdr:col>81</xdr:col>
      <xdr:colOff>101600</xdr:colOff>
      <xdr:row>37</xdr:row>
      <xdr:rowOff>147790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138917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14719</xdr:rowOff>
    </xdr:from>
    <xdr:to>
      <xdr:col>76</xdr:col>
      <xdr:colOff>165100</xdr:colOff>
      <xdr:row>37</xdr:row>
      <xdr:rowOff>116319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132846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3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36436</xdr:rowOff>
    </xdr:from>
    <xdr:to>
      <xdr:col>72</xdr:col>
      <xdr:colOff>38100</xdr:colOff>
      <xdr:row>36</xdr:row>
      <xdr:rowOff>138036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154563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149898</xdr:rowOff>
    </xdr:from>
    <xdr:to>
      <xdr:col>67</xdr:col>
      <xdr:colOff>101600</xdr:colOff>
      <xdr:row>34</xdr:row>
      <xdr:rowOff>80048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96575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56032</xdr:rowOff>
    </xdr:from>
    <xdr:to>
      <xdr:col>85</xdr:col>
      <xdr:colOff>127000</xdr:colOff>
      <xdr:row>54</xdr:row>
      <xdr:rowOff>22066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71432"/>
          <a:ext cx="838200" cy="30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22066</xdr:rowOff>
    </xdr:from>
    <xdr:to>
      <xdr:col>81</xdr:col>
      <xdr:colOff>50800</xdr:colOff>
      <xdr:row>55</xdr:row>
      <xdr:rowOff>83141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80366"/>
          <a:ext cx="889000" cy="2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83141</xdr:rowOff>
    </xdr:from>
    <xdr:to>
      <xdr:col>76</xdr:col>
      <xdr:colOff>114300</xdr:colOff>
      <xdr:row>55</xdr:row>
      <xdr:rowOff>87350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12891"/>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87350</xdr:rowOff>
    </xdr:from>
    <xdr:to>
      <xdr:col>71</xdr:col>
      <xdr:colOff>177800</xdr:colOff>
      <xdr:row>56</xdr:row>
      <xdr:rowOff>82093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17100"/>
          <a:ext cx="889000" cy="1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5232</xdr:rowOff>
    </xdr:from>
    <xdr:to>
      <xdr:col>85</xdr:col>
      <xdr:colOff>177800</xdr:colOff>
      <xdr:row>52</xdr:row>
      <xdr:rowOff>106832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28109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142716</xdr:rowOff>
    </xdr:from>
    <xdr:to>
      <xdr:col>81</xdr:col>
      <xdr:colOff>101600</xdr:colOff>
      <xdr:row>54</xdr:row>
      <xdr:rowOff>72866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89393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0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32341</xdr:rowOff>
    </xdr:from>
    <xdr:to>
      <xdr:col>76</xdr:col>
      <xdr:colOff>165100</xdr:colOff>
      <xdr:row>55</xdr:row>
      <xdr:rowOff>133941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150468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3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36550</xdr:rowOff>
    </xdr:from>
    <xdr:to>
      <xdr:col>72</xdr:col>
      <xdr:colOff>38100</xdr:colOff>
      <xdr:row>55</xdr:row>
      <xdr:rowOff>138150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154677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31293</xdr:rowOff>
    </xdr:from>
    <xdr:to>
      <xdr:col>67</xdr:col>
      <xdr:colOff>101600</xdr:colOff>
      <xdr:row>56</xdr:row>
      <xdr:rowOff>132893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124020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101798</xdr:rowOff>
    </xdr:from>
    <xdr:to>
      <xdr:col>85</xdr:col>
      <xdr:colOff>127000</xdr:colOff>
      <xdr:row>76</xdr:row>
      <xdr:rowOff>117114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31998"/>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101798</xdr:rowOff>
    </xdr:from>
    <xdr:to>
      <xdr:col>81</xdr:col>
      <xdr:colOff>50800</xdr:colOff>
      <xdr:row>77</xdr:row>
      <xdr:rowOff>133162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31998"/>
          <a:ext cx="889000" cy="20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133162</xdr:rowOff>
    </xdr:from>
    <xdr:to>
      <xdr:col>76</xdr:col>
      <xdr:colOff>114300</xdr:colOff>
      <xdr:row>78</xdr:row>
      <xdr:rowOff>74640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3481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149713</xdr:rowOff>
    </xdr:from>
    <xdr:to>
      <xdr:col>71</xdr:col>
      <xdr:colOff>177800</xdr:colOff>
      <xdr:row>78</xdr:row>
      <xdr:rowOff>74640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51363"/>
          <a:ext cx="889000" cy="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66314</xdr:rowOff>
    </xdr:from>
    <xdr:to>
      <xdr:col>85</xdr:col>
      <xdr:colOff>177800</xdr:colOff>
      <xdr:row>76</xdr:row>
      <xdr:rowOff>167914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0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89192</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4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50998</xdr:rowOff>
    </xdr:from>
    <xdr:to>
      <xdr:col>81</xdr:col>
      <xdr:colOff>101600</xdr:colOff>
      <xdr:row>76</xdr:row>
      <xdr:rowOff>152598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169125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8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82362</xdr:rowOff>
    </xdr:from>
    <xdr:to>
      <xdr:col>76</xdr:col>
      <xdr:colOff>165100</xdr:colOff>
      <xdr:row>78</xdr:row>
      <xdr:rowOff>12512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29039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23840</xdr:rowOff>
    </xdr:from>
    <xdr:to>
      <xdr:col>72</xdr:col>
      <xdr:colOff>38100</xdr:colOff>
      <xdr:row>78</xdr:row>
      <xdr:rowOff>125440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116567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8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98913</xdr:rowOff>
    </xdr:from>
    <xdr:to>
      <xdr:col>67</xdr:col>
      <xdr:colOff>101600</xdr:colOff>
      <xdr:row>78</xdr:row>
      <xdr:rowOff>29063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20190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3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75219</xdr:rowOff>
    </xdr:from>
    <xdr:to>
      <xdr:col>85</xdr:col>
      <xdr:colOff>127000</xdr:colOff>
      <xdr:row>94</xdr:row>
      <xdr:rowOff>85032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91519"/>
          <a:ext cx="8382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30479</xdr:rowOff>
    </xdr:from>
    <xdr:to>
      <xdr:col>81</xdr:col>
      <xdr:colOff>50800</xdr:colOff>
      <xdr:row>94</xdr:row>
      <xdr:rowOff>75219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146779"/>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30479</xdr:rowOff>
    </xdr:from>
    <xdr:to>
      <xdr:col>76</xdr:col>
      <xdr:colOff>114300</xdr:colOff>
      <xdr:row>94</xdr:row>
      <xdr:rowOff>42790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46779"/>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37271</xdr:rowOff>
    </xdr:from>
    <xdr:to>
      <xdr:col>71</xdr:col>
      <xdr:colOff>177800</xdr:colOff>
      <xdr:row>94</xdr:row>
      <xdr:rowOff>42790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53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34232</xdr:rowOff>
    </xdr:from>
    <xdr:to>
      <xdr:col>85</xdr:col>
      <xdr:colOff>177800</xdr:colOff>
      <xdr:row>94</xdr:row>
      <xdr:rowOff>135832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57109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24419</xdr:rowOff>
    </xdr:from>
    <xdr:to>
      <xdr:col>81</xdr:col>
      <xdr:colOff>101600</xdr:colOff>
      <xdr:row>94</xdr:row>
      <xdr:rowOff>126019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142546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1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151129</xdr:rowOff>
    </xdr:from>
    <xdr:to>
      <xdr:col>76</xdr:col>
      <xdr:colOff>165100</xdr:colOff>
      <xdr:row>94</xdr:row>
      <xdr:rowOff>81279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97806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163440</xdr:rowOff>
    </xdr:from>
    <xdr:to>
      <xdr:col>72</xdr:col>
      <xdr:colOff>38100</xdr:colOff>
      <xdr:row>94</xdr:row>
      <xdr:rowOff>93590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110117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157921</xdr:rowOff>
    </xdr:from>
    <xdr:to>
      <xdr:col>67</xdr:col>
      <xdr:colOff>101600</xdr:colOff>
      <xdr:row>94</xdr:row>
      <xdr:rowOff>88071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104598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総務費の住民一人当たりの費用は</a:t>
          </a:r>
          <a:r>
            <a:rPr kumimoji="1" lang="en-US" altLang="ja-JP" sz="1100">
              <a:solidFill>
                <a:sysClr val="windowText" lastClr="000000"/>
              </a:solidFill>
              <a:effectLst/>
              <a:latin typeface="+mn-lt"/>
              <a:ea typeface="+mn-ea"/>
              <a:cs typeface="+mn-cs"/>
            </a:rPr>
            <a:t>76,633</a:t>
          </a:r>
          <a:r>
            <a:rPr kumimoji="1" lang="ja-JP" altLang="ja-JP" sz="1100">
              <a:solidFill>
                <a:sysClr val="windowText" lastClr="000000"/>
              </a:solidFill>
              <a:effectLst/>
              <a:latin typeface="+mn-lt"/>
              <a:ea typeface="+mn-ea"/>
              <a:cs typeface="+mn-cs"/>
            </a:rPr>
            <a:t>円と対前年度比で</a:t>
          </a:r>
          <a:r>
            <a:rPr kumimoji="1" lang="en-US" altLang="ja-JP" sz="1100">
              <a:solidFill>
                <a:sysClr val="windowText" lastClr="000000"/>
              </a:solidFill>
              <a:effectLst/>
              <a:latin typeface="+mn-lt"/>
              <a:ea typeface="+mn-ea"/>
              <a:cs typeface="+mn-cs"/>
            </a:rPr>
            <a:t>3,286</a:t>
          </a:r>
          <a:r>
            <a:rPr kumimoji="1" lang="ja-JP" altLang="ja-JP" sz="1100">
              <a:solidFill>
                <a:sysClr val="windowText" lastClr="000000"/>
              </a:solidFill>
              <a:effectLst/>
              <a:latin typeface="+mn-lt"/>
              <a:ea typeface="+mn-ea"/>
              <a:cs typeface="+mn-cs"/>
            </a:rPr>
            <a:t>円の増となっている。主な要因としては、</a:t>
          </a:r>
          <a:r>
            <a:rPr lang="ja-JP" altLang="en-US" sz="1100" b="0" i="0" u="none" strike="noStrike" baseline="0">
              <a:solidFill>
                <a:sysClr val="windowText" lastClr="000000"/>
              </a:solidFill>
              <a:latin typeface="+mn-lt"/>
              <a:ea typeface="+mn-ea"/>
              <a:cs typeface="+mn-cs"/>
            </a:rPr>
            <a:t>長洲公民館施設整備事業</a:t>
          </a:r>
          <a:r>
            <a:rPr kumimoji="1" lang="ja-JP" altLang="ja-JP" sz="1100">
              <a:solidFill>
                <a:sysClr val="windowText" lastClr="000000"/>
              </a:solidFill>
              <a:effectLst/>
              <a:latin typeface="+mn-lt"/>
              <a:ea typeface="+mn-ea"/>
              <a:cs typeface="+mn-cs"/>
            </a:rPr>
            <a:t>の減額などがある一方、</a:t>
          </a:r>
          <a:r>
            <a:rPr lang="ja-JP" altLang="en-US" sz="1100" b="0" i="0" u="none" strike="noStrike" baseline="0">
              <a:solidFill>
                <a:sysClr val="windowText" lastClr="000000"/>
              </a:solidFill>
              <a:latin typeface="+mn-lt"/>
              <a:ea typeface="+mn-ea"/>
              <a:cs typeface="+mn-cs"/>
            </a:rPr>
            <a:t>人事係給与費</a:t>
          </a:r>
          <a:r>
            <a:rPr kumimoji="1" lang="ja-JP" altLang="ja-JP" sz="1100">
              <a:solidFill>
                <a:sysClr val="windowText" lastClr="000000"/>
              </a:solidFill>
              <a:effectLst/>
              <a:latin typeface="+mn-lt"/>
              <a:ea typeface="+mn-ea"/>
              <a:cs typeface="+mn-cs"/>
            </a:rPr>
            <a:t>や</a:t>
          </a:r>
          <a:r>
            <a:rPr lang="ja-JP" altLang="en-US" sz="1100" b="0" i="0" u="none" strike="noStrike" baseline="0">
              <a:solidFill>
                <a:sysClr val="windowText" lastClr="000000"/>
              </a:solidFill>
              <a:latin typeface="+mn-lt"/>
              <a:ea typeface="+mn-ea"/>
              <a:cs typeface="+mn-cs"/>
            </a:rPr>
            <a:t>ＤＸ推進事業</a:t>
          </a:r>
          <a:r>
            <a:rPr kumimoji="1" lang="ja-JP" altLang="ja-JP" sz="1100">
              <a:solidFill>
                <a:sysClr val="windowText" lastClr="000000"/>
              </a:solidFill>
              <a:effectLst/>
              <a:latin typeface="+mn-lt"/>
              <a:ea typeface="+mn-ea"/>
              <a:cs typeface="+mn-cs"/>
            </a:rPr>
            <a:t>などの増があげられる。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民生費の住民一人当たりの費用は</a:t>
          </a:r>
          <a:r>
            <a:rPr kumimoji="1" lang="en-US" altLang="ja-JP" sz="1100">
              <a:solidFill>
                <a:sysClr val="windowText" lastClr="000000"/>
              </a:solidFill>
              <a:effectLst/>
              <a:latin typeface="+mn-lt"/>
              <a:ea typeface="+mn-ea"/>
              <a:cs typeface="+mn-cs"/>
            </a:rPr>
            <a:t>256,761</a:t>
          </a:r>
          <a:r>
            <a:rPr kumimoji="1" lang="ja-JP" altLang="ja-JP" sz="1100">
              <a:solidFill>
                <a:sysClr val="windowText" lastClr="000000"/>
              </a:solidFill>
              <a:effectLst/>
              <a:latin typeface="+mn-lt"/>
              <a:ea typeface="+mn-ea"/>
              <a:cs typeface="+mn-cs"/>
            </a:rPr>
            <a:t>円と対前年度比で</a:t>
          </a:r>
          <a:r>
            <a:rPr kumimoji="1" lang="en-US" altLang="ja-JP" sz="1100">
              <a:solidFill>
                <a:sysClr val="windowText" lastClr="000000"/>
              </a:solidFill>
              <a:effectLst/>
              <a:latin typeface="+mn-lt"/>
              <a:ea typeface="+mn-ea"/>
              <a:cs typeface="+mn-cs"/>
            </a:rPr>
            <a:t>3,261</a:t>
          </a:r>
          <a:r>
            <a:rPr kumimoji="1" lang="ja-JP" altLang="ja-JP" sz="1100">
              <a:solidFill>
                <a:sysClr val="windowText" lastClr="000000"/>
              </a:solidFill>
              <a:effectLst/>
              <a:latin typeface="+mn-lt"/>
              <a:ea typeface="+mn-ea"/>
              <a:cs typeface="+mn-cs"/>
            </a:rPr>
            <a:t>円の増となっている。主な要因としては、</a:t>
          </a:r>
          <a:r>
            <a:rPr lang="ja-JP" altLang="en-US" sz="1100" b="0" i="0" u="none" strike="noStrike" baseline="0">
              <a:solidFill>
                <a:sysClr val="windowText" lastClr="000000"/>
              </a:solidFill>
              <a:latin typeface="+mn-lt"/>
              <a:ea typeface="+mn-ea"/>
              <a:cs typeface="+mn-cs"/>
            </a:rPr>
            <a:t>物価高騰追加支援給付金事業</a:t>
          </a:r>
          <a:r>
            <a:rPr kumimoji="1" lang="ja-JP" altLang="ja-JP" sz="1100">
              <a:solidFill>
                <a:sysClr val="windowText" lastClr="000000"/>
              </a:solidFill>
              <a:effectLst/>
              <a:latin typeface="+mn-lt"/>
              <a:ea typeface="+mn-ea"/>
              <a:cs typeface="+mn-cs"/>
            </a:rPr>
            <a:t>の減がある一方、</a:t>
          </a:r>
          <a:r>
            <a:rPr lang="ja-JP" altLang="en-US" sz="1100" b="0" i="0" u="none" strike="noStrike" baseline="0">
              <a:solidFill>
                <a:sysClr val="windowText" lastClr="000000"/>
              </a:solidFill>
              <a:latin typeface="+mn-lt"/>
              <a:ea typeface="+mn-ea"/>
              <a:cs typeface="+mn-cs"/>
            </a:rPr>
            <a:t>定額減税調整給付金事業</a:t>
          </a:r>
          <a:r>
            <a:rPr kumimoji="1" lang="ja-JP" altLang="ja-JP" sz="1100">
              <a:solidFill>
                <a:sysClr val="windowText" lastClr="000000"/>
              </a:solidFill>
              <a:effectLst/>
              <a:latin typeface="+mn-lt"/>
              <a:ea typeface="+mn-ea"/>
              <a:cs typeface="+mn-cs"/>
            </a:rPr>
            <a:t>などの増があげられる。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衛生費の住民一人当たりの費用は</a:t>
          </a:r>
          <a:r>
            <a:rPr kumimoji="1" lang="en-US" altLang="ja-JP" sz="1100">
              <a:solidFill>
                <a:sysClr val="windowText" lastClr="000000"/>
              </a:solidFill>
              <a:effectLst/>
              <a:latin typeface="+mn-lt"/>
              <a:ea typeface="+mn-ea"/>
              <a:cs typeface="+mn-cs"/>
            </a:rPr>
            <a:t>99,425</a:t>
          </a:r>
          <a:r>
            <a:rPr kumimoji="1" lang="ja-JP" altLang="ja-JP" sz="1100">
              <a:solidFill>
                <a:sysClr val="windowText" lastClr="000000"/>
              </a:solidFill>
              <a:effectLst/>
              <a:latin typeface="+mn-lt"/>
              <a:ea typeface="+mn-ea"/>
              <a:cs typeface="+mn-cs"/>
            </a:rPr>
            <a:t>円と対前年度比</a:t>
          </a:r>
          <a:r>
            <a:rPr kumimoji="1" lang="en-US" altLang="ja-JP" sz="1100">
              <a:solidFill>
                <a:sysClr val="windowText" lastClr="000000"/>
              </a:solidFill>
              <a:effectLst/>
              <a:latin typeface="+mn-lt"/>
              <a:ea typeface="+mn-ea"/>
              <a:cs typeface="+mn-cs"/>
            </a:rPr>
            <a:t>34,532</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大幅</a:t>
          </a:r>
          <a:r>
            <a:rPr kumimoji="1" lang="ja-JP" altLang="ja-JP" sz="1100">
              <a:solidFill>
                <a:sysClr val="windowText" lastClr="000000"/>
              </a:solidFill>
              <a:effectLst/>
              <a:latin typeface="+mn-lt"/>
              <a:ea typeface="+mn-ea"/>
              <a:cs typeface="+mn-cs"/>
            </a:rPr>
            <a:t>増となっている。主な要因としては、</a:t>
          </a:r>
          <a:r>
            <a:rPr lang="ja-JP" altLang="en-US" sz="1100" b="0" i="0" u="none" strike="noStrike" baseline="0">
              <a:solidFill>
                <a:sysClr val="windowText" lastClr="000000"/>
              </a:solidFill>
              <a:latin typeface="+mn-lt"/>
              <a:ea typeface="+mn-ea"/>
              <a:cs typeface="+mn-cs"/>
            </a:rPr>
            <a:t>償還金</a:t>
          </a:r>
          <a:r>
            <a:rPr kumimoji="1" lang="ja-JP" altLang="ja-JP" sz="1100">
              <a:solidFill>
                <a:sysClr val="windowText" lastClr="000000"/>
              </a:solidFill>
              <a:effectLst/>
              <a:latin typeface="+mn-lt"/>
              <a:ea typeface="+mn-ea"/>
              <a:cs typeface="+mn-cs"/>
            </a:rPr>
            <a:t>の減がある一方、広域ごみ施設建設に伴う宇佐・高田・国東広域事務組合負担金などの増があげられる。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費の住民一人当たりの費用は</a:t>
          </a:r>
          <a:r>
            <a:rPr kumimoji="1" lang="en-US" altLang="ja-JP" sz="1100">
              <a:solidFill>
                <a:sysClr val="windowText" lastClr="000000"/>
              </a:solidFill>
              <a:effectLst/>
              <a:latin typeface="+mn-lt"/>
              <a:ea typeface="+mn-ea"/>
              <a:cs typeface="+mn-cs"/>
            </a:rPr>
            <a:t>12,915</a:t>
          </a:r>
          <a:r>
            <a:rPr kumimoji="1" lang="ja-JP" altLang="ja-JP" sz="1100">
              <a:solidFill>
                <a:sysClr val="windowText" lastClr="000000"/>
              </a:solidFill>
              <a:effectLst/>
              <a:latin typeface="+mn-lt"/>
              <a:ea typeface="+mn-ea"/>
              <a:cs typeface="+mn-cs"/>
            </a:rPr>
            <a:t>円と対前年度比</a:t>
          </a:r>
          <a:r>
            <a:rPr kumimoji="1" lang="en-US" altLang="ja-JP" sz="1100">
              <a:solidFill>
                <a:sysClr val="windowText" lastClr="000000"/>
              </a:solidFill>
              <a:effectLst/>
              <a:latin typeface="+mn-lt"/>
              <a:ea typeface="+mn-ea"/>
              <a:cs typeface="+mn-cs"/>
            </a:rPr>
            <a:t>4,329</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となっている。主な要因としては、</a:t>
          </a:r>
          <a:r>
            <a:rPr lang="ja-JP" altLang="en-US" sz="1100" b="0" i="0" u="none" strike="noStrike" baseline="0">
              <a:solidFill>
                <a:schemeClr val="dk1"/>
              </a:solidFill>
              <a:latin typeface="+mn-lt"/>
              <a:ea typeface="+mn-ea"/>
              <a:cs typeface="+mn-cs"/>
            </a:rPr>
            <a:t>地域消費喚起プレミアム商品券支援事業</a:t>
          </a:r>
          <a:r>
            <a:rPr kumimoji="1" lang="ja-JP" altLang="ja-JP" sz="1100">
              <a:solidFill>
                <a:sysClr val="windowText" lastClr="000000"/>
              </a:solidFill>
              <a:effectLst/>
              <a:latin typeface="+mn-lt"/>
              <a:ea typeface="+mn-ea"/>
              <a:cs typeface="+mn-cs"/>
            </a:rPr>
            <a:t>の減がある一方、</a:t>
          </a:r>
          <a:r>
            <a:rPr lang="ja-JP" altLang="en-US" sz="1100" b="0" i="0" u="none" strike="noStrike" baseline="0">
              <a:solidFill>
                <a:schemeClr val="dk1"/>
              </a:solidFill>
              <a:latin typeface="+mn-lt"/>
              <a:ea typeface="+mn-ea"/>
              <a:cs typeface="+mn-cs"/>
            </a:rPr>
            <a:t>企業誘致支援費</a:t>
          </a:r>
          <a:r>
            <a:rPr kumimoji="1" lang="ja-JP" altLang="ja-JP" sz="1100">
              <a:solidFill>
                <a:sysClr val="windowText" lastClr="000000"/>
              </a:solidFill>
              <a:effectLst/>
              <a:latin typeface="+mn-lt"/>
              <a:ea typeface="+mn-ea"/>
              <a:cs typeface="+mn-cs"/>
            </a:rPr>
            <a:t>の増があげられる。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教育費の住民一人当たりの費用は</a:t>
          </a:r>
          <a:r>
            <a:rPr kumimoji="1" lang="en-US" altLang="ja-JP" sz="1100">
              <a:solidFill>
                <a:sysClr val="windowText" lastClr="000000"/>
              </a:solidFill>
              <a:effectLst/>
              <a:latin typeface="+mn-lt"/>
              <a:ea typeface="+mn-ea"/>
              <a:cs typeface="+mn-cs"/>
            </a:rPr>
            <a:t>82,392</a:t>
          </a:r>
          <a:r>
            <a:rPr kumimoji="1" lang="ja-JP" altLang="ja-JP" sz="1100">
              <a:solidFill>
                <a:sysClr val="windowText" lastClr="000000"/>
              </a:solidFill>
              <a:effectLst/>
              <a:latin typeface="+mn-lt"/>
              <a:ea typeface="+mn-ea"/>
              <a:cs typeface="+mn-cs"/>
            </a:rPr>
            <a:t>円と対前年度比</a:t>
          </a:r>
          <a:r>
            <a:rPr kumimoji="1" lang="en-US" altLang="ja-JP" sz="1100">
              <a:solidFill>
                <a:sysClr val="windowText" lastClr="000000"/>
              </a:solidFill>
              <a:effectLst/>
              <a:latin typeface="+mn-lt"/>
              <a:ea typeface="+mn-ea"/>
              <a:cs typeface="+mn-cs"/>
            </a:rPr>
            <a:t>16,217</a:t>
          </a:r>
          <a:r>
            <a:rPr kumimoji="1" lang="ja-JP" altLang="ja-JP" sz="1100">
              <a:solidFill>
                <a:sysClr val="windowText" lastClr="000000"/>
              </a:solidFill>
              <a:effectLst/>
              <a:latin typeface="+mn-lt"/>
              <a:ea typeface="+mn-ea"/>
              <a:cs typeface="+mn-cs"/>
            </a:rPr>
            <a:t>円の増となっている。主な要因としては、西部中学校長寿命化改修事業や</a:t>
          </a:r>
          <a:r>
            <a:rPr lang="ja-JP" altLang="en-US" sz="1100" b="0" i="0" u="none" strike="noStrike" baseline="0">
              <a:solidFill>
                <a:sysClr val="windowText" lastClr="000000"/>
              </a:solidFill>
              <a:latin typeface="+mn-lt"/>
              <a:ea typeface="+mn-ea"/>
              <a:cs typeface="+mn-cs"/>
            </a:rPr>
            <a:t>豊川小学校増築事業</a:t>
          </a:r>
          <a:r>
            <a:rPr kumimoji="1" lang="ja-JP" altLang="ja-JP" sz="1100">
              <a:solidFill>
                <a:sysClr val="windowText" lastClr="000000"/>
              </a:solidFill>
              <a:effectLst/>
              <a:latin typeface="+mn-lt"/>
              <a:ea typeface="+mn-ea"/>
              <a:cs typeface="+mn-cs"/>
            </a:rPr>
            <a:t>の増があげられる。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実質収支額は継続して黒字を確保している。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年度まで実質単年度収支は赤字であったが、令和</a:t>
          </a:r>
          <a:r>
            <a:rPr kumimoji="1" lang="en-US" altLang="ja-JP" sz="1000">
              <a:solidFill>
                <a:sysClr val="windowText" lastClr="000000"/>
              </a:solidFill>
              <a:effectLst/>
              <a:latin typeface="+mn-lt"/>
              <a:ea typeface="+mn-ea"/>
              <a:cs typeface="+mn-cs"/>
            </a:rPr>
            <a:t>3</a:t>
          </a:r>
          <a:r>
            <a:rPr kumimoji="1" lang="ja-JP" altLang="ja-JP" sz="1000">
              <a:solidFill>
                <a:sysClr val="windowText" lastClr="000000"/>
              </a:solidFill>
              <a:effectLst/>
              <a:latin typeface="+mn-lt"/>
              <a:ea typeface="+mn-ea"/>
              <a:cs typeface="+mn-cs"/>
            </a:rPr>
            <a:t>年度は黒字に転じ、令和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年度以降は再度赤字に転じている。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主な要因としては、積立金取崩し額の抑制に伴う形式収支の減により実質収支が減少し、実質単年度収支が減少したことがあげられる。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lang="ja-JP" altLang="en-US" sz="1000" b="0" i="0" u="none" strike="noStrike" baseline="0">
              <a:solidFill>
                <a:sysClr val="windowText" lastClr="000000"/>
              </a:solidFill>
              <a:latin typeface="+mn-lt"/>
              <a:ea typeface="+mn-ea"/>
              <a:cs typeface="+mn-cs"/>
            </a:rPr>
            <a:t>今後も人件費、扶助費、公債費などの義務的経費や物価高による物件費の増加が見込まれることから、持続可能な財政運営を堅持するため、自主財源としてふるさと納税のより一層の確保に努めるとともに、事業規模の見直しや重点的に実施すべき施策を選択しながら、健全財政の枠組みを維持していく必要がある。</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全会計を対象とした標準財政規模に対する実質赤字の比率を示す連結実質赤字比率について、分母を示す標準財政規模は</a:t>
          </a:r>
          <a:r>
            <a:rPr kumimoji="1" lang="en-US" altLang="ja-JP" sz="1100">
              <a:solidFill>
                <a:sysClr val="windowText" lastClr="000000"/>
              </a:solidFill>
              <a:effectLst/>
              <a:latin typeface="+mn-lt"/>
              <a:ea typeface="+mn-ea"/>
              <a:cs typeface="+mn-cs"/>
            </a:rPr>
            <a:t>16,869</a:t>
          </a:r>
          <a:r>
            <a:rPr kumimoji="1" lang="ja-JP" altLang="ja-JP" sz="1100">
              <a:solidFill>
                <a:sysClr val="windowText" lastClr="000000"/>
              </a:solidFill>
              <a:effectLst/>
              <a:latin typeface="+mn-lt"/>
              <a:ea typeface="+mn-ea"/>
              <a:cs typeface="+mn-cs"/>
            </a:rPr>
            <a:t>百万円と対前年度比較で</a:t>
          </a:r>
          <a:r>
            <a:rPr kumimoji="1" lang="en-US" altLang="ja-JP" sz="1100">
              <a:solidFill>
                <a:sysClr val="windowText" lastClr="000000"/>
              </a:solidFill>
              <a:effectLst/>
              <a:latin typeface="+mn-lt"/>
              <a:ea typeface="+mn-ea"/>
              <a:cs typeface="+mn-cs"/>
            </a:rPr>
            <a:t>445</a:t>
          </a:r>
          <a:r>
            <a:rPr kumimoji="1" lang="ja-JP" altLang="ja-JP" sz="1100">
              <a:solidFill>
                <a:sysClr val="windowText" lastClr="000000"/>
              </a:solidFill>
              <a:effectLst/>
              <a:latin typeface="+mn-lt"/>
              <a:ea typeface="+mn-ea"/>
              <a:cs typeface="+mn-cs"/>
            </a:rPr>
            <a:t>百万円の増となっている。一方、分子を示す全会計の実質収支額（資金不足・剰余額）の合計は</a:t>
          </a:r>
          <a:r>
            <a:rPr kumimoji="1" lang="en-US" altLang="ja-JP" sz="1100">
              <a:solidFill>
                <a:sysClr val="windowText" lastClr="000000"/>
              </a:solidFill>
              <a:effectLst/>
              <a:latin typeface="+mn-lt"/>
              <a:ea typeface="+mn-ea"/>
              <a:cs typeface="+mn-cs"/>
            </a:rPr>
            <a:t>2,752</a:t>
          </a:r>
          <a:r>
            <a:rPr kumimoji="1" lang="ja-JP" altLang="ja-JP" sz="1100">
              <a:solidFill>
                <a:sysClr val="windowText" lastClr="000000"/>
              </a:solidFill>
              <a:effectLst/>
              <a:latin typeface="+mn-lt"/>
              <a:ea typeface="+mn-ea"/>
              <a:cs typeface="+mn-cs"/>
            </a:rPr>
            <a:t>百万円で対前年度比較は</a:t>
          </a:r>
          <a:r>
            <a:rPr kumimoji="1" lang="en-US" altLang="ja-JP" sz="1100">
              <a:solidFill>
                <a:sysClr val="windowText" lastClr="000000"/>
              </a:solidFill>
              <a:effectLst/>
              <a:latin typeface="+mn-lt"/>
              <a:ea typeface="+mn-ea"/>
              <a:cs typeface="+mn-cs"/>
            </a:rPr>
            <a:t>425</a:t>
          </a:r>
          <a:r>
            <a:rPr kumimoji="1" lang="ja-JP" altLang="ja-JP" sz="1100">
              <a:solidFill>
                <a:sysClr val="windowText" lastClr="000000"/>
              </a:solidFill>
              <a:effectLst/>
              <a:latin typeface="+mn-lt"/>
              <a:ea typeface="+mn-ea"/>
              <a:cs typeface="+mn-cs"/>
            </a:rPr>
            <a:t>百万円の減となっている。前年度よりすべての会計において、悪化が見られたものの、連結実質赤字比率は△</a:t>
          </a:r>
          <a:r>
            <a:rPr kumimoji="1" lang="en-US" altLang="ja-JP" sz="1100">
              <a:solidFill>
                <a:sysClr val="windowText" lastClr="000000"/>
              </a:solidFill>
              <a:effectLst/>
              <a:latin typeface="+mn-lt"/>
              <a:ea typeface="+mn-ea"/>
              <a:cs typeface="+mn-cs"/>
            </a:rPr>
            <a:t>16.31</a:t>
          </a:r>
          <a:r>
            <a:rPr kumimoji="1" lang="ja-JP" altLang="ja-JP" sz="1100">
              <a:solidFill>
                <a:sysClr val="windowText" lastClr="000000"/>
              </a:solidFill>
              <a:effectLst/>
              <a:latin typeface="+mn-lt"/>
              <a:ea typeface="+mn-ea"/>
              <a:cs typeface="+mn-cs"/>
            </a:rPr>
            <a:t>％と黒字であることから前年度に引き続き早期健全化基準に該当しない。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しかし、保険事業の高齢化の進行による介護保険給付の増嵩</a:t>
          </a:r>
          <a:r>
            <a:rPr kumimoji="1" lang="ja-JP" altLang="en-US" sz="1100">
              <a:solidFill>
                <a:sysClr val="windowText" lastClr="000000"/>
              </a:solidFill>
              <a:effectLst/>
              <a:latin typeface="+mn-lt"/>
              <a:ea typeface="+mn-ea"/>
              <a:cs typeface="+mn-cs"/>
            </a:rPr>
            <a:t>、下水道施設の更新事業</a:t>
          </a:r>
          <a:r>
            <a:rPr kumimoji="1" lang="ja-JP" altLang="ja-JP" sz="1100">
              <a:solidFill>
                <a:sysClr val="windowText" lastClr="000000"/>
              </a:solidFill>
              <a:effectLst/>
              <a:latin typeface="+mn-lt"/>
              <a:ea typeface="+mn-ea"/>
              <a:cs typeface="+mn-cs"/>
            </a:rPr>
            <a:t>など、事業費が増加する要因が多く存在していることから、使用料や保険料の見直しを含め、バランスのとれた計画に基づいた事業運営が必要である。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また、一般会計においても合併特例措置の終了に伴い普通交付税の逓減などの影響で財政調整基金をはじめとする各種基金の活用による財政運営が求められるため、慎重な財政運営が必要である。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38492542</v>
      </c>
      <c r="BO4" s="450"/>
      <c r="BP4" s="450"/>
      <c r="BQ4" s="450"/>
      <c r="BR4" s="450"/>
      <c r="BS4" s="450"/>
      <c r="BT4" s="450"/>
      <c r="BU4" s="451"/>
      <c r="BV4" s="449">
        <v>36238042</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6.9</v>
      </c>
      <c r="CU4" s="590"/>
      <c r="CV4" s="590"/>
      <c r="CW4" s="590"/>
      <c r="CX4" s="590"/>
      <c r="CY4" s="590"/>
      <c r="CZ4" s="590"/>
      <c r="DA4" s="591"/>
      <c r="DB4" s="589">
        <v>7.7</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37244509</v>
      </c>
      <c r="BO5" s="421"/>
      <c r="BP5" s="421"/>
      <c r="BQ5" s="421"/>
      <c r="BR5" s="421"/>
      <c r="BS5" s="421"/>
      <c r="BT5" s="421"/>
      <c r="BU5" s="422"/>
      <c r="BV5" s="420">
        <v>34817659</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98.7</v>
      </c>
      <c r="CU5" s="418"/>
      <c r="CV5" s="418"/>
      <c r="CW5" s="418"/>
      <c r="CX5" s="418"/>
      <c r="CY5" s="418"/>
      <c r="CZ5" s="418"/>
      <c r="DA5" s="419"/>
      <c r="DB5" s="417">
        <v>96.8</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1248033</v>
      </c>
      <c r="BO6" s="421"/>
      <c r="BP6" s="421"/>
      <c r="BQ6" s="421"/>
      <c r="BR6" s="421"/>
      <c r="BS6" s="421"/>
      <c r="BT6" s="421"/>
      <c r="BU6" s="422"/>
      <c r="BV6" s="420">
        <v>1420383</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99</v>
      </c>
      <c r="CU6" s="564"/>
      <c r="CV6" s="564"/>
      <c r="CW6" s="564"/>
      <c r="CX6" s="564"/>
      <c r="CY6" s="564"/>
      <c r="CZ6" s="564"/>
      <c r="DA6" s="565"/>
      <c r="DB6" s="563">
        <v>97.4</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77194</v>
      </c>
      <c r="BO7" s="421"/>
      <c r="BP7" s="421"/>
      <c r="BQ7" s="421"/>
      <c r="BR7" s="421"/>
      <c r="BS7" s="421"/>
      <c r="BT7" s="421"/>
      <c r="BU7" s="422"/>
      <c r="BV7" s="420">
        <v>160802</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16869298</v>
      </c>
      <c r="CU7" s="421"/>
      <c r="CV7" s="421"/>
      <c r="CW7" s="421"/>
      <c r="CX7" s="421"/>
      <c r="CY7" s="421"/>
      <c r="CZ7" s="421"/>
      <c r="DA7" s="422"/>
      <c r="DB7" s="420">
        <v>16424362</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1170839</v>
      </c>
      <c r="BO8" s="421"/>
      <c r="BP8" s="421"/>
      <c r="BQ8" s="421"/>
      <c r="BR8" s="421"/>
      <c r="BS8" s="421"/>
      <c r="BT8" s="421"/>
      <c r="BU8" s="422"/>
      <c r="BV8" s="420">
        <v>1259581</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0.42</v>
      </c>
      <c r="CU8" s="524"/>
      <c r="CV8" s="524"/>
      <c r="CW8" s="524"/>
      <c r="CX8" s="524"/>
      <c r="CY8" s="524"/>
      <c r="CZ8" s="524"/>
      <c r="DA8" s="525"/>
      <c r="DB8" s="523">
        <v>0.42</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52771</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-88742</v>
      </c>
      <c r="BO9" s="421"/>
      <c r="BP9" s="421"/>
      <c r="BQ9" s="421"/>
      <c r="BR9" s="421"/>
      <c r="BS9" s="421"/>
      <c r="BT9" s="421"/>
      <c r="BU9" s="422"/>
      <c r="BV9" s="420">
        <v>-382282</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12.5</v>
      </c>
      <c r="CU9" s="418"/>
      <c r="CV9" s="418"/>
      <c r="CW9" s="418"/>
      <c r="CX9" s="418"/>
      <c r="CY9" s="418"/>
      <c r="CZ9" s="418"/>
      <c r="DA9" s="419"/>
      <c r="DB9" s="417">
        <v>12.7</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56258</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12809</v>
      </c>
      <c r="BO10" s="421"/>
      <c r="BP10" s="421"/>
      <c r="BQ10" s="421"/>
      <c r="BR10" s="421"/>
      <c r="BS10" s="421"/>
      <c r="BT10" s="421"/>
      <c r="BU10" s="422"/>
      <c r="BV10" s="420">
        <v>12973</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3"/>
      <c r="B12" s="526" t="s">
        <v>123</v>
      </c>
      <c r="C12" s="527"/>
      <c r="D12" s="527"/>
      <c r="E12" s="527"/>
      <c r="F12" s="527"/>
      <c r="G12" s="527"/>
      <c r="H12" s="527"/>
      <c r="I12" s="527"/>
      <c r="J12" s="527"/>
      <c r="K12" s="528"/>
      <c r="L12" s="535" t="s">
        <v>124</v>
      </c>
      <c r="M12" s="536"/>
      <c r="N12" s="536"/>
      <c r="O12" s="536"/>
      <c r="P12" s="536"/>
      <c r="Q12" s="537"/>
      <c r="R12" s="538">
        <v>51972</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114</v>
      </c>
      <c r="AV12" s="479"/>
      <c r="AW12" s="479"/>
      <c r="AX12" s="479"/>
      <c r="AY12" s="434" t="s">
        <v>128</v>
      </c>
      <c r="AZ12" s="435"/>
      <c r="BA12" s="435"/>
      <c r="BB12" s="435"/>
      <c r="BC12" s="435"/>
      <c r="BD12" s="435"/>
      <c r="BE12" s="435"/>
      <c r="BF12" s="435"/>
      <c r="BG12" s="435"/>
      <c r="BH12" s="435"/>
      <c r="BI12" s="435"/>
      <c r="BJ12" s="435"/>
      <c r="BK12" s="435"/>
      <c r="BL12" s="435"/>
      <c r="BM12" s="436"/>
      <c r="BN12" s="420">
        <v>837050</v>
      </c>
      <c r="BO12" s="421"/>
      <c r="BP12" s="421"/>
      <c r="BQ12" s="421"/>
      <c r="BR12" s="421"/>
      <c r="BS12" s="421"/>
      <c r="BT12" s="421"/>
      <c r="BU12" s="422"/>
      <c r="BV12" s="420">
        <v>782614</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130</v>
      </c>
      <c r="N13" s="505"/>
      <c r="O13" s="505"/>
      <c r="P13" s="505"/>
      <c r="Q13" s="506"/>
      <c r="R13" s="507">
        <v>50741</v>
      </c>
      <c r="S13" s="508"/>
      <c r="T13" s="508"/>
      <c r="U13" s="508"/>
      <c r="V13" s="509"/>
      <c r="W13" s="510" t="s">
        <v>131</v>
      </c>
      <c r="X13" s="406"/>
      <c r="Y13" s="406"/>
      <c r="Z13" s="406"/>
      <c r="AA13" s="406"/>
      <c r="AB13" s="407"/>
      <c r="AC13" s="373">
        <v>2231</v>
      </c>
      <c r="AD13" s="374"/>
      <c r="AE13" s="374"/>
      <c r="AF13" s="374"/>
      <c r="AG13" s="375"/>
      <c r="AH13" s="373">
        <v>2891</v>
      </c>
      <c r="AI13" s="374"/>
      <c r="AJ13" s="374"/>
      <c r="AK13" s="374"/>
      <c r="AL13" s="433"/>
      <c r="AM13" s="477" t="s">
        <v>132</v>
      </c>
      <c r="AN13" s="377"/>
      <c r="AO13" s="377"/>
      <c r="AP13" s="377"/>
      <c r="AQ13" s="377"/>
      <c r="AR13" s="377"/>
      <c r="AS13" s="377"/>
      <c r="AT13" s="378"/>
      <c r="AU13" s="478" t="s">
        <v>114</v>
      </c>
      <c r="AV13" s="479"/>
      <c r="AW13" s="479"/>
      <c r="AX13" s="479"/>
      <c r="AY13" s="434" t="s">
        <v>133</v>
      </c>
      <c r="AZ13" s="435"/>
      <c r="BA13" s="435"/>
      <c r="BB13" s="435"/>
      <c r="BC13" s="435"/>
      <c r="BD13" s="435"/>
      <c r="BE13" s="435"/>
      <c r="BF13" s="435"/>
      <c r="BG13" s="435"/>
      <c r="BH13" s="435"/>
      <c r="BI13" s="435"/>
      <c r="BJ13" s="435"/>
      <c r="BK13" s="435"/>
      <c r="BL13" s="435"/>
      <c r="BM13" s="436"/>
      <c r="BN13" s="420">
        <v>-912983</v>
      </c>
      <c r="BO13" s="421"/>
      <c r="BP13" s="421"/>
      <c r="BQ13" s="421"/>
      <c r="BR13" s="421"/>
      <c r="BS13" s="421"/>
      <c r="BT13" s="421"/>
      <c r="BU13" s="422"/>
      <c r="BV13" s="420">
        <v>-1151923</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6.4</v>
      </c>
      <c r="CU13" s="418"/>
      <c r="CV13" s="418"/>
      <c r="CW13" s="418"/>
      <c r="CX13" s="418"/>
      <c r="CY13" s="418"/>
      <c r="CZ13" s="418"/>
      <c r="DA13" s="419"/>
      <c r="DB13" s="417">
        <v>6.9</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52745</v>
      </c>
      <c r="S14" s="508"/>
      <c r="T14" s="508"/>
      <c r="U14" s="508"/>
      <c r="V14" s="509"/>
      <c r="W14" s="511"/>
      <c r="X14" s="409"/>
      <c r="Y14" s="409"/>
      <c r="Z14" s="409"/>
      <c r="AA14" s="409"/>
      <c r="AB14" s="410"/>
      <c r="AC14" s="500">
        <v>9.5</v>
      </c>
      <c r="AD14" s="501"/>
      <c r="AE14" s="501"/>
      <c r="AF14" s="501"/>
      <c r="AG14" s="502"/>
      <c r="AH14" s="500">
        <v>11.2</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34.9</v>
      </c>
      <c r="CU14" s="518"/>
      <c r="CV14" s="518"/>
      <c r="CW14" s="518"/>
      <c r="CX14" s="518"/>
      <c r="CY14" s="518"/>
      <c r="CZ14" s="518"/>
      <c r="DA14" s="519"/>
      <c r="DB14" s="517">
        <v>20.7</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130</v>
      </c>
      <c r="N15" s="505"/>
      <c r="O15" s="505"/>
      <c r="P15" s="505"/>
      <c r="Q15" s="506"/>
      <c r="R15" s="507">
        <v>51641</v>
      </c>
      <c r="S15" s="508"/>
      <c r="T15" s="508"/>
      <c r="U15" s="508"/>
      <c r="V15" s="509"/>
      <c r="W15" s="510" t="s">
        <v>137</v>
      </c>
      <c r="X15" s="406"/>
      <c r="Y15" s="406"/>
      <c r="Z15" s="406"/>
      <c r="AA15" s="406"/>
      <c r="AB15" s="407"/>
      <c r="AC15" s="373">
        <v>7193</v>
      </c>
      <c r="AD15" s="374"/>
      <c r="AE15" s="374"/>
      <c r="AF15" s="374"/>
      <c r="AG15" s="375"/>
      <c r="AH15" s="373">
        <v>7793</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6439743</v>
      </c>
      <c r="BO15" s="450"/>
      <c r="BP15" s="450"/>
      <c r="BQ15" s="450"/>
      <c r="BR15" s="450"/>
      <c r="BS15" s="450"/>
      <c r="BT15" s="450"/>
      <c r="BU15" s="451"/>
      <c r="BV15" s="449">
        <v>6330569</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30.7</v>
      </c>
      <c r="AD16" s="501"/>
      <c r="AE16" s="501"/>
      <c r="AF16" s="501"/>
      <c r="AG16" s="502"/>
      <c r="AH16" s="500">
        <v>30.2</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15192132</v>
      </c>
      <c r="BO16" s="421"/>
      <c r="BP16" s="421"/>
      <c r="BQ16" s="421"/>
      <c r="BR16" s="421"/>
      <c r="BS16" s="421"/>
      <c r="BT16" s="421"/>
      <c r="BU16" s="422"/>
      <c r="BV16" s="420">
        <v>14730500</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143</v>
      </c>
      <c r="N17" s="514"/>
      <c r="O17" s="514"/>
      <c r="P17" s="514"/>
      <c r="Q17" s="515"/>
      <c r="R17" s="497" t="s">
        <v>144</v>
      </c>
      <c r="S17" s="498"/>
      <c r="T17" s="498"/>
      <c r="U17" s="498"/>
      <c r="V17" s="499"/>
      <c r="W17" s="510" t="s">
        <v>145</v>
      </c>
      <c r="X17" s="406"/>
      <c r="Y17" s="406"/>
      <c r="Z17" s="406"/>
      <c r="AA17" s="406"/>
      <c r="AB17" s="407"/>
      <c r="AC17" s="373">
        <v>13980</v>
      </c>
      <c r="AD17" s="374"/>
      <c r="AE17" s="374"/>
      <c r="AF17" s="374"/>
      <c r="AG17" s="375"/>
      <c r="AH17" s="373">
        <v>15082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8063195</v>
      </c>
      <c r="BO17" s="421"/>
      <c r="BP17" s="421"/>
      <c r="BQ17" s="421"/>
      <c r="BR17" s="421"/>
      <c r="BS17" s="421"/>
      <c r="BT17" s="421"/>
      <c r="BU17" s="422"/>
      <c r="BV17" s="420">
        <v>7930304</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147</v>
      </c>
      <c r="C18" s="471"/>
      <c r="D18" s="471"/>
      <c r="E18" s="472"/>
      <c r="F18" s="472"/>
      <c r="G18" s="472"/>
      <c r="H18" s="472"/>
      <c r="I18" s="472"/>
      <c r="J18" s="472"/>
      <c r="K18" s="472"/>
      <c r="L18" s="473">
        <v>439.05</v>
      </c>
      <c r="M18" s="473"/>
      <c r="N18" s="473"/>
      <c r="O18" s="473"/>
      <c r="P18" s="473"/>
      <c r="Q18" s="473"/>
      <c r="R18" s="474"/>
      <c r="S18" s="474"/>
      <c r="T18" s="474"/>
      <c r="U18" s="474"/>
      <c r="V18" s="475"/>
      <c r="W18" s="491"/>
      <c r="X18" s="492"/>
      <c r="Y18" s="492"/>
      <c r="Z18" s="492"/>
      <c r="AA18" s="492"/>
      <c r="AB18" s="516"/>
      <c r="AC18" s="390">
        <v>59.7</v>
      </c>
      <c r="AD18" s="391"/>
      <c r="AE18" s="391"/>
      <c r="AF18" s="391"/>
      <c r="AG18" s="476"/>
      <c r="AH18" s="390">
        <v>58.5</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16999773</v>
      </c>
      <c r="BO18" s="421"/>
      <c r="BP18" s="421"/>
      <c r="BQ18" s="421"/>
      <c r="BR18" s="421"/>
      <c r="BS18" s="421"/>
      <c r="BT18" s="421"/>
      <c r="BU18" s="422"/>
      <c r="BV18" s="420">
        <v>16115626</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149</v>
      </c>
      <c r="C19" s="471"/>
      <c r="D19" s="471"/>
      <c r="E19" s="472"/>
      <c r="F19" s="472"/>
      <c r="G19" s="472"/>
      <c r="H19" s="472"/>
      <c r="I19" s="472"/>
      <c r="J19" s="472"/>
      <c r="K19" s="472"/>
      <c r="L19" s="480">
        <v>120</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21850948</v>
      </c>
      <c r="BO19" s="421"/>
      <c r="BP19" s="421"/>
      <c r="BQ19" s="421"/>
      <c r="BR19" s="421"/>
      <c r="BS19" s="421"/>
      <c r="BT19" s="421"/>
      <c r="BU19" s="422"/>
      <c r="BV19" s="420">
        <v>22159229</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151</v>
      </c>
      <c r="C20" s="471"/>
      <c r="D20" s="471"/>
      <c r="E20" s="472"/>
      <c r="F20" s="472"/>
      <c r="G20" s="472"/>
      <c r="H20" s="472"/>
      <c r="I20" s="472"/>
      <c r="J20" s="472"/>
      <c r="K20" s="472"/>
      <c r="L20" s="480">
        <v>21984</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30645532</v>
      </c>
      <c r="BO22" s="450"/>
      <c r="BP22" s="450"/>
      <c r="BQ22" s="450"/>
      <c r="BR22" s="450"/>
      <c r="BS22" s="450"/>
      <c r="BT22" s="450"/>
      <c r="BU22" s="451"/>
      <c r="BV22" s="449">
        <v>28253590</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21228292</v>
      </c>
      <c r="BO23" s="421"/>
      <c r="BP23" s="421"/>
      <c r="BQ23" s="421"/>
      <c r="BR23" s="421"/>
      <c r="BS23" s="421"/>
      <c r="BT23" s="421"/>
      <c r="BU23" s="422"/>
      <c r="BV23" s="420">
        <v>18688439</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161</v>
      </c>
      <c r="F24" s="377"/>
      <c r="G24" s="377"/>
      <c r="H24" s="377"/>
      <c r="I24" s="377"/>
      <c r="J24" s="377"/>
      <c r="K24" s="378"/>
      <c r="L24" s="373">
        <v>1</v>
      </c>
      <c r="M24" s="374"/>
      <c r="N24" s="374"/>
      <c r="O24" s="374"/>
      <c r="P24" s="375"/>
      <c r="Q24" s="373">
        <v>8100</v>
      </c>
      <c r="R24" s="374"/>
      <c r="S24" s="374"/>
      <c r="T24" s="374"/>
      <c r="U24" s="374"/>
      <c r="V24" s="375"/>
      <c r="W24" s="463"/>
      <c r="X24" s="400"/>
      <c r="Y24" s="401"/>
      <c r="Z24" s="376" t="s">
        <v>162</v>
      </c>
      <c r="AA24" s="377"/>
      <c r="AB24" s="377"/>
      <c r="AC24" s="377"/>
      <c r="AD24" s="377"/>
      <c r="AE24" s="377"/>
      <c r="AF24" s="377"/>
      <c r="AG24" s="378"/>
      <c r="AH24" s="373">
        <v>602</v>
      </c>
      <c r="AI24" s="374"/>
      <c r="AJ24" s="374"/>
      <c r="AK24" s="374"/>
      <c r="AL24" s="375"/>
      <c r="AM24" s="373">
        <v>1942654</v>
      </c>
      <c r="AN24" s="374"/>
      <c r="AO24" s="374"/>
      <c r="AP24" s="374"/>
      <c r="AQ24" s="374"/>
      <c r="AR24" s="375"/>
      <c r="AS24" s="373">
        <v>3227</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23070741</v>
      </c>
      <c r="BO24" s="421"/>
      <c r="BP24" s="421"/>
      <c r="BQ24" s="421"/>
      <c r="BR24" s="421"/>
      <c r="BS24" s="421"/>
      <c r="BT24" s="421"/>
      <c r="BU24" s="422"/>
      <c r="BV24" s="420">
        <v>19841788</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164</v>
      </c>
      <c r="F25" s="377"/>
      <c r="G25" s="377"/>
      <c r="H25" s="377"/>
      <c r="I25" s="377"/>
      <c r="J25" s="377"/>
      <c r="K25" s="378"/>
      <c r="L25" s="373">
        <v>2</v>
      </c>
      <c r="M25" s="374"/>
      <c r="N25" s="374"/>
      <c r="O25" s="374"/>
      <c r="P25" s="375"/>
      <c r="Q25" s="373">
        <v>6500</v>
      </c>
      <c r="R25" s="374"/>
      <c r="S25" s="374"/>
      <c r="T25" s="374"/>
      <c r="U25" s="374"/>
      <c r="V25" s="375"/>
      <c r="W25" s="463"/>
      <c r="X25" s="400"/>
      <c r="Y25" s="401"/>
      <c r="Z25" s="376" t="s">
        <v>165</v>
      </c>
      <c r="AA25" s="377"/>
      <c r="AB25" s="377"/>
      <c r="AC25" s="377"/>
      <c r="AD25" s="377"/>
      <c r="AE25" s="377"/>
      <c r="AF25" s="377"/>
      <c r="AG25" s="378"/>
      <c r="AH25" s="373">
        <v>90</v>
      </c>
      <c r="AI25" s="374"/>
      <c r="AJ25" s="374"/>
      <c r="AK25" s="374"/>
      <c r="AL25" s="375"/>
      <c r="AM25" s="373">
        <v>280710</v>
      </c>
      <c r="AN25" s="374"/>
      <c r="AO25" s="374"/>
      <c r="AP25" s="374"/>
      <c r="AQ25" s="374"/>
      <c r="AR25" s="375"/>
      <c r="AS25" s="373">
        <v>3119</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5649884</v>
      </c>
      <c r="BO25" s="450"/>
      <c r="BP25" s="450"/>
      <c r="BQ25" s="450"/>
      <c r="BR25" s="450"/>
      <c r="BS25" s="450"/>
      <c r="BT25" s="450"/>
      <c r="BU25" s="451"/>
      <c r="BV25" s="449">
        <v>6029215</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167</v>
      </c>
      <c r="F26" s="377"/>
      <c r="G26" s="377"/>
      <c r="H26" s="377"/>
      <c r="I26" s="377"/>
      <c r="J26" s="377"/>
      <c r="K26" s="378"/>
      <c r="L26" s="373">
        <v>1</v>
      </c>
      <c r="M26" s="374"/>
      <c r="N26" s="374"/>
      <c r="O26" s="374"/>
      <c r="P26" s="375"/>
      <c r="Q26" s="373">
        <v>5600</v>
      </c>
      <c r="R26" s="374"/>
      <c r="S26" s="374"/>
      <c r="T26" s="374"/>
      <c r="U26" s="374"/>
      <c r="V26" s="375"/>
      <c r="W26" s="463"/>
      <c r="X26" s="400"/>
      <c r="Y26" s="401"/>
      <c r="Z26" s="376" t="s">
        <v>168</v>
      </c>
      <c r="AA26" s="431"/>
      <c r="AB26" s="431"/>
      <c r="AC26" s="431"/>
      <c r="AD26" s="431"/>
      <c r="AE26" s="431"/>
      <c r="AF26" s="431"/>
      <c r="AG26" s="432"/>
      <c r="AH26" s="373">
        <v>32</v>
      </c>
      <c r="AI26" s="374"/>
      <c r="AJ26" s="374"/>
      <c r="AK26" s="374"/>
      <c r="AL26" s="375"/>
      <c r="AM26" s="373">
        <v>110336</v>
      </c>
      <c r="AN26" s="374"/>
      <c r="AO26" s="374"/>
      <c r="AP26" s="374"/>
      <c r="AQ26" s="374"/>
      <c r="AR26" s="375"/>
      <c r="AS26" s="373">
        <v>3448</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170</v>
      </c>
      <c r="F27" s="377"/>
      <c r="G27" s="377"/>
      <c r="H27" s="377"/>
      <c r="I27" s="377"/>
      <c r="J27" s="377"/>
      <c r="K27" s="378"/>
      <c r="L27" s="373">
        <v>1</v>
      </c>
      <c r="M27" s="374"/>
      <c r="N27" s="374"/>
      <c r="O27" s="374"/>
      <c r="P27" s="375"/>
      <c r="Q27" s="373">
        <v>4150</v>
      </c>
      <c r="R27" s="374"/>
      <c r="S27" s="374"/>
      <c r="T27" s="374"/>
      <c r="U27" s="374"/>
      <c r="V27" s="375"/>
      <c r="W27" s="463"/>
      <c r="X27" s="400"/>
      <c r="Y27" s="401"/>
      <c r="Z27" s="376" t="s">
        <v>171</v>
      </c>
      <c r="AA27" s="377"/>
      <c r="AB27" s="377"/>
      <c r="AC27" s="377"/>
      <c r="AD27" s="377"/>
      <c r="AE27" s="377"/>
      <c r="AF27" s="377"/>
      <c r="AG27" s="378"/>
      <c r="AH27" s="373">
        <v>5</v>
      </c>
      <c r="AI27" s="374"/>
      <c r="AJ27" s="374"/>
      <c r="AK27" s="374"/>
      <c r="AL27" s="375"/>
      <c r="AM27" s="373">
        <v>19190</v>
      </c>
      <c r="AN27" s="374"/>
      <c r="AO27" s="374"/>
      <c r="AP27" s="374"/>
      <c r="AQ27" s="374"/>
      <c r="AR27" s="375"/>
      <c r="AS27" s="373">
        <v>3838</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366967</v>
      </c>
      <c r="BO27" s="455"/>
      <c r="BP27" s="455"/>
      <c r="BQ27" s="455"/>
      <c r="BR27" s="455"/>
      <c r="BS27" s="455"/>
      <c r="BT27" s="455"/>
      <c r="BU27" s="456"/>
      <c r="BV27" s="454">
        <v>366933</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173</v>
      </c>
      <c r="F28" s="377"/>
      <c r="G28" s="377"/>
      <c r="H28" s="377"/>
      <c r="I28" s="377"/>
      <c r="J28" s="377"/>
      <c r="K28" s="378"/>
      <c r="L28" s="373">
        <v>1</v>
      </c>
      <c r="M28" s="374"/>
      <c r="N28" s="374"/>
      <c r="O28" s="374"/>
      <c r="P28" s="375"/>
      <c r="Q28" s="373">
        <v>3750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2703551</v>
      </c>
      <c r="BO28" s="450"/>
      <c r="BP28" s="450"/>
      <c r="BQ28" s="450"/>
      <c r="BR28" s="450"/>
      <c r="BS28" s="450"/>
      <c r="BT28" s="450"/>
      <c r="BU28" s="451"/>
      <c r="BV28" s="449">
        <v>3107793</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176</v>
      </c>
      <c r="F29" s="377"/>
      <c r="G29" s="377"/>
      <c r="H29" s="377"/>
      <c r="I29" s="377"/>
      <c r="J29" s="377"/>
      <c r="K29" s="378"/>
      <c r="L29" s="373">
        <v>21</v>
      </c>
      <c r="M29" s="374"/>
      <c r="N29" s="374"/>
      <c r="O29" s="374"/>
      <c r="P29" s="375"/>
      <c r="Q29" s="373">
        <v>3550</v>
      </c>
      <c r="R29" s="374"/>
      <c r="S29" s="374"/>
      <c r="T29" s="374"/>
      <c r="U29" s="374"/>
      <c r="V29" s="375"/>
      <c r="W29" s="464"/>
      <c r="X29" s="465"/>
      <c r="Y29" s="466"/>
      <c r="Z29" s="376" t="s">
        <v>177</v>
      </c>
      <c r="AA29" s="377"/>
      <c r="AB29" s="377"/>
      <c r="AC29" s="377"/>
      <c r="AD29" s="377"/>
      <c r="AE29" s="377"/>
      <c r="AF29" s="377"/>
      <c r="AG29" s="378"/>
      <c r="AH29" s="373">
        <v>607</v>
      </c>
      <c r="AI29" s="374"/>
      <c r="AJ29" s="374"/>
      <c r="AK29" s="374"/>
      <c r="AL29" s="375"/>
      <c r="AM29" s="373">
        <v>1961844</v>
      </c>
      <c r="AN29" s="374"/>
      <c r="AO29" s="374"/>
      <c r="AP29" s="374"/>
      <c r="AQ29" s="374"/>
      <c r="AR29" s="375"/>
      <c r="AS29" s="373">
        <v>3232</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1560799</v>
      </c>
      <c r="BO29" s="421"/>
      <c r="BP29" s="421"/>
      <c r="BQ29" s="421"/>
      <c r="BR29" s="421"/>
      <c r="BS29" s="421"/>
      <c r="BT29" s="421"/>
      <c r="BU29" s="422"/>
      <c r="BV29" s="420">
        <v>1642420</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99.9</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5761205</v>
      </c>
      <c r="BO30" s="455"/>
      <c r="BP30" s="455"/>
      <c r="BQ30" s="455"/>
      <c r="BR30" s="455"/>
      <c r="BS30" s="455"/>
      <c r="BT30" s="455"/>
      <c r="BU30" s="456"/>
      <c r="BV30" s="454">
        <v>6303156</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186</v>
      </c>
      <c r="D33" s="372"/>
      <c r="E33" s="371" t="s">
        <v>187</v>
      </c>
      <c r="F33" s="371"/>
      <c r="G33" s="371"/>
      <c r="H33" s="371"/>
      <c r="I33" s="371"/>
      <c r="J33" s="371"/>
      <c r="K33" s="371"/>
      <c r="L33" s="371"/>
      <c r="M33" s="371"/>
      <c r="N33" s="371"/>
      <c r="O33" s="371"/>
      <c r="P33" s="371"/>
      <c r="Q33" s="371"/>
      <c r="R33" s="371"/>
      <c r="S33" s="371"/>
      <c r="T33" s="167"/>
      <c r="U33" s="372" t="s">
        <v>186</v>
      </c>
      <c r="V33" s="372"/>
      <c r="W33" s="371" t="s">
        <v>187</v>
      </c>
      <c r="X33" s="371"/>
      <c r="Y33" s="371"/>
      <c r="Z33" s="371"/>
      <c r="AA33" s="371"/>
      <c r="AB33" s="371"/>
      <c r="AC33" s="371"/>
      <c r="AD33" s="371"/>
      <c r="AE33" s="371"/>
      <c r="AF33" s="371"/>
      <c r="AG33" s="371"/>
      <c r="AH33" s="371"/>
      <c r="AI33" s="371"/>
      <c r="AJ33" s="371"/>
      <c r="AK33" s="371"/>
      <c r="AL33" s="167"/>
      <c r="AM33" s="372" t="s">
        <v>186</v>
      </c>
      <c r="AN33" s="372"/>
      <c r="AO33" s="371" t="s">
        <v>187</v>
      </c>
      <c r="AP33" s="371"/>
      <c r="AQ33" s="371"/>
      <c r="AR33" s="371"/>
      <c r="AS33" s="371"/>
      <c r="AT33" s="371"/>
      <c r="AU33" s="371"/>
      <c r="AV33" s="371"/>
      <c r="AW33" s="371"/>
      <c r="AX33" s="371"/>
      <c r="AY33" s="371"/>
      <c r="AZ33" s="371"/>
      <c r="BA33" s="371"/>
      <c r="BB33" s="371"/>
      <c r="BC33" s="371"/>
      <c r="BD33" s="173"/>
      <c r="BE33" s="371" t="s">
        <v>188</v>
      </c>
      <c r="BF33" s="371"/>
      <c r="BG33" s="371" t="s">
        <v>189</v>
      </c>
      <c r="BH33" s="371"/>
      <c r="BI33" s="371"/>
      <c r="BJ33" s="371"/>
      <c r="BK33" s="371"/>
      <c r="BL33" s="371"/>
      <c r="BM33" s="371"/>
      <c r="BN33" s="371"/>
      <c r="BO33" s="371"/>
      <c r="BP33" s="371"/>
      <c r="BQ33" s="371"/>
      <c r="BR33" s="371"/>
      <c r="BS33" s="371"/>
      <c r="BT33" s="371"/>
      <c r="BU33" s="371"/>
      <c r="BV33" s="173"/>
      <c r="BW33" s="372" t="s">
        <v>188</v>
      </c>
      <c r="BX33" s="372"/>
      <c r="BY33" s="371" t="s">
        <v>190</v>
      </c>
      <c r="BZ33" s="371"/>
      <c r="CA33" s="371"/>
      <c r="CB33" s="371"/>
      <c r="CC33" s="371"/>
      <c r="CD33" s="371"/>
      <c r="CE33" s="371"/>
      <c r="CF33" s="371"/>
      <c r="CG33" s="371"/>
      <c r="CH33" s="371"/>
      <c r="CI33" s="371"/>
      <c r="CJ33" s="371"/>
      <c r="CK33" s="371"/>
      <c r="CL33" s="371"/>
      <c r="CM33" s="371"/>
      <c r="CN33" s="167"/>
      <c r="CO33" s="372" t="s">
        <v>186</v>
      </c>
      <c r="CP33" s="372"/>
      <c r="CQ33" s="371" t="s">
        <v>191</v>
      </c>
      <c r="CR33" s="371"/>
      <c r="CS33" s="371"/>
      <c r="CT33" s="371"/>
      <c r="CU33" s="371"/>
      <c r="CV33" s="371"/>
      <c r="CW33" s="371"/>
      <c r="CX33" s="371"/>
      <c r="CY33" s="371"/>
      <c r="CZ33" s="371"/>
      <c r="DA33" s="371"/>
      <c r="DB33" s="371"/>
      <c r="DC33" s="371"/>
      <c r="DD33" s="371"/>
      <c r="DE33" s="371"/>
      <c r="DF33" s="167"/>
      <c r="DG33" s="370" t="s">
        <v>192</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2</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5</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7</v>
      </c>
      <c r="BX34" s="368"/>
      <c r="BY34" s="369" t="str">
        <f>IF('各会計、関係団体の財政状況及び健全化判断比率'!B68="","",'各会計、関係団体の財政状況及び健全化判断比率'!B68)</f>
        <v>大分県消防補償等組合</v>
      </c>
      <c r="BZ34" s="369"/>
      <c r="CA34" s="369"/>
      <c r="CB34" s="369"/>
      <c r="CC34" s="369"/>
      <c r="CD34" s="369"/>
      <c r="CE34" s="369"/>
      <c r="CF34" s="369"/>
      <c r="CG34" s="369"/>
      <c r="CH34" s="369"/>
      <c r="CI34" s="369"/>
      <c r="CJ34" s="369"/>
      <c r="CK34" s="369"/>
      <c r="CL34" s="369"/>
      <c r="CM34" s="369"/>
      <c r="CN34" s="163"/>
      <c r="CO34" s="368">
        <f>IF(CQ34="","",MAX(C34:D43,U34:V43,AM34:AN43,BE34:BF43,BW34:BX43)+1)</f>
        <v>13</v>
      </c>
      <c r="CP34" s="368"/>
      <c r="CQ34" s="369" t="str">
        <f>IF('各会計、関係団体の財政状況及び健全化判断比率'!BS7="","",'各会計、関係団体の財政状況及び健全化判断比率'!BS7)</f>
        <v>宇佐市土地開発公社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3"/>
      <c r="U35" s="368">
        <f>IF(W35="","",U34+1)</f>
        <v>3</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6</v>
      </c>
      <c r="AN35" s="368"/>
      <c r="AO35" s="369" t="str">
        <f>IF('各会計、関係団体の財政状況及び健全化判断比率'!B32="","",'各会計、関係団体の財政状況及び健全化判断比率'!B32)</f>
        <v>下水道事業会計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8</v>
      </c>
      <c r="BX35" s="368"/>
      <c r="BY35" s="369" t="str">
        <f>IF('各会計、関係団体の財政状況及び健全化判断比率'!B69="","",'各会計、関係団体の財政状況及び健全化判断比率'!B69)</f>
        <v>大分県交通災害共済組合（交通災害共済事業会計）</v>
      </c>
      <c r="BZ35" s="369"/>
      <c r="CA35" s="369"/>
      <c r="CB35" s="369"/>
      <c r="CC35" s="369"/>
      <c r="CD35" s="369"/>
      <c r="CE35" s="369"/>
      <c r="CF35" s="369"/>
      <c r="CG35" s="369"/>
      <c r="CH35" s="369"/>
      <c r="CI35" s="369"/>
      <c r="CJ35" s="369"/>
      <c r="CK35" s="369"/>
      <c r="CL35" s="369"/>
      <c r="CM35" s="369"/>
      <c r="CN35" s="163"/>
      <c r="CO35" s="368">
        <f t="shared" ref="CO35:CO43" si="3">IF(CQ35="","",CO34+1)</f>
        <v>14</v>
      </c>
      <c r="CP35" s="368"/>
      <c r="CQ35" s="369" t="str">
        <f>IF('各会計、関係団体の財政状況及び健全化判断比率'!BS8="","",'各会計、関係団体の財政状況及び健全化判断比率'!BS8)</f>
        <v>あじむ農業公社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4</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9</v>
      </c>
      <c r="BX36" s="368"/>
      <c r="BY36" s="369" t="str">
        <f>IF('各会計、関係団体の財政状況及び健全化判断比率'!B70="","",'各会計、関係団体の財政状況及び健全化判断比率'!B70)</f>
        <v>大分県市町村会館管理組合</v>
      </c>
      <c r="BZ36" s="369"/>
      <c r="CA36" s="369"/>
      <c r="CB36" s="369"/>
      <c r="CC36" s="369"/>
      <c r="CD36" s="369"/>
      <c r="CE36" s="369"/>
      <c r="CF36" s="369"/>
      <c r="CG36" s="369"/>
      <c r="CH36" s="369"/>
      <c r="CI36" s="369"/>
      <c r="CJ36" s="369"/>
      <c r="CK36" s="369"/>
      <c r="CL36" s="369"/>
      <c r="CM36" s="369"/>
      <c r="CN36" s="163"/>
      <c r="CO36" s="368">
        <f t="shared" si="3"/>
        <v>15</v>
      </c>
      <c r="CP36" s="368"/>
      <c r="CQ36" s="369" t="str">
        <f>IF('各会計、関係団体の財政状況及び健全化判断比率'!BS9="","",'各会計、関係団体の財政状況及び健全化判断比率'!BS9)</f>
        <v>朝霧の庄</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10</v>
      </c>
      <c r="BX37" s="368"/>
      <c r="BY37" s="369" t="str">
        <f>IF('各会計、関係団体の財政状況及び健全化判断比率'!B71="","",'各会計、関係団体の財政状況及び健全化判断比率'!B71)</f>
        <v>大分県後期高齢者医療広域連合（普通会計）</v>
      </c>
      <c r="BZ37" s="369"/>
      <c r="CA37" s="369"/>
      <c r="CB37" s="369"/>
      <c r="CC37" s="369"/>
      <c r="CD37" s="369"/>
      <c r="CE37" s="369"/>
      <c r="CF37" s="369"/>
      <c r="CG37" s="369"/>
      <c r="CH37" s="369"/>
      <c r="CI37" s="369"/>
      <c r="CJ37" s="369"/>
      <c r="CK37" s="369"/>
      <c r="CL37" s="369"/>
      <c r="CM37" s="369"/>
      <c r="CN37" s="163"/>
      <c r="CO37" s="368">
        <f t="shared" si="3"/>
        <v>16</v>
      </c>
      <c r="CP37" s="368"/>
      <c r="CQ37" s="369" t="str">
        <f>IF('各会計、関係団体の財政状況及び健全化判断比率'!BS10="","",'各会計、関係団体の財政状況及び健全化判断比率'!BS10)</f>
        <v>グリーンパークホテルうさ</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11</v>
      </c>
      <c r="BX38" s="368"/>
      <c r="BY38" s="369" t="str">
        <f>IF('各会計、関係団体の財政状況及び健全化判断比率'!B72="","",'各会計、関係団体の財政状況及び健全化判断比率'!B72)</f>
        <v>大分県後期高齢者医療広域連合（後期高齢者医療事業会計）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12</v>
      </c>
      <c r="BX39" s="368"/>
      <c r="BY39" s="369" t="str">
        <f>IF('各会計、関係団体の財政状況及び健全化判断比率'!B73="","",'各会計、関係団体の財政状況及び健全化判断比率'!B73)</f>
        <v>宇佐・高田・国東広域事務組合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e0ILM5dClgKv0LiqsfwwnqTgv8HJiZkM12XXWHf0swys1N06btJN+lBbbcYpNdoaC15GM8rbcULBsv6ZAoYaGg==" saltValue="GlCR+nkGu9FsDeGgXfNq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4" sqref="J34: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0" t="s">
        <v>533</v>
      </c>
      <c r="D34" s="1150"/>
      <c r="E34" s="1151"/>
      <c r="F34" s="32">
        <v>8.16</v>
      </c>
      <c r="G34" s="33">
        <v>7.64</v>
      </c>
      <c r="H34" s="33">
        <v>7.7</v>
      </c>
      <c r="I34" s="33">
        <v>7.42</v>
      </c>
      <c r="J34" s="34">
        <v>6.98</v>
      </c>
      <c r="K34" s="22"/>
      <c r="L34" s="22"/>
      <c r="M34" s="22"/>
      <c r="N34" s="22"/>
      <c r="O34" s="22"/>
      <c r="P34" s="22"/>
    </row>
    <row r="35" spans="1:16" ht="39" customHeight="1" x14ac:dyDescent="0.15">
      <c r="A35" s="22"/>
      <c r="B35" s="35"/>
      <c r="C35" s="1146" t="s">
        <v>534</v>
      </c>
      <c r="D35" s="1146"/>
      <c r="E35" s="1147"/>
      <c r="F35" s="36">
        <v>5.71</v>
      </c>
      <c r="G35" s="37">
        <v>8.15</v>
      </c>
      <c r="H35" s="37">
        <v>10.02</v>
      </c>
      <c r="I35" s="37">
        <v>7.66</v>
      </c>
      <c r="J35" s="38">
        <v>6.94</v>
      </c>
      <c r="K35" s="22"/>
      <c r="L35" s="22"/>
      <c r="M35" s="22"/>
      <c r="N35" s="22"/>
      <c r="O35" s="22"/>
      <c r="P35" s="22"/>
    </row>
    <row r="36" spans="1:16" ht="39" customHeight="1" x14ac:dyDescent="0.15">
      <c r="A36" s="22"/>
      <c r="B36" s="35"/>
      <c r="C36" s="1146" t="s">
        <v>535</v>
      </c>
      <c r="D36" s="1146"/>
      <c r="E36" s="1147"/>
      <c r="F36" s="36">
        <v>1.08</v>
      </c>
      <c r="G36" s="37">
        <v>1.92</v>
      </c>
      <c r="H36" s="37">
        <v>2.6</v>
      </c>
      <c r="I36" s="37">
        <v>2.34</v>
      </c>
      <c r="J36" s="38">
        <v>1.1399999999999999</v>
      </c>
      <c r="K36" s="22"/>
      <c r="L36" s="22"/>
      <c r="M36" s="22"/>
      <c r="N36" s="22"/>
      <c r="O36" s="22"/>
      <c r="P36" s="22"/>
    </row>
    <row r="37" spans="1:16" ht="39" customHeight="1" x14ac:dyDescent="0.15">
      <c r="A37" s="22"/>
      <c r="B37" s="35"/>
      <c r="C37" s="1146" t="s">
        <v>536</v>
      </c>
      <c r="D37" s="1146"/>
      <c r="E37" s="1147"/>
      <c r="F37" s="36">
        <v>0.24</v>
      </c>
      <c r="G37" s="37">
        <v>0.01</v>
      </c>
      <c r="H37" s="37">
        <v>0.49</v>
      </c>
      <c r="I37" s="37">
        <v>1.49</v>
      </c>
      <c r="J37" s="38">
        <v>0.85</v>
      </c>
      <c r="K37" s="22"/>
      <c r="L37" s="22"/>
      <c r="M37" s="22"/>
      <c r="N37" s="22"/>
      <c r="O37" s="22"/>
      <c r="P37" s="22"/>
    </row>
    <row r="38" spans="1:16" ht="39" customHeight="1" x14ac:dyDescent="0.15">
      <c r="A38" s="22"/>
      <c r="B38" s="35"/>
      <c r="C38" s="1146" t="s">
        <v>537</v>
      </c>
      <c r="D38" s="1146"/>
      <c r="E38" s="1147"/>
      <c r="F38" s="36">
        <v>0.56999999999999995</v>
      </c>
      <c r="G38" s="37">
        <v>1.78</v>
      </c>
      <c r="H38" s="37">
        <v>1.61</v>
      </c>
      <c r="I38" s="37">
        <v>0.4</v>
      </c>
      <c r="J38" s="38">
        <v>0.37</v>
      </c>
      <c r="K38" s="22"/>
      <c r="L38" s="22"/>
      <c r="M38" s="22"/>
      <c r="N38" s="22"/>
      <c r="O38" s="22"/>
      <c r="P38" s="22"/>
    </row>
    <row r="39" spans="1:16" ht="39" customHeight="1" x14ac:dyDescent="0.15">
      <c r="A39" s="22"/>
      <c r="B39" s="35"/>
      <c r="C39" s="1146" t="s">
        <v>538</v>
      </c>
      <c r="D39" s="1146"/>
      <c r="E39" s="1147"/>
      <c r="F39" s="36">
        <v>0.01</v>
      </c>
      <c r="G39" s="37">
        <v>0.01</v>
      </c>
      <c r="H39" s="37">
        <v>0.01</v>
      </c>
      <c r="I39" s="37">
        <v>0.01</v>
      </c>
      <c r="J39" s="38">
        <v>0.01</v>
      </c>
      <c r="K39" s="22"/>
      <c r="L39" s="22"/>
      <c r="M39" s="22"/>
      <c r="N39" s="22"/>
      <c r="O39" s="22"/>
      <c r="P39" s="22"/>
    </row>
    <row r="40" spans="1:16" ht="39" customHeight="1" x14ac:dyDescent="0.15">
      <c r="A40" s="22"/>
      <c r="B40" s="35"/>
      <c r="C40" s="1146"/>
      <c r="D40" s="1146"/>
      <c r="E40" s="1147"/>
      <c r="F40" s="36"/>
      <c r="G40" s="37"/>
      <c r="H40" s="37"/>
      <c r="I40" s="37"/>
      <c r="J40" s="38"/>
      <c r="K40" s="22"/>
      <c r="L40" s="22"/>
      <c r="M40" s="22"/>
      <c r="N40" s="22"/>
      <c r="O40" s="22"/>
      <c r="P40" s="22"/>
    </row>
    <row r="41" spans="1:16" ht="39" customHeight="1" x14ac:dyDescent="0.15">
      <c r="A41" s="22"/>
      <c r="B41" s="35"/>
      <c r="C41" s="1146"/>
      <c r="D41" s="1146"/>
      <c r="E41" s="1147"/>
      <c r="F41" s="36"/>
      <c r="G41" s="37"/>
      <c r="H41" s="37"/>
      <c r="I41" s="37"/>
      <c r="J41" s="38"/>
      <c r="K41" s="22"/>
      <c r="L41" s="22"/>
      <c r="M41" s="22"/>
      <c r="N41" s="22"/>
      <c r="O41" s="22"/>
      <c r="P41" s="22"/>
    </row>
    <row r="42" spans="1:16" ht="39" customHeight="1" x14ac:dyDescent="0.15">
      <c r="A42" s="22"/>
      <c r="B42" s="39"/>
      <c r="C42" s="1146"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8"/>
      <c r="E43" s="1149"/>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7cNLJXrTiXTjqm05w8PLVQV914HK6Wml/tby2ERYTjvpgOd1CsI39YJlOuWgweIALF4CD+Qgbh920K+2InYg==" saltValue="QGCNhTtcUGvDOZbym2uj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N57" sqref="N5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3106</v>
      </c>
      <c r="L45" s="58">
        <v>3040</v>
      </c>
      <c r="M45" s="58">
        <v>3038</v>
      </c>
      <c r="N45" s="58">
        <v>2854</v>
      </c>
      <c r="O45" s="59">
        <v>2773</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486</v>
      </c>
      <c r="L46" s="62" t="s">
        <v>486</v>
      </c>
      <c r="M46" s="62" t="s">
        <v>486</v>
      </c>
      <c r="N46" s="62" t="s">
        <v>486</v>
      </c>
      <c r="O46" s="63" t="s">
        <v>486</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486</v>
      </c>
      <c r="L47" s="62" t="s">
        <v>486</v>
      </c>
      <c r="M47" s="62" t="s">
        <v>486</v>
      </c>
      <c r="N47" s="62" t="s">
        <v>486</v>
      </c>
      <c r="O47" s="63" t="s">
        <v>486</v>
      </c>
      <c r="P47" s="46"/>
      <c r="Q47" s="46"/>
      <c r="R47" s="46"/>
      <c r="S47" s="46"/>
      <c r="T47" s="46"/>
      <c r="U47" s="46"/>
    </row>
    <row r="48" spans="1:21" ht="30.75" customHeight="1" x14ac:dyDescent="0.15">
      <c r="A48" s="46"/>
      <c r="B48" s="1177"/>
      <c r="C48" s="1178"/>
      <c r="D48" s="60"/>
      <c r="E48" s="1154" t="s">
        <v>13</v>
      </c>
      <c r="F48" s="1154"/>
      <c r="G48" s="1154"/>
      <c r="H48" s="1154"/>
      <c r="I48" s="1154"/>
      <c r="J48" s="1155"/>
      <c r="K48" s="61">
        <v>735</v>
      </c>
      <c r="L48" s="62">
        <v>704</v>
      </c>
      <c r="M48" s="62">
        <v>732</v>
      </c>
      <c r="N48" s="62">
        <v>694</v>
      </c>
      <c r="O48" s="63">
        <v>669</v>
      </c>
      <c r="P48" s="46"/>
      <c r="Q48" s="46"/>
      <c r="R48" s="46"/>
      <c r="S48" s="46"/>
      <c r="T48" s="46"/>
      <c r="U48" s="46"/>
    </row>
    <row r="49" spans="1:21" ht="30.75" customHeight="1" x14ac:dyDescent="0.15">
      <c r="A49" s="46"/>
      <c r="B49" s="1177"/>
      <c r="C49" s="1178"/>
      <c r="D49" s="60"/>
      <c r="E49" s="1154" t="s">
        <v>14</v>
      </c>
      <c r="F49" s="1154"/>
      <c r="G49" s="1154"/>
      <c r="H49" s="1154"/>
      <c r="I49" s="1154"/>
      <c r="J49" s="1155"/>
      <c r="K49" s="61" t="s">
        <v>486</v>
      </c>
      <c r="L49" s="62" t="s">
        <v>486</v>
      </c>
      <c r="M49" s="62" t="s">
        <v>486</v>
      </c>
      <c r="N49" s="62" t="s">
        <v>486</v>
      </c>
      <c r="O49" s="63" t="s">
        <v>486</v>
      </c>
      <c r="P49" s="46"/>
      <c r="Q49" s="46"/>
      <c r="R49" s="46"/>
      <c r="S49" s="46"/>
      <c r="T49" s="46"/>
      <c r="U49" s="46"/>
    </row>
    <row r="50" spans="1:21" ht="30.75" customHeight="1" x14ac:dyDescent="0.15">
      <c r="A50" s="46"/>
      <c r="B50" s="1177"/>
      <c r="C50" s="1178"/>
      <c r="D50" s="60"/>
      <c r="E50" s="1154" t="s">
        <v>15</v>
      </c>
      <c r="F50" s="1154"/>
      <c r="G50" s="1154"/>
      <c r="H50" s="1154"/>
      <c r="I50" s="1154"/>
      <c r="J50" s="1155"/>
      <c r="K50" s="61" t="s">
        <v>486</v>
      </c>
      <c r="L50" s="62" t="s">
        <v>486</v>
      </c>
      <c r="M50" s="62" t="s">
        <v>486</v>
      </c>
      <c r="N50" s="62" t="s">
        <v>486</v>
      </c>
      <c r="O50" s="63" t="s">
        <v>486</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486</v>
      </c>
      <c r="L51" s="62" t="s">
        <v>486</v>
      </c>
      <c r="M51" s="62" t="s">
        <v>486</v>
      </c>
      <c r="N51" s="62" t="s">
        <v>486</v>
      </c>
      <c r="O51" s="63" t="s">
        <v>486</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2905</v>
      </c>
      <c r="L52" s="62">
        <v>2796</v>
      </c>
      <c r="M52" s="62">
        <v>2755</v>
      </c>
      <c r="N52" s="62">
        <v>2587</v>
      </c>
      <c r="O52" s="63">
        <v>2727</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936</v>
      </c>
      <c r="L53" s="67">
        <v>948</v>
      </c>
      <c r="M53" s="67">
        <v>1015</v>
      </c>
      <c r="N53" s="67">
        <v>961</v>
      </c>
      <c r="O53" s="68">
        <v>715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zS44SlmtMuxaEuYy0YNGyEPWVyZzvo/fNcT5PSbJ3Kyzq7caf4Gb6Ho2bDFy98v6JSkShR2jNEp50ndRngo2Q==" saltValue="8aUOtvv0iIHH/vq07bLO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197" t="s">
        <v>31</v>
      </c>
      <c r="F41" s="1197"/>
      <c r="G41" s="1197"/>
      <c r="H41" s="1198"/>
      <c r="I41" s="330">
        <v>29544</v>
      </c>
      <c r="J41" s="331">
        <v>29102</v>
      </c>
      <c r="K41" s="331">
        <v>28050</v>
      </c>
      <c r="L41" s="331">
        <v>28245</v>
      </c>
      <c r="M41" s="332">
        <v>30646</v>
      </c>
    </row>
    <row r="42" spans="2:13" ht="27.75" customHeight="1" x14ac:dyDescent="0.15">
      <c r="B42" s="1185"/>
      <c r="C42" s="1186"/>
      <c r="D42" s="104"/>
      <c r="E42" s="1189" t="s">
        <v>32</v>
      </c>
      <c r="F42" s="1189"/>
      <c r="G42" s="1189"/>
      <c r="H42" s="1190"/>
      <c r="I42" s="333" t="s">
        <v>486</v>
      </c>
      <c r="J42" s="334" t="s">
        <v>486</v>
      </c>
      <c r="K42" s="334" t="s">
        <v>486</v>
      </c>
      <c r="L42" s="334" t="s">
        <v>486</v>
      </c>
      <c r="M42" s="335" t="s">
        <v>486</v>
      </c>
    </row>
    <row r="43" spans="2:13" ht="27.75" customHeight="1" x14ac:dyDescent="0.15">
      <c r="B43" s="1185"/>
      <c r="C43" s="1186"/>
      <c r="D43" s="104"/>
      <c r="E43" s="1189" t="s">
        <v>33</v>
      </c>
      <c r="F43" s="1189"/>
      <c r="G43" s="1189"/>
      <c r="H43" s="1190"/>
      <c r="I43" s="333">
        <v>8356</v>
      </c>
      <c r="J43" s="334">
        <v>7531</v>
      </c>
      <c r="K43" s="334">
        <v>7271</v>
      </c>
      <c r="L43" s="334">
        <v>7215</v>
      </c>
      <c r="M43" s="335">
        <v>7035</v>
      </c>
    </row>
    <row r="44" spans="2:13" ht="27.75" customHeight="1" x14ac:dyDescent="0.15">
      <c r="B44" s="1185"/>
      <c r="C44" s="1186"/>
      <c r="D44" s="104"/>
      <c r="E44" s="1189" t="s">
        <v>34</v>
      </c>
      <c r="F44" s="1189"/>
      <c r="G44" s="1189"/>
      <c r="H44" s="1190"/>
      <c r="I44" s="333" t="s">
        <v>486</v>
      </c>
      <c r="J44" s="334" t="s">
        <v>486</v>
      </c>
      <c r="K44" s="334" t="s">
        <v>486</v>
      </c>
      <c r="L44" s="334" t="s">
        <v>486</v>
      </c>
      <c r="M44" s="335" t="s">
        <v>486</v>
      </c>
    </row>
    <row r="45" spans="2:13" ht="27.75" customHeight="1" x14ac:dyDescent="0.15">
      <c r="B45" s="1185"/>
      <c r="C45" s="1186"/>
      <c r="D45" s="104"/>
      <c r="E45" s="1189" t="s">
        <v>35</v>
      </c>
      <c r="F45" s="1189"/>
      <c r="G45" s="1189"/>
      <c r="H45" s="1190"/>
      <c r="I45" s="333">
        <v>5608</v>
      </c>
      <c r="J45" s="334">
        <v>5541</v>
      </c>
      <c r="K45" s="334">
        <v>5126</v>
      </c>
      <c r="L45" s="334">
        <v>5574</v>
      </c>
      <c r="M45" s="335">
        <v>5608</v>
      </c>
    </row>
    <row r="46" spans="2:13" ht="27.75" customHeight="1" x14ac:dyDescent="0.15">
      <c r="B46" s="1185"/>
      <c r="C46" s="1186"/>
      <c r="D46" s="105"/>
      <c r="E46" s="1189" t="s">
        <v>36</v>
      </c>
      <c r="F46" s="1189"/>
      <c r="G46" s="1189"/>
      <c r="H46" s="1190"/>
      <c r="I46" s="333">
        <v>318</v>
      </c>
      <c r="J46" s="334">
        <v>319</v>
      </c>
      <c r="K46" s="334">
        <v>310</v>
      </c>
      <c r="L46" s="334">
        <v>316</v>
      </c>
      <c r="M46" s="335">
        <v>402</v>
      </c>
    </row>
    <row r="47" spans="2:13" ht="27.75" customHeight="1" x14ac:dyDescent="0.15">
      <c r="B47" s="1185"/>
      <c r="C47" s="1186"/>
      <c r="D47" s="106"/>
      <c r="E47" s="1199" t="s">
        <v>37</v>
      </c>
      <c r="F47" s="1200"/>
      <c r="G47" s="1200"/>
      <c r="H47" s="1201"/>
      <c r="I47" s="333" t="s">
        <v>486</v>
      </c>
      <c r="J47" s="334" t="s">
        <v>486</v>
      </c>
      <c r="K47" s="334" t="s">
        <v>486</v>
      </c>
      <c r="L47" s="334" t="s">
        <v>486</v>
      </c>
      <c r="M47" s="335" t="s">
        <v>486</v>
      </c>
    </row>
    <row r="48" spans="2:13" ht="27.75" customHeight="1" x14ac:dyDescent="0.15">
      <c r="B48" s="1185"/>
      <c r="C48" s="1186"/>
      <c r="D48" s="104"/>
      <c r="E48" s="1189" t="s">
        <v>38</v>
      </c>
      <c r="F48" s="1189"/>
      <c r="G48" s="1189"/>
      <c r="H48" s="1190"/>
      <c r="I48" s="333" t="s">
        <v>486</v>
      </c>
      <c r="J48" s="334" t="s">
        <v>486</v>
      </c>
      <c r="K48" s="334" t="s">
        <v>486</v>
      </c>
      <c r="L48" s="334" t="s">
        <v>486</v>
      </c>
      <c r="M48" s="335" t="s">
        <v>486</v>
      </c>
    </row>
    <row r="49" spans="2:13" ht="27.75" customHeight="1" x14ac:dyDescent="0.15">
      <c r="B49" s="1187"/>
      <c r="C49" s="1188"/>
      <c r="D49" s="104"/>
      <c r="E49" s="1189" t="s">
        <v>39</v>
      </c>
      <c r="F49" s="1189"/>
      <c r="G49" s="1189"/>
      <c r="H49" s="1190"/>
      <c r="I49" s="333" t="s">
        <v>486</v>
      </c>
      <c r="J49" s="334" t="s">
        <v>486</v>
      </c>
      <c r="K49" s="334" t="s">
        <v>486</v>
      </c>
      <c r="L49" s="334" t="s">
        <v>486</v>
      </c>
      <c r="M49" s="335" t="s">
        <v>486</v>
      </c>
    </row>
    <row r="50" spans="2:13" ht="27.75" customHeight="1" x14ac:dyDescent="0.15">
      <c r="B50" s="1183" t="s">
        <v>40</v>
      </c>
      <c r="C50" s="1184"/>
      <c r="D50" s="107"/>
      <c r="E50" s="1189" t="s">
        <v>41</v>
      </c>
      <c r="F50" s="1189"/>
      <c r="G50" s="1189"/>
      <c r="H50" s="1190"/>
      <c r="I50" s="333">
        <v>11475</v>
      </c>
      <c r="J50" s="334">
        <v>11511</v>
      </c>
      <c r="K50" s="334">
        <v>10593</v>
      </c>
      <c r="L50" s="334">
        <v>10018</v>
      </c>
      <c r="M50" s="335">
        <v>9133</v>
      </c>
    </row>
    <row r="51" spans="2:13" ht="27.75" customHeight="1" x14ac:dyDescent="0.15">
      <c r="B51" s="1185"/>
      <c r="C51" s="1186"/>
      <c r="D51" s="104"/>
      <c r="E51" s="1189" t="s">
        <v>42</v>
      </c>
      <c r="F51" s="1189"/>
      <c r="G51" s="1189"/>
      <c r="H51" s="1190"/>
      <c r="I51" s="333">
        <v>1481</v>
      </c>
      <c r="J51" s="334">
        <v>1401</v>
      </c>
      <c r="K51" s="334">
        <v>1433</v>
      </c>
      <c r="L51" s="334">
        <v>1356</v>
      </c>
      <c r="M51" s="335">
        <v>1379</v>
      </c>
    </row>
    <row r="52" spans="2:13" ht="27.75" customHeight="1" x14ac:dyDescent="0.15">
      <c r="B52" s="1187"/>
      <c r="C52" s="1188"/>
      <c r="D52" s="104"/>
      <c r="E52" s="1189" t="s">
        <v>43</v>
      </c>
      <c r="F52" s="1189"/>
      <c r="G52" s="1189"/>
      <c r="H52" s="1190"/>
      <c r="I52" s="333">
        <v>28695</v>
      </c>
      <c r="J52" s="334">
        <v>27840</v>
      </c>
      <c r="K52" s="334">
        <v>26887</v>
      </c>
      <c r="L52" s="334">
        <v>27067</v>
      </c>
      <c r="M52" s="335">
        <v>28165</v>
      </c>
    </row>
    <row r="53" spans="2:13" ht="27.75" customHeight="1" thickBot="1" x14ac:dyDescent="0.2">
      <c r="B53" s="1191" t="s">
        <v>19</v>
      </c>
      <c r="C53" s="1192"/>
      <c r="D53" s="108"/>
      <c r="E53" s="1193" t="s">
        <v>44</v>
      </c>
      <c r="F53" s="1193"/>
      <c r="G53" s="1193"/>
      <c r="H53" s="1194"/>
      <c r="I53" s="336">
        <v>2175</v>
      </c>
      <c r="J53" s="337">
        <v>1741</v>
      </c>
      <c r="K53" s="337">
        <v>1844</v>
      </c>
      <c r="L53" s="337">
        <v>2910</v>
      </c>
      <c r="M53" s="338">
        <v>5013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m1fY/CsLnGfcFGx4patQL/1/W4sacyyHPOKzCoddxpnJZAxQfbW4MBB0B6znTwbpYmlVKfTPCGus4OgCB7eeg==" saltValue="/GZ++214SXpvDvy8VcNy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359" t="s">
        <v>46</v>
      </c>
      <c r="D55" s="359"/>
      <c r="E55" s="360"/>
      <c r="F55" s="339">
        <v>3327</v>
      </c>
      <c r="G55" s="339">
        <v>3108</v>
      </c>
      <c r="H55" s="340">
        <v>2704</v>
      </c>
    </row>
    <row r="56" spans="2:8" ht="52.5" customHeight="1" x14ac:dyDescent="0.15">
      <c r="B56" s="120"/>
      <c r="C56" s="361" t="s">
        <v>47</v>
      </c>
      <c r="D56" s="361"/>
      <c r="E56" s="362"/>
      <c r="F56" s="341">
        <v>1814</v>
      </c>
      <c r="G56" s="341">
        <v>1642</v>
      </c>
      <c r="H56" s="342">
        <v>1561</v>
      </c>
    </row>
    <row r="57" spans="2:8" ht="53.25" customHeight="1" x14ac:dyDescent="0.15">
      <c r="B57" s="120"/>
      <c r="C57" s="363" t="s">
        <v>48</v>
      </c>
      <c r="D57" s="363"/>
      <c r="E57" s="364"/>
      <c r="F57" s="343">
        <v>6516</v>
      </c>
      <c r="G57" s="343">
        <v>6303</v>
      </c>
      <c r="H57" s="344">
        <v>5761</v>
      </c>
    </row>
    <row r="58" spans="2:8" ht="45.75" customHeight="1" x14ac:dyDescent="0.15">
      <c r="B58" s="121"/>
      <c r="C58" s="351" t="s">
        <v>560</v>
      </c>
      <c r="D58" s="352"/>
      <c r="E58" s="353"/>
      <c r="F58" s="350">
        <v>1065</v>
      </c>
      <c r="G58" s="345">
        <v>998</v>
      </c>
      <c r="H58" s="345">
        <v>942</v>
      </c>
    </row>
    <row r="59" spans="2:8" ht="45.75" customHeight="1" x14ac:dyDescent="0.15">
      <c r="B59" s="121"/>
      <c r="C59" s="351" t="s">
        <v>561</v>
      </c>
      <c r="D59" s="352"/>
      <c r="E59" s="353"/>
      <c r="F59" s="350">
        <v>1079</v>
      </c>
      <c r="G59" s="345">
        <v>1050</v>
      </c>
      <c r="H59" s="345">
        <v>907</v>
      </c>
    </row>
    <row r="60" spans="2:8" ht="45.75" customHeight="1" x14ac:dyDescent="0.15">
      <c r="B60" s="121"/>
      <c r="C60" s="351" t="s">
        <v>562</v>
      </c>
      <c r="D60" s="352"/>
      <c r="E60" s="353"/>
      <c r="F60" s="350">
        <v>791</v>
      </c>
      <c r="G60" s="345">
        <v>794</v>
      </c>
      <c r="H60" s="345">
        <v>755</v>
      </c>
    </row>
    <row r="61" spans="2:8" ht="45.75" customHeight="1" thickBot="1" x14ac:dyDescent="0.2">
      <c r="B61" s="121"/>
      <c r="C61" s="351" t="s">
        <v>563</v>
      </c>
      <c r="D61" s="352"/>
      <c r="E61" s="353"/>
      <c r="F61" s="346">
        <v>657</v>
      </c>
      <c r="G61" s="347">
        <v>655</v>
      </c>
      <c r="H61" s="345">
        <v>655</v>
      </c>
    </row>
    <row r="62" spans="2:8" ht="45.75" customHeight="1" thickBot="1" x14ac:dyDescent="0.2">
      <c r="B62" s="122"/>
      <c r="C62" s="354" t="s">
        <v>564</v>
      </c>
      <c r="D62" s="355"/>
      <c r="E62" s="356"/>
      <c r="F62" s="346">
        <v>453</v>
      </c>
      <c r="G62" s="346">
        <v>492</v>
      </c>
      <c r="H62" s="347">
        <v>529</v>
      </c>
    </row>
    <row r="63" spans="2:8" ht="52.5" customHeight="1" thickBot="1" x14ac:dyDescent="0.2">
      <c r="B63" s="123"/>
      <c r="C63" s="357" t="s">
        <v>49</v>
      </c>
      <c r="D63" s="357"/>
      <c r="E63" s="358"/>
      <c r="F63" s="348">
        <v>11658</v>
      </c>
      <c r="G63" s="348">
        <v>11053</v>
      </c>
      <c r="H63" s="349">
        <v>10026</v>
      </c>
    </row>
    <row r="64" spans="2:8" x14ac:dyDescent="0.15"/>
  </sheetData>
  <sheetProtection algorithmName="SHA-512" hashValue="W3kLwcf7m4wAP/nRQYjQn7OmuVZ0GC1nJmF6PJnLN1YPCwkmSj60XnINAr/9CT/szdJRwMRvo7ji2MEJp1rMKQ==" saltValue="zaKGbcJO+nFFWU+1PKxe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93819</v>
      </c>
      <c r="E3" s="142"/>
      <c r="F3" s="143">
        <v>70329</v>
      </c>
      <c r="G3" s="144"/>
      <c r="H3" s="145"/>
    </row>
    <row r="4" spans="1:8" x14ac:dyDescent="0.15">
      <c r="A4" s="146"/>
      <c r="B4" s="147"/>
      <c r="C4" s="148"/>
      <c r="D4" s="149">
        <v>45363</v>
      </c>
      <c r="E4" s="150"/>
      <c r="F4" s="151">
        <v>39403</v>
      </c>
      <c r="G4" s="152"/>
      <c r="H4" s="153"/>
    </row>
    <row r="5" spans="1:8" x14ac:dyDescent="0.15">
      <c r="A5" s="134" t="s">
        <v>518</v>
      </c>
      <c r="B5" s="139"/>
      <c r="C5" s="140"/>
      <c r="D5" s="141">
        <v>75623</v>
      </c>
      <c r="E5" s="142"/>
      <c r="F5" s="143">
        <v>54225</v>
      </c>
      <c r="G5" s="144"/>
      <c r="H5" s="145"/>
    </row>
    <row r="6" spans="1:8" x14ac:dyDescent="0.15">
      <c r="A6" s="146"/>
      <c r="B6" s="147"/>
      <c r="C6" s="148"/>
      <c r="D6" s="149">
        <v>31398</v>
      </c>
      <c r="E6" s="150"/>
      <c r="F6" s="151">
        <v>27337</v>
      </c>
      <c r="G6" s="152"/>
      <c r="H6" s="153"/>
    </row>
    <row r="7" spans="1:8" x14ac:dyDescent="0.15">
      <c r="A7" s="134" t="s">
        <v>519</v>
      </c>
      <c r="B7" s="139"/>
      <c r="C7" s="140"/>
      <c r="D7" s="141">
        <v>67583</v>
      </c>
      <c r="E7" s="142"/>
      <c r="F7" s="143">
        <v>54016</v>
      </c>
      <c r="G7" s="144"/>
      <c r="H7" s="145"/>
    </row>
    <row r="8" spans="1:8" x14ac:dyDescent="0.15">
      <c r="A8" s="146"/>
      <c r="B8" s="147"/>
      <c r="C8" s="148"/>
      <c r="D8" s="149">
        <v>25808</v>
      </c>
      <c r="E8" s="150"/>
      <c r="F8" s="151">
        <v>28078</v>
      </c>
      <c r="G8" s="152"/>
      <c r="H8" s="153"/>
    </row>
    <row r="9" spans="1:8" x14ac:dyDescent="0.15">
      <c r="A9" s="134" t="s">
        <v>520</v>
      </c>
      <c r="B9" s="139"/>
      <c r="C9" s="140"/>
      <c r="D9" s="141">
        <v>81595</v>
      </c>
      <c r="E9" s="142"/>
      <c r="F9" s="143">
        <v>52786</v>
      </c>
      <c r="G9" s="144"/>
      <c r="H9" s="145"/>
    </row>
    <row r="10" spans="1:8" x14ac:dyDescent="0.15">
      <c r="A10" s="146"/>
      <c r="B10" s="147"/>
      <c r="C10" s="148"/>
      <c r="D10" s="149">
        <v>27939</v>
      </c>
      <c r="E10" s="150"/>
      <c r="F10" s="151">
        <v>28742</v>
      </c>
      <c r="G10" s="152"/>
      <c r="H10" s="153"/>
    </row>
    <row r="11" spans="1:8" x14ac:dyDescent="0.15">
      <c r="A11" s="134" t="s">
        <v>521</v>
      </c>
      <c r="B11" s="139"/>
      <c r="C11" s="140"/>
      <c r="D11" s="141">
        <v>94963</v>
      </c>
      <c r="E11" s="142"/>
      <c r="F11" s="143">
        <v>58465</v>
      </c>
      <c r="G11" s="144"/>
      <c r="H11" s="145"/>
    </row>
    <row r="12" spans="1:8" x14ac:dyDescent="0.15">
      <c r="A12" s="146"/>
      <c r="B12" s="147"/>
      <c r="C12" s="154"/>
      <c r="D12" s="149">
        <v>28429</v>
      </c>
      <c r="E12" s="150"/>
      <c r="F12" s="151">
        <v>34452</v>
      </c>
      <c r="G12" s="152"/>
      <c r="H12" s="153"/>
    </row>
    <row r="13" spans="1:8" x14ac:dyDescent="0.15">
      <c r="A13" s="134"/>
      <c r="B13" s="139"/>
      <c r="C13" s="140"/>
      <c r="D13" s="141">
        <v>82717</v>
      </c>
      <c r="E13" s="142"/>
      <c r="F13" s="143">
        <v>57964</v>
      </c>
      <c r="G13" s="155"/>
      <c r="H13" s="145"/>
    </row>
    <row r="14" spans="1:8" x14ac:dyDescent="0.15">
      <c r="A14" s="146"/>
      <c r="B14" s="147"/>
      <c r="C14" s="148"/>
      <c r="D14" s="149">
        <v>31787</v>
      </c>
      <c r="E14" s="150"/>
      <c r="F14" s="151">
        <v>31602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5.72</v>
      </c>
      <c r="C19" s="156">
        <f>ROUND(VALUE(SUBSTITUTE(実質収支比率等に係る経年分析!G$48,"▲","-")),2)</f>
        <v>8.16</v>
      </c>
      <c r="D19" s="156">
        <f>ROUND(VALUE(SUBSTITUTE(実質収支比率等に係る経年分析!H$48,"▲","-")),2)</f>
        <v>10.029999999999999</v>
      </c>
      <c r="E19" s="156">
        <f>ROUND(VALUE(SUBSTITUTE(実質収支比率等に係る経年分析!I$48,"▲","-")),2)</f>
        <v>7.67</v>
      </c>
      <c r="F19" s="156">
        <f>ROUND(VALUE(SUBSTITUTE(実質収支比率等に係る経年分析!J$48,"▲","-")),2)</f>
        <v>6.94</v>
      </c>
    </row>
    <row r="20" spans="1:11" x14ac:dyDescent="0.15">
      <c r="A20" s="156" t="s">
        <v>53</v>
      </c>
      <c r="B20" s="156">
        <f>ROUND(VALUE(SUBSTITUTE(実質収支比率等に係る経年分析!F$47,"▲","-")),2)</f>
        <v>22.41</v>
      </c>
      <c r="C20" s="156">
        <f>ROUND(VALUE(SUBSTITUTE(実質収支比率等に係る経年分析!G$47,"▲","-")),2)</f>
        <v>21.81</v>
      </c>
      <c r="D20" s="156">
        <f>ROUND(VALUE(SUBSTITUTE(実質収支比率等に係る経年分析!H$47,"▲","-")),2)</f>
        <v>20.329999999999998</v>
      </c>
      <c r="E20" s="156">
        <f>ROUND(VALUE(SUBSTITUTE(実質収支比率等に係る経年分析!I$47,"▲","-")),2)</f>
        <v>18.920000000000002</v>
      </c>
      <c r="F20" s="156">
        <f>ROUND(VALUE(SUBSTITUTE(実質収支比率等に係る経年分析!J$47,"▲","-")),2)</f>
        <v>16.03</v>
      </c>
    </row>
    <row r="21" spans="1:11" x14ac:dyDescent="0.15">
      <c r="A21" s="156" t="s">
        <v>54</v>
      </c>
      <c r="B21" s="156">
        <f>IF(ISNUMBER(VALUE(SUBSTITUTE(実質収支比率等に係る経年分析!F$49,"▲","-"))),ROUND(VALUE(SUBSTITUTE(実質収支比率等に係る経年分析!F$49,"▲","-")),2),NA())</f>
        <v>-4.2300000000000004</v>
      </c>
      <c r="C21" s="156">
        <f>IF(ISNUMBER(VALUE(SUBSTITUTE(実質収支比率等に係る経年分析!G$49,"▲","-"))),ROUND(VALUE(SUBSTITUTE(実質収支比率等に係る経年分析!G$49,"▲","-")),2),NA())</f>
        <v>0.85</v>
      </c>
      <c r="D21" s="156">
        <f>IF(ISNUMBER(VALUE(SUBSTITUTE(実質収支比率等に係る経年分析!H$49,"▲","-"))),ROUND(VALUE(SUBSTITUTE(実質収支比率等に係る経年分析!H$49,"▲","-")),2),NA())</f>
        <v>-3.56</v>
      </c>
      <c r="E21" s="156">
        <f>IF(ISNUMBER(VALUE(SUBSTITUTE(実質収支比率等に係る経年分析!I$49,"▲","-"))),ROUND(VALUE(SUBSTITUTE(実質収支比率等に係る経年分析!I$49,"▲","-")),2),NA())</f>
        <v>-7.01</v>
      </c>
      <c r="F21" s="156">
        <f>IF(ISNUMBER(VALUE(SUBSTITUTE(実質収支比率等に係る経年分析!J$49,"▲","-"))),ROUND(VALUE(SUBSTITUTE(実質収支比率等に係る経年分析!J$49,"▲","-")),2),NA())</f>
        <v>-5.41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0.56999999999999995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0.37</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0.85</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1.1399999999999999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2905</v>
      </c>
      <c r="E42" s="158"/>
      <c r="F42" s="158"/>
      <c r="G42" s="158">
        <f>'実質公債費比率（分子）の構造'!L$52</f>
        <v>2796</v>
      </c>
      <c r="H42" s="158"/>
      <c r="I42" s="158"/>
      <c r="J42" s="158">
        <f>'実質公債費比率（分子）の構造'!M$52</f>
        <v>2755</v>
      </c>
      <c r="K42" s="158"/>
      <c r="L42" s="158"/>
      <c r="M42" s="158">
        <f>'実質公債費比率（分子）の構造'!N$52</f>
        <v>2587</v>
      </c>
      <c r="N42" s="158"/>
      <c r="O42" s="158"/>
      <c r="P42" s="158">
        <f>'実質公債費比率（分子）の構造'!O$52</f>
        <v>2727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735</v>
      </c>
      <c r="C46" s="158"/>
      <c r="D46" s="158"/>
      <c r="E46" s="158">
        <f>'実質公債費比率（分子）の構造'!L$48</f>
        <v>704</v>
      </c>
      <c r="F46" s="158"/>
      <c r="G46" s="158"/>
      <c r="H46" s="158">
        <f>'実質公債費比率（分子）の構造'!M$48</f>
        <v>732</v>
      </c>
      <c r="I46" s="158"/>
      <c r="J46" s="158"/>
      <c r="K46" s="158">
        <f>'実質公債費比率（分子）の構造'!N$48</f>
        <v>694</v>
      </c>
      <c r="L46" s="158"/>
      <c r="M46" s="158"/>
      <c r="N46" s="158">
        <f>'実質公債費比率（分子）の構造'!O$48</f>
        <v>669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3106</v>
      </c>
      <c r="C49" s="158"/>
      <c r="D49" s="158"/>
      <c r="E49" s="158">
        <f>'実質公債費比率（分子）の構造'!L$45</f>
        <v>3040</v>
      </c>
      <c r="F49" s="158"/>
      <c r="G49" s="158"/>
      <c r="H49" s="158">
        <f>'実質公債費比率（分子）の構造'!M$45</f>
        <v>3038</v>
      </c>
      <c r="I49" s="158"/>
      <c r="J49" s="158"/>
      <c r="K49" s="158">
        <f>'実質公債費比率（分子）の構造'!N$45</f>
        <v>2854</v>
      </c>
      <c r="L49" s="158"/>
      <c r="M49" s="158"/>
      <c r="N49" s="158">
        <f>'実質公債費比率（分子）の構造'!O$45</f>
        <v>2773</v>
      </c>
      <c r="O49" s="158"/>
      <c r="P49" s="158"/>
    </row>
    <row r="50" spans="1:16" x14ac:dyDescent="0.15">
      <c r="A50" s="158" t="s">
        <v>67</v>
      </c>
      <c r="B50" s="158" t="e">
        <f>NA()</f>
        <v>#N/A</v>
      </c>
      <c r="C50" s="158">
        <f>IF(ISNUMBER('実質公債費比率（分子）の構造'!K$53),'実質公債費比率（分子）の構造'!K$53,NA())</f>
        <v>936</v>
      </c>
      <c r="D50" s="158" t="e">
        <f>NA()</f>
        <v>#N/A</v>
      </c>
      <c r="E50" s="158" t="e">
        <f>NA()</f>
        <v>#N/A</v>
      </c>
      <c r="F50" s="158">
        <f>IF(ISNUMBER('実質公債費比率（分子）の構造'!L$53),'実質公債費比率（分子）の構造'!L$53,NA())</f>
        <v>948</v>
      </c>
      <c r="G50" s="158" t="e">
        <f>NA()</f>
        <v>#N/A</v>
      </c>
      <c r="H50" s="158" t="e">
        <f>NA()</f>
        <v>#N/A</v>
      </c>
      <c r="I50" s="158">
        <f>IF(ISNUMBER('実質公債費比率（分子）の構造'!M$53),'実質公債費比率（分子）の構造'!M$53,NA())</f>
        <v>1015</v>
      </c>
      <c r="J50" s="158" t="e">
        <f>NA()</f>
        <v>#N/A</v>
      </c>
      <c r="K50" s="158" t="e">
        <f>NA()</f>
        <v>#N/A</v>
      </c>
      <c r="L50" s="158">
        <f>IF(ISNUMBER('実質公債費比率（分子）の構造'!N$53),'実質公債費比率（分子）の構造'!N$53,NA())</f>
        <v>961</v>
      </c>
      <c r="M50" s="158" t="e">
        <f>NA()</f>
        <v>#N/A</v>
      </c>
      <c r="N50" s="158" t="e">
        <f>NA()</f>
        <v>#N/A</v>
      </c>
      <c r="O50" s="158">
        <f>IF(ISNUMBER('実質公債費比率（分子）の構造'!O$53),'実質公債費比率（分子）の構造'!O$53,NA())</f>
        <v>715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28695</v>
      </c>
      <c r="E56" s="157"/>
      <c r="F56" s="157"/>
      <c r="G56" s="157">
        <f>'将来負担比率（分子）の構造'!J$52</f>
        <v>27840</v>
      </c>
      <c r="H56" s="157"/>
      <c r="I56" s="157"/>
      <c r="J56" s="157">
        <f>'将来負担比率（分子）の構造'!K$52</f>
        <v>26887</v>
      </c>
      <c r="K56" s="157"/>
      <c r="L56" s="157"/>
      <c r="M56" s="157">
        <f>'将来負担比率（分子）の構造'!L$52</f>
        <v>27067</v>
      </c>
      <c r="N56" s="157"/>
      <c r="O56" s="157"/>
      <c r="P56" s="157">
        <f>'将来負担比率（分子）の構造'!M$52</f>
        <v>28165</v>
      </c>
    </row>
    <row r="57" spans="1:16" x14ac:dyDescent="0.15">
      <c r="A57" s="157" t="s">
        <v>42</v>
      </c>
      <c r="B57" s="157"/>
      <c r="C57" s="157"/>
      <c r="D57" s="157">
        <f>'将来負担比率（分子）の構造'!I$51</f>
        <v>1481</v>
      </c>
      <c r="E57" s="157"/>
      <c r="F57" s="157"/>
      <c r="G57" s="157">
        <f>'将来負担比率（分子）の構造'!J$51</f>
        <v>1401</v>
      </c>
      <c r="H57" s="157"/>
      <c r="I57" s="157"/>
      <c r="J57" s="157">
        <f>'将来負担比率（分子）の構造'!K$51</f>
        <v>1433</v>
      </c>
      <c r="K57" s="157"/>
      <c r="L57" s="157"/>
      <c r="M57" s="157">
        <f>'将来負担比率（分子）の構造'!L$51</f>
        <v>1356</v>
      </c>
      <c r="N57" s="157"/>
      <c r="O57" s="157"/>
      <c r="P57" s="157">
        <f>'将来負担比率（分子）の構造'!M$51</f>
        <v>1379</v>
      </c>
    </row>
    <row r="58" spans="1:16" x14ac:dyDescent="0.15">
      <c r="A58" s="157" t="s">
        <v>41</v>
      </c>
      <c r="B58" s="157"/>
      <c r="C58" s="157"/>
      <c r="D58" s="157">
        <f>'将来負担比率（分子）の構造'!I$50</f>
        <v>11475</v>
      </c>
      <c r="E58" s="157"/>
      <c r="F58" s="157"/>
      <c r="G58" s="157">
        <f>'将来負担比率（分子）の構造'!J$50</f>
        <v>11511</v>
      </c>
      <c r="H58" s="157"/>
      <c r="I58" s="157"/>
      <c r="J58" s="157">
        <f>'将来負担比率（分子）の構造'!K$50</f>
        <v>10593</v>
      </c>
      <c r="K58" s="157"/>
      <c r="L58" s="157"/>
      <c r="M58" s="157">
        <f>'将来負担比率（分子）の構造'!L$50</f>
        <v>10018</v>
      </c>
      <c r="N58" s="157"/>
      <c r="O58" s="157"/>
      <c r="P58" s="157">
        <f>'将来負担比率（分子）の構造'!M$50</f>
        <v>9133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318</v>
      </c>
      <c r="C61" s="157"/>
      <c r="D61" s="157"/>
      <c r="E61" s="157">
        <f>'将来負担比率（分子）の構造'!J$46</f>
        <v>319</v>
      </c>
      <c r="F61" s="157"/>
      <c r="G61" s="157"/>
      <c r="H61" s="157">
        <f>'将来負担比率（分子）の構造'!K$46</f>
        <v>310</v>
      </c>
      <c r="I61" s="157"/>
      <c r="J61" s="157"/>
      <c r="K61" s="157">
        <f>'将来負担比率（分子）の構造'!L$46</f>
        <v>316</v>
      </c>
      <c r="L61" s="157"/>
      <c r="M61" s="157"/>
      <c r="N61" s="157">
        <f>'将来負担比率（分子）の構造'!M$46</f>
        <v>402</v>
      </c>
      <c r="O61" s="157"/>
      <c r="P61" s="157"/>
    </row>
    <row r="62" spans="1:16" x14ac:dyDescent="0.15">
      <c r="A62" s="157" t="s">
        <v>35</v>
      </c>
      <c r="B62" s="157">
        <f>'将来負担比率（分子）の構造'!I$45</f>
        <v>5608</v>
      </c>
      <c r="C62" s="157"/>
      <c r="D62" s="157"/>
      <c r="E62" s="157">
        <f>'将来負担比率（分子）の構造'!J$45</f>
        <v>5541</v>
      </c>
      <c r="F62" s="157"/>
      <c r="G62" s="157"/>
      <c r="H62" s="157">
        <f>'将来負担比率（分子）の構造'!K$45</f>
        <v>5126</v>
      </c>
      <c r="I62" s="157"/>
      <c r="J62" s="157"/>
      <c r="K62" s="157">
        <f>'将来負担比率（分子）の構造'!L$45</f>
        <v>5574</v>
      </c>
      <c r="L62" s="157"/>
      <c r="M62" s="157"/>
      <c r="N62" s="157">
        <f>'将来負担比率（分子）の構造'!M$45</f>
        <v>5608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8356</v>
      </c>
      <c r="C64" s="157"/>
      <c r="D64" s="157"/>
      <c r="E64" s="157">
        <f>'将来負担比率（分子）の構造'!J$43</f>
        <v>7531</v>
      </c>
      <c r="F64" s="157"/>
      <c r="G64" s="157"/>
      <c r="H64" s="157">
        <f>'将来負担比率（分子）の構造'!K$43</f>
        <v>7271</v>
      </c>
      <c r="I64" s="157"/>
      <c r="J64" s="157"/>
      <c r="K64" s="157">
        <f>'将来負担比率（分子）の構造'!L$43</f>
        <v>7215</v>
      </c>
      <c r="L64" s="157"/>
      <c r="M64" s="157"/>
      <c r="N64" s="157">
        <f>'将来負担比率（分子）の構造'!M$43</f>
        <v>7035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29544</v>
      </c>
      <c r="C66" s="157"/>
      <c r="D66" s="157"/>
      <c r="E66" s="157">
        <f>'将来負担比率（分子）の構造'!J$41</f>
        <v>29102</v>
      </c>
      <c r="F66" s="157"/>
      <c r="G66" s="157"/>
      <c r="H66" s="157">
        <f>'将来負担比率（分子）の構造'!K$41</f>
        <v>28050</v>
      </c>
      <c r="I66" s="157"/>
      <c r="J66" s="157"/>
      <c r="K66" s="157">
        <f>'将来負担比率（分子）の構造'!L$41</f>
        <v>28245</v>
      </c>
      <c r="L66" s="157"/>
      <c r="M66" s="157"/>
      <c r="N66" s="157">
        <f>'将来負担比率（分子）の構造'!M$41</f>
        <v>30646</v>
      </c>
      <c r="O66" s="157"/>
      <c r="P66" s="157"/>
    </row>
    <row r="67" spans="1:16" x14ac:dyDescent="0.15">
      <c r="A67" s="157" t="s">
        <v>71</v>
      </c>
      <c r="B67" s="157" t="e">
        <f>NA()</f>
        <v>#N/A</v>
      </c>
      <c r="C67" s="157">
        <f>IF(ISNUMBER('将来負担比率（分子）の構造'!I$53), IF('将来負担比率（分子）の構造'!I$53 &lt; 0, 0, '将来負担比率（分子）の構造'!I$53), NA())</f>
        <v>2175</v>
      </c>
      <c r="D67" s="157" t="e">
        <f>NA()</f>
        <v>#N/A</v>
      </c>
      <c r="E67" s="157" t="e">
        <f>NA()</f>
        <v>#N/A</v>
      </c>
      <c r="F67" s="157">
        <f>IF(ISNUMBER('将来負担比率（分子）の構造'!J$53), IF('将来負担比率（分子）の構造'!J$53 &lt; 0, 0, '将来負担比率（分子）の構造'!J$53), NA())</f>
        <v>1741</v>
      </c>
      <c r="G67" s="157" t="e">
        <f>NA()</f>
        <v>#N/A</v>
      </c>
      <c r="H67" s="157" t="e">
        <f>NA()</f>
        <v>#N/A</v>
      </c>
      <c r="I67" s="157">
        <f>IF(ISNUMBER('将来負担比率（分子）の構造'!K$53), IF('将来負担比率（分子）の構造'!K$53 &lt; 0, 0, '将来負担比率（分子）の構造'!K$53), NA())</f>
        <v>1844</v>
      </c>
      <c r="J67" s="157" t="e">
        <f>NA()</f>
        <v>#N/A</v>
      </c>
      <c r="K67" s="157" t="e">
        <f>NA()</f>
        <v>#N/A</v>
      </c>
      <c r="L67" s="157">
        <f>IF(ISNUMBER('将来負担比率（分子）の構造'!L$53), IF('将来負担比率（分子）の構造'!L$53 &lt; 0, 0, '将来負担比率（分子）の構造'!L$53), NA())</f>
        <v>2910</v>
      </c>
      <c r="M67" s="157" t="e">
        <f>NA()</f>
        <v>#N/A</v>
      </c>
      <c r="N67" s="157" t="e">
        <f>NA()</f>
        <v>#N/A</v>
      </c>
      <c r="O67" s="157">
        <f>IF(ISNUMBER('将来負担比率（分子）の構造'!M$53), IF('将来負担比率（分子）の構造'!M$53 &lt; 0, 0, '将来負担比率（分子）の構造'!M$53), NA())</f>
        <v>5013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3327</v>
      </c>
      <c r="C72" s="161">
        <f>基金残高に係る経年分析!G55</f>
        <v>3108</v>
      </c>
      <c r="D72" s="161">
        <f>基金残高に係る経年分析!H55</f>
        <v>2704</v>
      </c>
    </row>
    <row r="73" spans="1:16" x14ac:dyDescent="0.15">
      <c r="A73" s="160" t="s">
        <v>74</v>
      </c>
      <c r="B73" s="161">
        <f>基金残高に係る経年分析!F56</f>
        <v>1814</v>
      </c>
      <c r="C73" s="161">
        <f>基金残高に係る経年分析!G56</f>
        <v>1642</v>
      </c>
      <c r="D73" s="161">
        <f>基金残高に係る経年分析!H56</f>
        <v>1561</v>
      </c>
    </row>
    <row r="74" spans="1:16" x14ac:dyDescent="0.15">
      <c r="A74" s="160" t="s">
        <v>75</v>
      </c>
      <c r="B74" s="161">
        <f>基金残高に係る経年分析!F57</f>
        <v>6516</v>
      </c>
      <c r="C74" s="161">
        <f>基金残高に係る経年分析!G57</f>
        <v>6303</v>
      </c>
      <c r="D74" s="161">
        <f>基金残高に係る経年分析!H57</f>
        <v>5761</v>
      </c>
    </row>
  </sheetData>
  <sheetProtection algorithmName="SHA-512" hashValue="exJsmZzFupiNSaIP0KhLLusWgPxFGmLijR+mMCPexqOT0KEIx+CcM0yIs5hurUMI2O+jCCDGY86YeL+xkZjONA==" saltValue="9pvbO1PvK2Pb7qtEJaBEF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6257137</v>
      </c>
      <c r="S5" s="678"/>
      <c r="T5" s="678"/>
      <c r="U5" s="678"/>
      <c r="V5" s="678"/>
      <c r="W5" s="678"/>
      <c r="X5" s="678"/>
      <c r="Y5" s="703"/>
      <c r="Z5" s="716">
        <v>16.3</v>
      </c>
      <c r="AA5" s="716"/>
      <c r="AB5" s="716"/>
      <c r="AC5" s="716"/>
      <c r="AD5" s="717">
        <v>6115067</v>
      </c>
      <c r="AE5" s="717"/>
      <c r="AF5" s="717"/>
      <c r="AG5" s="717"/>
      <c r="AH5" s="717"/>
      <c r="AI5" s="717"/>
      <c r="AJ5" s="717"/>
      <c r="AK5" s="717"/>
      <c r="AL5" s="704">
        <v>35.6</v>
      </c>
      <c r="AM5" s="686"/>
      <c r="AN5" s="686"/>
      <c r="AO5" s="705"/>
      <c r="AP5" s="680" t="s">
        <v>216</v>
      </c>
      <c r="AQ5" s="681"/>
      <c r="AR5" s="681"/>
      <c r="AS5" s="681"/>
      <c r="AT5" s="681"/>
      <c r="AU5" s="681"/>
      <c r="AV5" s="681"/>
      <c r="AW5" s="681"/>
      <c r="AX5" s="681"/>
      <c r="AY5" s="681"/>
      <c r="AZ5" s="681"/>
      <c r="BA5" s="681"/>
      <c r="BB5" s="681"/>
      <c r="BC5" s="681"/>
      <c r="BD5" s="681"/>
      <c r="BE5" s="681"/>
      <c r="BF5" s="682"/>
      <c r="BG5" s="622">
        <v>6115067</v>
      </c>
      <c r="BH5" s="623"/>
      <c r="BI5" s="623"/>
      <c r="BJ5" s="623"/>
      <c r="BK5" s="623"/>
      <c r="BL5" s="623"/>
      <c r="BM5" s="623"/>
      <c r="BN5" s="624"/>
      <c r="BO5" s="660">
        <v>97.7</v>
      </c>
      <c r="BP5" s="660"/>
      <c r="BQ5" s="660"/>
      <c r="BR5" s="660"/>
      <c r="BS5" s="661">
        <v>124953</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350332</v>
      </c>
      <c r="S6" s="623"/>
      <c r="T6" s="623"/>
      <c r="U6" s="623"/>
      <c r="V6" s="623"/>
      <c r="W6" s="623"/>
      <c r="X6" s="623"/>
      <c r="Y6" s="624"/>
      <c r="Z6" s="660">
        <v>0.9</v>
      </c>
      <c r="AA6" s="660"/>
      <c r="AB6" s="660"/>
      <c r="AC6" s="660"/>
      <c r="AD6" s="661">
        <v>350332</v>
      </c>
      <c r="AE6" s="661"/>
      <c r="AF6" s="661"/>
      <c r="AG6" s="661"/>
      <c r="AH6" s="661"/>
      <c r="AI6" s="661"/>
      <c r="AJ6" s="661"/>
      <c r="AK6" s="661"/>
      <c r="AL6" s="625">
        <v>2</v>
      </c>
      <c r="AM6" s="626"/>
      <c r="AN6" s="626"/>
      <c r="AO6" s="662"/>
      <c r="AP6" s="619" t="s">
        <v>221</v>
      </c>
      <c r="AQ6" s="620"/>
      <c r="AR6" s="620"/>
      <c r="AS6" s="620"/>
      <c r="AT6" s="620"/>
      <c r="AU6" s="620"/>
      <c r="AV6" s="620"/>
      <c r="AW6" s="620"/>
      <c r="AX6" s="620"/>
      <c r="AY6" s="620"/>
      <c r="AZ6" s="620"/>
      <c r="BA6" s="620"/>
      <c r="BB6" s="620"/>
      <c r="BC6" s="620"/>
      <c r="BD6" s="620"/>
      <c r="BE6" s="620"/>
      <c r="BF6" s="621"/>
      <c r="BG6" s="622">
        <v>6115067</v>
      </c>
      <c r="BH6" s="623"/>
      <c r="BI6" s="623"/>
      <c r="BJ6" s="623"/>
      <c r="BK6" s="623"/>
      <c r="BL6" s="623"/>
      <c r="BM6" s="623"/>
      <c r="BN6" s="624"/>
      <c r="BO6" s="660">
        <v>97.7</v>
      </c>
      <c r="BP6" s="660"/>
      <c r="BQ6" s="660"/>
      <c r="BR6" s="660"/>
      <c r="BS6" s="661">
        <v>124953</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203789</v>
      </c>
      <c r="CS6" s="623"/>
      <c r="CT6" s="623"/>
      <c r="CU6" s="623"/>
      <c r="CV6" s="623"/>
      <c r="CW6" s="623"/>
      <c r="CX6" s="623"/>
      <c r="CY6" s="624"/>
      <c r="CZ6" s="704">
        <v>0.5</v>
      </c>
      <c r="DA6" s="686"/>
      <c r="DB6" s="686"/>
      <c r="DC6" s="706"/>
      <c r="DD6" s="628" t="s">
        <v>122</v>
      </c>
      <c r="DE6" s="623"/>
      <c r="DF6" s="623"/>
      <c r="DG6" s="623"/>
      <c r="DH6" s="623"/>
      <c r="DI6" s="623"/>
      <c r="DJ6" s="623"/>
      <c r="DK6" s="623"/>
      <c r="DL6" s="623"/>
      <c r="DM6" s="623"/>
      <c r="DN6" s="623"/>
      <c r="DO6" s="623"/>
      <c r="DP6" s="624"/>
      <c r="DQ6" s="628">
        <v>203789</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2505</v>
      </c>
      <c r="S7" s="623"/>
      <c r="T7" s="623"/>
      <c r="U7" s="623"/>
      <c r="V7" s="623"/>
      <c r="W7" s="623"/>
      <c r="X7" s="623"/>
      <c r="Y7" s="624"/>
      <c r="Z7" s="660">
        <v>0</v>
      </c>
      <c r="AA7" s="660"/>
      <c r="AB7" s="660"/>
      <c r="AC7" s="660"/>
      <c r="AD7" s="661">
        <v>2505</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2636376</v>
      </c>
      <c r="BH7" s="623"/>
      <c r="BI7" s="623"/>
      <c r="BJ7" s="623"/>
      <c r="BK7" s="623"/>
      <c r="BL7" s="623"/>
      <c r="BM7" s="623"/>
      <c r="BN7" s="624"/>
      <c r="BO7" s="660">
        <v>42.1</v>
      </c>
      <c r="BP7" s="660"/>
      <c r="BQ7" s="660"/>
      <c r="BR7" s="660"/>
      <c r="BS7" s="661">
        <v>124953</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3982796</v>
      </c>
      <c r="CS7" s="623"/>
      <c r="CT7" s="623"/>
      <c r="CU7" s="623"/>
      <c r="CV7" s="623"/>
      <c r="CW7" s="623"/>
      <c r="CX7" s="623"/>
      <c r="CY7" s="624"/>
      <c r="CZ7" s="660">
        <v>10.7</v>
      </c>
      <c r="DA7" s="660"/>
      <c r="DB7" s="660"/>
      <c r="DC7" s="660"/>
      <c r="DD7" s="628">
        <v>66794</v>
      </c>
      <c r="DE7" s="623"/>
      <c r="DF7" s="623"/>
      <c r="DG7" s="623"/>
      <c r="DH7" s="623"/>
      <c r="DI7" s="623"/>
      <c r="DJ7" s="623"/>
      <c r="DK7" s="623"/>
      <c r="DL7" s="623"/>
      <c r="DM7" s="623"/>
      <c r="DN7" s="623"/>
      <c r="DO7" s="623"/>
      <c r="DP7" s="624"/>
      <c r="DQ7" s="628">
        <v>3061943</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37790</v>
      </c>
      <c r="S8" s="623"/>
      <c r="T8" s="623"/>
      <c r="U8" s="623"/>
      <c r="V8" s="623"/>
      <c r="W8" s="623"/>
      <c r="X8" s="623"/>
      <c r="Y8" s="624"/>
      <c r="Z8" s="660">
        <v>0.1</v>
      </c>
      <c r="AA8" s="660"/>
      <c r="AB8" s="660"/>
      <c r="AC8" s="660"/>
      <c r="AD8" s="661">
        <v>37790</v>
      </c>
      <c r="AE8" s="661"/>
      <c r="AF8" s="661"/>
      <c r="AG8" s="661"/>
      <c r="AH8" s="661"/>
      <c r="AI8" s="661"/>
      <c r="AJ8" s="661"/>
      <c r="AK8" s="661"/>
      <c r="AL8" s="625">
        <v>0.2</v>
      </c>
      <c r="AM8" s="626"/>
      <c r="AN8" s="626"/>
      <c r="AO8" s="662"/>
      <c r="AP8" s="619" t="s">
        <v>227</v>
      </c>
      <c r="AQ8" s="620"/>
      <c r="AR8" s="620"/>
      <c r="AS8" s="620"/>
      <c r="AT8" s="620"/>
      <c r="AU8" s="620"/>
      <c r="AV8" s="620"/>
      <c r="AW8" s="620"/>
      <c r="AX8" s="620"/>
      <c r="AY8" s="620"/>
      <c r="AZ8" s="620"/>
      <c r="BA8" s="620"/>
      <c r="BB8" s="620"/>
      <c r="BC8" s="620"/>
      <c r="BD8" s="620"/>
      <c r="BE8" s="620"/>
      <c r="BF8" s="621"/>
      <c r="BG8" s="622">
        <v>77219</v>
      </c>
      <c r="BH8" s="623"/>
      <c r="BI8" s="623"/>
      <c r="BJ8" s="623"/>
      <c r="BK8" s="623"/>
      <c r="BL8" s="623"/>
      <c r="BM8" s="623"/>
      <c r="BN8" s="624"/>
      <c r="BO8" s="660">
        <v>1.2</v>
      </c>
      <c r="BP8" s="660"/>
      <c r="BQ8" s="660"/>
      <c r="BR8" s="660"/>
      <c r="BS8" s="661" t="s">
        <v>122</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13344363</v>
      </c>
      <c r="CS8" s="623"/>
      <c r="CT8" s="623"/>
      <c r="CU8" s="623"/>
      <c r="CV8" s="623"/>
      <c r="CW8" s="623"/>
      <c r="CX8" s="623"/>
      <c r="CY8" s="624"/>
      <c r="CZ8" s="660">
        <v>35.799999999999997</v>
      </c>
      <c r="DA8" s="660"/>
      <c r="DB8" s="660"/>
      <c r="DC8" s="660"/>
      <c r="DD8" s="628">
        <v>197140</v>
      </c>
      <c r="DE8" s="623"/>
      <c r="DF8" s="623"/>
      <c r="DG8" s="623"/>
      <c r="DH8" s="623"/>
      <c r="DI8" s="623"/>
      <c r="DJ8" s="623"/>
      <c r="DK8" s="623"/>
      <c r="DL8" s="623"/>
      <c r="DM8" s="623"/>
      <c r="DN8" s="623"/>
      <c r="DO8" s="623"/>
      <c r="DP8" s="624"/>
      <c r="DQ8" s="628">
        <v>6692421</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44430</v>
      </c>
      <c r="S9" s="623"/>
      <c r="T9" s="623"/>
      <c r="U9" s="623"/>
      <c r="V9" s="623"/>
      <c r="W9" s="623"/>
      <c r="X9" s="623"/>
      <c r="Y9" s="624"/>
      <c r="Z9" s="660">
        <v>0.1</v>
      </c>
      <c r="AA9" s="660"/>
      <c r="AB9" s="660"/>
      <c r="AC9" s="660"/>
      <c r="AD9" s="661">
        <v>44430</v>
      </c>
      <c r="AE9" s="661"/>
      <c r="AF9" s="661"/>
      <c r="AG9" s="661"/>
      <c r="AH9" s="661"/>
      <c r="AI9" s="661"/>
      <c r="AJ9" s="661"/>
      <c r="AK9" s="661"/>
      <c r="AL9" s="625">
        <v>0.3</v>
      </c>
      <c r="AM9" s="626"/>
      <c r="AN9" s="626"/>
      <c r="AO9" s="662"/>
      <c r="AP9" s="619" t="s">
        <v>230</v>
      </c>
      <c r="AQ9" s="620"/>
      <c r="AR9" s="620"/>
      <c r="AS9" s="620"/>
      <c r="AT9" s="620"/>
      <c r="AU9" s="620"/>
      <c r="AV9" s="620"/>
      <c r="AW9" s="620"/>
      <c r="AX9" s="620"/>
      <c r="AY9" s="620"/>
      <c r="AZ9" s="620"/>
      <c r="BA9" s="620"/>
      <c r="BB9" s="620"/>
      <c r="BC9" s="620"/>
      <c r="BD9" s="620"/>
      <c r="BE9" s="620"/>
      <c r="BF9" s="621"/>
      <c r="BG9" s="622">
        <v>1991732</v>
      </c>
      <c r="BH9" s="623"/>
      <c r="BI9" s="623"/>
      <c r="BJ9" s="623"/>
      <c r="BK9" s="623"/>
      <c r="BL9" s="623"/>
      <c r="BM9" s="623"/>
      <c r="BN9" s="624"/>
      <c r="BO9" s="660">
        <v>31.8</v>
      </c>
      <c r="BP9" s="660"/>
      <c r="BQ9" s="660"/>
      <c r="BR9" s="660"/>
      <c r="BS9" s="661" t="s">
        <v>122</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5167321</v>
      </c>
      <c r="CS9" s="623"/>
      <c r="CT9" s="623"/>
      <c r="CU9" s="623"/>
      <c r="CV9" s="623"/>
      <c r="CW9" s="623"/>
      <c r="CX9" s="623"/>
      <c r="CY9" s="624"/>
      <c r="CZ9" s="660">
        <v>13.9</v>
      </c>
      <c r="DA9" s="660"/>
      <c r="DB9" s="660"/>
      <c r="DC9" s="660"/>
      <c r="DD9" s="628">
        <v>167938</v>
      </c>
      <c r="DE9" s="623"/>
      <c r="DF9" s="623"/>
      <c r="DG9" s="623"/>
      <c r="DH9" s="623"/>
      <c r="DI9" s="623"/>
      <c r="DJ9" s="623"/>
      <c r="DK9" s="623"/>
      <c r="DL9" s="623"/>
      <c r="DM9" s="623"/>
      <c r="DN9" s="623"/>
      <c r="DO9" s="623"/>
      <c r="DP9" s="624"/>
      <c r="DQ9" s="628">
        <v>1749893</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130259</v>
      </c>
      <c r="BH10" s="623"/>
      <c r="BI10" s="623"/>
      <c r="BJ10" s="623"/>
      <c r="BK10" s="623"/>
      <c r="BL10" s="623"/>
      <c r="BM10" s="623"/>
      <c r="BN10" s="624"/>
      <c r="BO10" s="660">
        <v>2.1</v>
      </c>
      <c r="BP10" s="660"/>
      <c r="BQ10" s="660"/>
      <c r="BR10" s="660"/>
      <c r="BS10" s="661" t="s">
        <v>122</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v>71316</v>
      </c>
      <c r="CS10" s="623"/>
      <c r="CT10" s="623"/>
      <c r="CU10" s="623"/>
      <c r="CV10" s="623"/>
      <c r="CW10" s="623"/>
      <c r="CX10" s="623"/>
      <c r="CY10" s="624"/>
      <c r="CZ10" s="660">
        <v>0.2</v>
      </c>
      <c r="DA10" s="660"/>
      <c r="DB10" s="660"/>
      <c r="DC10" s="660"/>
      <c r="DD10" s="628" t="s">
        <v>122</v>
      </c>
      <c r="DE10" s="623"/>
      <c r="DF10" s="623"/>
      <c r="DG10" s="623"/>
      <c r="DH10" s="623"/>
      <c r="DI10" s="623"/>
      <c r="DJ10" s="623"/>
      <c r="DK10" s="623"/>
      <c r="DL10" s="623"/>
      <c r="DM10" s="623"/>
      <c r="DN10" s="623"/>
      <c r="DO10" s="623"/>
      <c r="DP10" s="624"/>
      <c r="DQ10" s="628">
        <v>59376</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1410122</v>
      </c>
      <c r="S11" s="623"/>
      <c r="T11" s="623"/>
      <c r="U11" s="623"/>
      <c r="V11" s="623"/>
      <c r="W11" s="623"/>
      <c r="X11" s="623"/>
      <c r="Y11" s="624"/>
      <c r="Z11" s="625">
        <v>3.7</v>
      </c>
      <c r="AA11" s="626"/>
      <c r="AB11" s="626"/>
      <c r="AC11" s="627"/>
      <c r="AD11" s="628">
        <v>1410122</v>
      </c>
      <c r="AE11" s="623"/>
      <c r="AF11" s="623"/>
      <c r="AG11" s="623"/>
      <c r="AH11" s="623"/>
      <c r="AI11" s="623"/>
      <c r="AJ11" s="623"/>
      <c r="AK11" s="624"/>
      <c r="AL11" s="625">
        <v>8.1999999999999993</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437166</v>
      </c>
      <c r="BH11" s="623"/>
      <c r="BI11" s="623"/>
      <c r="BJ11" s="623"/>
      <c r="BK11" s="623"/>
      <c r="BL11" s="623"/>
      <c r="BM11" s="623"/>
      <c r="BN11" s="624"/>
      <c r="BO11" s="660">
        <v>7</v>
      </c>
      <c r="BP11" s="660"/>
      <c r="BQ11" s="660"/>
      <c r="BR11" s="660"/>
      <c r="BS11" s="661">
        <v>124953</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2318505</v>
      </c>
      <c r="CS11" s="623"/>
      <c r="CT11" s="623"/>
      <c r="CU11" s="623"/>
      <c r="CV11" s="623"/>
      <c r="CW11" s="623"/>
      <c r="CX11" s="623"/>
      <c r="CY11" s="624"/>
      <c r="CZ11" s="660">
        <v>6.2</v>
      </c>
      <c r="DA11" s="660"/>
      <c r="DB11" s="660"/>
      <c r="DC11" s="660"/>
      <c r="DD11" s="628">
        <v>709228</v>
      </c>
      <c r="DE11" s="623"/>
      <c r="DF11" s="623"/>
      <c r="DG11" s="623"/>
      <c r="DH11" s="623"/>
      <c r="DI11" s="623"/>
      <c r="DJ11" s="623"/>
      <c r="DK11" s="623"/>
      <c r="DL11" s="623"/>
      <c r="DM11" s="623"/>
      <c r="DN11" s="623"/>
      <c r="DO11" s="623"/>
      <c r="DP11" s="624"/>
      <c r="DQ11" s="628">
        <v>1126429</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v>192</v>
      </c>
      <c r="S12" s="623"/>
      <c r="T12" s="623"/>
      <c r="U12" s="623"/>
      <c r="V12" s="623"/>
      <c r="W12" s="623"/>
      <c r="X12" s="623"/>
      <c r="Y12" s="624"/>
      <c r="Z12" s="660">
        <v>0</v>
      </c>
      <c r="AA12" s="660"/>
      <c r="AB12" s="660"/>
      <c r="AC12" s="660"/>
      <c r="AD12" s="661">
        <v>192</v>
      </c>
      <c r="AE12" s="661"/>
      <c r="AF12" s="661"/>
      <c r="AG12" s="661"/>
      <c r="AH12" s="661"/>
      <c r="AI12" s="661"/>
      <c r="AJ12" s="661"/>
      <c r="AK12" s="661"/>
      <c r="AL12" s="625">
        <v>0</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2820842</v>
      </c>
      <c r="BH12" s="623"/>
      <c r="BI12" s="623"/>
      <c r="BJ12" s="623"/>
      <c r="BK12" s="623"/>
      <c r="BL12" s="623"/>
      <c r="BM12" s="623"/>
      <c r="BN12" s="624"/>
      <c r="BO12" s="660">
        <v>45.1</v>
      </c>
      <c r="BP12" s="660"/>
      <c r="BQ12" s="660"/>
      <c r="BR12" s="660"/>
      <c r="BS12" s="661" t="s">
        <v>122</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671204</v>
      </c>
      <c r="CS12" s="623"/>
      <c r="CT12" s="623"/>
      <c r="CU12" s="623"/>
      <c r="CV12" s="623"/>
      <c r="CW12" s="623"/>
      <c r="CX12" s="623"/>
      <c r="CY12" s="624"/>
      <c r="CZ12" s="660">
        <v>1.8</v>
      </c>
      <c r="DA12" s="660"/>
      <c r="DB12" s="660"/>
      <c r="DC12" s="660"/>
      <c r="DD12" s="628">
        <v>53508</v>
      </c>
      <c r="DE12" s="623"/>
      <c r="DF12" s="623"/>
      <c r="DG12" s="623"/>
      <c r="DH12" s="623"/>
      <c r="DI12" s="623"/>
      <c r="DJ12" s="623"/>
      <c r="DK12" s="623"/>
      <c r="DL12" s="623"/>
      <c r="DM12" s="623"/>
      <c r="DN12" s="623"/>
      <c r="DO12" s="623"/>
      <c r="DP12" s="624"/>
      <c r="DQ12" s="628">
        <v>417207</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2814060</v>
      </c>
      <c r="BH13" s="623"/>
      <c r="BI13" s="623"/>
      <c r="BJ13" s="623"/>
      <c r="BK13" s="623"/>
      <c r="BL13" s="623"/>
      <c r="BM13" s="623"/>
      <c r="BN13" s="624"/>
      <c r="BO13" s="660">
        <v>45</v>
      </c>
      <c r="BP13" s="660"/>
      <c r="BQ13" s="660"/>
      <c r="BR13" s="660"/>
      <c r="BS13" s="661" t="s">
        <v>122</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2751734</v>
      </c>
      <c r="CS13" s="623"/>
      <c r="CT13" s="623"/>
      <c r="CU13" s="623"/>
      <c r="CV13" s="623"/>
      <c r="CW13" s="623"/>
      <c r="CX13" s="623"/>
      <c r="CY13" s="624"/>
      <c r="CZ13" s="660">
        <v>7.4</v>
      </c>
      <c r="DA13" s="660"/>
      <c r="DB13" s="660"/>
      <c r="DC13" s="660"/>
      <c r="DD13" s="628">
        <v>1555166</v>
      </c>
      <c r="DE13" s="623"/>
      <c r="DF13" s="623"/>
      <c r="DG13" s="623"/>
      <c r="DH13" s="623"/>
      <c r="DI13" s="623"/>
      <c r="DJ13" s="623"/>
      <c r="DK13" s="623"/>
      <c r="DL13" s="623"/>
      <c r="DM13" s="623"/>
      <c r="DN13" s="623"/>
      <c r="DO13" s="623"/>
      <c r="DP13" s="624"/>
      <c r="DQ13" s="628">
        <v>1170345</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254212</v>
      </c>
      <c r="BH14" s="623"/>
      <c r="BI14" s="623"/>
      <c r="BJ14" s="623"/>
      <c r="BK14" s="623"/>
      <c r="BL14" s="623"/>
      <c r="BM14" s="623"/>
      <c r="BN14" s="624"/>
      <c r="BO14" s="660">
        <v>4.0999999999999996</v>
      </c>
      <c r="BP14" s="660"/>
      <c r="BQ14" s="660"/>
      <c r="BR14" s="660"/>
      <c r="BS14" s="661" t="s">
        <v>122</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1263361</v>
      </c>
      <c r="CS14" s="623"/>
      <c r="CT14" s="623"/>
      <c r="CU14" s="623"/>
      <c r="CV14" s="623"/>
      <c r="CW14" s="623"/>
      <c r="CX14" s="623"/>
      <c r="CY14" s="624"/>
      <c r="CZ14" s="660">
        <v>3.4</v>
      </c>
      <c r="DA14" s="660"/>
      <c r="DB14" s="660"/>
      <c r="DC14" s="660"/>
      <c r="DD14" s="628">
        <v>358498</v>
      </c>
      <c r="DE14" s="623"/>
      <c r="DF14" s="623"/>
      <c r="DG14" s="623"/>
      <c r="DH14" s="623"/>
      <c r="DI14" s="623"/>
      <c r="DJ14" s="623"/>
      <c r="DK14" s="623"/>
      <c r="DL14" s="623"/>
      <c r="DM14" s="623"/>
      <c r="DN14" s="623"/>
      <c r="DO14" s="623"/>
      <c r="DP14" s="624"/>
      <c r="DQ14" s="628">
        <v>916319</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30852</v>
      </c>
      <c r="S15" s="623"/>
      <c r="T15" s="623"/>
      <c r="U15" s="623"/>
      <c r="V15" s="623"/>
      <c r="W15" s="623"/>
      <c r="X15" s="623"/>
      <c r="Y15" s="624"/>
      <c r="Z15" s="660">
        <v>0.1</v>
      </c>
      <c r="AA15" s="660"/>
      <c r="AB15" s="660"/>
      <c r="AC15" s="660"/>
      <c r="AD15" s="661">
        <v>30852</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403637</v>
      </c>
      <c r="BH15" s="623"/>
      <c r="BI15" s="623"/>
      <c r="BJ15" s="623"/>
      <c r="BK15" s="623"/>
      <c r="BL15" s="623"/>
      <c r="BM15" s="623"/>
      <c r="BN15" s="624"/>
      <c r="BO15" s="660">
        <v>6.5</v>
      </c>
      <c r="BP15" s="660"/>
      <c r="BQ15" s="660"/>
      <c r="BR15" s="660"/>
      <c r="BS15" s="661" t="s">
        <v>122</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4282068</v>
      </c>
      <c r="CS15" s="623"/>
      <c r="CT15" s="623"/>
      <c r="CU15" s="623"/>
      <c r="CV15" s="623"/>
      <c r="CW15" s="623"/>
      <c r="CX15" s="623"/>
      <c r="CY15" s="624"/>
      <c r="CZ15" s="660">
        <v>11.5</v>
      </c>
      <c r="DA15" s="660"/>
      <c r="DB15" s="660"/>
      <c r="DC15" s="660"/>
      <c r="DD15" s="628">
        <v>1827137</v>
      </c>
      <c r="DE15" s="623"/>
      <c r="DF15" s="623"/>
      <c r="DG15" s="623"/>
      <c r="DH15" s="623"/>
      <c r="DI15" s="623"/>
      <c r="DJ15" s="623"/>
      <c r="DK15" s="623"/>
      <c r="DL15" s="623"/>
      <c r="DM15" s="623"/>
      <c r="DN15" s="623"/>
      <c r="DO15" s="623"/>
      <c r="DP15" s="624"/>
      <c r="DQ15" s="628">
        <v>2324010</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106222</v>
      </c>
      <c r="S16" s="623"/>
      <c r="T16" s="623"/>
      <c r="U16" s="623"/>
      <c r="V16" s="623"/>
      <c r="W16" s="623"/>
      <c r="X16" s="623"/>
      <c r="Y16" s="624"/>
      <c r="Z16" s="660">
        <v>0.3</v>
      </c>
      <c r="AA16" s="660"/>
      <c r="AB16" s="660"/>
      <c r="AC16" s="660"/>
      <c r="AD16" s="661">
        <v>106222</v>
      </c>
      <c r="AE16" s="661"/>
      <c r="AF16" s="661"/>
      <c r="AG16" s="661"/>
      <c r="AH16" s="661"/>
      <c r="AI16" s="661"/>
      <c r="AJ16" s="661"/>
      <c r="AK16" s="661"/>
      <c r="AL16" s="625">
        <v>0.6</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v>415439</v>
      </c>
      <c r="CS16" s="623"/>
      <c r="CT16" s="623"/>
      <c r="CU16" s="623"/>
      <c r="CV16" s="623"/>
      <c r="CW16" s="623"/>
      <c r="CX16" s="623"/>
      <c r="CY16" s="624"/>
      <c r="CZ16" s="660">
        <v>1.1000000000000001</v>
      </c>
      <c r="DA16" s="660"/>
      <c r="DB16" s="660"/>
      <c r="DC16" s="660"/>
      <c r="DD16" s="628" t="s">
        <v>122</v>
      </c>
      <c r="DE16" s="623"/>
      <c r="DF16" s="623"/>
      <c r="DG16" s="623"/>
      <c r="DH16" s="623"/>
      <c r="DI16" s="623"/>
      <c r="DJ16" s="623"/>
      <c r="DK16" s="623"/>
      <c r="DL16" s="623"/>
      <c r="DM16" s="623"/>
      <c r="DN16" s="623"/>
      <c r="DO16" s="623"/>
      <c r="DP16" s="624"/>
      <c r="DQ16" s="628">
        <v>149893</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285004</v>
      </c>
      <c r="S17" s="623"/>
      <c r="T17" s="623"/>
      <c r="U17" s="623"/>
      <c r="V17" s="623"/>
      <c r="W17" s="623"/>
      <c r="X17" s="623"/>
      <c r="Y17" s="624"/>
      <c r="Z17" s="660">
        <v>0.7</v>
      </c>
      <c r="AA17" s="660"/>
      <c r="AB17" s="660"/>
      <c r="AC17" s="660"/>
      <c r="AD17" s="661">
        <v>285004</v>
      </c>
      <c r="AE17" s="661"/>
      <c r="AF17" s="661"/>
      <c r="AG17" s="661"/>
      <c r="AH17" s="661"/>
      <c r="AI17" s="661"/>
      <c r="AJ17" s="661"/>
      <c r="AK17" s="661"/>
      <c r="AL17" s="625">
        <v>1.7</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2772613</v>
      </c>
      <c r="CS17" s="623"/>
      <c r="CT17" s="623"/>
      <c r="CU17" s="623"/>
      <c r="CV17" s="623"/>
      <c r="CW17" s="623"/>
      <c r="CX17" s="623"/>
      <c r="CY17" s="624"/>
      <c r="CZ17" s="660">
        <v>7.4</v>
      </c>
      <c r="DA17" s="660"/>
      <c r="DB17" s="660"/>
      <c r="DC17" s="660"/>
      <c r="DD17" s="628" t="s">
        <v>122</v>
      </c>
      <c r="DE17" s="623"/>
      <c r="DF17" s="623"/>
      <c r="DG17" s="623"/>
      <c r="DH17" s="623"/>
      <c r="DI17" s="623"/>
      <c r="DJ17" s="623"/>
      <c r="DK17" s="623"/>
      <c r="DL17" s="623"/>
      <c r="DM17" s="623"/>
      <c r="DN17" s="623"/>
      <c r="DO17" s="623"/>
      <c r="DP17" s="624"/>
      <c r="DQ17" s="628">
        <v>2733930</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41741</v>
      </c>
      <c r="S18" s="623"/>
      <c r="T18" s="623"/>
      <c r="U18" s="623"/>
      <c r="V18" s="623"/>
      <c r="W18" s="623"/>
      <c r="X18" s="623"/>
      <c r="Y18" s="624"/>
      <c r="Z18" s="660">
        <v>0.1</v>
      </c>
      <c r="AA18" s="660"/>
      <c r="AB18" s="660"/>
      <c r="AC18" s="660"/>
      <c r="AD18" s="661">
        <v>41741</v>
      </c>
      <c r="AE18" s="661"/>
      <c r="AF18" s="661"/>
      <c r="AG18" s="661"/>
      <c r="AH18" s="661"/>
      <c r="AI18" s="661"/>
      <c r="AJ18" s="661"/>
      <c r="AK18" s="661"/>
      <c r="AL18" s="625">
        <v>0.2</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208308</v>
      </c>
      <c r="S19" s="623"/>
      <c r="T19" s="623"/>
      <c r="U19" s="623"/>
      <c r="V19" s="623"/>
      <c r="W19" s="623"/>
      <c r="X19" s="623"/>
      <c r="Y19" s="624"/>
      <c r="Z19" s="660">
        <v>0.5</v>
      </c>
      <c r="AA19" s="660"/>
      <c r="AB19" s="660"/>
      <c r="AC19" s="660"/>
      <c r="AD19" s="661">
        <v>208308</v>
      </c>
      <c r="AE19" s="661"/>
      <c r="AF19" s="661"/>
      <c r="AG19" s="661"/>
      <c r="AH19" s="661"/>
      <c r="AI19" s="661"/>
      <c r="AJ19" s="661"/>
      <c r="AK19" s="661"/>
      <c r="AL19" s="625">
        <v>1.2</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142070</v>
      </c>
      <c r="BH19" s="623"/>
      <c r="BI19" s="623"/>
      <c r="BJ19" s="623"/>
      <c r="BK19" s="623"/>
      <c r="BL19" s="623"/>
      <c r="BM19" s="623"/>
      <c r="BN19" s="624"/>
      <c r="BO19" s="660">
        <v>2.2999999999999998</v>
      </c>
      <c r="BP19" s="660"/>
      <c r="BQ19" s="660"/>
      <c r="BR19" s="660"/>
      <c r="BS19" s="661" t="s">
        <v>122</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v>34955</v>
      </c>
      <c r="S20" s="623"/>
      <c r="T20" s="623"/>
      <c r="U20" s="623"/>
      <c r="V20" s="623"/>
      <c r="W20" s="623"/>
      <c r="X20" s="623"/>
      <c r="Y20" s="624"/>
      <c r="Z20" s="660">
        <v>0.1</v>
      </c>
      <c r="AA20" s="660"/>
      <c r="AB20" s="660"/>
      <c r="AC20" s="660"/>
      <c r="AD20" s="661">
        <v>34955</v>
      </c>
      <c r="AE20" s="661"/>
      <c r="AF20" s="661"/>
      <c r="AG20" s="661"/>
      <c r="AH20" s="661"/>
      <c r="AI20" s="661"/>
      <c r="AJ20" s="661"/>
      <c r="AK20" s="661"/>
      <c r="AL20" s="625">
        <v>0.2</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142070</v>
      </c>
      <c r="BH20" s="623"/>
      <c r="BI20" s="623"/>
      <c r="BJ20" s="623"/>
      <c r="BK20" s="623"/>
      <c r="BL20" s="623"/>
      <c r="BM20" s="623"/>
      <c r="BN20" s="624"/>
      <c r="BO20" s="660">
        <v>2.2999999999999998</v>
      </c>
      <c r="BP20" s="660"/>
      <c r="BQ20" s="660"/>
      <c r="BR20" s="660"/>
      <c r="BS20" s="661" t="s">
        <v>122</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37244509</v>
      </c>
      <c r="CS20" s="623"/>
      <c r="CT20" s="623"/>
      <c r="CU20" s="623"/>
      <c r="CV20" s="623"/>
      <c r="CW20" s="623"/>
      <c r="CX20" s="623"/>
      <c r="CY20" s="624"/>
      <c r="CZ20" s="660">
        <v>100</v>
      </c>
      <c r="DA20" s="660"/>
      <c r="DB20" s="660"/>
      <c r="DC20" s="660"/>
      <c r="DD20" s="628">
        <v>4935409</v>
      </c>
      <c r="DE20" s="623"/>
      <c r="DF20" s="623"/>
      <c r="DG20" s="623"/>
      <c r="DH20" s="623"/>
      <c r="DI20" s="623"/>
      <c r="DJ20" s="623"/>
      <c r="DK20" s="623"/>
      <c r="DL20" s="623"/>
      <c r="DM20" s="623"/>
      <c r="DN20" s="623"/>
      <c r="DO20" s="623"/>
      <c r="DP20" s="624"/>
      <c r="DQ20" s="628">
        <v>20605555</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9753425</v>
      </c>
      <c r="S21" s="623"/>
      <c r="T21" s="623"/>
      <c r="U21" s="623"/>
      <c r="V21" s="623"/>
      <c r="W21" s="623"/>
      <c r="X21" s="623"/>
      <c r="Y21" s="624"/>
      <c r="Z21" s="660">
        <v>25.3</v>
      </c>
      <c r="AA21" s="660"/>
      <c r="AB21" s="660"/>
      <c r="AC21" s="660"/>
      <c r="AD21" s="661">
        <v>8758325</v>
      </c>
      <c r="AE21" s="661"/>
      <c r="AF21" s="661"/>
      <c r="AG21" s="661"/>
      <c r="AH21" s="661"/>
      <c r="AI21" s="661"/>
      <c r="AJ21" s="661"/>
      <c r="AK21" s="661"/>
      <c r="AL21" s="625">
        <v>51</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8758325</v>
      </c>
      <c r="S22" s="623"/>
      <c r="T22" s="623"/>
      <c r="U22" s="623"/>
      <c r="V22" s="623"/>
      <c r="W22" s="623"/>
      <c r="X22" s="623"/>
      <c r="Y22" s="624"/>
      <c r="Z22" s="660">
        <v>22.8</v>
      </c>
      <c r="AA22" s="660"/>
      <c r="AB22" s="660"/>
      <c r="AC22" s="660"/>
      <c r="AD22" s="661">
        <v>8758325</v>
      </c>
      <c r="AE22" s="661"/>
      <c r="AF22" s="661"/>
      <c r="AG22" s="661"/>
      <c r="AH22" s="661"/>
      <c r="AI22" s="661"/>
      <c r="AJ22" s="661"/>
      <c r="AK22" s="661"/>
      <c r="AL22" s="625">
        <v>51</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995100</v>
      </c>
      <c r="S23" s="623"/>
      <c r="T23" s="623"/>
      <c r="U23" s="623"/>
      <c r="V23" s="623"/>
      <c r="W23" s="623"/>
      <c r="X23" s="623"/>
      <c r="Y23" s="624"/>
      <c r="Z23" s="660">
        <v>2.6</v>
      </c>
      <c r="AA23" s="660"/>
      <c r="AB23" s="660"/>
      <c r="AC23" s="660"/>
      <c r="AD23" s="661" t="s">
        <v>122</v>
      </c>
      <c r="AE23" s="661"/>
      <c r="AF23" s="661"/>
      <c r="AG23" s="661"/>
      <c r="AH23" s="661"/>
      <c r="AI23" s="661"/>
      <c r="AJ23" s="661"/>
      <c r="AK23" s="661"/>
      <c r="AL23" s="625" t="s">
        <v>122</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v>142070</v>
      </c>
      <c r="BH23" s="623"/>
      <c r="BI23" s="623"/>
      <c r="BJ23" s="623"/>
      <c r="BK23" s="623"/>
      <c r="BL23" s="623"/>
      <c r="BM23" s="623"/>
      <c r="BN23" s="624"/>
      <c r="BO23" s="660">
        <v>2.2999999999999998</v>
      </c>
      <c r="BP23" s="660"/>
      <c r="BQ23" s="660"/>
      <c r="BR23" s="660"/>
      <c r="BS23" s="661" t="s">
        <v>122</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17726853</v>
      </c>
      <c r="CS24" s="678"/>
      <c r="CT24" s="678"/>
      <c r="CU24" s="678"/>
      <c r="CV24" s="678"/>
      <c r="CW24" s="678"/>
      <c r="CX24" s="678"/>
      <c r="CY24" s="703"/>
      <c r="CZ24" s="704">
        <v>47.6</v>
      </c>
      <c r="DA24" s="686"/>
      <c r="DB24" s="686"/>
      <c r="DC24" s="706"/>
      <c r="DD24" s="702">
        <v>11578978</v>
      </c>
      <c r="DE24" s="678"/>
      <c r="DF24" s="678"/>
      <c r="DG24" s="678"/>
      <c r="DH24" s="678"/>
      <c r="DI24" s="678"/>
      <c r="DJ24" s="678"/>
      <c r="DK24" s="703"/>
      <c r="DL24" s="702">
        <v>10735137</v>
      </c>
      <c r="DM24" s="678"/>
      <c r="DN24" s="678"/>
      <c r="DO24" s="678"/>
      <c r="DP24" s="678"/>
      <c r="DQ24" s="678"/>
      <c r="DR24" s="678"/>
      <c r="DS24" s="678"/>
      <c r="DT24" s="678"/>
      <c r="DU24" s="678"/>
      <c r="DV24" s="703"/>
      <c r="DW24" s="704">
        <v>62.3</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18278011</v>
      </c>
      <c r="S25" s="623"/>
      <c r="T25" s="623"/>
      <c r="U25" s="623"/>
      <c r="V25" s="623"/>
      <c r="W25" s="623"/>
      <c r="X25" s="623"/>
      <c r="Y25" s="624"/>
      <c r="Z25" s="660">
        <v>47.5</v>
      </c>
      <c r="AA25" s="660"/>
      <c r="AB25" s="660"/>
      <c r="AC25" s="660"/>
      <c r="AD25" s="661">
        <v>17140841</v>
      </c>
      <c r="AE25" s="661"/>
      <c r="AF25" s="661"/>
      <c r="AG25" s="661"/>
      <c r="AH25" s="661"/>
      <c r="AI25" s="661"/>
      <c r="AJ25" s="661"/>
      <c r="AK25" s="661"/>
      <c r="AL25" s="625">
        <v>99.8</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6065006</v>
      </c>
      <c r="CS25" s="635"/>
      <c r="CT25" s="635"/>
      <c r="CU25" s="635"/>
      <c r="CV25" s="635"/>
      <c r="CW25" s="635"/>
      <c r="CX25" s="635"/>
      <c r="CY25" s="636"/>
      <c r="CZ25" s="625">
        <v>16.3</v>
      </c>
      <c r="DA25" s="637"/>
      <c r="DB25" s="637"/>
      <c r="DC25" s="638"/>
      <c r="DD25" s="628">
        <v>5665443</v>
      </c>
      <c r="DE25" s="635"/>
      <c r="DF25" s="635"/>
      <c r="DG25" s="635"/>
      <c r="DH25" s="635"/>
      <c r="DI25" s="635"/>
      <c r="DJ25" s="635"/>
      <c r="DK25" s="636"/>
      <c r="DL25" s="628">
        <v>5615812</v>
      </c>
      <c r="DM25" s="635"/>
      <c r="DN25" s="635"/>
      <c r="DO25" s="635"/>
      <c r="DP25" s="635"/>
      <c r="DQ25" s="635"/>
      <c r="DR25" s="635"/>
      <c r="DS25" s="635"/>
      <c r="DT25" s="635"/>
      <c r="DU25" s="635"/>
      <c r="DV25" s="636"/>
      <c r="DW25" s="625">
        <v>32.6</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5474</v>
      </c>
      <c r="S26" s="623"/>
      <c r="T26" s="623"/>
      <c r="U26" s="623"/>
      <c r="V26" s="623"/>
      <c r="W26" s="623"/>
      <c r="X26" s="623"/>
      <c r="Y26" s="624"/>
      <c r="Z26" s="660">
        <v>0</v>
      </c>
      <c r="AA26" s="660"/>
      <c r="AB26" s="660"/>
      <c r="AC26" s="660"/>
      <c r="AD26" s="661">
        <v>5474</v>
      </c>
      <c r="AE26" s="661"/>
      <c r="AF26" s="661"/>
      <c r="AG26" s="661"/>
      <c r="AH26" s="661"/>
      <c r="AI26" s="661"/>
      <c r="AJ26" s="661"/>
      <c r="AK26" s="661"/>
      <c r="AL26" s="625">
        <v>0</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3730705</v>
      </c>
      <c r="CS26" s="623"/>
      <c r="CT26" s="623"/>
      <c r="CU26" s="623"/>
      <c r="CV26" s="623"/>
      <c r="CW26" s="623"/>
      <c r="CX26" s="623"/>
      <c r="CY26" s="624"/>
      <c r="CZ26" s="625">
        <v>10</v>
      </c>
      <c r="DA26" s="637"/>
      <c r="DB26" s="637"/>
      <c r="DC26" s="638"/>
      <c r="DD26" s="628">
        <v>3516026</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109298</v>
      </c>
      <c r="S27" s="623"/>
      <c r="T27" s="623"/>
      <c r="U27" s="623"/>
      <c r="V27" s="623"/>
      <c r="W27" s="623"/>
      <c r="X27" s="623"/>
      <c r="Y27" s="624"/>
      <c r="Z27" s="660">
        <v>0.3</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6257137</v>
      </c>
      <c r="BH27" s="623"/>
      <c r="BI27" s="623"/>
      <c r="BJ27" s="623"/>
      <c r="BK27" s="623"/>
      <c r="BL27" s="623"/>
      <c r="BM27" s="623"/>
      <c r="BN27" s="624"/>
      <c r="BO27" s="660">
        <v>100</v>
      </c>
      <c r="BP27" s="660"/>
      <c r="BQ27" s="660"/>
      <c r="BR27" s="660"/>
      <c r="BS27" s="661">
        <v>124953</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8889234</v>
      </c>
      <c r="CS27" s="635"/>
      <c r="CT27" s="635"/>
      <c r="CU27" s="635"/>
      <c r="CV27" s="635"/>
      <c r="CW27" s="635"/>
      <c r="CX27" s="635"/>
      <c r="CY27" s="636"/>
      <c r="CZ27" s="625">
        <v>23.9</v>
      </c>
      <c r="DA27" s="637"/>
      <c r="DB27" s="637"/>
      <c r="DC27" s="638"/>
      <c r="DD27" s="628">
        <v>3179605</v>
      </c>
      <c r="DE27" s="635"/>
      <c r="DF27" s="635"/>
      <c r="DG27" s="635"/>
      <c r="DH27" s="635"/>
      <c r="DI27" s="635"/>
      <c r="DJ27" s="635"/>
      <c r="DK27" s="636"/>
      <c r="DL27" s="628">
        <v>2385395</v>
      </c>
      <c r="DM27" s="635"/>
      <c r="DN27" s="635"/>
      <c r="DO27" s="635"/>
      <c r="DP27" s="635"/>
      <c r="DQ27" s="635"/>
      <c r="DR27" s="635"/>
      <c r="DS27" s="635"/>
      <c r="DT27" s="635"/>
      <c r="DU27" s="635"/>
      <c r="DV27" s="636"/>
      <c r="DW27" s="625">
        <v>13.8</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436120</v>
      </c>
      <c r="S28" s="623"/>
      <c r="T28" s="623"/>
      <c r="U28" s="623"/>
      <c r="V28" s="623"/>
      <c r="W28" s="623"/>
      <c r="X28" s="623"/>
      <c r="Y28" s="624"/>
      <c r="Z28" s="660">
        <v>1.1000000000000001</v>
      </c>
      <c r="AA28" s="660"/>
      <c r="AB28" s="660"/>
      <c r="AC28" s="660"/>
      <c r="AD28" s="661">
        <v>30853</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2772613</v>
      </c>
      <c r="CS28" s="623"/>
      <c r="CT28" s="623"/>
      <c r="CU28" s="623"/>
      <c r="CV28" s="623"/>
      <c r="CW28" s="623"/>
      <c r="CX28" s="623"/>
      <c r="CY28" s="624"/>
      <c r="CZ28" s="625">
        <v>7.4</v>
      </c>
      <c r="DA28" s="637"/>
      <c r="DB28" s="637"/>
      <c r="DC28" s="638"/>
      <c r="DD28" s="628">
        <v>2733930</v>
      </c>
      <c r="DE28" s="623"/>
      <c r="DF28" s="623"/>
      <c r="DG28" s="623"/>
      <c r="DH28" s="623"/>
      <c r="DI28" s="623"/>
      <c r="DJ28" s="623"/>
      <c r="DK28" s="624"/>
      <c r="DL28" s="628">
        <v>2733930</v>
      </c>
      <c r="DM28" s="623"/>
      <c r="DN28" s="623"/>
      <c r="DO28" s="623"/>
      <c r="DP28" s="623"/>
      <c r="DQ28" s="623"/>
      <c r="DR28" s="623"/>
      <c r="DS28" s="623"/>
      <c r="DT28" s="623"/>
      <c r="DU28" s="623"/>
      <c r="DV28" s="624"/>
      <c r="DW28" s="625">
        <v>15.9</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169831</v>
      </c>
      <c r="S29" s="623"/>
      <c r="T29" s="623"/>
      <c r="U29" s="623"/>
      <c r="V29" s="623"/>
      <c r="W29" s="623"/>
      <c r="X29" s="623"/>
      <c r="Y29" s="624"/>
      <c r="Z29" s="660">
        <v>0.4</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2771812</v>
      </c>
      <c r="CS29" s="635"/>
      <c r="CT29" s="635"/>
      <c r="CU29" s="635"/>
      <c r="CV29" s="635"/>
      <c r="CW29" s="635"/>
      <c r="CX29" s="635"/>
      <c r="CY29" s="636"/>
      <c r="CZ29" s="625">
        <v>7.4</v>
      </c>
      <c r="DA29" s="637"/>
      <c r="DB29" s="637"/>
      <c r="DC29" s="638"/>
      <c r="DD29" s="628">
        <v>2733129</v>
      </c>
      <c r="DE29" s="635"/>
      <c r="DF29" s="635"/>
      <c r="DG29" s="635"/>
      <c r="DH29" s="635"/>
      <c r="DI29" s="635"/>
      <c r="DJ29" s="635"/>
      <c r="DK29" s="636"/>
      <c r="DL29" s="628">
        <v>2733129</v>
      </c>
      <c r="DM29" s="635"/>
      <c r="DN29" s="635"/>
      <c r="DO29" s="635"/>
      <c r="DP29" s="635"/>
      <c r="DQ29" s="635"/>
      <c r="DR29" s="635"/>
      <c r="DS29" s="635"/>
      <c r="DT29" s="635"/>
      <c r="DU29" s="635"/>
      <c r="DV29" s="636"/>
      <c r="DW29" s="625">
        <v>15.9</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6682776</v>
      </c>
      <c r="S30" s="623"/>
      <c r="T30" s="623"/>
      <c r="U30" s="623"/>
      <c r="V30" s="623"/>
      <c r="W30" s="623"/>
      <c r="X30" s="623"/>
      <c r="Y30" s="624"/>
      <c r="Z30" s="660">
        <v>17.399999999999999</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2"/>
      <c r="BI30" s="692"/>
      <c r="BJ30" s="692"/>
      <c r="BK30" s="692"/>
      <c r="BL30" s="692"/>
      <c r="BM30" s="692"/>
      <c r="BN30" s="692"/>
      <c r="BO30" s="692"/>
      <c r="BP30" s="692"/>
      <c r="BQ30" s="693"/>
      <c r="BR30" s="674" t="s">
        <v>295</v>
      </c>
      <c r="BS30" s="692"/>
      <c r="BT30" s="692"/>
      <c r="BU30" s="692"/>
      <c r="BV30" s="692"/>
      <c r="BW30" s="692"/>
      <c r="BX30" s="692"/>
      <c r="BY30" s="692"/>
      <c r="BZ30" s="692"/>
      <c r="CA30" s="692"/>
      <c r="CB30" s="693"/>
      <c r="CD30" s="643"/>
      <c r="CE30" s="644"/>
      <c r="CF30" s="619" t="s">
        <v>296</v>
      </c>
      <c r="CG30" s="620"/>
      <c r="CH30" s="620"/>
      <c r="CI30" s="620"/>
      <c r="CJ30" s="620"/>
      <c r="CK30" s="620"/>
      <c r="CL30" s="620"/>
      <c r="CM30" s="620"/>
      <c r="CN30" s="620"/>
      <c r="CO30" s="620"/>
      <c r="CP30" s="620"/>
      <c r="CQ30" s="621"/>
      <c r="CR30" s="622">
        <v>2662936</v>
      </c>
      <c r="CS30" s="623"/>
      <c r="CT30" s="623"/>
      <c r="CU30" s="623"/>
      <c r="CV30" s="623"/>
      <c r="CW30" s="623"/>
      <c r="CX30" s="623"/>
      <c r="CY30" s="624"/>
      <c r="CZ30" s="625">
        <v>7.1</v>
      </c>
      <c r="DA30" s="637"/>
      <c r="DB30" s="637"/>
      <c r="DC30" s="638"/>
      <c r="DD30" s="628">
        <v>2627962</v>
      </c>
      <c r="DE30" s="623"/>
      <c r="DF30" s="623"/>
      <c r="DG30" s="623"/>
      <c r="DH30" s="623"/>
      <c r="DI30" s="623"/>
      <c r="DJ30" s="623"/>
      <c r="DK30" s="624"/>
      <c r="DL30" s="628">
        <v>2627962</v>
      </c>
      <c r="DM30" s="623"/>
      <c r="DN30" s="623"/>
      <c r="DO30" s="623"/>
      <c r="DP30" s="623"/>
      <c r="DQ30" s="623"/>
      <c r="DR30" s="623"/>
      <c r="DS30" s="623"/>
      <c r="DT30" s="623"/>
      <c r="DU30" s="623"/>
      <c r="DV30" s="624"/>
      <c r="DW30" s="625">
        <v>15.3</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4" t="s">
        <v>298</v>
      </c>
      <c r="AQ31" s="695"/>
      <c r="AR31" s="695"/>
      <c r="AS31" s="695"/>
      <c r="AT31" s="696" t="s">
        <v>299</v>
      </c>
      <c r="AU31" s="200"/>
      <c r="AV31" s="200"/>
      <c r="AW31" s="200"/>
      <c r="AX31" s="680" t="s">
        <v>177</v>
      </c>
      <c r="AY31" s="681"/>
      <c r="AZ31" s="681"/>
      <c r="BA31" s="681"/>
      <c r="BB31" s="681"/>
      <c r="BC31" s="681"/>
      <c r="BD31" s="681"/>
      <c r="BE31" s="681"/>
      <c r="BF31" s="682"/>
      <c r="BG31" s="684">
        <v>99.6</v>
      </c>
      <c r="BH31" s="685"/>
      <c r="BI31" s="685"/>
      <c r="BJ31" s="685"/>
      <c r="BK31" s="685"/>
      <c r="BL31" s="685"/>
      <c r="BM31" s="686">
        <v>98.3</v>
      </c>
      <c r="BN31" s="685"/>
      <c r="BO31" s="685"/>
      <c r="BP31" s="685"/>
      <c r="BQ31" s="687"/>
      <c r="BR31" s="684">
        <v>99.6</v>
      </c>
      <c r="BS31" s="685"/>
      <c r="BT31" s="685"/>
      <c r="BU31" s="685"/>
      <c r="BV31" s="685"/>
      <c r="BW31" s="685"/>
      <c r="BX31" s="686">
        <v>98.3</v>
      </c>
      <c r="BY31" s="685"/>
      <c r="BZ31" s="685"/>
      <c r="CA31" s="685"/>
      <c r="CB31" s="687"/>
      <c r="CD31" s="643"/>
      <c r="CE31" s="644"/>
      <c r="CF31" s="619" t="s">
        <v>300</v>
      </c>
      <c r="CG31" s="620"/>
      <c r="CH31" s="620"/>
      <c r="CI31" s="620"/>
      <c r="CJ31" s="620"/>
      <c r="CK31" s="620"/>
      <c r="CL31" s="620"/>
      <c r="CM31" s="620"/>
      <c r="CN31" s="620"/>
      <c r="CO31" s="620"/>
      <c r="CP31" s="620"/>
      <c r="CQ31" s="621"/>
      <c r="CR31" s="622">
        <v>108876</v>
      </c>
      <c r="CS31" s="635"/>
      <c r="CT31" s="635"/>
      <c r="CU31" s="635"/>
      <c r="CV31" s="635"/>
      <c r="CW31" s="635"/>
      <c r="CX31" s="635"/>
      <c r="CY31" s="636"/>
      <c r="CZ31" s="625">
        <v>0.3</v>
      </c>
      <c r="DA31" s="637"/>
      <c r="DB31" s="637"/>
      <c r="DC31" s="638"/>
      <c r="DD31" s="628">
        <v>105167</v>
      </c>
      <c r="DE31" s="635"/>
      <c r="DF31" s="635"/>
      <c r="DG31" s="635"/>
      <c r="DH31" s="635"/>
      <c r="DI31" s="635"/>
      <c r="DJ31" s="635"/>
      <c r="DK31" s="636"/>
      <c r="DL31" s="628">
        <v>105167</v>
      </c>
      <c r="DM31" s="635"/>
      <c r="DN31" s="635"/>
      <c r="DO31" s="635"/>
      <c r="DP31" s="635"/>
      <c r="DQ31" s="635"/>
      <c r="DR31" s="635"/>
      <c r="DS31" s="635"/>
      <c r="DT31" s="635"/>
      <c r="DU31" s="635"/>
      <c r="DV31" s="636"/>
      <c r="DW31" s="625">
        <v>0.6</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3380665</v>
      </c>
      <c r="S32" s="623"/>
      <c r="T32" s="623"/>
      <c r="U32" s="623"/>
      <c r="V32" s="623"/>
      <c r="W32" s="623"/>
      <c r="X32" s="623"/>
      <c r="Y32" s="624"/>
      <c r="Z32" s="660">
        <v>8.8000000000000007</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7"/>
      <c r="AU32" s="196" t="s">
        <v>302</v>
      </c>
      <c r="AX32" s="619" t="s">
        <v>303</v>
      </c>
      <c r="AY32" s="620"/>
      <c r="AZ32" s="620"/>
      <c r="BA32" s="620"/>
      <c r="BB32" s="620"/>
      <c r="BC32" s="620"/>
      <c r="BD32" s="620"/>
      <c r="BE32" s="620"/>
      <c r="BF32" s="621"/>
      <c r="BG32" s="688">
        <v>99.6</v>
      </c>
      <c r="BH32" s="635"/>
      <c r="BI32" s="635"/>
      <c r="BJ32" s="635"/>
      <c r="BK32" s="635"/>
      <c r="BL32" s="635"/>
      <c r="BM32" s="626">
        <v>98.7</v>
      </c>
      <c r="BN32" s="635"/>
      <c r="BO32" s="635"/>
      <c r="BP32" s="635"/>
      <c r="BQ32" s="658"/>
      <c r="BR32" s="688">
        <v>99.6</v>
      </c>
      <c r="BS32" s="635"/>
      <c r="BT32" s="635"/>
      <c r="BU32" s="635"/>
      <c r="BV32" s="635"/>
      <c r="BW32" s="635"/>
      <c r="BX32" s="626">
        <v>98.7</v>
      </c>
      <c r="BY32" s="635"/>
      <c r="BZ32" s="635"/>
      <c r="CA32" s="635"/>
      <c r="CB32" s="658"/>
      <c r="CD32" s="645"/>
      <c r="CE32" s="646"/>
      <c r="CF32" s="619" t="s">
        <v>304</v>
      </c>
      <c r="CG32" s="620"/>
      <c r="CH32" s="620"/>
      <c r="CI32" s="620"/>
      <c r="CJ32" s="620"/>
      <c r="CK32" s="620"/>
      <c r="CL32" s="620"/>
      <c r="CM32" s="620"/>
      <c r="CN32" s="620"/>
      <c r="CO32" s="620"/>
      <c r="CP32" s="620"/>
      <c r="CQ32" s="621"/>
      <c r="CR32" s="622">
        <v>801</v>
      </c>
      <c r="CS32" s="623"/>
      <c r="CT32" s="623"/>
      <c r="CU32" s="623"/>
      <c r="CV32" s="623"/>
      <c r="CW32" s="623"/>
      <c r="CX32" s="623"/>
      <c r="CY32" s="624"/>
      <c r="CZ32" s="625">
        <v>0</v>
      </c>
      <c r="DA32" s="637"/>
      <c r="DB32" s="637"/>
      <c r="DC32" s="638"/>
      <c r="DD32" s="628">
        <v>801</v>
      </c>
      <c r="DE32" s="623"/>
      <c r="DF32" s="623"/>
      <c r="DG32" s="623"/>
      <c r="DH32" s="623"/>
      <c r="DI32" s="623"/>
      <c r="DJ32" s="623"/>
      <c r="DK32" s="624"/>
      <c r="DL32" s="628">
        <v>801</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145763</v>
      </c>
      <c r="S33" s="623"/>
      <c r="T33" s="623"/>
      <c r="U33" s="623"/>
      <c r="V33" s="623"/>
      <c r="W33" s="623"/>
      <c r="X33" s="623"/>
      <c r="Y33" s="624"/>
      <c r="Z33" s="660">
        <v>0.4</v>
      </c>
      <c r="AA33" s="660"/>
      <c r="AB33" s="660"/>
      <c r="AC33" s="660"/>
      <c r="AD33" s="661" t="s">
        <v>122</v>
      </c>
      <c r="AE33" s="661"/>
      <c r="AF33" s="661"/>
      <c r="AG33" s="661"/>
      <c r="AH33" s="661"/>
      <c r="AI33" s="661"/>
      <c r="AJ33" s="661"/>
      <c r="AK33" s="661"/>
      <c r="AL33" s="625" t="s">
        <v>122</v>
      </c>
      <c r="AM33" s="626"/>
      <c r="AN33" s="626"/>
      <c r="AO33" s="662"/>
      <c r="AP33" s="665"/>
      <c r="AQ33" s="666"/>
      <c r="AR33" s="666"/>
      <c r="AS33" s="666"/>
      <c r="AT33" s="698"/>
      <c r="AU33" s="201"/>
      <c r="AV33" s="201"/>
      <c r="AW33" s="201"/>
      <c r="AX33" s="603" t="s">
        <v>306</v>
      </c>
      <c r="AY33" s="604"/>
      <c r="AZ33" s="604"/>
      <c r="BA33" s="604"/>
      <c r="BB33" s="604"/>
      <c r="BC33" s="604"/>
      <c r="BD33" s="604"/>
      <c r="BE33" s="604"/>
      <c r="BF33" s="605"/>
      <c r="BG33" s="683">
        <v>99.6</v>
      </c>
      <c r="BH33" s="607"/>
      <c r="BI33" s="607"/>
      <c r="BJ33" s="607"/>
      <c r="BK33" s="607"/>
      <c r="BL33" s="607"/>
      <c r="BM33" s="653">
        <v>97.8</v>
      </c>
      <c r="BN33" s="607"/>
      <c r="BO33" s="607"/>
      <c r="BP33" s="607"/>
      <c r="BQ33" s="670"/>
      <c r="BR33" s="683">
        <v>99.6</v>
      </c>
      <c r="BS33" s="607"/>
      <c r="BT33" s="607"/>
      <c r="BU33" s="607"/>
      <c r="BV33" s="607"/>
      <c r="BW33" s="607"/>
      <c r="BX33" s="653">
        <v>97.9</v>
      </c>
      <c r="BY33" s="607"/>
      <c r="BZ33" s="607"/>
      <c r="CA33" s="607"/>
      <c r="CB33" s="670"/>
      <c r="CD33" s="619" t="s">
        <v>307</v>
      </c>
      <c r="CE33" s="620"/>
      <c r="CF33" s="620"/>
      <c r="CG33" s="620"/>
      <c r="CH33" s="620"/>
      <c r="CI33" s="620"/>
      <c r="CJ33" s="620"/>
      <c r="CK33" s="620"/>
      <c r="CL33" s="620"/>
      <c r="CM33" s="620"/>
      <c r="CN33" s="620"/>
      <c r="CO33" s="620"/>
      <c r="CP33" s="620"/>
      <c r="CQ33" s="621"/>
      <c r="CR33" s="622">
        <v>14166837</v>
      </c>
      <c r="CS33" s="635"/>
      <c r="CT33" s="635"/>
      <c r="CU33" s="635"/>
      <c r="CV33" s="635"/>
      <c r="CW33" s="635"/>
      <c r="CX33" s="635"/>
      <c r="CY33" s="636"/>
      <c r="CZ33" s="625">
        <v>38</v>
      </c>
      <c r="DA33" s="637"/>
      <c r="DB33" s="637"/>
      <c r="DC33" s="638"/>
      <c r="DD33" s="628">
        <v>8194313</v>
      </c>
      <c r="DE33" s="635"/>
      <c r="DF33" s="635"/>
      <c r="DG33" s="635"/>
      <c r="DH33" s="635"/>
      <c r="DI33" s="635"/>
      <c r="DJ33" s="635"/>
      <c r="DK33" s="636"/>
      <c r="DL33" s="628">
        <v>6264636</v>
      </c>
      <c r="DM33" s="635"/>
      <c r="DN33" s="635"/>
      <c r="DO33" s="635"/>
      <c r="DP33" s="635"/>
      <c r="DQ33" s="635"/>
      <c r="DR33" s="635"/>
      <c r="DS33" s="635"/>
      <c r="DT33" s="635"/>
      <c r="DU33" s="635"/>
      <c r="DV33" s="636"/>
      <c r="DW33" s="625">
        <v>36.4</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702062</v>
      </c>
      <c r="S34" s="623"/>
      <c r="T34" s="623"/>
      <c r="U34" s="623"/>
      <c r="V34" s="623"/>
      <c r="W34" s="623"/>
      <c r="X34" s="623"/>
      <c r="Y34" s="624"/>
      <c r="Z34" s="660">
        <v>1.8</v>
      </c>
      <c r="AA34" s="660"/>
      <c r="AB34" s="660"/>
      <c r="AC34" s="660"/>
      <c r="AD34" s="661" t="s">
        <v>122</v>
      </c>
      <c r="AE34" s="661"/>
      <c r="AF34" s="661"/>
      <c r="AG34" s="661"/>
      <c r="AH34" s="661"/>
      <c r="AI34" s="661"/>
      <c r="AJ34" s="661"/>
      <c r="AK34" s="661"/>
      <c r="AL34" s="625" t="s">
        <v>122</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309</v>
      </c>
      <c r="CE34" s="620"/>
      <c r="CF34" s="620"/>
      <c r="CG34" s="620"/>
      <c r="CH34" s="620"/>
      <c r="CI34" s="620"/>
      <c r="CJ34" s="620"/>
      <c r="CK34" s="620"/>
      <c r="CL34" s="620"/>
      <c r="CM34" s="620"/>
      <c r="CN34" s="620"/>
      <c r="CO34" s="620"/>
      <c r="CP34" s="620"/>
      <c r="CQ34" s="621"/>
      <c r="CR34" s="622">
        <v>4272903</v>
      </c>
      <c r="CS34" s="623"/>
      <c r="CT34" s="623"/>
      <c r="CU34" s="623"/>
      <c r="CV34" s="623"/>
      <c r="CW34" s="623"/>
      <c r="CX34" s="623"/>
      <c r="CY34" s="624"/>
      <c r="CZ34" s="625">
        <v>11.5</v>
      </c>
      <c r="DA34" s="637"/>
      <c r="DB34" s="637"/>
      <c r="DC34" s="638"/>
      <c r="DD34" s="628">
        <v>3227582</v>
      </c>
      <c r="DE34" s="623"/>
      <c r="DF34" s="623"/>
      <c r="DG34" s="623"/>
      <c r="DH34" s="623"/>
      <c r="DI34" s="623"/>
      <c r="DJ34" s="623"/>
      <c r="DK34" s="624"/>
      <c r="DL34" s="628">
        <v>2672348</v>
      </c>
      <c r="DM34" s="623"/>
      <c r="DN34" s="623"/>
      <c r="DO34" s="623"/>
      <c r="DP34" s="623"/>
      <c r="DQ34" s="623"/>
      <c r="DR34" s="623"/>
      <c r="DS34" s="623"/>
      <c r="DT34" s="623"/>
      <c r="DU34" s="623"/>
      <c r="DV34" s="624"/>
      <c r="DW34" s="625">
        <v>15.5</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2595189</v>
      </c>
      <c r="S35" s="623"/>
      <c r="T35" s="623"/>
      <c r="U35" s="623"/>
      <c r="V35" s="623"/>
      <c r="W35" s="623"/>
      <c r="X35" s="623"/>
      <c r="Y35" s="624"/>
      <c r="Z35" s="660">
        <v>6.7</v>
      </c>
      <c r="AA35" s="660"/>
      <c r="AB35" s="660"/>
      <c r="AC35" s="660"/>
      <c r="AD35" s="661" t="s">
        <v>122</v>
      </c>
      <c r="AE35" s="661"/>
      <c r="AF35" s="661"/>
      <c r="AG35" s="661"/>
      <c r="AH35" s="661"/>
      <c r="AI35" s="661"/>
      <c r="AJ35" s="661"/>
      <c r="AK35" s="661"/>
      <c r="AL35" s="625" t="s">
        <v>122</v>
      </c>
      <c r="AM35" s="626"/>
      <c r="AN35" s="626"/>
      <c r="AO35" s="662"/>
      <c r="AP35" s="206"/>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272565</v>
      </c>
      <c r="CS35" s="635"/>
      <c r="CT35" s="635"/>
      <c r="CU35" s="635"/>
      <c r="CV35" s="635"/>
      <c r="CW35" s="635"/>
      <c r="CX35" s="635"/>
      <c r="CY35" s="636"/>
      <c r="CZ35" s="625">
        <v>0.7</v>
      </c>
      <c r="DA35" s="637"/>
      <c r="DB35" s="637"/>
      <c r="DC35" s="638"/>
      <c r="DD35" s="628">
        <v>184881</v>
      </c>
      <c r="DE35" s="635"/>
      <c r="DF35" s="635"/>
      <c r="DG35" s="635"/>
      <c r="DH35" s="635"/>
      <c r="DI35" s="635"/>
      <c r="DJ35" s="635"/>
      <c r="DK35" s="636"/>
      <c r="DL35" s="628">
        <v>184881</v>
      </c>
      <c r="DM35" s="635"/>
      <c r="DN35" s="635"/>
      <c r="DO35" s="635"/>
      <c r="DP35" s="635"/>
      <c r="DQ35" s="635"/>
      <c r="DR35" s="635"/>
      <c r="DS35" s="635"/>
      <c r="DT35" s="635"/>
      <c r="DU35" s="635"/>
      <c r="DV35" s="636"/>
      <c r="DW35" s="625">
        <v>1.1000000000000001</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580383</v>
      </c>
      <c r="S36" s="623"/>
      <c r="T36" s="623"/>
      <c r="U36" s="623"/>
      <c r="V36" s="623"/>
      <c r="W36" s="623"/>
      <c r="X36" s="623"/>
      <c r="Y36" s="624"/>
      <c r="Z36" s="660">
        <v>1.5</v>
      </c>
      <c r="AA36" s="660"/>
      <c r="AB36" s="660"/>
      <c r="AC36" s="660"/>
      <c r="AD36" s="661" t="s">
        <v>122</v>
      </c>
      <c r="AE36" s="661"/>
      <c r="AF36" s="661"/>
      <c r="AG36" s="661"/>
      <c r="AH36" s="661"/>
      <c r="AI36" s="661"/>
      <c r="AJ36" s="661"/>
      <c r="AK36" s="661"/>
      <c r="AL36" s="625" t="s">
        <v>122</v>
      </c>
      <c r="AM36" s="626"/>
      <c r="AN36" s="626"/>
      <c r="AO36" s="662"/>
      <c r="AP36" s="206"/>
      <c r="AQ36" s="671" t="s">
        <v>315</v>
      </c>
      <c r="AR36" s="672"/>
      <c r="AS36" s="672"/>
      <c r="AT36" s="672"/>
      <c r="AU36" s="672"/>
      <c r="AV36" s="672"/>
      <c r="AW36" s="672"/>
      <c r="AX36" s="672"/>
      <c r="AY36" s="673"/>
      <c r="AZ36" s="677">
        <v>3824469</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63362</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6000121</v>
      </c>
      <c r="CS36" s="623"/>
      <c r="CT36" s="623"/>
      <c r="CU36" s="623"/>
      <c r="CV36" s="623"/>
      <c r="CW36" s="623"/>
      <c r="CX36" s="623"/>
      <c r="CY36" s="624"/>
      <c r="CZ36" s="625">
        <v>16.100000000000001</v>
      </c>
      <c r="DA36" s="637"/>
      <c r="DB36" s="637"/>
      <c r="DC36" s="638"/>
      <c r="DD36" s="628">
        <v>2203253</v>
      </c>
      <c r="DE36" s="623"/>
      <c r="DF36" s="623"/>
      <c r="DG36" s="623"/>
      <c r="DH36" s="623"/>
      <c r="DI36" s="623"/>
      <c r="DJ36" s="623"/>
      <c r="DK36" s="624"/>
      <c r="DL36" s="628">
        <v>1084554</v>
      </c>
      <c r="DM36" s="623"/>
      <c r="DN36" s="623"/>
      <c r="DO36" s="623"/>
      <c r="DP36" s="623"/>
      <c r="DQ36" s="623"/>
      <c r="DR36" s="623"/>
      <c r="DS36" s="623"/>
      <c r="DT36" s="623"/>
      <c r="DU36" s="623"/>
      <c r="DV36" s="624"/>
      <c r="DW36" s="625">
        <v>6.3</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352092</v>
      </c>
      <c r="S37" s="623"/>
      <c r="T37" s="623"/>
      <c r="U37" s="623"/>
      <c r="V37" s="623"/>
      <c r="W37" s="623"/>
      <c r="X37" s="623"/>
      <c r="Y37" s="624"/>
      <c r="Z37" s="660">
        <v>0.9</v>
      </c>
      <c r="AA37" s="660"/>
      <c r="AB37" s="660"/>
      <c r="AC37" s="660"/>
      <c r="AD37" s="661">
        <v>705</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711062</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-46061</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2830253</v>
      </c>
      <c r="CS37" s="635"/>
      <c r="CT37" s="635"/>
      <c r="CU37" s="635"/>
      <c r="CV37" s="635"/>
      <c r="CW37" s="635"/>
      <c r="CX37" s="635"/>
      <c r="CY37" s="636"/>
      <c r="CZ37" s="625">
        <v>7.6</v>
      </c>
      <c r="DA37" s="637"/>
      <c r="DB37" s="637"/>
      <c r="DC37" s="638"/>
      <c r="DD37" s="628">
        <v>41133</v>
      </c>
      <c r="DE37" s="635"/>
      <c r="DF37" s="635"/>
      <c r="DG37" s="635"/>
      <c r="DH37" s="635"/>
      <c r="DI37" s="635"/>
      <c r="DJ37" s="635"/>
      <c r="DK37" s="636"/>
      <c r="DL37" s="628">
        <v>29103</v>
      </c>
      <c r="DM37" s="635"/>
      <c r="DN37" s="635"/>
      <c r="DO37" s="635"/>
      <c r="DP37" s="635"/>
      <c r="DQ37" s="635"/>
      <c r="DR37" s="635"/>
      <c r="DS37" s="635"/>
      <c r="DT37" s="635"/>
      <c r="DU37" s="635"/>
      <c r="DV37" s="636"/>
      <c r="DW37" s="625">
        <v>0.2</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5054878</v>
      </c>
      <c r="S38" s="623"/>
      <c r="T38" s="623"/>
      <c r="U38" s="623"/>
      <c r="V38" s="623"/>
      <c r="W38" s="623"/>
      <c r="X38" s="623"/>
      <c r="Y38" s="624"/>
      <c r="Z38" s="660">
        <v>13.1</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147254</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6843</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2966153</v>
      </c>
      <c r="CS38" s="623"/>
      <c r="CT38" s="623"/>
      <c r="CU38" s="623"/>
      <c r="CV38" s="623"/>
      <c r="CW38" s="623"/>
      <c r="CX38" s="623"/>
      <c r="CY38" s="624"/>
      <c r="CZ38" s="625">
        <v>8</v>
      </c>
      <c r="DA38" s="637"/>
      <c r="DB38" s="637"/>
      <c r="DC38" s="638"/>
      <c r="DD38" s="628">
        <v>2438942</v>
      </c>
      <c r="DE38" s="623"/>
      <c r="DF38" s="623"/>
      <c r="DG38" s="623"/>
      <c r="DH38" s="623"/>
      <c r="DI38" s="623"/>
      <c r="DJ38" s="623"/>
      <c r="DK38" s="624"/>
      <c r="DL38" s="628">
        <v>2322853</v>
      </c>
      <c r="DM38" s="623"/>
      <c r="DN38" s="623"/>
      <c r="DO38" s="623"/>
      <c r="DP38" s="623"/>
      <c r="DQ38" s="623"/>
      <c r="DR38" s="623"/>
      <c r="DS38" s="623"/>
      <c r="DT38" s="623"/>
      <c r="DU38" s="623"/>
      <c r="DV38" s="624"/>
      <c r="DW38" s="625">
        <v>13.5</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t="s">
        <v>122</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9811</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624845</v>
      </c>
      <c r="CS39" s="635"/>
      <c r="CT39" s="635"/>
      <c r="CU39" s="635"/>
      <c r="CV39" s="635"/>
      <c r="CW39" s="635"/>
      <c r="CX39" s="635"/>
      <c r="CY39" s="636"/>
      <c r="CZ39" s="625">
        <v>1.7</v>
      </c>
      <c r="DA39" s="637"/>
      <c r="DB39" s="637"/>
      <c r="DC39" s="638"/>
      <c r="DD39" s="628">
        <v>139655</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47778</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02"/>
      <c r="BM40" s="620" t="s">
        <v>333</v>
      </c>
      <c r="BN40" s="620"/>
      <c r="BO40" s="620"/>
      <c r="BP40" s="620"/>
      <c r="BQ40" s="620"/>
      <c r="BR40" s="620"/>
      <c r="BS40" s="620"/>
      <c r="BT40" s="620"/>
      <c r="BU40" s="621"/>
      <c r="BV40" s="622">
        <v>83</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30250</v>
      </c>
      <c r="CS40" s="623"/>
      <c r="CT40" s="623"/>
      <c r="CU40" s="623"/>
      <c r="CV40" s="623"/>
      <c r="CW40" s="623"/>
      <c r="CX40" s="623"/>
      <c r="CY40" s="624"/>
      <c r="CZ40" s="625">
        <v>0.1</v>
      </c>
      <c r="DA40" s="637"/>
      <c r="DB40" s="637"/>
      <c r="DC40" s="638"/>
      <c r="DD40" s="628" t="s">
        <v>122</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38492542</v>
      </c>
      <c r="S41" s="647"/>
      <c r="T41" s="647"/>
      <c r="U41" s="647"/>
      <c r="V41" s="647"/>
      <c r="W41" s="647"/>
      <c r="X41" s="647"/>
      <c r="Y41" s="650"/>
      <c r="Z41" s="651">
        <v>100</v>
      </c>
      <c r="AA41" s="651"/>
      <c r="AB41" s="651"/>
      <c r="AC41" s="651"/>
      <c r="AD41" s="652">
        <v>17177873</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543137</v>
      </c>
      <c r="BA41" s="623"/>
      <c r="BB41" s="623"/>
      <c r="BC41" s="623"/>
      <c r="BD41" s="635"/>
      <c r="BE41" s="635"/>
      <c r="BF41" s="658"/>
      <c r="BG41" s="663"/>
      <c r="BH41" s="664"/>
      <c r="BI41" s="664"/>
      <c r="BJ41" s="664"/>
      <c r="BK41" s="664"/>
      <c r="BL41" s="202"/>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2423016</v>
      </c>
      <c r="BA42" s="647"/>
      <c r="BB42" s="647"/>
      <c r="BC42" s="647"/>
      <c r="BD42" s="607"/>
      <c r="BE42" s="607"/>
      <c r="BF42" s="670"/>
      <c r="BG42" s="665"/>
      <c r="BH42" s="666"/>
      <c r="BI42" s="666"/>
      <c r="BJ42" s="666"/>
      <c r="BK42" s="666"/>
      <c r="BL42" s="203"/>
      <c r="BM42" s="604" t="s">
        <v>340</v>
      </c>
      <c r="BN42" s="604"/>
      <c r="BO42" s="604"/>
      <c r="BP42" s="604"/>
      <c r="BQ42" s="604"/>
      <c r="BR42" s="604"/>
      <c r="BS42" s="604"/>
      <c r="BT42" s="604"/>
      <c r="BU42" s="605"/>
      <c r="BV42" s="606">
        <v>438</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5350819</v>
      </c>
      <c r="CS42" s="635"/>
      <c r="CT42" s="635"/>
      <c r="CU42" s="635"/>
      <c r="CV42" s="635"/>
      <c r="CW42" s="635"/>
      <c r="CX42" s="635"/>
      <c r="CY42" s="636"/>
      <c r="CZ42" s="625">
        <v>14.4</v>
      </c>
      <c r="DA42" s="637"/>
      <c r="DB42" s="637"/>
      <c r="DC42" s="638"/>
      <c r="DD42" s="628">
        <v>832264</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342</v>
      </c>
      <c r="CD43" s="619" t="s">
        <v>343</v>
      </c>
      <c r="CE43" s="620"/>
      <c r="CF43" s="620"/>
      <c r="CG43" s="620"/>
      <c r="CH43" s="620"/>
      <c r="CI43" s="620"/>
      <c r="CJ43" s="620"/>
      <c r="CK43" s="620"/>
      <c r="CL43" s="620"/>
      <c r="CM43" s="620"/>
      <c r="CN43" s="620"/>
      <c r="CO43" s="620"/>
      <c r="CP43" s="620"/>
      <c r="CQ43" s="621"/>
      <c r="CR43" s="622">
        <v>94500</v>
      </c>
      <c r="CS43" s="635"/>
      <c r="CT43" s="635"/>
      <c r="CU43" s="635"/>
      <c r="CV43" s="635"/>
      <c r="CW43" s="635"/>
      <c r="CX43" s="635"/>
      <c r="CY43" s="636"/>
      <c r="CZ43" s="625">
        <v>0.3</v>
      </c>
      <c r="DA43" s="637"/>
      <c r="DB43" s="637"/>
      <c r="DC43" s="638"/>
      <c r="DD43" s="628">
        <v>94500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4935409</v>
      </c>
      <c r="CS44" s="623"/>
      <c r="CT44" s="623"/>
      <c r="CU44" s="623"/>
      <c r="CV44" s="623"/>
      <c r="CW44" s="623"/>
      <c r="CX44" s="623"/>
      <c r="CY44" s="624"/>
      <c r="CZ44" s="625">
        <v>13.3</v>
      </c>
      <c r="DA44" s="626"/>
      <c r="DB44" s="626"/>
      <c r="DC44" s="627"/>
      <c r="DD44" s="628">
        <v>682400</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3191596</v>
      </c>
      <c r="CS45" s="635"/>
      <c r="CT45" s="635"/>
      <c r="CU45" s="635"/>
      <c r="CV45" s="635"/>
      <c r="CW45" s="635"/>
      <c r="CX45" s="635"/>
      <c r="CY45" s="636"/>
      <c r="CZ45" s="625">
        <v>8.6</v>
      </c>
      <c r="DA45" s="637"/>
      <c r="DB45" s="637"/>
      <c r="DC45" s="638"/>
      <c r="DD45" s="628">
        <v>224726</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348</v>
      </c>
      <c r="CG46" s="620"/>
      <c r="CH46" s="620"/>
      <c r="CI46" s="620"/>
      <c r="CJ46" s="620"/>
      <c r="CK46" s="620"/>
      <c r="CL46" s="620"/>
      <c r="CM46" s="620"/>
      <c r="CN46" s="620"/>
      <c r="CO46" s="620"/>
      <c r="CP46" s="620"/>
      <c r="CQ46" s="621"/>
      <c r="CR46" s="622">
        <v>1477503</v>
      </c>
      <c r="CS46" s="623"/>
      <c r="CT46" s="623"/>
      <c r="CU46" s="623"/>
      <c r="CV46" s="623"/>
      <c r="CW46" s="623"/>
      <c r="CX46" s="623"/>
      <c r="CY46" s="624"/>
      <c r="CZ46" s="625">
        <v>4</v>
      </c>
      <c r="DA46" s="626"/>
      <c r="DB46" s="626"/>
      <c r="DC46" s="627"/>
      <c r="DD46" s="628">
        <v>432617</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349</v>
      </c>
      <c r="CG47" s="620"/>
      <c r="CH47" s="620"/>
      <c r="CI47" s="620"/>
      <c r="CJ47" s="620"/>
      <c r="CK47" s="620"/>
      <c r="CL47" s="620"/>
      <c r="CM47" s="620"/>
      <c r="CN47" s="620"/>
      <c r="CO47" s="620"/>
      <c r="CP47" s="620"/>
      <c r="CQ47" s="621"/>
      <c r="CR47" s="622">
        <v>415410</v>
      </c>
      <c r="CS47" s="635"/>
      <c r="CT47" s="635"/>
      <c r="CU47" s="635"/>
      <c r="CV47" s="635"/>
      <c r="CW47" s="635"/>
      <c r="CX47" s="635"/>
      <c r="CY47" s="636"/>
      <c r="CZ47" s="625">
        <v>1.1000000000000001</v>
      </c>
      <c r="DA47" s="637"/>
      <c r="DB47" s="637"/>
      <c r="DC47" s="638"/>
      <c r="DD47" s="628">
        <v>149864</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351</v>
      </c>
      <c r="CE49" s="604"/>
      <c r="CF49" s="604"/>
      <c r="CG49" s="604"/>
      <c r="CH49" s="604"/>
      <c r="CI49" s="604"/>
      <c r="CJ49" s="604"/>
      <c r="CK49" s="604"/>
      <c r="CL49" s="604"/>
      <c r="CM49" s="604"/>
      <c r="CN49" s="604"/>
      <c r="CO49" s="604"/>
      <c r="CP49" s="604"/>
      <c r="CQ49" s="605"/>
      <c r="CR49" s="606">
        <v>37244509</v>
      </c>
      <c r="CS49" s="607"/>
      <c r="CT49" s="607"/>
      <c r="CU49" s="607"/>
      <c r="CV49" s="607"/>
      <c r="CW49" s="607"/>
      <c r="CX49" s="607"/>
      <c r="CY49" s="608"/>
      <c r="CZ49" s="609">
        <v>100</v>
      </c>
      <c r="DA49" s="610"/>
      <c r="DB49" s="610"/>
      <c r="DC49" s="611"/>
      <c r="DD49" s="612">
        <v>20605555</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YevDLKhgRUygO3N8bB6WSN1kjRC0+wrbY/Ju4gLjkhImxEpPmfmVD10XTo0yiPtbbE7peJ6mCu1Sl+qRsAH8Sw==" saltValue="vlR/oZeP29y40lN5wNR2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353</v>
      </c>
      <c r="DK2" s="1093"/>
      <c r="DL2" s="1093"/>
      <c r="DM2" s="1093"/>
      <c r="DN2" s="1093"/>
      <c r="DO2" s="1094"/>
      <c r="DP2" s="210"/>
      <c r="DQ2" s="1092" t="s">
        <v>354</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14"/>
      <c r="BA5" s="214"/>
      <c r="BB5" s="214"/>
      <c r="BC5" s="214"/>
      <c r="BD5" s="214"/>
      <c r="BE5" s="215"/>
      <c r="BF5" s="215"/>
      <c r="BG5" s="215"/>
      <c r="BH5" s="215"/>
      <c r="BI5" s="215"/>
      <c r="BJ5" s="215"/>
      <c r="BK5" s="215"/>
      <c r="BL5" s="215"/>
      <c r="BM5" s="215"/>
      <c r="BN5" s="215"/>
      <c r="BO5" s="215"/>
      <c r="BP5" s="215"/>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374</v>
      </c>
      <c r="C7" s="1049"/>
      <c r="D7" s="1049"/>
      <c r="E7" s="1049"/>
      <c r="F7" s="1049"/>
      <c r="G7" s="1049"/>
      <c r="H7" s="1049"/>
      <c r="I7" s="1049"/>
      <c r="J7" s="1049"/>
      <c r="K7" s="1049"/>
      <c r="L7" s="1049"/>
      <c r="M7" s="1049"/>
      <c r="N7" s="1049"/>
      <c r="O7" s="1049"/>
      <c r="P7" s="1050"/>
      <c r="Q7" s="1103">
        <v>35801</v>
      </c>
      <c r="R7" s="1104"/>
      <c r="S7" s="1104"/>
      <c r="T7" s="1104"/>
      <c r="U7" s="1104"/>
      <c r="V7" s="1104">
        <v>37253</v>
      </c>
      <c r="W7" s="1104"/>
      <c r="X7" s="1104"/>
      <c r="Y7" s="1104"/>
      <c r="Z7" s="1104"/>
      <c r="AA7" s="1104">
        <v>1248</v>
      </c>
      <c r="AB7" s="1104"/>
      <c r="AC7" s="1104"/>
      <c r="AD7" s="1104"/>
      <c r="AE7" s="1105"/>
      <c r="AF7" s="1106">
        <v>1171</v>
      </c>
      <c r="AG7" s="1107"/>
      <c r="AH7" s="1107"/>
      <c r="AI7" s="1107"/>
      <c r="AJ7" s="1108"/>
      <c r="AK7" s="1109">
        <v>2595</v>
      </c>
      <c r="AL7" s="1110"/>
      <c r="AM7" s="1110"/>
      <c r="AN7" s="1110"/>
      <c r="AO7" s="1110"/>
      <c r="AP7" s="1110">
        <v>30646</v>
      </c>
      <c r="AQ7" s="1110"/>
      <c r="AR7" s="1110"/>
      <c r="AS7" s="1110"/>
      <c r="AT7" s="1110"/>
      <c r="AU7" s="1111" t="s">
        <v>551</v>
      </c>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546</v>
      </c>
      <c r="BT7" s="1101"/>
      <c r="BU7" s="1101"/>
      <c r="BV7" s="1101"/>
      <c r="BW7" s="1101"/>
      <c r="BX7" s="1101"/>
      <c r="BY7" s="1101"/>
      <c r="BZ7" s="1101"/>
      <c r="CA7" s="1101"/>
      <c r="CB7" s="1101"/>
      <c r="CC7" s="1101"/>
      <c r="CD7" s="1101"/>
      <c r="CE7" s="1101"/>
      <c r="CF7" s="1101"/>
      <c r="CG7" s="1113"/>
      <c r="CH7" s="1097">
        <v>-9</v>
      </c>
      <c r="CI7" s="1098"/>
      <c r="CJ7" s="1098"/>
      <c r="CK7" s="1098"/>
      <c r="CL7" s="1099"/>
      <c r="CM7" s="1097">
        <v>-324</v>
      </c>
      <c r="CN7" s="1098"/>
      <c r="CO7" s="1098"/>
      <c r="CP7" s="1098"/>
      <c r="CQ7" s="1099"/>
      <c r="CR7" s="1097">
        <v>4</v>
      </c>
      <c r="CS7" s="1098"/>
      <c r="CT7" s="1098"/>
      <c r="CU7" s="1098"/>
      <c r="CV7" s="1099"/>
      <c r="CW7" s="1097" t="s">
        <v>486</v>
      </c>
      <c r="CX7" s="1098"/>
      <c r="CY7" s="1098"/>
      <c r="CZ7" s="1098"/>
      <c r="DA7" s="1099"/>
      <c r="DB7" s="1097" t="s">
        <v>486</v>
      </c>
      <c r="DC7" s="1098"/>
      <c r="DD7" s="1098"/>
      <c r="DE7" s="1098"/>
      <c r="DF7" s="1099"/>
      <c r="DG7" s="1097">
        <v>726</v>
      </c>
      <c r="DH7" s="1098"/>
      <c r="DI7" s="1098"/>
      <c r="DJ7" s="1098"/>
      <c r="DK7" s="1099"/>
      <c r="DL7" s="1097" t="s">
        <v>486</v>
      </c>
      <c r="DM7" s="1098"/>
      <c r="DN7" s="1098"/>
      <c r="DO7" s="1098"/>
      <c r="DP7" s="1099"/>
      <c r="DQ7" s="1097" t="s">
        <v>486</v>
      </c>
      <c r="DR7" s="1098"/>
      <c r="DS7" s="1098"/>
      <c r="DT7" s="1098"/>
      <c r="DU7" s="1099"/>
      <c r="DV7" s="1100"/>
      <c r="DW7" s="1101"/>
      <c r="DX7" s="1101"/>
      <c r="DY7" s="1101"/>
      <c r="DZ7" s="1102"/>
      <c r="EA7" s="217"/>
    </row>
    <row r="8" spans="1:131" s="218" customFormat="1" ht="26.25" customHeight="1" x14ac:dyDescent="0.15">
      <c r="A8" s="221">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t="s">
        <v>547</v>
      </c>
      <c r="BT8" s="994"/>
      <c r="BU8" s="994"/>
      <c r="BV8" s="994"/>
      <c r="BW8" s="994"/>
      <c r="BX8" s="994"/>
      <c r="BY8" s="994"/>
      <c r="BZ8" s="994"/>
      <c r="CA8" s="994"/>
      <c r="CB8" s="994"/>
      <c r="CC8" s="994"/>
      <c r="CD8" s="994"/>
      <c r="CE8" s="994"/>
      <c r="CF8" s="994"/>
      <c r="CG8" s="1015"/>
      <c r="CH8" s="990">
        <v>2</v>
      </c>
      <c r="CI8" s="991"/>
      <c r="CJ8" s="991"/>
      <c r="CK8" s="991"/>
      <c r="CL8" s="992"/>
      <c r="CM8" s="990">
        <v>28</v>
      </c>
      <c r="CN8" s="991"/>
      <c r="CO8" s="991"/>
      <c r="CP8" s="991"/>
      <c r="CQ8" s="992"/>
      <c r="CR8" s="990">
        <v>30</v>
      </c>
      <c r="CS8" s="991"/>
      <c r="CT8" s="991"/>
      <c r="CU8" s="991"/>
      <c r="CV8" s="992"/>
      <c r="CW8" s="990">
        <v>22</v>
      </c>
      <c r="CX8" s="991"/>
      <c r="CY8" s="991"/>
      <c r="CZ8" s="991"/>
      <c r="DA8" s="992"/>
      <c r="DB8" s="990" t="s">
        <v>486</v>
      </c>
      <c r="DC8" s="991"/>
      <c r="DD8" s="991"/>
      <c r="DE8" s="991"/>
      <c r="DF8" s="992"/>
      <c r="DG8" s="990" t="s">
        <v>486</v>
      </c>
      <c r="DH8" s="991"/>
      <c r="DI8" s="991"/>
      <c r="DJ8" s="991"/>
      <c r="DK8" s="992"/>
      <c r="DL8" s="990" t="s">
        <v>486</v>
      </c>
      <c r="DM8" s="991"/>
      <c r="DN8" s="991"/>
      <c r="DO8" s="991"/>
      <c r="DP8" s="992"/>
      <c r="DQ8" s="990" t="s">
        <v>486</v>
      </c>
      <c r="DR8" s="991"/>
      <c r="DS8" s="991"/>
      <c r="DT8" s="991"/>
      <c r="DU8" s="992"/>
      <c r="DV8" s="993"/>
      <c r="DW8" s="994"/>
      <c r="DX8" s="994"/>
      <c r="DY8" s="994"/>
      <c r="DZ8" s="995"/>
      <c r="EA8" s="217"/>
    </row>
    <row r="9" spans="1:131" s="218" customFormat="1" ht="26.25" customHeight="1" x14ac:dyDescent="0.15">
      <c r="A9" s="221">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t="s">
        <v>548</v>
      </c>
      <c r="BT9" s="994"/>
      <c r="BU9" s="994"/>
      <c r="BV9" s="994"/>
      <c r="BW9" s="994"/>
      <c r="BX9" s="994"/>
      <c r="BY9" s="994"/>
      <c r="BZ9" s="994"/>
      <c r="CA9" s="994"/>
      <c r="CB9" s="994"/>
      <c r="CC9" s="994"/>
      <c r="CD9" s="994"/>
      <c r="CE9" s="994"/>
      <c r="CF9" s="994"/>
      <c r="CG9" s="1015"/>
      <c r="CH9" s="990">
        <v>-8</v>
      </c>
      <c r="CI9" s="991"/>
      <c r="CJ9" s="991"/>
      <c r="CK9" s="991"/>
      <c r="CL9" s="992"/>
      <c r="CM9" s="990">
        <v>-68</v>
      </c>
      <c r="CN9" s="991"/>
      <c r="CO9" s="991"/>
      <c r="CP9" s="991"/>
      <c r="CQ9" s="992"/>
      <c r="CR9" s="990">
        <v>5</v>
      </c>
      <c r="CS9" s="991"/>
      <c r="CT9" s="991"/>
      <c r="CU9" s="991"/>
      <c r="CV9" s="992"/>
      <c r="CW9" s="990" t="s">
        <v>486</v>
      </c>
      <c r="CX9" s="991"/>
      <c r="CY9" s="991"/>
      <c r="CZ9" s="991"/>
      <c r="DA9" s="992"/>
      <c r="DB9" s="990" t="s">
        <v>486</v>
      </c>
      <c r="DC9" s="991"/>
      <c r="DD9" s="991"/>
      <c r="DE9" s="991"/>
      <c r="DF9" s="992"/>
      <c r="DG9" s="990" t="s">
        <v>486</v>
      </c>
      <c r="DH9" s="991"/>
      <c r="DI9" s="991"/>
      <c r="DJ9" s="991"/>
      <c r="DK9" s="992"/>
      <c r="DL9" s="990" t="s">
        <v>486</v>
      </c>
      <c r="DM9" s="991"/>
      <c r="DN9" s="991"/>
      <c r="DO9" s="991"/>
      <c r="DP9" s="992"/>
      <c r="DQ9" s="990" t="s">
        <v>486</v>
      </c>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t="s">
        <v>549</v>
      </c>
      <c r="BT10" s="994"/>
      <c r="BU10" s="994"/>
      <c r="BV10" s="994"/>
      <c r="BW10" s="994"/>
      <c r="BX10" s="994"/>
      <c r="BY10" s="994"/>
      <c r="BZ10" s="994"/>
      <c r="CA10" s="994"/>
      <c r="CB10" s="994"/>
      <c r="CC10" s="994"/>
      <c r="CD10" s="994"/>
      <c r="CE10" s="994"/>
      <c r="CF10" s="994"/>
      <c r="CG10" s="1015"/>
      <c r="CH10" s="990">
        <v>-29</v>
      </c>
      <c r="CI10" s="991"/>
      <c r="CJ10" s="991"/>
      <c r="CK10" s="991"/>
      <c r="CL10" s="992"/>
      <c r="CM10" s="990">
        <v>-272</v>
      </c>
      <c r="CN10" s="991"/>
      <c r="CO10" s="991"/>
      <c r="CP10" s="991"/>
      <c r="CQ10" s="992"/>
      <c r="CR10" s="990">
        <v>30</v>
      </c>
      <c r="CS10" s="991"/>
      <c r="CT10" s="991"/>
      <c r="CU10" s="991"/>
      <c r="CV10" s="992"/>
      <c r="CW10" s="990" t="s">
        <v>486</v>
      </c>
      <c r="CX10" s="991"/>
      <c r="CY10" s="991"/>
      <c r="CZ10" s="991"/>
      <c r="DA10" s="992"/>
      <c r="DB10" s="990" t="s">
        <v>486</v>
      </c>
      <c r="DC10" s="991"/>
      <c r="DD10" s="991"/>
      <c r="DE10" s="991"/>
      <c r="DF10" s="992"/>
      <c r="DG10" s="990" t="s">
        <v>486</v>
      </c>
      <c r="DH10" s="991"/>
      <c r="DI10" s="991"/>
      <c r="DJ10" s="991"/>
      <c r="DK10" s="992"/>
      <c r="DL10" s="990" t="s">
        <v>486</v>
      </c>
      <c r="DM10" s="991"/>
      <c r="DN10" s="991"/>
      <c r="DO10" s="991"/>
      <c r="DP10" s="992"/>
      <c r="DQ10" s="990" t="s">
        <v>486</v>
      </c>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376</v>
      </c>
      <c r="B23" s="938" t="s">
        <v>377</v>
      </c>
      <c r="C23" s="939"/>
      <c r="D23" s="939"/>
      <c r="E23" s="939"/>
      <c r="F23" s="939"/>
      <c r="G23" s="939"/>
      <c r="H23" s="939"/>
      <c r="I23" s="939"/>
      <c r="J23" s="939"/>
      <c r="K23" s="939"/>
      <c r="L23" s="939"/>
      <c r="M23" s="939"/>
      <c r="N23" s="939"/>
      <c r="O23" s="939"/>
      <c r="P23" s="949"/>
      <c r="Q23" s="1068">
        <v>38493</v>
      </c>
      <c r="R23" s="1062"/>
      <c r="S23" s="1062"/>
      <c r="T23" s="1062"/>
      <c r="U23" s="1062"/>
      <c r="V23" s="1062">
        <v>37245</v>
      </c>
      <c r="W23" s="1062"/>
      <c r="X23" s="1062"/>
      <c r="Y23" s="1062"/>
      <c r="Z23" s="1062"/>
      <c r="AA23" s="1062">
        <v>1248</v>
      </c>
      <c r="AB23" s="1062"/>
      <c r="AC23" s="1062"/>
      <c r="AD23" s="1062"/>
      <c r="AE23" s="1069"/>
      <c r="AF23" s="1070">
        <v>1171</v>
      </c>
      <c r="AG23" s="1062"/>
      <c r="AH23" s="1062"/>
      <c r="AI23" s="1062"/>
      <c r="AJ23" s="1071"/>
      <c r="AK23" s="1072"/>
      <c r="AL23" s="1073"/>
      <c r="AM23" s="1073"/>
      <c r="AN23" s="1073"/>
      <c r="AO23" s="1073"/>
      <c r="AP23" s="1062">
        <v>30646</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388</v>
      </c>
      <c r="C28" s="1049"/>
      <c r="D28" s="1049"/>
      <c r="E28" s="1049"/>
      <c r="F28" s="1049"/>
      <c r="G28" s="1049"/>
      <c r="H28" s="1049"/>
      <c r="I28" s="1049"/>
      <c r="J28" s="1049"/>
      <c r="K28" s="1049"/>
      <c r="L28" s="1049"/>
      <c r="M28" s="1049"/>
      <c r="N28" s="1049"/>
      <c r="O28" s="1049"/>
      <c r="P28" s="1050"/>
      <c r="Q28" s="1051">
        <v>5891</v>
      </c>
      <c r="R28" s="1052"/>
      <c r="S28" s="1052"/>
      <c r="T28" s="1052"/>
      <c r="U28" s="1052"/>
      <c r="V28" s="1052">
        <v>5828</v>
      </c>
      <c r="W28" s="1052"/>
      <c r="X28" s="1052"/>
      <c r="Y28" s="1052"/>
      <c r="Z28" s="1052"/>
      <c r="AA28" s="1052">
        <v>63</v>
      </c>
      <c r="AB28" s="1052"/>
      <c r="AC28" s="1052"/>
      <c r="AD28" s="1052"/>
      <c r="AE28" s="1053"/>
      <c r="AF28" s="1054">
        <v>63</v>
      </c>
      <c r="AG28" s="1052"/>
      <c r="AH28" s="1052"/>
      <c r="AI28" s="1052"/>
      <c r="AJ28" s="1055"/>
      <c r="AK28" s="1043">
        <v>543</v>
      </c>
      <c r="AL28" s="1044"/>
      <c r="AM28" s="1044"/>
      <c r="AN28" s="1044"/>
      <c r="AO28" s="1044"/>
      <c r="AP28" s="1044" t="s">
        <v>550</v>
      </c>
      <c r="AQ28" s="1044"/>
      <c r="AR28" s="1044"/>
      <c r="AS28" s="1044"/>
      <c r="AT28" s="1044"/>
      <c r="AU28" s="1044" t="s">
        <v>550</v>
      </c>
      <c r="AV28" s="1044"/>
      <c r="AW28" s="1044"/>
      <c r="AX28" s="1044"/>
      <c r="AY28" s="1044"/>
      <c r="AZ28" s="1045" t="s">
        <v>550</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389</v>
      </c>
      <c r="C29" s="1032"/>
      <c r="D29" s="1032"/>
      <c r="E29" s="1032"/>
      <c r="F29" s="1032"/>
      <c r="G29" s="1032"/>
      <c r="H29" s="1032"/>
      <c r="I29" s="1032"/>
      <c r="J29" s="1032"/>
      <c r="K29" s="1032"/>
      <c r="L29" s="1032"/>
      <c r="M29" s="1032"/>
      <c r="N29" s="1032"/>
      <c r="O29" s="1032"/>
      <c r="P29" s="1033"/>
      <c r="Q29" s="1039">
        <v>6792</v>
      </c>
      <c r="R29" s="1040"/>
      <c r="S29" s="1040"/>
      <c r="T29" s="1040"/>
      <c r="U29" s="1040"/>
      <c r="V29" s="1040">
        <v>6599</v>
      </c>
      <c r="W29" s="1040"/>
      <c r="X29" s="1040"/>
      <c r="Y29" s="1040"/>
      <c r="Z29" s="1040"/>
      <c r="AA29" s="1040">
        <v>193</v>
      </c>
      <c r="AB29" s="1040"/>
      <c r="AC29" s="1040"/>
      <c r="AD29" s="1040"/>
      <c r="AE29" s="1041"/>
      <c r="AF29" s="1036">
        <v>193</v>
      </c>
      <c r="AG29" s="1037"/>
      <c r="AH29" s="1037"/>
      <c r="AI29" s="1037"/>
      <c r="AJ29" s="1038"/>
      <c r="AK29" s="981">
        <v>1096</v>
      </c>
      <c r="AL29" s="972"/>
      <c r="AM29" s="972"/>
      <c r="AN29" s="972"/>
      <c r="AO29" s="972"/>
      <c r="AP29" s="972" t="s">
        <v>550</v>
      </c>
      <c r="AQ29" s="972"/>
      <c r="AR29" s="972"/>
      <c r="AS29" s="972"/>
      <c r="AT29" s="972"/>
      <c r="AU29" s="972" t="s">
        <v>550</v>
      </c>
      <c r="AV29" s="972"/>
      <c r="AW29" s="972"/>
      <c r="AX29" s="972"/>
      <c r="AY29" s="972"/>
      <c r="AZ29" s="1042" t="s">
        <v>550</v>
      </c>
      <c r="BA29" s="1042"/>
      <c r="BB29" s="1042"/>
      <c r="BC29" s="1042"/>
      <c r="BD29" s="1042"/>
      <c r="BE29" s="973" t="s">
        <v>552</v>
      </c>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390</v>
      </c>
      <c r="C30" s="1032"/>
      <c r="D30" s="1032"/>
      <c r="E30" s="1032"/>
      <c r="F30" s="1032"/>
      <c r="G30" s="1032"/>
      <c r="H30" s="1032"/>
      <c r="I30" s="1032"/>
      <c r="J30" s="1032"/>
      <c r="K30" s="1032"/>
      <c r="L30" s="1032"/>
      <c r="M30" s="1032"/>
      <c r="N30" s="1032"/>
      <c r="O30" s="1032"/>
      <c r="P30" s="1033"/>
      <c r="Q30" s="1039">
        <v>1080</v>
      </c>
      <c r="R30" s="1040"/>
      <c r="S30" s="1040"/>
      <c r="T30" s="1040"/>
      <c r="U30" s="1040"/>
      <c r="V30" s="1040">
        <v>1078</v>
      </c>
      <c r="W30" s="1040"/>
      <c r="X30" s="1040"/>
      <c r="Y30" s="1040"/>
      <c r="Z30" s="1040"/>
      <c r="AA30" s="1040">
        <v>2</v>
      </c>
      <c r="AB30" s="1040"/>
      <c r="AC30" s="1040"/>
      <c r="AD30" s="1040"/>
      <c r="AE30" s="1041"/>
      <c r="AF30" s="1036">
        <v>2</v>
      </c>
      <c r="AG30" s="1037"/>
      <c r="AH30" s="1037"/>
      <c r="AI30" s="1037"/>
      <c r="AJ30" s="1038"/>
      <c r="AK30" s="981">
        <v>324</v>
      </c>
      <c r="AL30" s="972"/>
      <c r="AM30" s="972"/>
      <c r="AN30" s="972"/>
      <c r="AO30" s="972"/>
      <c r="AP30" s="972" t="s">
        <v>550</v>
      </c>
      <c r="AQ30" s="972"/>
      <c r="AR30" s="972"/>
      <c r="AS30" s="972"/>
      <c r="AT30" s="972"/>
      <c r="AU30" s="972" t="s">
        <v>550</v>
      </c>
      <c r="AV30" s="972"/>
      <c r="AW30" s="972"/>
      <c r="AX30" s="972"/>
      <c r="AY30" s="972"/>
      <c r="AZ30" s="1042" t="s">
        <v>550</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391</v>
      </c>
      <c r="C31" s="1032"/>
      <c r="D31" s="1032"/>
      <c r="E31" s="1032"/>
      <c r="F31" s="1032"/>
      <c r="G31" s="1032"/>
      <c r="H31" s="1032"/>
      <c r="I31" s="1032"/>
      <c r="J31" s="1032"/>
      <c r="K31" s="1032"/>
      <c r="L31" s="1032"/>
      <c r="M31" s="1032"/>
      <c r="N31" s="1032"/>
      <c r="O31" s="1032"/>
      <c r="P31" s="1033"/>
      <c r="Q31" s="1039">
        <v>981</v>
      </c>
      <c r="R31" s="1040"/>
      <c r="S31" s="1040"/>
      <c r="T31" s="1040"/>
      <c r="U31" s="1040"/>
      <c r="V31" s="1040">
        <v>993</v>
      </c>
      <c r="W31" s="1040"/>
      <c r="X31" s="1040"/>
      <c r="Y31" s="1040"/>
      <c r="Z31" s="1040"/>
      <c r="AA31" s="1040">
        <v>-12</v>
      </c>
      <c r="AB31" s="1040"/>
      <c r="AC31" s="1040"/>
      <c r="AD31" s="1040"/>
      <c r="AE31" s="1041"/>
      <c r="AF31" s="1036">
        <v>1179</v>
      </c>
      <c r="AG31" s="1037"/>
      <c r="AH31" s="1037"/>
      <c r="AI31" s="1037"/>
      <c r="AJ31" s="1038"/>
      <c r="AK31" s="981">
        <v>147</v>
      </c>
      <c r="AL31" s="972"/>
      <c r="AM31" s="972"/>
      <c r="AN31" s="972"/>
      <c r="AO31" s="972"/>
      <c r="AP31" s="972">
        <v>4125</v>
      </c>
      <c r="AQ31" s="972"/>
      <c r="AR31" s="972"/>
      <c r="AS31" s="972"/>
      <c r="AT31" s="972"/>
      <c r="AU31" s="972">
        <v>1270</v>
      </c>
      <c r="AV31" s="972"/>
      <c r="AW31" s="972"/>
      <c r="AX31" s="972"/>
      <c r="AY31" s="972"/>
      <c r="AZ31" s="1042" t="s">
        <v>550</v>
      </c>
      <c r="BA31" s="1042"/>
      <c r="BB31" s="1042"/>
      <c r="BC31" s="1042"/>
      <c r="BD31" s="1042"/>
      <c r="BE31" s="973" t="s">
        <v>392</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393</v>
      </c>
      <c r="C32" s="1032"/>
      <c r="D32" s="1032"/>
      <c r="E32" s="1032"/>
      <c r="F32" s="1032"/>
      <c r="G32" s="1032"/>
      <c r="H32" s="1032"/>
      <c r="I32" s="1032"/>
      <c r="J32" s="1032"/>
      <c r="K32" s="1032"/>
      <c r="L32" s="1032"/>
      <c r="M32" s="1032"/>
      <c r="N32" s="1032"/>
      <c r="O32" s="1032"/>
      <c r="P32" s="1033"/>
      <c r="Q32" s="1039">
        <v>1060</v>
      </c>
      <c r="R32" s="1040"/>
      <c r="S32" s="1040"/>
      <c r="T32" s="1040"/>
      <c r="U32" s="1040"/>
      <c r="V32" s="1040">
        <v>1068</v>
      </c>
      <c r="W32" s="1040"/>
      <c r="X32" s="1040"/>
      <c r="Y32" s="1040"/>
      <c r="Z32" s="1040"/>
      <c r="AA32" s="1040">
        <v>-8</v>
      </c>
      <c r="AB32" s="1040"/>
      <c r="AC32" s="1040"/>
      <c r="AD32" s="1040"/>
      <c r="AE32" s="1041"/>
      <c r="AF32" s="1036">
        <v>143</v>
      </c>
      <c r="AG32" s="1037"/>
      <c r="AH32" s="1037"/>
      <c r="AI32" s="1037"/>
      <c r="AJ32" s="1038"/>
      <c r="AK32" s="981">
        <v>711</v>
      </c>
      <c r="AL32" s="972"/>
      <c r="AM32" s="972"/>
      <c r="AN32" s="972"/>
      <c r="AO32" s="972"/>
      <c r="AP32" s="972">
        <v>8028</v>
      </c>
      <c r="AQ32" s="972"/>
      <c r="AR32" s="972"/>
      <c r="AS32" s="972"/>
      <c r="AT32" s="972"/>
      <c r="AU32" s="972">
        <v>5764</v>
      </c>
      <c r="AV32" s="972"/>
      <c r="AW32" s="972"/>
      <c r="AX32" s="972"/>
      <c r="AY32" s="972"/>
      <c r="AZ32" s="1042" t="s">
        <v>550</v>
      </c>
      <c r="BA32" s="1042"/>
      <c r="BB32" s="1042"/>
      <c r="BC32" s="1042"/>
      <c r="BD32" s="1042"/>
      <c r="BE32" s="973" t="s">
        <v>392</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394</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376</v>
      </c>
      <c r="B63" s="938" t="s">
        <v>395</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1581</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397</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398</v>
      </c>
      <c r="AV66" s="1003"/>
      <c r="AW66" s="1003"/>
      <c r="AX66" s="1003"/>
      <c r="AY66" s="1004"/>
      <c r="AZ66" s="1002" t="s">
        <v>364</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553</v>
      </c>
      <c r="C68" s="987"/>
      <c r="D68" s="987"/>
      <c r="E68" s="987"/>
      <c r="F68" s="987"/>
      <c r="G68" s="987"/>
      <c r="H68" s="987"/>
      <c r="I68" s="987"/>
      <c r="J68" s="987"/>
      <c r="K68" s="987"/>
      <c r="L68" s="987"/>
      <c r="M68" s="987"/>
      <c r="N68" s="987"/>
      <c r="O68" s="987"/>
      <c r="P68" s="988"/>
      <c r="Q68" s="989">
        <v>346</v>
      </c>
      <c r="R68" s="983"/>
      <c r="S68" s="983"/>
      <c r="T68" s="983"/>
      <c r="U68" s="983"/>
      <c r="V68" s="983">
        <v>346</v>
      </c>
      <c r="W68" s="983"/>
      <c r="X68" s="983"/>
      <c r="Y68" s="983"/>
      <c r="Z68" s="983"/>
      <c r="AA68" s="983">
        <v>0</v>
      </c>
      <c r="AB68" s="983"/>
      <c r="AC68" s="983"/>
      <c r="AD68" s="983"/>
      <c r="AE68" s="983"/>
      <c r="AF68" s="983">
        <v>0</v>
      </c>
      <c r="AG68" s="983"/>
      <c r="AH68" s="983"/>
      <c r="AI68" s="983"/>
      <c r="AJ68" s="983"/>
      <c r="AK68" s="983">
        <v>2</v>
      </c>
      <c r="AL68" s="983"/>
      <c r="AM68" s="983"/>
      <c r="AN68" s="983"/>
      <c r="AO68" s="983"/>
      <c r="AP68" s="983" t="s">
        <v>486</v>
      </c>
      <c r="AQ68" s="983"/>
      <c r="AR68" s="983"/>
      <c r="AS68" s="983"/>
      <c r="AT68" s="983"/>
      <c r="AU68" s="983" t="s">
        <v>486</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554</v>
      </c>
      <c r="C69" s="976"/>
      <c r="D69" s="976"/>
      <c r="E69" s="976"/>
      <c r="F69" s="976"/>
      <c r="G69" s="976"/>
      <c r="H69" s="976"/>
      <c r="I69" s="976"/>
      <c r="J69" s="976"/>
      <c r="K69" s="976"/>
      <c r="L69" s="976"/>
      <c r="M69" s="976"/>
      <c r="N69" s="976"/>
      <c r="O69" s="976"/>
      <c r="P69" s="977"/>
      <c r="Q69" s="978">
        <v>21</v>
      </c>
      <c r="R69" s="972"/>
      <c r="S69" s="972"/>
      <c r="T69" s="972"/>
      <c r="U69" s="972"/>
      <c r="V69" s="972">
        <v>23</v>
      </c>
      <c r="W69" s="972"/>
      <c r="X69" s="972"/>
      <c r="Y69" s="972"/>
      <c r="Z69" s="972"/>
      <c r="AA69" s="972">
        <v>-1</v>
      </c>
      <c r="AB69" s="972"/>
      <c r="AC69" s="972"/>
      <c r="AD69" s="972"/>
      <c r="AE69" s="972"/>
      <c r="AF69" s="972">
        <v>-1</v>
      </c>
      <c r="AG69" s="972"/>
      <c r="AH69" s="972"/>
      <c r="AI69" s="972"/>
      <c r="AJ69" s="972"/>
      <c r="AK69" s="972" t="s">
        <v>486</v>
      </c>
      <c r="AL69" s="972"/>
      <c r="AM69" s="972"/>
      <c r="AN69" s="972"/>
      <c r="AO69" s="972"/>
      <c r="AP69" s="972" t="s">
        <v>486</v>
      </c>
      <c r="AQ69" s="972"/>
      <c r="AR69" s="972"/>
      <c r="AS69" s="972"/>
      <c r="AT69" s="972"/>
      <c r="AU69" s="972" t="s">
        <v>486</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555</v>
      </c>
      <c r="C70" s="976"/>
      <c r="D70" s="976"/>
      <c r="E70" s="976"/>
      <c r="F70" s="976"/>
      <c r="G70" s="976"/>
      <c r="H70" s="976"/>
      <c r="I70" s="976"/>
      <c r="J70" s="976"/>
      <c r="K70" s="976"/>
      <c r="L70" s="976"/>
      <c r="M70" s="976"/>
      <c r="N70" s="976"/>
      <c r="O70" s="976"/>
      <c r="P70" s="977"/>
      <c r="Q70" s="978">
        <v>72</v>
      </c>
      <c r="R70" s="972"/>
      <c r="S70" s="972"/>
      <c r="T70" s="972"/>
      <c r="U70" s="972"/>
      <c r="V70" s="972">
        <v>61</v>
      </c>
      <c r="W70" s="972"/>
      <c r="X70" s="972"/>
      <c r="Y70" s="972"/>
      <c r="Z70" s="972"/>
      <c r="AA70" s="972">
        <v>11</v>
      </c>
      <c r="AB70" s="972"/>
      <c r="AC70" s="972"/>
      <c r="AD70" s="972"/>
      <c r="AE70" s="972"/>
      <c r="AF70" s="972">
        <v>11</v>
      </c>
      <c r="AG70" s="972"/>
      <c r="AH70" s="972"/>
      <c r="AI70" s="972"/>
      <c r="AJ70" s="972"/>
      <c r="AK70" s="972" t="s">
        <v>559</v>
      </c>
      <c r="AL70" s="972"/>
      <c r="AM70" s="972"/>
      <c r="AN70" s="972"/>
      <c r="AO70" s="972"/>
      <c r="AP70" s="982" t="s">
        <v>486</v>
      </c>
      <c r="AQ70" s="980"/>
      <c r="AR70" s="980"/>
      <c r="AS70" s="980"/>
      <c r="AT70" s="981"/>
      <c r="AU70" s="982" t="s">
        <v>486</v>
      </c>
      <c r="AV70" s="980"/>
      <c r="AW70" s="980"/>
      <c r="AX70" s="980"/>
      <c r="AY70" s="981"/>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556</v>
      </c>
      <c r="C71" s="976"/>
      <c r="D71" s="976"/>
      <c r="E71" s="976"/>
      <c r="F71" s="976"/>
      <c r="G71" s="976"/>
      <c r="H71" s="976"/>
      <c r="I71" s="976"/>
      <c r="J71" s="976"/>
      <c r="K71" s="976"/>
      <c r="L71" s="976"/>
      <c r="M71" s="976"/>
      <c r="N71" s="976"/>
      <c r="O71" s="976"/>
      <c r="P71" s="977"/>
      <c r="Q71" s="978">
        <v>407</v>
      </c>
      <c r="R71" s="972"/>
      <c r="S71" s="972"/>
      <c r="T71" s="972"/>
      <c r="U71" s="972"/>
      <c r="V71" s="972">
        <v>217</v>
      </c>
      <c r="W71" s="972"/>
      <c r="X71" s="972"/>
      <c r="Y71" s="972"/>
      <c r="Z71" s="972"/>
      <c r="AA71" s="972">
        <v>190</v>
      </c>
      <c r="AB71" s="972"/>
      <c r="AC71" s="972"/>
      <c r="AD71" s="972"/>
      <c r="AE71" s="972"/>
      <c r="AF71" s="972">
        <v>190</v>
      </c>
      <c r="AG71" s="972"/>
      <c r="AH71" s="972"/>
      <c r="AI71" s="972"/>
      <c r="AJ71" s="972"/>
      <c r="AK71" s="972">
        <v>114</v>
      </c>
      <c r="AL71" s="972"/>
      <c r="AM71" s="972"/>
      <c r="AN71" s="972"/>
      <c r="AO71" s="972"/>
      <c r="AP71" s="972" t="s">
        <v>486</v>
      </c>
      <c r="AQ71" s="972"/>
      <c r="AR71" s="972"/>
      <c r="AS71" s="972"/>
      <c r="AT71" s="972"/>
      <c r="AU71" s="972" t="s">
        <v>486</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557</v>
      </c>
      <c r="C72" s="976"/>
      <c r="D72" s="976"/>
      <c r="E72" s="976"/>
      <c r="F72" s="976"/>
      <c r="G72" s="976"/>
      <c r="H72" s="976"/>
      <c r="I72" s="976"/>
      <c r="J72" s="976"/>
      <c r="K72" s="976"/>
      <c r="L72" s="976"/>
      <c r="M72" s="976"/>
      <c r="N72" s="976"/>
      <c r="O72" s="976"/>
      <c r="P72" s="977"/>
      <c r="Q72" s="978">
        <v>218789</v>
      </c>
      <c r="R72" s="972"/>
      <c r="S72" s="972"/>
      <c r="T72" s="972"/>
      <c r="U72" s="972"/>
      <c r="V72" s="972">
        <v>212178</v>
      </c>
      <c r="W72" s="972"/>
      <c r="X72" s="972"/>
      <c r="Y72" s="972"/>
      <c r="Z72" s="972"/>
      <c r="AA72" s="972">
        <v>6611</v>
      </c>
      <c r="AB72" s="972"/>
      <c r="AC72" s="972"/>
      <c r="AD72" s="972"/>
      <c r="AE72" s="972"/>
      <c r="AF72" s="972">
        <v>6611</v>
      </c>
      <c r="AG72" s="972"/>
      <c r="AH72" s="972"/>
      <c r="AI72" s="972"/>
      <c r="AJ72" s="972"/>
      <c r="AK72" s="972" t="s">
        <v>486</v>
      </c>
      <c r="AL72" s="972"/>
      <c r="AM72" s="972"/>
      <c r="AN72" s="972"/>
      <c r="AO72" s="972"/>
      <c r="AP72" s="972" t="s">
        <v>486</v>
      </c>
      <c r="AQ72" s="972"/>
      <c r="AR72" s="972"/>
      <c r="AS72" s="972"/>
      <c r="AT72" s="972"/>
      <c r="AU72" s="972" t="s">
        <v>486</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t="s">
        <v>558</v>
      </c>
      <c r="C73" s="976"/>
      <c r="D73" s="976"/>
      <c r="E73" s="976"/>
      <c r="F73" s="976"/>
      <c r="G73" s="976"/>
      <c r="H73" s="976"/>
      <c r="I73" s="976"/>
      <c r="J73" s="976"/>
      <c r="K73" s="976"/>
      <c r="L73" s="976"/>
      <c r="M73" s="976"/>
      <c r="N73" s="976"/>
      <c r="O73" s="976"/>
      <c r="P73" s="977"/>
      <c r="Q73" s="978">
        <v>7815</v>
      </c>
      <c r="R73" s="972"/>
      <c r="S73" s="972"/>
      <c r="T73" s="972"/>
      <c r="U73" s="972"/>
      <c r="V73" s="972">
        <v>7541</v>
      </c>
      <c r="W73" s="972"/>
      <c r="X73" s="972"/>
      <c r="Y73" s="972"/>
      <c r="Z73" s="972"/>
      <c r="AA73" s="972">
        <v>274</v>
      </c>
      <c r="AB73" s="972"/>
      <c r="AC73" s="972"/>
      <c r="AD73" s="972"/>
      <c r="AE73" s="972"/>
      <c r="AF73" s="972">
        <v>10</v>
      </c>
      <c r="AG73" s="972"/>
      <c r="AH73" s="972"/>
      <c r="AI73" s="972"/>
      <c r="AJ73" s="972"/>
      <c r="AK73" s="972">
        <v>2</v>
      </c>
      <c r="AL73" s="972"/>
      <c r="AM73" s="972"/>
      <c r="AN73" s="972"/>
      <c r="AO73" s="972"/>
      <c r="AP73" s="972" t="s">
        <v>486</v>
      </c>
      <c r="AQ73" s="972"/>
      <c r="AR73" s="972"/>
      <c r="AS73" s="972"/>
      <c r="AT73" s="972"/>
      <c r="AU73" s="972" t="s">
        <v>486</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376</v>
      </c>
      <c r="B88" s="938" t="s">
        <v>399</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6821</v>
      </c>
      <c r="AG88" s="960"/>
      <c r="AH88" s="960"/>
      <c r="AI88" s="960"/>
      <c r="AJ88" s="960"/>
      <c r="AK88" s="964"/>
      <c r="AL88" s="964"/>
      <c r="AM88" s="964"/>
      <c r="AN88" s="964"/>
      <c r="AO88" s="964"/>
      <c r="AP88" s="960" t="s">
        <v>486</v>
      </c>
      <c r="AQ88" s="960"/>
      <c r="AR88" s="960"/>
      <c r="AS88" s="960"/>
      <c r="AT88" s="960"/>
      <c r="AU88" s="960" t="s">
        <v>486</v>
      </c>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38" t="s">
        <v>400</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69</v>
      </c>
      <c r="CS102" s="954"/>
      <c r="CT102" s="954"/>
      <c r="CU102" s="954"/>
      <c r="CV102" s="955"/>
      <c r="CW102" s="953">
        <v>22</v>
      </c>
      <c r="CX102" s="954"/>
      <c r="CY102" s="954"/>
      <c r="CZ102" s="954"/>
      <c r="DA102" s="955"/>
      <c r="DB102" s="953" t="s">
        <v>486</v>
      </c>
      <c r="DC102" s="954"/>
      <c r="DD102" s="954"/>
      <c r="DE102" s="954"/>
      <c r="DF102" s="955"/>
      <c r="DG102" s="953">
        <v>726</v>
      </c>
      <c r="DH102" s="954"/>
      <c r="DI102" s="954"/>
      <c r="DJ102" s="954"/>
      <c r="DK102" s="955"/>
      <c r="DL102" s="953" t="s">
        <v>486</v>
      </c>
      <c r="DM102" s="954"/>
      <c r="DN102" s="954"/>
      <c r="DO102" s="954"/>
      <c r="DP102" s="955"/>
      <c r="DQ102" s="953" t="s">
        <v>486</v>
      </c>
      <c r="DR102" s="954"/>
      <c r="DS102" s="954"/>
      <c r="DT102" s="954"/>
      <c r="DU102" s="955"/>
      <c r="DV102" s="938" t="s">
        <v>486</v>
      </c>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407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408</v>
      </c>
      <c r="AB109" s="897"/>
      <c r="AC109" s="897"/>
      <c r="AD109" s="897"/>
      <c r="AE109" s="898"/>
      <c r="AF109" s="899" t="s">
        <v>409</v>
      </c>
      <c r="AG109" s="897"/>
      <c r="AH109" s="897"/>
      <c r="AI109" s="897"/>
      <c r="AJ109" s="898"/>
      <c r="AK109" s="899" t="s">
        <v>294</v>
      </c>
      <c r="AL109" s="897"/>
      <c r="AM109" s="897"/>
      <c r="AN109" s="897"/>
      <c r="AO109" s="898"/>
      <c r="AP109" s="899" t="s">
        <v>410</v>
      </c>
      <c r="AQ109" s="897"/>
      <c r="AR109" s="897"/>
      <c r="AS109" s="897"/>
      <c r="AT109" s="930"/>
      <c r="AU109" s="896" t="s">
        <v>407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408</v>
      </c>
      <c r="BR109" s="897"/>
      <c r="BS109" s="897"/>
      <c r="BT109" s="897"/>
      <c r="BU109" s="898"/>
      <c r="BV109" s="899" t="s">
        <v>409</v>
      </c>
      <c r="BW109" s="897"/>
      <c r="BX109" s="897"/>
      <c r="BY109" s="897"/>
      <c r="BZ109" s="898"/>
      <c r="CA109" s="899" t="s">
        <v>294</v>
      </c>
      <c r="CB109" s="897"/>
      <c r="CC109" s="897"/>
      <c r="CD109" s="897"/>
      <c r="CE109" s="898"/>
      <c r="CF109" s="937" t="s">
        <v>410</v>
      </c>
      <c r="CG109" s="937"/>
      <c r="CH109" s="937"/>
      <c r="CI109" s="937"/>
      <c r="CJ109" s="937"/>
      <c r="CK109" s="899" t="s">
        <v>411</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408</v>
      </c>
      <c r="DH109" s="897"/>
      <c r="DI109" s="897"/>
      <c r="DJ109" s="897"/>
      <c r="DK109" s="898"/>
      <c r="DL109" s="899" t="s">
        <v>409</v>
      </c>
      <c r="DM109" s="897"/>
      <c r="DN109" s="897"/>
      <c r="DO109" s="897"/>
      <c r="DP109" s="898"/>
      <c r="DQ109" s="899" t="s">
        <v>294</v>
      </c>
      <c r="DR109" s="897"/>
      <c r="DS109" s="897"/>
      <c r="DT109" s="897"/>
      <c r="DU109" s="898"/>
      <c r="DV109" s="899" t="s">
        <v>410</v>
      </c>
      <c r="DW109" s="897"/>
      <c r="DX109" s="897"/>
      <c r="DY109" s="897"/>
      <c r="DZ109" s="930"/>
    </row>
    <row r="110" spans="1:131" s="212" customFormat="1" ht="26.25" customHeight="1" x14ac:dyDescent="0.15">
      <c r="A110" s="808" t="s">
        <v>412</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3038279</v>
      </c>
      <c r="AB110" s="890"/>
      <c r="AC110" s="890"/>
      <c r="AD110" s="890"/>
      <c r="AE110" s="891"/>
      <c r="AF110" s="892">
        <v>2853966</v>
      </c>
      <c r="AG110" s="890"/>
      <c r="AH110" s="890"/>
      <c r="AI110" s="890"/>
      <c r="AJ110" s="891"/>
      <c r="AK110" s="892">
        <v>2772613</v>
      </c>
      <c r="AL110" s="890"/>
      <c r="AM110" s="890"/>
      <c r="AN110" s="890"/>
      <c r="AO110" s="891"/>
      <c r="AP110" s="893">
        <v>19.3</v>
      </c>
      <c r="AQ110" s="894"/>
      <c r="AR110" s="894"/>
      <c r="AS110" s="894"/>
      <c r="AT110" s="895"/>
      <c r="AU110" s="931" t="s">
        <v>69</v>
      </c>
      <c r="AV110" s="932"/>
      <c r="AW110" s="932"/>
      <c r="AX110" s="932"/>
      <c r="AY110" s="932"/>
      <c r="AZ110" s="861" t="s">
        <v>413</v>
      </c>
      <c r="BA110" s="809"/>
      <c r="BB110" s="809"/>
      <c r="BC110" s="809"/>
      <c r="BD110" s="809"/>
      <c r="BE110" s="809"/>
      <c r="BF110" s="809"/>
      <c r="BG110" s="809"/>
      <c r="BH110" s="809"/>
      <c r="BI110" s="809"/>
      <c r="BJ110" s="809"/>
      <c r="BK110" s="809"/>
      <c r="BL110" s="809"/>
      <c r="BM110" s="809"/>
      <c r="BN110" s="809"/>
      <c r="BO110" s="809"/>
      <c r="BP110" s="810"/>
      <c r="BQ110" s="862">
        <v>28049981</v>
      </c>
      <c r="BR110" s="843"/>
      <c r="BS110" s="843"/>
      <c r="BT110" s="843"/>
      <c r="BU110" s="843"/>
      <c r="BV110" s="843">
        <v>28245138</v>
      </c>
      <c r="BW110" s="843"/>
      <c r="BX110" s="843"/>
      <c r="BY110" s="843"/>
      <c r="BZ110" s="843"/>
      <c r="CA110" s="843">
        <v>30645532</v>
      </c>
      <c r="CB110" s="843"/>
      <c r="CC110" s="843"/>
      <c r="CD110" s="843"/>
      <c r="CE110" s="843"/>
      <c r="CF110" s="867">
        <v>213.8</v>
      </c>
      <c r="CG110" s="868"/>
      <c r="CH110" s="868"/>
      <c r="CI110" s="868"/>
      <c r="CJ110" s="868"/>
      <c r="CK110" s="927" t="s">
        <v>414</v>
      </c>
      <c r="CL110" s="820"/>
      <c r="CM110" s="861" t="s">
        <v>415</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15">
      <c r="A111" s="775" t="s">
        <v>416</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417</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418</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15">
      <c r="A112" s="913" t="s">
        <v>419</v>
      </c>
      <c r="B112" s="914"/>
      <c r="C112" s="753" t="s">
        <v>420</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421</v>
      </c>
      <c r="BA112" s="753"/>
      <c r="BB112" s="753"/>
      <c r="BC112" s="753"/>
      <c r="BD112" s="753"/>
      <c r="BE112" s="753"/>
      <c r="BF112" s="753"/>
      <c r="BG112" s="753"/>
      <c r="BH112" s="753"/>
      <c r="BI112" s="753"/>
      <c r="BJ112" s="753"/>
      <c r="BK112" s="753"/>
      <c r="BL112" s="753"/>
      <c r="BM112" s="753"/>
      <c r="BN112" s="753"/>
      <c r="BO112" s="753"/>
      <c r="BP112" s="754"/>
      <c r="BQ112" s="817">
        <v>7271229</v>
      </c>
      <c r="BR112" s="818"/>
      <c r="BS112" s="818"/>
      <c r="BT112" s="818"/>
      <c r="BU112" s="818"/>
      <c r="BV112" s="818">
        <v>7215429</v>
      </c>
      <c r="BW112" s="818"/>
      <c r="BX112" s="818"/>
      <c r="BY112" s="818"/>
      <c r="BZ112" s="818"/>
      <c r="CA112" s="818">
        <v>7034692</v>
      </c>
      <c r="CB112" s="818"/>
      <c r="CC112" s="818"/>
      <c r="CD112" s="818"/>
      <c r="CE112" s="818"/>
      <c r="CF112" s="876">
        <v>49.1</v>
      </c>
      <c r="CG112" s="877"/>
      <c r="CH112" s="877"/>
      <c r="CI112" s="877"/>
      <c r="CJ112" s="877"/>
      <c r="CK112" s="928"/>
      <c r="CL112" s="822"/>
      <c r="CM112" s="816" t="s">
        <v>422</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15">
      <c r="A113" s="915"/>
      <c r="B113" s="916"/>
      <c r="C113" s="753" t="s">
        <v>423</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731973</v>
      </c>
      <c r="AB113" s="920"/>
      <c r="AC113" s="920"/>
      <c r="AD113" s="920"/>
      <c r="AE113" s="921"/>
      <c r="AF113" s="922">
        <v>693670</v>
      </c>
      <c r="AG113" s="920"/>
      <c r="AH113" s="920"/>
      <c r="AI113" s="920"/>
      <c r="AJ113" s="921"/>
      <c r="AK113" s="922">
        <v>669095</v>
      </c>
      <c r="AL113" s="920"/>
      <c r="AM113" s="920"/>
      <c r="AN113" s="920"/>
      <c r="AO113" s="921"/>
      <c r="AP113" s="923">
        <v>4.7</v>
      </c>
      <c r="AQ113" s="924"/>
      <c r="AR113" s="924"/>
      <c r="AS113" s="924"/>
      <c r="AT113" s="925"/>
      <c r="AU113" s="933"/>
      <c r="AV113" s="934"/>
      <c r="AW113" s="934"/>
      <c r="AX113" s="934"/>
      <c r="AY113" s="934"/>
      <c r="AZ113" s="816" t="s">
        <v>424</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425</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15">
      <c r="A114" s="915"/>
      <c r="B114" s="916"/>
      <c r="C114" s="753" t="s">
        <v>426</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427</v>
      </c>
      <c r="BA114" s="753"/>
      <c r="BB114" s="753"/>
      <c r="BC114" s="753"/>
      <c r="BD114" s="753"/>
      <c r="BE114" s="753"/>
      <c r="BF114" s="753"/>
      <c r="BG114" s="753"/>
      <c r="BH114" s="753"/>
      <c r="BI114" s="753"/>
      <c r="BJ114" s="753"/>
      <c r="BK114" s="753"/>
      <c r="BL114" s="753"/>
      <c r="BM114" s="753"/>
      <c r="BN114" s="753"/>
      <c r="BO114" s="753"/>
      <c r="BP114" s="754"/>
      <c r="BQ114" s="817">
        <v>5125529</v>
      </c>
      <c r="BR114" s="818"/>
      <c r="BS114" s="818"/>
      <c r="BT114" s="818"/>
      <c r="BU114" s="818"/>
      <c r="BV114" s="818">
        <v>5574398</v>
      </c>
      <c r="BW114" s="818"/>
      <c r="BX114" s="818"/>
      <c r="BY114" s="818"/>
      <c r="BZ114" s="818"/>
      <c r="CA114" s="818">
        <v>5608252</v>
      </c>
      <c r="CB114" s="818"/>
      <c r="CC114" s="818"/>
      <c r="CD114" s="818"/>
      <c r="CE114" s="818"/>
      <c r="CF114" s="876">
        <v>39.1</v>
      </c>
      <c r="CG114" s="877"/>
      <c r="CH114" s="877"/>
      <c r="CI114" s="877"/>
      <c r="CJ114" s="877"/>
      <c r="CK114" s="928"/>
      <c r="CL114" s="822"/>
      <c r="CM114" s="816" t="s">
        <v>428</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15">
      <c r="A115" s="915"/>
      <c r="B115" s="916"/>
      <c r="C115" s="753" t="s">
        <v>429</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430</v>
      </c>
      <c r="BA115" s="753"/>
      <c r="BB115" s="753"/>
      <c r="BC115" s="753"/>
      <c r="BD115" s="753"/>
      <c r="BE115" s="753"/>
      <c r="BF115" s="753"/>
      <c r="BG115" s="753"/>
      <c r="BH115" s="753"/>
      <c r="BI115" s="753"/>
      <c r="BJ115" s="753"/>
      <c r="BK115" s="753"/>
      <c r="BL115" s="753"/>
      <c r="BM115" s="753"/>
      <c r="BN115" s="753"/>
      <c r="BO115" s="753"/>
      <c r="BP115" s="754"/>
      <c r="BQ115" s="817">
        <v>309540</v>
      </c>
      <c r="BR115" s="818"/>
      <c r="BS115" s="818"/>
      <c r="BT115" s="818"/>
      <c r="BU115" s="818"/>
      <c r="BV115" s="818">
        <v>315772</v>
      </c>
      <c r="BW115" s="818"/>
      <c r="BX115" s="818"/>
      <c r="BY115" s="818"/>
      <c r="BZ115" s="818"/>
      <c r="CA115" s="818">
        <v>401859</v>
      </c>
      <c r="CB115" s="818"/>
      <c r="CC115" s="818"/>
      <c r="CD115" s="818"/>
      <c r="CE115" s="818"/>
      <c r="CF115" s="876">
        <v>2.8</v>
      </c>
      <c r="CG115" s="877"/>
      <c r="CH115" s="877"/>
      <c r="CI115" s="877"/>
      <c r="CJ115" s="877"/>
      <c r="CK115" s="928"/>
      <c r="CL115" s="822"/>
      <c r="CM115" s="816" t="s">
        <v>431</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15">
      <c r="A116" s="917"/>
      <c r="B116" s="918"/>
      <c r="C116" s="840" t="s">
        <v>432</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433</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434</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435</v>
      </c>
      <c r="Z117" s="898"/>
      <c r="AA117" s="903">
        <v>3770252</v>
      </c>
      <c r="AB117" s="904"/>
      <c r="AC117" s="904"/>
      <c r="AD117" s="904"/>
      <c r="AE117" s="905"/>
      <c r="AF117" s="906">
        <v>3547636</v>
      </c>
      <c r="AG117" s="904"/>
      <c r="AH117" s="904"/>
      <c r="AI117" s="904"/>
      <c r="AJ117" s="905"/>
      <c r="AK117" s="906">
        <v>3441708</v>
      </c>
      <c r="AL117" s="904"/>
      <c r="AM117" s="904"/>
      <c r="AN117" s="904"/>
      <c r="AO117" s="905"/>
      <c r="AP117" s="907"/>
      <c r="AQ117" s="908"/>
      <c r="AR117" s="908"/>
      <c r="AS117" s="908"/>
      <c r="AT117" s="909"/>
      <c r="AU117" s="933"/>
      <c r="AV117" s="934"/>
      <c r="AW117" s="934"/>
      <c r="AX117" s="934"/>
      <c r="AY117" s="934"/>
      <c r="AZ117" s="864" t="s">
        <v>436</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437</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15">
      <c r="A118" s="896" t="s">
        <v>411</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408</v>
      </c>
      <c r="AB118" s="897"/>
      <c r="AC118" s="897"/>
      <c r="AD118" s="897"/>
      <c r="AE118" s="898"/>
      <c r="AF118" s="899" t="s">
        <v>409</v>
      </c>
      <c r="AG118" s="897"/>
      <c r="AH118" s="897"/>
      <c r="AI118" s="897"/>
      <c r="AJ118" s="898"/>
      <c r="AK118" s="899" t="s">
        <v>294</v>
      </c>
      <c r="AL118" s="897"/>
      <c r="AM118" s="897"/>
      <c r="AN118" s="897"/>
      <c r="AO118" s="898"/>
      <c r="AP118" s="900" t="s">
        <v>410</v>
      </c>
      <c r="AQ118" s="901"/>
      <c r="AR118" s="901"/>
      <c r="AS118" s="901"/>
      <c r="AT118" s="902"/>
      <c r="AU118" s="933"/>
      <c r="AV118" s="934"/>
      <c r="AW118" s="934"/>
      <c r="AX118" s="934"/>
      <c r="AY118" s="934"/>
      <c r="AZ118" s="839" t="s">
        <v>438</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439</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15">
      <c r="A119" s="819" t="s">
        <v>414</v>
      </c>
      <c r="B119" s="820"/>
      <c r="C119" s="861" t="s">
        <v>415</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5" t="s">
        <v>177</v>
      </c>
      <c r="BA119" s="235"/>
      <c r="BB119" s="235"/>
      <c r="BC119" s="235"/>
      <c r="BD119" s="235"/>
      <c r="BE119" s="235"/>
      <c r="BF119" s="235"/>
      <c r="BG119" s="235"/>
      <c r="BH119" s="235"/>
      <c r="BI119" s="235"/>
      <c r="BJ119" s="235"/>
      <c r="BK119" s="235"/>
      <c r="BL119" s="235"/>
      <c r="BM119" s="235"/>
      <c r="BN119" s="235"/>
      <c r="BO119" s="878" t="s">
        <v>440</v>
      </c>
      <c r="BP119" s="879"/>
      <c r="BQ119" s="880">
        <v>40756279</v>
      </c>
      <c r="BR119" s="846"/>
      <c r="BS119" s="846"/>
      <c r="BT119" s="846"/>
      <c r="BU119" s="846"/>
      <c r="BV119" s="846">
        <v>41350737</v>
      </c>
      <c r="BW119" s="846"/>
      <c r="BX119" s="846"/>
      <c r="BY119" s="846"/>
      <c r="BZ119" s="846"/>
      <c r="CA119" s="846">
        <v>43690335</v>
      </c>
      <c r="CB119" s="846"/>
      <c r="CC119" s="846"/>
      <c r="CD119" s="846"/>
      <c r="CE119" s="846"/>
      <c r="CF119" s="749"/>
      <c r="CG119" s="750"/>
      <c r="CH119" s="750"/>
      <c r="CI119" s="750"/>
      <c r="CJ119" s="835"/>
      <c r="CK119" s="929"/>
      <c r="CL119" s="824"/>
      <c r="CM119" s="839" t="s">
        <v>441</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15">
      <c r="A120" s="821"/>
      <c r="B120" s="822"/>
      <c r="C120" s="816" t="s">
        <v>418</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442</v>
      </c>
      <c r="AV120" s="882"/>
      <c r="AW120" s="882"/>
      <c r="AX120" s="882"/>
      <c r="AY120" s="883"/>
      <c r="AZ120" s="861" t="s">
        <v>443</v>
      </c>
      <c r="BA120" s="809"/>
      <c r="BB120" s="809"/>
      <c r="BC120" s="809"/>
      <c r="BD120" s="809"/>
      <c r="BE120" s="809"/>
      <c r="BF120" s="809"/>
      <c r="BG120" s="809"/>
      <c r="BH120" s="809"/>
      <c r="BI120" s="809"/>
      <c r="BJ120" s="809"/>
      <c r="BK120" s="809"/>
      <c r="BL120" s="809"/>
      <c r="BM120" s="809"/>
      <c r="BN120" s="809"/>
      <c r="BO120" s="809"/>
      <c r="BP120" s="810"/>
      <c r="BQ120" s="862">
        <v>10593089</v>
      </c>
      <c r="BR120" s="843"/>
      <c r="BS120" s="843"/>
      <c r="BT120" s="843"/>
      <c r="BU120" s="843"/>
      <c r="BV120" s="843">
        <v>10018081</v>
      </c>
      <c r="BW120" s="843"/>
      <c r="BX120" s="843"/>
      <c r="BY120" s="843"/>
      <c r="BZ120" s="843"/>
      <c r="CA120" s="843">
        <v>9132805</v>
      </c>
      <c r="CB120" s="843"/>
      <c r="CC120" s="843"/>
      <c r="CD120" s="843"/>
      <c r="CE120" s="843"/>
      <c r="CF120" s="867">
        <v>63.7</v>
      </c>
      <c r="CG120" s="868"/>
      <c r="CH120" s="868"/>
      <c r="CI120" s="868"/>
      <c r="CJ120" s="868"/>
      <c r="CK120" s="869" t="s">
        <v>444</v>
      </c>
      <c r="CL120" s="853"/>
      <c r="CM120" s="853"/>
      <c r="CN120" s="853"/>
      <c r="CO120" s="854"/>
      <c r="CP120" s="873" t="s">
        <v>393</v>
      </c>
      <c r="CQ120" s="874"/>
      <c r="CR120" s="874"/>
      <c r="CS120" s="874"/>
      <c r="CT120" s="874"/>
      <c r="CU120" s="874"/>
      <c r="CV120" s="874"/>
      <c r="CW120" s="874"/>
      <c r="CX120" s="874"/>
      <c r="CY120" s="874"/>
      <c r="CZ120" s="874"/>
      <c r="DA120" s="874"/>
      <c r="DB120" s="874"/>
      <c r="DC120" s="874"/>
      <c r="DD120" s="874"/>
      <c r="DE120" s="874"/>
      <c r="DF120" s="875"/>
      <c r="DG120" s="862">
        <v>5913591</v>
      </c>
      <c r="DH120" s="843"/>
      <c r="DI120" s="843"/>
      <c r="DJ120" s="843"/>
      <c r="DK120" s="843"/>
      <c r="DL120" s="843">
        <v>5909594</v>
      </c>
      <c r="DM120" s="843"/>
      <c r="DN120" s="843"/>
      <c r="DO120" s="843"/>
      <c r="DP120" s="843"/>
      <c r="DQ120" s="843">
        <v>5764329</v>
      </c>
      <c r="DR120" s="843"/>
      <c r="DS120" s="843"/>
      <c r="DT120" s="843"/>
      <c r="DU120" s="843"/>
      <c r="DV120" s="844">
        <v>40.200000000000003</v>
      </c>
      <c r="DW120" s="844"/>
      <c r="DX120" s="844"/>
      <c r="DY120" s="844"/>
      <c r="DZ120" s="845"/>
    </row>
    <row r="121" spans="1:130" s="212" customFormat="1" ht="26.25" customHeight="1" x14ac:dyDescent="0.15">
      <c r="A121" s="821"/>
      <c r="B121" s="822"/>
      <c r="C121" s="864" t="s">
        <v>445</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446</v>
      </c>
      <c r="BA121" s="753"/>
      <c r="BB121" s="753"/>
      <c r="BC121" s="753"/>
      <c r="BD121" s="753"/>
      <c r="BE121" s="753"/>
      <c r="BF121" s="753"/>
      <c r="BG121" s="753"/>
      <c r="BH121" s="753"/>
      <c r="BI121" s="753"/>
      <c r="BJ121" s="753"/>
      <c r="BK121" s="753"/>
      <c r="BL121" s="753"/>
      <c r="BM121" s="753"/>
      <c r="BN121" s="753"/>
      <c r="BO121" s="753"/>
      <c r="BP121" s="754"/>
      <c r="BQ121" s="817">
        <v>1432636</v>
      </c>
      <c r="BR121" s="818"/>
      <c r="BS121" s="818"/>
      <c r="BT121" s="818"/>
      <c r="BU121" s="818"/>
      <c r="BV121" s="818">
        <v>1355528</v>
      </c>
      <c r="BW121" s="818"/>
      <c r="BX121" s="818"/>
      <c r="BY121" s="818"/>
      <c r="BZ121" s="818"/>
      <c r="CA121" s="818">
        <v>1379267</v>
      </c>
      <c r="CB121" s="818"/>
      <c r="CC121" s="818"/>
      <c r="CD121" s="818"/>
      <c r="CE121" s="818"/>
      <c r="CF121" s="876">
        <v>9.6</v>
      </c>
      <c r="CG121" s="877"/>
      <c r="CH121" s="877"/>
      <c r="CI121" s="877"/>
      <c r="CJ121" s="877"/>
      <c r="CK121" s="870"/>
      <c r="CL121" s="856"/>
      <c r="CM121" s="856"/>
      <c r="CN121" s="856"/>
      <c r="CO121" s="857"/>
      <c r="CP121" s="836" t="s">
        <v>391</v>
      </c>
      <c r="CQ121" s="837"/>
      <c r="CR121" s="837"/>
      <c r="CS121" s="837"/>
      <c r="CT121" s="837"/>
      <c r="CU121" s="837"/>
      <c r="CV121" s="837"/>
      <c r="CW121" s="837"/>
      <c r="CX121" s="837"/>
      <c r="CY121" s="837"/>
      <c r="CZ121" s="837"/>
      <c r="DA121" s="837"/>
      <c r="DB121" s="837"/>
      <c r="DC121" s="837"/>
      <c r="DD121" s="837"/>
      <c r="DE121" s="837"/>
      <c r="DF121" s="838"/>
      <c r="DG121" s="817">
        <v>1357638</v>
      </c>
      <c r="DH121" s="818"/>
      <c r="DI121" s="818"/>
      <c r="DJ121" s="818"/>
      <c r="DK121" s="818"/>
      <c r="DL121" s="818">
        <v>1305835</v>
      </c>
      <c r="DM121" s="818"/>
      <c r="DN121" s="818"/>
      <c r="DO121" s="818"/>
      <c r="DP121" s="818"/>
      <c r="DQ121" s="818">
        <v>1270363</v>
      </c>
      <c r="DR121" s="818"/>
      <c r="DS121" s="818"/>
      <c r="DT121" s="818"/>
      <c r="DU121" s="818"/>
      <c r="DV121" s="795">
        <v>8.9</v>
      </c>
      <c r="DW121" s="795"/>
      <c r="DX121" s="795"/>
      <c r="DY121" s="795"/>
      <c r="DZ121" s="796"/>
    </row>
    <row r="122" spans="1:130" s="212" customFormat="1" ht="26.25" customHeight="1" x14ac:dyDescent="0.15">
      <c r="A122" s="821"/>
      <c r="B122" s="822"/>
      <c r="C122" s="816" t="s">
        <v>428</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447</v>
      </c>
      <c r="BA122" s="840"/>
      <c r="BB122" s="840"/>
      <c r="BC122" s="840"/>
      <c r="BD122" s="840"/>
      <c r="BE122" s="840"/>
      <c r="BF122" s="840"/>
      <c r="BG122" s="840"/>
      <c r="BH122" s="840"/>
      <c r="BI122" s="840"/>
      <c r="BJ122" s="840"/>
      <c r="BK122" s="840"/>
      <c r="BL122" s="840"/>
      <c r="BM122" s="840"/>
      <c r="BN122" s="840"/>
      <c r="BO122" s="840"/>
      <c r="BP122" s="841"/>
      <c r="BQ122" s="880">
        <v>26886753</v>
      </c>
      <c r="BR122" s="846"/>
      <c r="BS122" s="846"/>
      <c r="BT122" s="846"/>
      <c r="BU122" s="846"/>
      <c r="BV122" s="846">
        <v>27067107</v>
      </c>
      <c r="BW122" s="846"/>
      <c r="BX122" s="846"/>
      <c r="BY122" s="846"/>
      <c r="BZ122" s="846"/>
      <c r="CA122" s="846">
        <v>28164964</v>
      </c>
      <c r="CB122" s="846"/>
      <c r="CC122" s="846"/>
      <c r="CD122" s="846"/>
      <c r="CE122" s="846"/>
      <c r="CF122" s="847">
        <v>196.5</v>
      </c>
      <c r="CG122" s="848"/>
      <c r="CH122" s="848"/>
      <c r="CI122" s="848"/>
      <c r="CJ122" s="848"/>
      <c r="CK122" s="870"/>
      <c r="CL122" s="856"/>
      <c r="CM122" s="856"/>
      <c r="CN122" s="856"/>
      <c r="CO122" s="857"/>
      <c r="CP122" s="836"/>
      <c r="CQ122" s="837"/>
      <c r="CR122" s="837"/>
      <c r="CS122" s="837"/>
      <c r="CT122" s="837"/>
      <c r="CU122" s="837"/>
      <c r="CV122" s="837"/>
      <c r="CW122" s="837"/>
      <c r="CX122" s="837"/>
      <c r="CY122" s="837"/>
      <c r="CZ122" s="837"/>
      <c r="DA122" s="837"/>
      <c r="DB122" s="837"/>
      <c r="DC122" s="837"/>
      <c r="DD122" s="837"/>
      <c r="DE122" s="837"/>
      <c r="DF122" s="838"/>
      <c r="DG122" s="817"/>
      <c r="DH122" s="818"/>
      <c r="DI122" s="818"/>
      <c r="DJ122" s="818"/>
      <c r="DK122" s="818"/>
      <c r="DL122" s="818"/>
      <c r="DM122" s="818"/>
      <c r="DN122" s="818"/>
      <c r="DO122" s="818"/>
      <c r="DP122" s="818"/>
      <c r="DQ122" s="818"/>
      <c r="DR122" s="818"/>
      <c r="DS122" s="818"/>
      <c r="DT122" s="818"/>
      <c r="DU122" s="818"/>
      <c r="DV122" s="795"/>
      <c r="DW122" s="795"/>
      <c r="DX122" s="795"/>
      <c r="DY122" s="795"/>
      <c r="DZ122" s="796"/>
    </row>
    <row r="123" spans="1:130" s="212" customFormat="1" ht="26.25" customHeight="1" x14ac:dyDescent="0.15">
      <c r="A123" s="821"/>
      <c r="B123" s="822"/>
      <c r="C123" s="816" t="s">
        <v>434</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5" t="s">
        <v>177</v>
      </c>
      <c r="BA123" s="235"/>
      <c r="BB123" s="235"/>
      <c r="BC123" s="235"/>
      <c r="BD123" s="235"/>
      <c r="BE123" s="235"/>
      <c r="BF123" s="235"/>
      <c r="BG123" s="235"/>
      <c r="BH123" s="235"/>
      <c r="BI123" s="235"/>
      <c r="BJ123" s="235"/>
      <c r="BK123" s="235"/>
      <c r="BL123" s="235"/>
      <c r="BM123" s="235"/>
      <c r="BN123" s="235"/>
      <c r="BO123" s="878" t="s">
        <v>448</v>
      </c>
      <c r="BP123" s="879"/>
      <c r="BQ123" s="833">
        <v>38912478</v>
      </c>
      <c r="BR123" s="834"/>
      <c r="BS123" s="834"/>
      <c r="BT123" s="834"/>
      <c r="BU123" s="834"/>
      <c r="BV123" s="834">
        <v>38440716</v>
      </c>
      <c r="BW123" s="834"/>
      <c r="BX123" s="834"/>
      <c r="BY123" s="834"/>
      <c r="BZ123" s="834"/>
      <c r="CA123" s="834">
        <v>38677036</v>
      </c>
      <c r="CB123" s="834"/>
      <c r="CC123" s="834"/>
      <c r="CD123" s="834"/>
      <c r="CE123" s="834"/>
      <c r="CF123" s="749"/>
      <c r="CG123" s="750"/>
      <c r="CH123" s="750"/>
      <c r="CI123" s="750"/>
      <c r="CJ123" s="835"/>
      <c r="CK123" s="870"/>
      <c r="CL123" s="856"/>
      <c r="CM123" s="856"/>
      <c r="CN123" s="856"/>
      <c r="CO123" s="857"/>
      <c r="CP123" s="836"/>
      <c r="CQ123" s="837"/>
      <c r="CR123" s="837"/>
      <c r="CS123" s="837"/>
      <c r="CT123" s="837"/>
      <c r="CU123" s="837"/>
      <c r="CV123" s="837"/>
      <c r="CW123" s="837"/>
      <c r="CX123" s="837"/>
      <c r="CY123" s="837"/>
      <c r="CZ123" s="837"/>
      <c r="DA123" s="837"/>
      <c r="DB123" s="837"/>
      <c r="DC123" s="837"/>
      <c r="DD123" s="837"/>
      <c r="DE123" s="837"/>
      <c r="DF123" s="838"/>
      <c r="DG123" s="780"/>
      <c r="DH123" s="781"/>
      <c r="DI123" s="781"/>
      <c r="DJ123" s="781"/>
      <c r="DK123" s="782"/>
      <c r="DL123" s="783"/>
      <c r="DM123" s="781"/>
      <c r="DN123" s="781"/>
      <c r="DO123" s="781"/>
      <c r="DP123" s="782"/>
      <c r="DQ123" s="783"/>
      <c r="DR123" s="781"/>
      <c r="DS123" s="781"/>
      <c r="DT123" s="781"/>
      <c r="DU123" s="782"/>
      <c r="DV123" s="825"/>
      <c r="DW123" s="826"/>
      <c r="DX123" s="826"/>
      <c r="DY123" s="826"/>
      <c r="DZ123" s="827"/>
    </row>
    <row r="124" spans="1:130" s="212" customFormat="1" ht="26.25" customHeight="1" thickBot="1" x14ac:dyDescent="0.2">
      <c r="A124" s="821"/>
      <c r="B124" s="822"/>
      <c r="C124" s="816" t="s">
        <v>437</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449</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13.3</v>
      </c>
      <c r="BR124" s="832"/>
      <c r="BS124" s="832"/>
      <c r="BT124" s="832"/>
      <c r="BU124" s="832"/>
      <c r="BV124" s="832">
        <v>20.7</v>
      </c>
      <c r="BW124" s="832"/>
      <c r="BX124" s="832"/>
      <c r="BY124" s="832"/>
      <c r="BZ124" s="832"/>
      <c r="CA124" s="832">
        <v>34.9</v>
      </c>
      <c r="CB124" s="832"/>
      <c r="CC124" s="832"/>
      <c r="CD124" s="832"/>
      <c r="CE124" s="832"/>
      <c r="CF124" s="727"/>
      <c r="CG124" s="728"/>
      <c r="CH124" s="728"/>
      <c r="CI124" s="728"/>
      <c r="CJ124" s="863"/>
      <c r="CK124" s="871"/>
      <c r="CL124" s="871"/>
      <c r="CM124" s="871"/>
      <c r="CN124" s="871"/>
      <c r="CO124" s="872"/>
      <c r="CP124" s="836" t="s">
        <v>450</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15">
      <c r="A125" s="821"/>
      <c r="B125" s="822"/>
      <c r="C125" s="816" t="s">
        <v>439</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451</v>
      </c>
      <c r="CL125" s="853"/>
      <c r="CM125" s="853"/>
      <c r="CN125" s="853"/>
      <c r="CO125" s="854"/>
      <c r="CP125" s="861" t="s">
        <v>452</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
      <c r="A126" s="821"/>
      <c r="B126" s="822"/>
      <c r="C126" s="816" t="s">
        <v>441</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453</v>
      </c>
      <c r="CQ126" s="753"/>
      <c r="CR126" s="753"/>
      <c r="CS126" s="753"/>
      <c r="CT126" s="753"/>
      <c r="CU126" s="753"/>
      <c r="CV126" s="753"/>
      <c r="CW126" s="753"/>
      <c r="CX126" s="753"/>
      <c r="CY126" s="753"/>
      <c r="CZ126" s="753"/>
      <c r="DA126" s="753"/>
      <c r="DB126" s="753"/>
      <c r="DC126" s="753"/>
      <c r="DD126" s="753"/>
      <c r="DE126" s="753"/>
      <c r="DF126" s="754"/>
      <c r="DG126" s="817">
        <v>309540</v>
      </c>
      <c r="DH126" s="818"/>
      <c r="DI126" s="818"/>
      <c r="DJ126" s="818"/>
      <c r="DK126" s="818"/>
      <c r="DL126" s="818">
        <v>315772</v>
      </c>
      <c r="DM126" s="818"/>
      <c r="DN126" s="818"/>
      <c r="DO126" s="818"/>
      <c r="DP126" s="818"/>
      <c r="DQ126" s="818">
        <v>401859</v>
      </c>
      <c r="DR126" s="818"/>
      <c r="DS126" s="818"/>
      <c r="DT126" s="818"/>
      <c r="DU126" s="818"/>
      <c r="DV126" s="795">
        <v>2.8</v>
      </c>
      <c r="DW126" s="795"/>
      <c r="DX126" s="795"/>
      <c r="DY126" s="795"/>
      <c r="DZ126" s="796"/>
    </row>
    <row r="127" spans="1:130" s="212" customFormat="1" ht="26.25" customHeight="1" x14ac:dyDescent="0.15">
      <c r="A127" s="823"/>
      <c r="B127" s="824"/>
      <c r="C127" s="839" t="s">
        <v>454</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455</v>
      </c>
      <c r="AY127" s="813"/>
      <c r="AZ127" s="813"/>
      <c r="BA127" s="813"/>
      <c r="BB127" s="813"/>
      <c r="BC127" s="813"/>
      <c r="BD127" s="813"/>
      <c r="BE127" s="814"/>
      <c r="BF127" s="812" t="s">
        <v>456</v>
      </c>
      <c r="BG127" s="813"/>
      <c r="BH127" s="813"/>
      <c r="BI127" s="813"/>
      <c r="BJ127" s="813"/>
      <c r="BK127" s="813"/>
      <c r="BL127" s="814"/>
      <c r="BM127" s="812" t="s">
        <v>457</v>
      </c>
      <c r="BN127" s="813"/>
      <c r="BO127" s="813"/>
      <c r="BP127" s="813"/>
      <c r="BQ127" s="813"/>
      <c r="BR127" s="813"/>
      <c r="BS127" s="814"/>
      <c r="BT127" s="812" t="s">
        <v>458</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459</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
      <c r="A128" s="797" t="s">
        <v>460</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461</v>
      </c>
      <c r="X128" s="799"/>
      <c r="Y128" s="799"/>
      <c r="Z128" s="800"/>
      <c r="AA128" s="801">
        <v>163479</v>
      </c>
      <c r="AB128" s="802"/>
      <c r="AC128" s="802"/>
      <c r="AD128" s="802"/>
      <c r="AE128" s="803"/>
      <c r="AF128" s="804">
        <v>160434</v>
      </c>
      <c r="AG128" s="802"/>
      <c r="AH128" s="802"/>
      <c r="AI128" s="802"/>
      <c r="AJ128" s="803"/>
      <c r="AK128" s="804">
        <v>188627</v>
      </c>
      <c r="AL128" s="802"/>
      <c r="AM128" s="802"/>
      <c r="AN128" s="802"/>
      <c r="AO128" s="803"/>
      <c r="AP128" s="805"/>
      <c r="AQ128" s="806"/>
      <c r="AR128" s="806"/>
      <c r="AS128" s="806"/>
      <c r="AT128" s="807"/>
      <c r="AU128" s="214"/>
      <c r="AV128" s="214"/>
      <c r="AW128" s="214"/>
      <c r="AX128" s="808" t="s">
        <v>462</v>
      </c>
      <c r="AY128" s="809"/>
      <c r="AZ128" s="809"/>
      <c r="BA128" s="809"/>
      <c r="BB128" s="809"/>
      <c r="BC128" s="809"/>
      <c r="BD128" s="809"/>
      <c r="BE128" s="810"/>
      <c r="BF128" s="787" t="s">
        <v>122</v>
      </c>
      <c r="BG128" s="788"/>
      <c r="BH128" s="788"/>
      <c r="BI128" s="788"/>
      <c r="BJ128" s="788"/>
      <c r="BK128" s="788"/>
      <c r="BL128" s="811"/>
      <c r="BM128" s="787">
        <v>12.65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463</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464</v>
      </c>
      <c r="X129" s="778"/>
      <c r="Y129" s="778"/>
      <c r="Z129" s="779"/>
      <c r="AA129" s="780">
        <v>16370375</v>
      </c>
      <c r="AB129" s="781"/>
      <c r="AC129" s="781"/>
      <c r="AD129" s="781"/>
      <c r="AE129" s="782"/>
      <c r="AF129" s="783">
        <v>16424362</v>
      </c>
      <c r="AG129" s="781"/>
      <c r="AH129" s="781"/>
      <c r="AI129" s="781"/>
      <c r="AJ129" s="782"/>
      <c r="AK129" s="783">
        <v>16869298</v>
      </c>
      <c r="AL129" s="781"/>
      <c r="AM129" s="781"/>
      <c r="AN129" s="781"/>
      <c r="AO129" s="782"/>
      <c r="AP129" s="784"/>
      <c r="AQ129" s="785"/>
      <c r="AR129" s="785"/>
      <c r="AS129" s="785"/>
      <c r="AT129" s="786"/>
      <c r="AU129" s="215"/>
      <c r="AV129" s="215"/>
      <c r="AW129" s="215"/>
      <c r="AX129" s="752" t="s">
        <v>465</v>
      </c>
      <c r="AY129" s="753"/>
      <c r="AZ129" s="753"/>
      <c r="BA129" s="753"/>
      <c r="BB129" s="753"/>
      <c r="BC129" s="753"/>
      <c r="BD129" s="753"/>
      <c r="BE129" s="754"/>
      <c r="BF129" s="771" t="s">
        <v>122</v>
      </c>
      <c r="BG129" s="772"/>
      <c r="BH129" s="772"/>
      <c r="BI129" s="772"/>
      <c r="BJ129" s="772"/>
      <c r="BK129" s="772"/>
      <c r="BL129" s="773"/>
      <c r="BM129" s="771">
        <v>17.649999999999999</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466</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467</v>
      </c>
      <c r="X130" s="778"/>
      <c r="Y130" s="778"/>
      <c r="Z130" s="779"/>
      <c r="AA130" s="780">
        <v>2592163</v>
      </c>
      <c r="AB130" s="781"/>
      <c r="AC130" s="781"/>
      <c r="AD130" s="781"/>
      <c r="AE130" s="782"/>
      <c r="AF130" s="783">
        <v>2427203</v>
      </c>
      <c r="AG130" s="781"/>
      <c r="AH130" s="781"/>
      <c r="AI130" s="781"/>
      <c r="AJ130" s="782"/>
      <c r="AK130" s="783">
        <v>2537336</v>
      </c>
      <c r="AL130" s="781"/>
      <c r="AM130" s="781"/>
      <c r="AN130" s="781"/>
      <c r="AO130" s="782"/>
      <c r="AP130" s="784"/>
      <c r="AQ130" s="785"/>
      <c r="AR130" s="785"/>
      <c r="AS130" s="785"/>
      <c r="AT130" s="786"/>
      <c r="AU130" s="215"/>
      <c r="AV130" s="215"/>
      <c r="AW130" s="215"/>
      <c r="AX130" s="752" t="s">
        <v>468</v>
      </c>
      <c r="AY130" s="753"/>
      <c r="AZ130" s="753"/>
      <c r="BA130" s="753"/>
      <c r="BB130" s="753"/>
      <c r="BC130" s="753"/>
      <c r="BD130" s="753"/>
      <c r="BE130" s="754"/>
      <c r="BF130" s="755">
        <v>6.4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469</v>
      </c>
      <c r="X131" s="762"/>
      <c r="Y131" s="762"/>
      <c r="Z131" s="763"/>
      <c r="AA131" s="764">
        <v>13778212</v>
      </c>
      <c r="AB131" s="765"/>
      <c r="AC131" s="765"/>
      <c r="AD131" s="765"/>
      <c r="AE131" s="766"/>
      <c r="AF131" s="767">
        <v>13997159</v>
      </c>
      <c r="AG131" s="765"/>
      <c r="AH131" s="765"/>
      <c r="AI131" s="765"/>
      <c r="AJ131" s="766"/>
      <c r="AK131" s="767">
        <v>14331962</v>
      </c>
      <c r="AL131" s="765"/>
      <c r="AM131" s="765"/>
      <c r="AN131" s="765"/>
      <c r="AO131" s="766"/>
      <c r="AP131" s="768"/>
      <c r="AQ131" s="769"/>
      <c r="AR131" s="769"/>
      <c r="AS131" s="769"/>
      <c r="AT131" s="770"/>
      <c r="AU131" s="215"/>
      <c r="AV131" s="215"/>
      <c r="AW131" s="215"/>
      <c r="AX131" s="730" t="s">
        <v>470</v>
      </c>
      <c r="AY131" s="731"/>
      <c r="AZ131" s="731"/>
      <c r="BA131" s="731"/>
      <c r="BB131" s="731"/>
      <c r="BC131" s="731"/>
      <c r="BD131" s="731"/>
      <c r="BE131" s="732"/>
      <c r="BF131" s="733">
        <v>34.9</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471</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472</v>
      </c>
      <c r="W132" s="743"/>
      <c r="X132" s="743"/>
      <c r="Y132" s="743"/>
      <c r="Z132" s="744"/>
      <c r="AA132" s="745">
        <v>7.3638763059999999</v>
      </c>
      <c r="AB132" s="746"/>
      <c r="AC132" s="746"/>
      <c r="AD132" s="746"/>
      <c r="AE132" s="747"/>
      <c r="AF132" s="748">
        <v>6.8585304560000004</v>
      </c>
      <c r="AG132" s="746"/>
      <c r="AH132" s="746"/>
      <c r="AI132" s="746"/>
      <c r="AJ132" s="747"/>
      <c r="AK132" s="748">
        <v>4.9940468200000003</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473</v>
      </c>
      <c r="W133" s="722"/>
      <c r="X133" s="722"/>
      <c r="Y133" s="722"/>
      <c r="Z133" s="723"/>
      <c r="AA133" s="724">
        <v>6.9</v>
      </c>
      <c r="AB133" s="725"/>
      <c r="AC133" s="725"/>
      <c r="AD133" s="725"/>
      <c r="AE133" s="726"/>
      <c r="AF133" s="724">
        <v>6.9</v>
      </c>
      <c r="AG133" s="725"/>
      <c r="AH133" s="725"/>
      <c r="AI133" s="725"/>
      <c r="AJ133" s="726"/>
      <c r="AK133" s="724">
        <v>6.4</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i/hu6bgCYepmgOlFa3LPb7ij9iZ9+qYghOg0H/0J28kAb+FYoaJsxK0F0gGW9oVUGlOAx0P7twqIAP0hJHQpg==" saltValue="J55GPnC8nLIy4J/tE9eJ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6ScGEMa3F/0k52GoffPTeVwgNaCIzwZ4ny3r1OBGdPSQLkaixcAtiax4SUaJDl35gP63qmyTmo5Emq3TzAsKA==" saltValue="0hwJe8eir5kz4oeKIr3fb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V89" sqref="AV89:AW8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z8Yh/oQtg0n9TW4s+mZ4TdymSO8GP+KL1nPoZEOX5qEp7KnSwispsjUMtXIq172Kho/upfqPfLvlMy7T9fm4A==" saltValue="8XVGZhdD7qYJtsIwDZt+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19" t="s">
        <v>477</v>
      </c>
      <c r="AP7" s="253"/>
      <c r="AQ7" s="254" t="s">
        <v>478</v>
      </c>
      <c r="AR7" s="255"/>
    </row>
    <row r="8" spans="1:46" x14ac:dyDescent="0.15">
      <c r="A8" s="247"/>
      <c r="AK8" s="256"/>
      <c r="AL8" s="257"/>
      <c r="AM8" s="257"/>
      <c r="AN8" s="258"/>
      <c r="AO8" s="1120"/>
      <c r="AP8" s="259" t="s">
        <v>479</v>
      </c>
      <c r="AQ8" s="260" t="s">
        <v>480</v>
      </c>
      <c r="AR8" s="261" t="s">
        <v>481</v>
      </c>
    </row>
    <row r="9" spans="1:46" x14ac:dyDescent="0.15">
      <c r="A9" s="247"/>
      <c r="AK9" s="1131" t="s">
        <v>482</v>
      </c>
      <c r="AL9" s="1132"/>
      <c r="AM9" s="1132"/>
      <c r="AN9" s="1133"/>
      <c r="AO9" s="262">
        <v>6065006</v>
      </c>
      <c r="AP9" s="262">
        <v>116698</v>
      </c>
      <c r="AQ9" s="263">
        <v>80646</v>
      </c>
      <c r="AR9" s="264">
        <v>44.7</v>
      </c>
    </row>
    <row r="10" spans="1:46" ht="13.5" customHeight="1" x14ac:dyDescent="0.15">
      <c r="A10" s="247"/>
      <c r="AK10" s="1131" t="s">
        <v>483</v>
      </c>
      <c r="AL10" s="1132"/>
      <c r="AM10" s="1132"/>
      <c r="AN10" s="1133"/>
      <c r="AO10" s="265">
        <v>709</v>
      </c>
      <c r="AP10" s="265">
        <v>14</v>
      </c>
      <c r="AQ10" s="266">
        <v>6637</v>
      </c>
      <c r="AR10" s="267">
        <v>-99.8</v>
      </c>
    </row>
    <row r="11" spans="1:46" ht="13.5" customHeight="1" x14ac:dyDescent="0.15">
      <c r="A11" s="247"/>
      <c r="AK11" s="1131" t="s">
        <v>484</v>
      </c>
      <c r="AL11" s="1132"/>
      <c r="AM11" s="1132"/>
      <c r="AN11" s="1133"/>
      <c r="AO11" s="265">
        <v>1866</v>
      </c>
      <c r="AP11" s="265">
        <v>36</v>
      </c>
      <c r="AQ11" s="266">
        <v>1119</v>
      </c>
      <c r="AR11" s="267">
        <v>-96.8</v>
      </c>
    </row>
    <row r="12" spans="1:46" ht="13.5" customHeight="1" x14ac:dyDescent="0.15">
      <c r="A12" s="247"/>
      <c r="AK12" s="1131" t="s">
        <v>485</v>
      </c>
      <c r="AL12" s="1132"/>
      <c r="AM12" s="1132"/>
      <c r="AN12" s="1133"/>
      <c r="AO12" s="265" t="s">
        <v>486</v>
      </c>
      <c r="AP12" s="265" t="s">
        <v>486</v>
      </c>
      <c r="AQ12" s="266">
        <v>8</v>
      </c>
      <c r="AR12" s="267" t="s">
        <v>486</v>
      </c>
    </row>
    <row r="13" spans="1:46" ht="13.5" customHeight="1" x14ac:dyDescent="0.15">
      <c r="A13" s="247"/>
      <c r="AK13" s="1131" t="s">
        <v>487</v>
      </c>
      <c r="AL13" s="1132"/>
      <c r="AM13" s="1132"/>
      <c r="AN13" s="1133"/>
      <c r="AO13" s="265">
        <v>258136</v>
      </c>
      <c r="AP13" s="265">
        <v>4967</v>
      </c>
      <c r="AQ13" s="266">
        <v>2502</v>
      </c>
      <c r="AR13" s="267">
        <v>98.5</v>
      </c>
    </row>
    <row r="14" spans="1:46" ht="13.5" customHeight="1" x14ac:dyDescent="0.15">
      <c r="A14" s="247"/>
      <c r="AK14" s="1131" t="s">
        <v>488</v>
      </c>
      <c r="AL14" s="1132"/>
      <c r="AM14" s="1132"/>
      <c r="AN14" s="1133"/>
      <c r="AO14" s="265">
        <v>94500</v>
      </c>
      <c r="AP14" s="265">
        <v>1818</v>
      </c>
      <c r="AQ14" s="266">
        <v>1863</v>
      </c>
      <c r="AR14" s="267">
        <v>-2.4</v>
      </c>
    </row>
    <row r="15" spans="1:46" ht="13.5" customHeight="1" x14ac:dyDescent="0.15">
      <c r="A15" s="247"/>
      <c r="AK15" s="1134" t="s">
        <v>489</v>
      </c>
      <c r="AL15" s="1135"/>
      <c r="AM15" s="1135"/>
      <c r="AN15" s="1136"/>
      <c r="AO15" s="265">
        <v>-414751</v>
      </c>
      <c r="AP15" s="265">
        <v>-7980</v>
      </c>
      <c r="AQ15" s="266">
        <v>-4800</v>
      </c>
      <c r="AR15" s="267">
        <v>66.3</v>
      </c>
    </row>
    <row r="16" spans="1:46" x14ac:dyDescent="0.15">
      <c r="A16" s="247"/>
      <c r="AK16" s="1134" t="s">
        <v>177</v>
      </c>
      <c r="AL16" s="1135"/>
      <c r="AM16" s="1135"/>
      <c r="AN16" s="1136"/>
      <c r="AO16" s="265">
        <v>6005466</v>
      </c>
      <c r="AP16" s="265">
        <v>115552</v>
      </c>
      <c r="AQ16" s="266">
        <v>87975</v>
      </c>
      <c r="AR16" s="267">
        <v>31.3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37" t="s">
        <v>494</v>
      </c>
      <c r="AL21" s="1138"/>
      <c r="AM21" s="1138"/>
      <c r="AN21" s="1139"/>
      <c r="AO21" s="277">
        <v>11.68</v>
      </c>
      <c r="AP21" s="278">
        <v>7.71</v>
      </c>
      <c r="AQ21" s="279">
        <v>3.97</v>
      </c>
      <c r="AS21" s="280"/>
      <c r="AT21" s="276"/>
    </row>
    <row r="22" spans="1:46" s="248" customFormat="1" x14ac:dyDescent="0.15">
      <c r="A22" s="276"/>
      <c r="AK22" s="1137" t="s">
        <v>495</v>
      </c>
      <c r="AL22" s="1138"/>
      <c r="AM22" s="1138"/>
      <c r="AN22" s="1139"/>
      <c r="AO22" s="281">
        <v>99.9</v>
      </c>
      <c r="AP22" s="282">
        <v>98.3</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496</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19" t="s">
        <v>477</v>
      </c>
      <c r="AP30" s="253"/>
      <c r="AQ30" s="254" t="s">
        <v>478</v>
      </c>
      <c r="AR30" s="255"/>
    </row>
    <row r="31" spans="1:46" x14ac:dyDescent="0.15">
      <c r="A31" s="247"/>
      <c r="AK31" s="256"/>
      <c r="AL31" s="257"/>
      <c r="AM31" s="257"/>
      <c r="AN31" s="258"/>
      <c r="AO31" s="1120"/>
      <c r="AP31" s="259" t="s">
        <v>479</v>
      </c>
      <c r="AQ31" s="260" t="s">
        <v>480</v>
      </c>
      <c r="AR31" s="261" t="s">
        <v>481</v>
      </c>
    </row>
    <row r="32" spans="1:46" ht="27" customHeight="1" x14ac:dyDescent="0.15">
      <c r="A32" s="247"/>
      <c r="AK32" s="1121" t="s">
        <v>499</v>
      </c>
      <c r="AL32" s="1122"/>
      <c r="AM32" s="1122"/>
      <c r="AN32" s="1123"/>
      <c r="AO32" s="291">
        <v>2772613</v>
      </c>
      <c r="AP32" s="291">
        <v>53348</v>
      </c>
      <c r="AQ32" s="292">
        <v>41451</v>
      </c>
      <c r="AR32" s="293">
        <v>28.7</v>
      </c>
    </row>
    <row r="33" spans="1:46" ht="13.5" customHeight="1" x14ac:dyDescent="0.15">
      <c r="A33" s="247"/>
      <c r="AK33" s="1121" t="s">
        <v>500</v>
      </c>
      <c r="AL33" s="1122"/>
      <c r="AM33" s="1122"/>
      <c r="AN33" s="1123"/>
      <c r="AO33" s="291" t="s">
        <v>486</v>
      </c>
      <c r="AP33" s="291" t="s">
        <v>486</v>
      </c>
      <c r="AQ33" s="292" t="s">
        <v>486</v>
      </c>
      <c r="AR33" s="293" t="s">
        <v>486</v>
      </c>
    </row>
    <row r="34" spans="1:46" ht="27" customHeight="1" x14ac:dyDescent="0.15">
      <c r="A34" s="247"/>
      <c r="AK34" s="1121" t="s">
        <v>501</v>
      </c>
      <c r="AL34" s="1122"/>
      <c r="AM34" s="1122"/>
      <c r="AN34" s="1123"/>
      <c r="AO34" s="291" t="s">
        <v>486</v>
      </c>
      <c r="AP34" s="291" t="s">
        <v>486</v>
      </c>
      <c r="AQ34" s="292">
        <v>35</v>
      </c>
      <c r="AR34" s="293" t="s">
        <v>486</v>
      </c>
    </row>
    <row r="35" spans="1:46" ht="27" customHeight="1" x14ac:dyDescent="0.15">
      <c r="A35" s="247"/>
      <c r="AK35" s="1121" t="s">
        <v>502</v>
      </c>
      <c r="AL35" s="1122"/>
      <c r="AM35" s="1122"/>
      <c r="AN35" s="1123"/>
      <c r="AO35" s="291">
        <v>669095</v>
      </c>
      <c r="AP35" s="291">
        <v>12874</v>
      </c>
      <c r="AQ35" s="292">
        <v>11775</v>
      </c>
      <c r="AR35" s="293">
        <v>9.3000000000000007</v>
      </c>
    </row>
    <row r="36" spans="1:46" ht="27" customHeight="1" x14ac:dyDescent="0.15">
      <c r="A36" s="247"/>
      <c r="AK36" s="1121" t="s">
        <v>503</v>
      </c>
      <c r="AL36" s="1122"/>
      <c r="AM36" s="1122"/>
      <c r="AN36" s="1123"/>
      <c r="AO36" s="291" t="s">
        <v>486</v>
      </c>
      <c r="AP36" s="291" t="s">
        <v>486</v>
      </c>
      <c r="AQ36" s="292">
        <v>2188</v>
      </c>
      <c r="AR36" s="293" t="s">
        <v>486</v>
      </c>
    </row>
    <row r="37" spans="1:46" ht="13.5" customHeight="1" x14ac:dyDescent="0.15">
      <c r="A37" s="247"/>
      <c r="AK37" s="1121" t="s">
        <v>504</v>
      </c>
      <c r="AL37" s="1122"/>
      <c r="AM37" s="1122"/>
      <c r="AN37" s="1123"/>
      <c r="AO37" s="291" t="s">
        <v>486</v>
      </c>
      <c r="AP37" s="291" t="s">
        <v>486</v>
      </c>
      <c r="AQ37" s="292">
        <v>531</v>
      </c>
      <c r="AR37" s="293" t="s">
        <v>486</v>
      </c>
    </row>
    <row r="38" spans="1:46" ht="27" customHeight="1" x14ac:dyDescent="0.15">
      <c r="A38" s="247"/>
      <c r="AK38" s="1124" t="s">
        <v>505</v>
      </c>
      <c r="AL38" s="1125"/>
      <c r="AM38" s="1125"/>
      <c r="AN38" s="1126"/>
      <c r="AO38" s="294" t="s">
        <v>486</v>
      </c>
      <c r="AP38" s="294" t="s">
        <v>486</v>
      </c>
      <c r="AQ38" s="295">
        <v>1</v>
      </c>
      <c r="AR38" s="283" t="s">
        <v>486</v>
      </c>
      <c r="AS38" s="290"/>
    </row>
    <row r="39" spans="1:46" x14ac:dyDescent="0.15">
      <c r="A39" s="247"/>
      <c r="AK39" s="1124" t="s">
        <v>506</v>
      </c>
      <c r="AL39" s="1125"/>
      <c r="AM39" s="1125"/>
      <c r="AN39" s="1126"/>
      <c r="AO39" s="291">
        <v>-188627</v>
      </c>
      <c r="AP39" s="291">
        <v>-3629</v>
      </c>
      <c r="AQ39" s="292">
        <v>-5414</v>
      </c>
      <c r="AR39" s="293">
        <v>-33</v>
      </c>
      <c r="AS39" s="290"/>
    </row>
    <row r="40" spans="1:46" ht="27" customHeight="1" x14ac:dyDescent="0.15">
      <c r="A40" s="247"/>
      <c r="AK40" s="1121" t="s">
        <v>507</v>
      </c>
      <c r="AL40" s="1122"/>
      <c r="AM40" s="1122"/>
      <c r="AN40" s="1123"/>
      <c r="AO40" s="291">
        <v>-2537336</v>
      </c>
      <c r="AP40" s="291">
        <v>-48821</v>
      </c>
      <c r="AQ40" s="292">
        <v>-35360</v>
      </c>
      <c r="AR40" s="293">
        <v>38.1</v>
      </c>
      <c r="AS40" s="290"/>
    </row>
    <row r="41" spans="1:46" x14ac:dyDescent="0.15">
      <c r="A41" s="247"/>
      <c r="AK41" s="1127" t="s">
        <v>287</v>
      </c>
      <c r="AL41" s="1128"/>
      <c r="AM41" s="1128"/>
      <c r="AN41" s="1129"/>
      <c r="AO41" s="291">
        <v>715745</v>
      </c>
      <c r="AP41" s="291">
        <v>13772</v>
      </c>
      <c r="AQ41" s="292">
        <v>15207</v>
      </c>
      <c r="AR41" s="293">
        <v>-9.4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4" t="s">
        <v>477</v>
      </c>
      <c r="AN49" s="1116" t="s">
        <v>510</v>
      </c>
      <c r="AO49" s="1117"/>
      <c r="AP49" s="1117"/>
      <c r="AQ49" s="1117"/>
      <c r="AR49" s="1118"/>
    </row>
    <row r="50" spans="1:44" x14ac:dyDescent="0.15">
      <c r="A50" s="247"/>
      <c r="AK50" s="305"/>
      <c r="AL50" s="306"/>
      <c r="AM50" s="1115"/>
      <c r="AN50" s="307" t="s">
        <v>511</v>
      </c>
      <c r="AO50" s="308" t="s">
        <v>512</v>
      </c>
      <c r="AP50" s="309" t="s">
        <v>513</v>
      </c>
      <c r="AQ50" s="310" t="s">
        <v>514</v>
      </c>
      <c r="AR50" s="311" t="s">
        <v>515</v>
      </c>
    </row>
    <row r="51" spans="1:44" x14ac:dyDescent="0.15">
      <c r="A51" s="247"/>
      <c r="AK51" s="303" t="s">
        <v>516</v>
      </c>
      <c r="AL51" s="304"/>
      <c r="AM51" s="312">
        <v>5145480</v>
      </c>
      <c r="AN51" s="313">
        <v>93819</v>
      </c>
      <c r="AO51" s="314">
        <v>-45.8</v>
      </c>
      <c r="AP51" s="315">
        <v>70329</v>
      </c>
      <c r="AQ51" s="316">
        <v>0.2</v>
      </c>
      <c r="AR51" s="317">
        <v>-46</v>
      </c>
    </row>
    <row r="52" spans="1:44" x14ac:dyDescent="0.15">
      <c r="A52" s="247"/>
      <c r="AK52" s="318"/>
      <c r="AL52" s="319" t="s">
        <v>517</v>
      </c>
      <c r="AM52" s="320">
        <v>2487950</v>
      </c>
      <c r="AN52" s="321">
        <v>45363</v>
      </c>
      <c r="AO52" s="322">
        <v>-61.3</v>
      </c>
      <c r="AP52" s="323">
        <v>39403</v>
      </c>
      <c r="AQ52" s="324">
        <v>9.1</v>
      </c>
      <c r="AR52" s="325">
        <v>-70.400000000000006</v>
      </c>
    </row>
    <row r="53" spans="1:44" x14ac:dyDescent="0.15">
      <c r="A53" s="247"/>
      <c r="AK53" s="303" t="s">
        <v>518</v>
      </c>
      <c r="AL53" s="304"/>
      <c r="AM53" s="312">
        <v>4083633</v>
      </c>
      <c r="AN53" s="313">
        <v>75623</v>
      </c>
      <c r="AO53" s="314">
        <v>-19.399999999999999</v>
      </c>
      <c r="AP53" s="315">
        <v>54225</v>
      </c>
      <c r="AQ53" s="316">
        <v>-22.9</v>
      </c>
      <c r="AR53" s="317">
        <v>3.5</v>
      </c>
    </row>
    <row r="54" spans="1:44" x14ac:dyDescent="0.15">
      <c r="A54" s="247"/>
      <c r="AK54" s="318"/>
      <c r="AL54" s="319" t="s">
        <v>517</v>
      </c>
      <c r="AM54" s="320">
        <v>1695495</v>
      </c>
      <c r="AN54" s="321">
        <v>31398</v>
      </c>
      <c r="AO54" s="322">
        <v>-30.8</v>
      </c>
      <c r="AP54" s="323">
        <v>27337</v>
      </c>
      <c r="AQ54" s="324">
        <v>-30.6</v>
      </c>
      <c r="AR54" s="325">
        <v>-0.2</v>
      </c>
    </row>
    <row r="55" spans="1:44" x14ac:dyDescent="0.15">
      <c r="A55" s="247"/>
      <c r="AK55" s="303" t="s">
        <v>519</v>
      </c>
      <c r="AL55" s="304"/>
      <c r="AM55" s="312">
        <v>3608581</v>
      </c>
      <c r="AN55" s="313">
        <v>67583</v>
      </c>
      <c r="AO55" s="314">
        <v>-10.6</v>
      </c>
      <c r="AP55" s="315">
        <v>54016</v>
      </c>
      <c r="AQ55" s="316">
        <v>-0.4</v>
      </c>
      <c r="AR55" s="317">
        <v>-10.199999999999999</v>
      </c>
    </row>
    <row r="56" spans="1:44" x14ac:dyDescent="0.15">
      <c r="A56" s="247"/>
      <c r="AK56" s="318"/>
      <c r="AL56" s="319" t="s">
        <v>517</v>
      </c>
      <c r="AM56" s="320">
        <v>1378012</v>
      </c>
      <c r="AN56" s="321">
        <v>25808</v>
      </c>
      <c r="AO56" s="322">
        <v>-17.8</v>
      </c>
      <c r="AP56" s="323">
        <v>28078</v>
      </c>
      <c r="AQ56" s="324">
        <v>2.7</v>
      </c>
      <c r="AR56" s="325">
        <v>-20.5</v>
      </c>
    </row>
    <row r="57" spans="1:44" x14ac:dyDescent="0.15">
      <c r="A57" s="247"/>
      <c r="AK57" s="303" t="s">
        <v>520</v>
      </c>
      <c r="AL57" s="304"/>
      <c r="AM57" s="312">
        <v>4303751</v>
      </c>
      <c r="AN57" s="313">
        <v>81595</v>
      </c>
      <c r="AO57" s="314">
        <v>20.7</v>
      </c>
      <c r="AP57" s="315">
        <v>52786</v>
      </c>
      <c r="AQ57" s="316">
        <v>-2.2999999999999998</v>
      </c>
      <c r="AR57" s="317">
        <v>23</v>
      </c>
    </row>
    <row r="58" spans="1:44" x14ac:dyDescent="0.15">
      <c r="A58" s="247"/>
      <c r="AK58" s="318"/>
      <c r="AL58" s="319" t="s">
        <v>517</v>
      </c>
      <c r="AM58" s="320">
        <v>1473638</v>
      </c>
      <c r="AN58" s="321">
        <v>27939</v>
      </c>
      <c r="AO58" s="322">
        <v>8.3000000000000007</v>
      </c>
      <c r="AP58" s="323">
        <v>28742</v>
      </c>
      <c r="AQ58" s="324">
        <v>2.4</v>
      </c>
      <c r="AR58" s="325">
        <v>5.9</v>
      </c>
    </row>
    <row r="59" spans="1:44" x14ac:dyDescent="0.15">
      <c r="A59" s="247"/>
      <c r="AK59" s="303" t="s">
        <v>521</v>
      </c>
      <c r="AL59" s="304"/>
      <c r="AM59" s="312">
        <v>4935409</v>
      </c>
      <c r="AN59" s="313">
        <v>94963</v>
      </c>
      <c r="AO59" s="314">
        <v>16.399999999999999</v>
      </c>
      <c r="AP59" s="315">
        <v>58465</v>
      </c>
      <c r="AQ59" s="316">
        <v>10.8</v>
      </c>
      <c r="AR59" s="317">
        <v>5.6</v>
      </c>
    </row>
    <row r="60" spans="1:44" x14ac:dyDescent="0.15">
      <c r="A60" s="247"/>
      <c r="AK60" s="318"/>
      <c r="AL60" s="319" t="s">
        <v>517</v>
      </c>
      <c r="AM60" s="320">
        <v>1477503</v>
      </c>
      <c r="AN60" s="321">
        <v>28429</v>
      </c>
      <c r="AO60" s="322">
        <v>1.8</v>
      </c>
      <c r="AP60" s="323">
        <v>34452</v>
      </c>
      <c r="AQ60" s="324">
        <v>19.899999999999999</v>
      </c>
      <c r="AR60" s="325">
        <v>-18.100000000000001</v>
      </c>
    </row>
    <row r="61" spans="1:44" x14ac:dyDescent="0.15">
      <c r="A61" s="247"/>
      <c r="AK61" s="303" t="s">
        <v>522</v>
      </c>
      <c r="AL61" s="326"/>
      <c r="AM61" s="312">
        <v>4415371</v>
      </c>
      <c r="AN61" s="313">
        <v>82717</v>
      </c>
      <c r="AO61" s="314">
        <v>-7.7</v>
      </c>
      <c r="AP61" s="315">
        <v>57964</v>
      </c>
      <c r="AQ61" s="327">
        <v>-2.9</v>
      </c>
      <c r="AR61" s="317">
        <v>-4.8</v>
      </c>
    </row>
    <row r="62" spans="1:44" x14ac:dyDescent="0.15">
      <c r="A62" s="247"/>
      <c r="AK62" s="318"/>
      <c r="AL62" s="319" t="s">
        <v>517</v>
      </c>
      <c r="AM62" s="320">
        <v>1702520</v>
      </c>
      <c r="AN62" s="321">
        <v>31787</v>
      </c>
      <c r="AO62" s="322">
        <v>-20</v>
      </c>
      <c r="AP62" s="323">
        <v>31602</v>
      </c>
      <c r="AQ62" s="324">
        <v>0.7</v>
      </c>
      <c r="AR62" s="325">
        <v>-20.7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xx4GulqmHdd2ImaeepYtjImguMKr8n3wQNvzhULo7J8Uzz87wcc0UitbyiWUP/ZSaJT1tgeeon6tukECqR29A==" saltValue="2p+Jmt3Wisx7Ue0jDwTe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If0ODJMUmsRbLHI7xc8p97JdyFaqOb3bjSAeOGDr2+cSELGpDY4aZO931jgxEImXoRBEYoDWRM2CDemqsR/ejA==" saltValue="6joO6Zr3UR7sITaTZtDD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xZT1G1ANgEcr9pwFiA9c4x0G4KrvQ5eHQ+85yQ0PpzNE/kkV4zye9I08yqG1JRo8RetRdmXReCwBDwkX7YJoIg==" saltValue="DQ1wwAODJXZsJROmdz2e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K50" sqref="K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22.41</v>
      </c>
      <c r="G47" s="12">
        <v>21.81</v>
      </c>
      <c r="H47" s="12">
        <v>20.329999999999998</v>
      </c>
      <c r="I47" s="12">
        <v>18.920000000000002</v>
      </c>
      <c r="J47" s="13">
        <v>16.03</v>
      </c>
    </row>
    <row r="48" spans="2:10" ht="57.75" customHeight="1" x14ac:dyDescent="0.15">
      <c r="B48" s="14"/>
      <c r="C48" s="1142" t="s">
        <v>4</v>
      </c>
      <c r="D48" s="1142"/>
      <c r="E48" s="1143"/>
      <c r="F48" s="15">
        <v>5.72</v>
      </c>
      <c r="G48" s="16">
        <v>8.16</v>
      </c>
      <c r="H48" s="16">
        <v>10.029999999999999</v>
      </c>
      <c r="I48" s="16">
        <v>7.67</v>
      </c>
      <c r="J48" s="17">
        <v>6.94</v>
      </c>
    </row>
    <row r="49" spans="2:10" ht="57.75" customHeight="1" thickBot="1" x14ac:dyDescent="0.2">
      <c r="B49" s="18"/>
      <c r="C49" s="1144" t="s">
        <v>5</v>
      </c>
      <c r="D49" s="1144"/>
      <c r="E49" s="1145"/>
      <c r="F49" s="19" t="s">
        <v>529</v>
      </c>
      <c r="G49" s="20">
        <v>0.85</v>
      </c>
      <c r="H49" s="20" t="s">
        <v>530</v>
      </c>
      <c r="I49" s="20" t="s">
        <v>531</v>
      </c>
      <c r="J49" s="21" t="s">
        <v>532</v>
      </c>
    </row>
    <row r="50" spans="2:10" x14ac:dyDescent="0.15"/>
  </sheetData>
  <sheetProtection algorithmName="SHA-512" hashValue="i8ALu9a9fLDxupm0UPWLwSO+oWddrKRpXEUop++UxRsBpbdoPkhnYvILQ4M21UGYCZd5BFmFoQp4H7Jxtpc7fQ==" saltValue="f08adNJ8q8zcsf2pk7CS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2026-03-05T02:53:13Z</cp:lastPrinted>
  <dcterms:created xsi:type="dcterms:W3CDTF">2026-02-23T09:43:10Z</dcterms:created>
  <dcterms:modified xsi:type="dcterms:W3CDTF">2026-03-19T02:34:32Z</dcterms:modified>
  <cp:category/>
</cp:coreProperties>
</file>