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3866F506-0BB6-499B-A749-A9352634A66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C38" i="10"/>
  <c r="BE37" i="10"/>
  <c r="C37" i="10"/>
  <c r="BE36" i="10"/>
  <c r="BE35" i="10"/>
  <c r="C35" i="10"/>
  <c r="C36" i="10" s="1"/>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AM37" i="10" s="1"/>
  <c r="AM38" i="10" s="1"/>
  <c r="BW34" i="10" l="1"/>
  <c r="BW35" i="10" s="1"/>
  <c r="BW36" i="10" s="1"/>
  <c r="BW37" i="10" s="1"/>
  <c r="BW38" i="10" s="1"/>
  <c r="CO34" i="10" l="1"/>
  <c r="CO35" i="10" s="1"/>
  <c r="CO36" i="10" s="1"/>
  <c r="CO37" i="10" s="1"/>
  <c r="CO38" i="10" s="1"/>
  <c r="CO39" i="10" s="1"/>
  <c r="CO40" i="10" s="1"/>
</calcChain>
</file>

<file path=xl/sharedStrings.xml><?xml version="1.0" encoding="utf-8"?>
<sst xmlns="http://schemas.openxmlformats.org/spreadsheetml/2006/main" count="1121" uniqueCount="575">
  <si>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</si>
  <si>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</si>
  <si>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</si>
  <si>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</si>
  <si>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</si>
  <si>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</si>
  <si>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</si>
  <si>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</si>
  <si>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</si>
  <si>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</si>
  <si>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</si>
  <si>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</si>
  <si>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</si>
  <si>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</si>
  <si>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</si>
  <si>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</si>
  <si>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</si>
  <si>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</si>
  <si>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</si>
  <si>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</si>
  <si>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</si>
  <si>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</si>
  <si>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</si>
  <si>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</si>
  <si>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</si>
  <si>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</si>
  <si>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</si>
  <si>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</si>
  <si>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</si>
  <si>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</si>
  <si>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</si>
  <si>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</si>
  <si>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</si>
  <si>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</si>
  <si>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</si>
  <si>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</si>
  <si>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</si>
  <si>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</si>
  <si>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</si>
  <si>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</si>
  <si>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</si>
  <si>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</si>
  <si>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</si>
  <si>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</si>
  <si>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</si>
  <si>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</si>
  <si>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</si>
  <si>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</si>
  <si>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</si>
  <si>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</si>
  <si>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</si>
  <si>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</si>
  <si>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</si>
  <si>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</si>
  <si>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</si>
  <si>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</si>
  <si>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</si>
  <si>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</si>
  <si>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</si>
  <si>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</si>
  <si>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</si>
  <si>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</si>
  <si>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</si>
  <si>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</si>
  <si>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</si>
  <si>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</si>
  <si>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</si>
  <si>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</si>
  <si>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</si>
  <si>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</si>
  <si>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</si>
  <si>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</si>
  <si>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</si>
  <si>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</si>
  <si>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</si>
  <si>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</si>
  <si>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</si>
  <si>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</si>
  <si>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</si>
  <si>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</si>
  <si>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</si>
  <si>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</si>
  <si>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</si>
  <si>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</si>
  <si>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</si>
  <si>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</si>
  <si>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</si>
  <si>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</si>
  <si>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</si>
  <si>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</si>
  <si>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</si>
  <si>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</si>
  <si>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</si>
  <si>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</si>
  <si>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</si>
  <si>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</si>
  <si>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</si>
  <si>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</si>
  <si>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</si>
  <si>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</si>
  <si>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</si>
  <si>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</si>
  <si>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</si>
  <si>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</si>
  <si>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</si>
  <si>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</si>
  <si>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</si>
  <si>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</si>
  <si>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</si>
  <si>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</si>
  <si>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</si>
  <si>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</si>
  <si>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</si>
  <si>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</si>
  <si>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</si>
  <si>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</si>
  <si>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</si>
  <si>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</si>
  <si>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</si>
  <si>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</si>
  <si>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</si>
  <si>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</si>
  <si>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</si>
  <si>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</si>
  <si>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</si>
  <si>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</si>
  <si>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</si>
  <si>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</si>
  <si>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</si>
  <si>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</si>
  <si>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</si>
  <si>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</si>
  <si>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</si>
  <si>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</si>
  <si>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</si>
  <si>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</si>
  <si>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</si>
  <si>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</si>
  <si>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</si>
  <si>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</si>
  <si>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</si>
  <si>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</si>
  <si>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</si>
  <si>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</si>
  <si>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</si>
  <si>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</si>
  <si>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</si>
  <si>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</si>
  <si>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</si>
  <si>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</si>
  <si>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</si>
  <si>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</si>
  <si>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</si>
  <si>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</si>
  <si>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</si>
  <si>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</si>
  <si>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</si>
  <si>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</si>
  <si>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</si>
  <si>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</si>
  <si>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</si>
  <si>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</si>
  <si>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</si>
  <si>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</si>
  <si>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</si>
  <si>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</si>
  <si>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</si>
  <si>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</si>
  <si>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</si>
  <si>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</si>
  <si>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</si>
  <si>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</si>
  <si>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</si>
  <si>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</si>
  <si>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</si>
  <si>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</si>
  <si>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</si>
  <si>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</si>
  <si>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</si>
  <si>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</si>
  <si>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</si>
  <si>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</si>
  <si>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</si>
  <si>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</si>
  <si>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</si>
  <si>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</si>
  <si>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</si>
  <si>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</si>
  <si>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</si>
  <si>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</si>
  <si>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</si>
  <si>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</si>
  <si>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</si>
  <si>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</si>
  <si>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</si>
  <si>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</si>
  <si>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</si>
  <si>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</si>
  <si>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</si>
  <si>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</si>
  <si>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</si>
  <si>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</si>
  <si>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</si>
  <si>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大分県佐伯市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</si>
  <si>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</si>
  <si>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</si>
  <si>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</si>
  <si>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</si>
  <si>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</si>
  <si>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</si>
  <si>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</si>
  <si>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</si>
  <si>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</si>
  <si>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</si>
  <si>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</si>
  <si>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</si>
  <si>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</si>
  <si>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</si>
  <si>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</si>
  <si>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</si>
  <si>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</si>
  <si>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</si>
  <si>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</si>
  <si>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</si>
  <si>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</si>
  <si>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</si>
  <si>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</si>
  <si>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</si>
  <si>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</si>
  <si>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</si>
  <si>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</si>
  <si>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</si>
  <si>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</si>
  <si>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</si>
  <si>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</si>
  <si>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</si>
  <si>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</si>
  <si>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</si>
  <si>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</si>
  <si>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</si>
  <si>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</si>
  <si>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</si>
  <si>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</si>
  <si>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</si>
  <si>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</si>
  <si>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</si>
  <si>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</si>
  <si>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</si>
  <si>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</si>
  <si>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</si>
  <si>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</si>
  <si>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</si>
  <si>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</si>
  <si>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</si>
  <si>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</si>
  <si>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</si>
  <si>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</si>
  <si>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</si>
  <si>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</si>
  <si>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</si>
  <si>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</si>
  <si>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</si>
  <si>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</si>
  <si>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</si>
  <si>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</si>
  <si>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</si>
  <si>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</si>
  <si>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</si>
  <si>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</si>
  <si>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</si>
  <si>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</si>
  <si>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</si>
  <si>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</si>
  <si>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</si>
  <si>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</si>
  <si>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</si>
  <si>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</si>
  <si>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</si>
  <si>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</si>
  <si>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</si>
  <si>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</si>
  <si>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</si>
  <si>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</si>
  <si>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</si>
  <si>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</si>
  <si>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</si>
  <si>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</si>
  <si>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</si>
  <si>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</si>
  <si>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</si>
  <si>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</si>
  <si>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</si>
  <si>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</si>
  <si>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</si>
  <si>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</si>
  <si>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</si>
  <si>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</si>
  <si>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</si>
  <si>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</si>
  <si>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</si>
  <si>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</si>
  <si>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</si>
  <si>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</si>
  <si>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</si>
  <si>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</si>
  <si>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</si>
  <si>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</si>
  <si>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</si>
  <si>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</si>
  <si>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</si>
  <si>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</si>
  <si>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</si>
  <si>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</si>
  <si>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</si>
  <si>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</si>
  <si>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</si>
  <si>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</si>
  <si>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</si>
  <si>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</si>
  <si>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</si>
  <si>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</si>
  <si>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</si>
  <si>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</si>
  <si>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</si>
  <si>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</si>
  <si>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</si>
  <si>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</si>
  <si>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</si>
  <si>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</si>
  <si>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</si>
  <si>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</si>
  <si>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</si>
  <si>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</si>
  <si>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</si>
  <si>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</si>
  <si>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</si>
  <si>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</si>
  <si>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</si>
  <si>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</si>
  <si>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</si>
  <si>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</si>
  <si>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</si>
  <si>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</si>
  <si>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</si>
  <si>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</si>
  <si>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</si>
  <si>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</si>
  <si>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</si>
  <si>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</si>
  <si>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</si>
  <si>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</si>
  <si>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</si>
  <si>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</si>
  <si>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</si>
  <si>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大分県佐伯市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</si>
  <si>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</si>
  <si>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</si>
  <si>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</si>
  <si>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</si>
  <si>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</si>
  <si>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</si>
  <si>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</si>
  <si>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</si>
  <si>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</si>
  <si>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</si>
  <si>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</si>
  <si>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</si>
  <si>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</si>
  <si>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</si>
  <si>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</si>
  <si>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</si>
  <si>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</si>
  <si>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</si>
  <si>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</si>
  <si>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</si>
  <si>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</si>
  <si>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情報ネットワーク施設事業特別会計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</si>
  <si>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</si>
  <si>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</si>
  <si>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</si>
  <si>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</si>
  <si>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</si>
  <si>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</si>
  <si>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</si>
  <si>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</si>
  <si>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</si>
  <si>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</si>
  <si>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</si>
  <si>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</si>
  <si>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</si>
  <si>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</si>
  <si>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</si>
  <si>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</si>
  <si>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</si>
  <si>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</si>
  <si>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</si>
  <si>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</si>
  <si>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下水道事業会計</t>
    <phoneticPr fontId="5"/>
  </si>
  <si>
    <t>地方卸売市場事業会計</t>
    <phoneticPr fontId="5"/>
  </si>
  <si>
    <t>大島航路事業会計</t>
    <phoneticPr fontId="5"/>
  </si>
  <si>
    <t>蒲江・深島航路事業会計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</si>
  <si>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</si>
  <si>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</si>
  <si>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</si>
  <si>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</si>
  <si>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</si>
  <si>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</si>
  <si>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</si>
  <si>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</si>
  <si>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</si>
  <si>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</si>
  <si>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</si>
  <si>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</si>
  <si>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</si>
  <si>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</si>
  <si>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</si>
  <si>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</si>
  <si>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</si>
  <si>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</si>
  <si>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</si>
  <si>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</si>
  <si>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</si>
  <si>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</si>
  <si>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</si>
  <si>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</si>
  <si>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</si>
  <si>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</si>
  <si>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</si>
  <si>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</si>
  <si>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</si>
  <si>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</si>
  <si>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</si>
  <si>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</si>
  <si>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</si>
  <si>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</si>
  <si>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</si>
  <si>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</si>
  <si>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</si>
  <si>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</si>
  <si>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</si>
  <si>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</si>
  <si>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</si>
  <si>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</si>
  <si>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</si>
  <si>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</si>
  <si>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</si>
  <si>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</si>
  <si>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</si>
  <si>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</si>
  <si>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</si>
  <si>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</si>
  <si>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</si>
  <si>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</si>
  <si>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</si>
  <si>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</si>
  <si>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</si>
  <si>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</si>
  <si>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</si>
  <si>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</si>
  <si>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</si>
  <si>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</si>
  <si>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</si>
  <si>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</si>
  <si>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</si>
  <si>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</si>
  <si>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</si>
  <si>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</si>
  <si>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</si>
  <si>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</si>
  <si>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</si>
  <si>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</si>
  <si>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</si>
  <si>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</si>
  <si>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</si>
  <si>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</si>
  <si>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</si>
  <si>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</si>
  <si>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</si>
  <si>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</si>
  <si>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</si>
  <si>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</si>
  <si>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</si>
  <si>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</si>
  <si>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</si>
  <si>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</si>
  <si>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</si>
  <si>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</si>
  <si>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</si>
  <si>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</si>
  <si>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</si>
  <si>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</si>
  <si>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</si>
  <si>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</si>
  <si>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</si>
  <si>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</si>
  <si>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</si>
  <si>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</si>
  <si>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</si>
  <si>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</si>
  <si>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</si>
  <si>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</si>
  <si>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</si>
  <si>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</si>
  <si>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</si>
  <si>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</si>
  <si>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</si>
  <si>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</si>
  <si>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</si>
  <si>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</si>
  <si>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</si>
  <si>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</si>
  <si>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</si>
  <si>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</si>
  <si>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</si>
  <si>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</si>
  <si>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</si>
  <si>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</si>
  <si>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</si>
  <si>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</si>
  <si>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</si>
  <si>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</si>
  <si>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</si>
  <si>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</si>
  <si>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</si>
  <si>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</si>
  <si>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</si>
  <si>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</si>
  <si>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</si>
  <si>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</si>
  <si>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</si>
  <si>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</si>
  <si>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</si>
  <si>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</si>
  <si>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</si>
  <si>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</si>
  <si>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</si>
  <si>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</si>
  <si>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0.39</t>
  </si>
  <si>
    <t>▲ 0.96</t>
  </si>
  <si>
    <t>一般会計</t>
  </si>
  <si>
    <t>水道事業会計</t>
  </si>
  <si>
    <t>下水道事業会計</t>
  </si>
  <si>
    <t>地方卸売市場事業会計</t>
  </si>
  <si>
    <t>大島航路事業会計</t>
  </si>
  <si>
    <t>蒲江・深島航路事業会計</t>
  </si>
  <si>
    <t>国民健康保険特別会計（事業勘定）</t>
  </si>
  <si>
    <t>後期高齢者医療特別会計</t>
  </si>
  <si>
    <t>その他会計（赤字）</t>
  </si>
  <si>
    <t>その他会計（黒字）</t>
  </si>
  <si>
    <t>R02</t>
    <phoneticPr fontId="5"/>
  </si>
  <si>
    <t>R03</t>
    <phoneticPr fontId="5"/>
  </si>
  <si>
    <t>R04</t>
    <phoneticPr fontId="5"/>
  </si>
  <si>
    <t>R05</t>
    <phoneticPr fontId="5"/>
  </si>
  <si>
    <t>R06</t>
    <phoneticPr fontId="5"/>
  </si>
  <si>
    <t>地域振興基金</t>
    <rPh sb="0" eb="2">
      <t>チイキ</t>
    </rPh>
    <rPh sb="2" eb="4">
      <t>シンコウ</t>
    </rPh>
    <rPh sb="4" eb="6">
      <t>キキン</t>
    </rPh>
    <phoneticPr fontId="5"/>
  </si>
  <si>
    <t>ふるさと基金</t>
    <rPh sb="4" eb="6">
      <t>キキン</t>
    </rPh>
    <phoneticPr fontId="5"/>
  </si>
  <si>
    <t>地域福祉基金</t>
    <rPh sb="0" eb="2">
      <t>チイキ</t>
    </rPh>
    <rPh sb="2" eb="4">
      <t>フクシ</t>
    </rPh>
    <rPh sb="4" eb="6">
      <t>キキン</t>
    </rPh>
    <phoneticPr fontId="5"/>
  </si>
  <si>
    <t>ふるさとさいき応援基金</t>
  </si>
  <si>
    <t>まちづくり整備基金</t>
  </si>
  <si>
    <t>-</t>
    <phoneticPr fontId="2"/>
  </si>
  <si>
    <t>-</t>
    <phoneticPr fontId="2"/>
  </si>
  <si>
    <t>公益財団法人さいき農林公社</t>
    <rPh sb="0" eb="4">
      <t>コウエキザイダン</t>
    </rPh>
    <rPh sb="4" eb="6">
      <t>ホウジン</t>
    </rPh>
    <rPh sb="9" eb="13">
      <t>ノウリンコウシャ</t>
    </rPh>
    <phoneticPr fontId="2"/>
  </si>
  <si>
    <t>（有）きらり</t>
    <rPh sb="1" eb="2">
      <t>ユウ</t>
    </rPh>
    <phoneticPr fontId="2"/>
  </si>
  <si>
    <t>佐伯広域森林組合</t>
    <rPh sb="0" eb="4">
      <t>サイキコウイキ</t>
    </rPh>
    <rPh sb="4" eb="8">
      <t>シンリンクミアイ</t>
    </rPh>
    <phoneticPr fontId="2"/>
  </si>
  <si>
    <t>大分県農業農村振興公社</t>
    <rPh sb="0" eb="3">
      <t>オオイタケン</t>
    </rPh>
    <rPh sb="3" eb="5">
      <t>ノウギョウ</t>
    </rPh>
    <rPh sb="5" eb="7">
      <t>ノウソン</t>
    </rPh>
    <rPh sb="7" eb="9">
      <t>シンコウ</t>
    </rPh>
    <rPh sb="9" eb="11">
      <t>コウシャ</t>
    </rPh>
    <phoneticPr fontId="2"/>
  </si>
  <si>
    <t>一般財団法人観光まちづくり佐伯</t>
    <rPh sb="0" eb="2">
      <t>イッパン</t>
    </rPh>
    <rPh sb="2" eb="4">
      <t>ザイダン</t>
    </rPh>
    <rPh sb="4" eb="6">
      <t>ホウジン</t>
    </rPh>
    <rPh sb="6" eb="8">
      <t>カンコウ</t>
    </rPh>
    <rPh sb="13" eb="15">
      <t>サイキ</t>
    </rPh>
    <phoneticPr fontId="2"/>
  </si>
  <si>
    <t>県所管第三セクター</t>
    <rPh sb="0" eb="1">
      <t>ケン</t>
    </rPh>
    <rPh sb="1" eb="3">
      <t>ショカン</t>
    </rPh>
    <rPh sb="3" eb="5">
      <t>ダイサン</t>
    </rPh>
    <phoneticPr fontId="2"/>
  </si>
  <si>
    <t>-</t>
    <phoneticPr fontId="2"/>
  </si>
  <si>
    <t>大分県消防補償等組合</t>
  </si>
  <si>
    <t>大分県交通災害共済組合(交通災害共済事業会計)</t>
    <rPh sb="12" eb="14">
      <t>コウツウ</t>
    </rPh>
    <rPh sb="14" eb="16">
      <t>サイガイ</t>
    </rPh>
    <rPh sb="16" eb="18">
      <t>キョウサイ</t>
    </rPh>
    <rPh sb="18" eb="20">
      <t>ジギョウ</t>
    </rPh>
    <rPh sb="20" eb="22">
      <t>カイケイ</t>
    </rPh>
    <phoneticPr fontId="2"/>
  </si>
  <si>
    <t>大分県市町村会館管理組合</t>
    <rPh sb="8" eb="10">
      <t>カンリ</t>
    </rPh>
    <phoneticPr fontId="2"/>
  </si>
  <si>
    <t>大分県後期高齢者医療広域連合（普通会計）</t>
    <rPh sb="15" eb="19">
      <t>フツウカイケイ</t>
    </rPh>
    <phoneticPr fontId="2"/>
  </si>
  <si>
    <t>大分県後期高齢者医療広域連合(後期高齢者医療事業会計)</t>
    <rPh sb="15" eb="20">
      <t>コウキコウレイシャ</t>
    </rPh>
    <rPh sb="20" eb="22">
      <t>イリョウ</t>
    </rPh>
    <rPh sb="24" eb="26">
      <t>カイケイ</t>
    </rPh>
    <phoneticPr fontId="2"/>
  </si>
  <si>
    <t>基金から2百万円繰入</t>
    <rPh sb="0" eb="2">
      <t>キキン</t>
    </rPh>
    <rPh sb="5" eb="7">
      <t>ヒャクマン</t>
    </rPh>
    <rPh sb="7" eb="8">
      <t>エン</t>
    </rPh>
    <rPh sb="8" eb="10">
      <t>クリイレ</t>
    </rPh>
    <phoneticPr fontId="2"/>
  </si>
  <si>
    <t>基金から114百万円繰入</t>
    <rPh sb="0" eb="2">
      <t>キキン</t>
    </rPh>
    <rPh sb="7" eb="9">
      <t>ヒャクマン</t>
    </rPh>
    <rPh sb="9" eb="10">
      <t>エン</t>
    </rPh>
    <rPh sb="10" eb="12">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</si>
</sst>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D12F-4C95-B5E9-D97771AFAC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138015</c:v>
                </c:pt>
                <c:pt idx="1">
                  <c:v>91182</c:v>
                </c:pt>
                <c:pt idx="2">
                  <c:v>76804</c:v>
                </c:pt>
                <c:pt idx="3">
                  <c:v>94695</c:v>
                </c:pt>
                <c:pt idx="4">
                  <c:v>94158</c:v>
                </c:pt>
              </c:numCache>
            </c:numRef>
          </c:val>
          <c:smooth val="0"/>
          <c:extLst>
            <c:ext xmlns:c16="http://schemas.microsoft.com/office/drawing/2014/chart" uri="{C3380CC4-5D6E-409C-BE32-E72D297353CC}">
              <c16:uniqueId val="{00000001-D12F-4C95-B5E9-D97771AFAC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2.75</c:v>
                </c:pt>
                <c:pt idx="1">
                  <c:v>3.45</c:v>
                </c:pt>
                <c:pt idx="2">
                  <c:v>3.34</c:v>
                </c:pt>
                <c:pt idx="3">
                  <c:v>4.09</c:v>
                </c:pt>
                <c:pt idx="4">
                  <c:v>3.38</c:v>
                </c:pt>
              </c:numCache>
            </c:numRef>
          </c:val>
          <c:extLst>
            <c:ext xmlns:c16="http://schemas.microsoft.com/office/drawing/2014/chart" uri="{C3380CC4-5D6E-409C-BE32-E72D297353CC}">
              <c16:uniqueId val="{00000000-943D-4E36-912B-E09D9F008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22.92</c:v>
                </c:pt>
                <c:pt idx="1">
                  <c:v>24.64</c:v>
                </c:pt>
                <c:pt idx="2">
                  <c:v>25.26</c:v>
                </c:pt>
                <c:pt idx="3">
                  <c:v>24</c:v>
                </c:pt>
                <c:pt idx="4">
                  <c:v>23.62</c:v>
                </c:pt>
              </c:numCache>
            </c:numRef>
          </c:val>
          <c:extLst>
            <c:ext xmlns:c16="http://schemas.microsoft.com/office/drawing/2014/chart" uri="{C3380CC4-5D6E-409C-BE32-E72D297353CC}">
              <c16:uniqueId val="{00000001-943D-4E36-912B-E09D9F008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3.07</c:v>
                </c:pt>
                <c:pt idx="2">
                  <c:v>-0.39</c:v>
                </c:pt>
                <c:pt idx="3">
                  <c:v>1.06</c:v>
                </c:pt>
                <c:pt idx="4">
                  <c:v>-0.96</c:v>
                </c:pt>
              </c:numCache>
            </c:numRef>
          </c:val>
          <c:smooth val="0"/>
          <c:extLst>
            <c:ext xmlns:c16="http://schemas.microsoft.com/office/drawing/2014/chart" uri="{C3380CC4-5D6E-409C-BE32-E72D297353CC}">
              <c16:uniqueId val="{00000002-943D-4E36-912B-E09D9F008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0.3</c:v>
                </c:pt>
                <c:pt idx="4">
                  <c:v>#N/A</c:v>
                </c:pt>
                <c:pt idx="5">
                  <c:v>0.39</c:v>
                </c:pt>
                <c:pt idx="6">
                  <c:v>#N/A</c:v>
                </c:pt>
                <c:pt idx="7">
                  <c:v>0.57999999999999996</c:v>
                </c:pt>
                <c:pt idx="8">
                  <c:v>#N/A</c:v>
                </c:pt>
                <c:pt idx="9">
                  <c:v>0</c:v>
                </c:pt>
              </c:numCache>
            </c:numRef>
          </c:val>
          <c:extLst>
            <c:ext xmlns:c16="http://schemas.microsoft.com/office/drawing/2014/chart" uri="{C3380CC4-5D6E-409C-BE32-E72D297353CC}">
              <c16:uniqueId val="{00000000-8FF9-4615-8A3B-647E7D459A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F9-4615-8A3B-647E7D459A5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8FF9-4615-8A3B-647E7D459A5E}"/>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0.49</c:v>
                </c:pt>
                <c:pt idx="2">
                  <c:v>#N/A</c:v>
                </c:pt>
                <c:pt idx="3">
                  <c:v>0.67</c:v>
                </c:pt>
                <c:pt idx="4">
                  <c:v>#N/A</c:v>
                </c:pt>
                <c:pt idx="5">
                  <c:v>0.36</c:v>
                </c:pt>
                <c:pt idx="6">
                  <c:v>#N/A</c:v>
                </c:pt>
                <c:pt idx="7">
                  <c:v>0</c:v>
                </c:pt>
                <c:pt idx="8">
                  <c:v>#N/A</c:v>
                </c:pt>
                <c:pt idx="9">
                  <c:v>0.04</c:v>
                </c:pt>
              </c:numCache>
            </c:numRef>
          </c:val>
          <c:extLst>
            <c:ext xmlns:c16="http://schemas.microsoft.com/office/drawing/2014/chart" uri="{C3380CC4-5D6E-409C-BE32-E72D297353CC}">
              <c16:uniqueId val="{00000003-8FF9-4615-8A3B-647E7D459A5E}"/>
            </c:ext>
          </c:extLst>
        </c:ser>
        <c:ser>
          <c:idx val="4"/>
          <c:order val="4"/>
          <c:tx>
            <c:strRef>
              <c:f>データシート!$A$31</c:f>
              <c:strCache>
                <c:ptCount val="1"/>
                <c:pt idx="0">
                  <c:v>蒲江・深島航路事業会計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4-8FF9-4615-8A3B-647E7D459A5E}"/>
            </c:ext>
          </c:extLst>
        </c:ser>
        <c:ser>
          <c:idx val="5"/>
          <c:order val="5"/>
          <c:tx>
            <c:strRef>
              <c:f>データシート!$A$32</c:f>
              <c:strCache>
                <c:ptCount val="1"/>
                <c:pt idx="0">
                  <c:v>大島航路事業会計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8FF9-4615-8A3B-647E7D459A5E}"/>
            </c:ext>
          </c:extLst>
        </c:ser>
        <c:ser>
          <c:idx val="6"/>
          <c:order val="6"/>
          <c:tx>
            <c:strRef>
              <c:f>データシート!$A$33</c:f>
              <c:strCache>
                <c:ptCount val="1"/>
                <c:pt idx="0">
                  <c:v>地方卸売市場事業会計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0.46</c:v>
                </c:pt>
              </c:numCache>
            </c:numRef>
          </c:val>
          <c:extLst>
            <c:ext xmlns:c16="http://schemas.microsoft.com/office/drawing/2014/chart" uri="{C3380CC4-5D6E-409C-BE32-E72D297353CC}">
              <c16:uniqueId val="{00000006-8FF9-4615-8A3B-647E7D459A5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2.4700000000000002</c:v>
                </c:pt>
                <c:pt idx="2">
                  <c:v>#N/A</c:v>
                </c:pt>
                <c:pt idx="3">
                  <c:v>2.33</c:v>
                </c:pt>
                <c:pt idx="4">
                  <c:v>#N/A</c:v>
                </c:pt>
                <c:pt idx="5">
                  <c:v>2.4700000000000002</c:v>
                </c:pt>
                <c:pt idx="6">
                  <c:v>#N/A</c:v>
                </c:pt>
                <c:pt idx="7">
                  <c:v>2.4300000000000002</c:v>
                </c:pt>
                <c:pt idx="8">
                  <c:v>#N/A</c:v>
                </c:pt>
                <c:pt idx="9">
                  <c:v>2.57</c:v>
                </c:pt>
              </c:numCache>
            </c:numRef>
          </c:val>
          <c:extLst>
            <c:ext xmlns:c16="http://schemas.microsoft.com/office/drawing/2014/chart" uri="{C3380CC4-5D6E-409C-BE32-E72D297353CC}">
              <c16:uniqueId val="{00000007-8FF9-4615-8A3B-647E7D459A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2.4700000000000002</c:v>
                </c:pt>
                <c:pt idx="2">
                  <c:v>#N/A</c:v>
                </c:pt>
                <c:pt idx="3">
                  <c:v>2.2400000000000002</c:v>
                </c:pt>
                <c:pt idx="4">
                  <c:v>#N/A</c:v>
                </c:pt>
                <c:pt idx="5">
                  <c:v>2.4300000000000002</c:v>
                </c:pt>
                <c:pt idx="6">
                  <c:v>#N/A</c:v>
                </c:pt>
                <c:pt idx="7">
                  <c:v>2.54</c:v>
                </c:pt>
                <c:pt idx="8">
                  <c:v>#N/A</c:v>
                </c:pt>
                <c:pt idx="9">
                  <c:v>2.79</c:v>
                </c:pt>
              </c:numCache>
            </c:numRef>
          </c:val>
          <c:extLst>
            <c:ext xmlns:c16="http://schemas.microsoft.com/office/drawing/2014/chart" uri="{C3380CC4-5D6E-409C-BE32-E72D297353CC}">
              <c16:uniqueId val="{00000008-8FF9-4615-8A3B-647E7D459A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2.75</c:v>
                </c:pt>
                <c:pt idx="2">
                  <c:v>#N/A</c:v>
                </c:pt>
                <c:pt idx="3">
                  <c:v>3.45</c:v>
                </c:pt>
                <c:pt idx="4">
                  <c:v>#N/A</c:v>
                </c:pt>
                <c:pt idx="5">
                  <c:v>3.33</c:v>
                </c:pt>
                <c:pt idx="6">
                  <c:v>#N/A</c:v>
                </c:pt>
                <c:pt idx="7">
                  <c:v>4.09</c:v>
                </c:pt>
                <c:pt idx="8">
                  <c:v>#N/A</c:v>
                </c:pt>
                <c:pt idx="9">
                  <c:v>3.38</c:v>
                </c:pt>
              </c:numCache>
            </c:numRef>
          </c:val>
          <c:extLst>
            <c:ext xmlns:c16="http://schemas.microsoft.com/office/drawing/2014/chart" uri="{C3380CC4-5D6E-409C-BE32-E72D297353CC}">
              <c16:uniqueId val="{00000009-8FF9-4615-8A3B-647E7D459A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6173</c:v>
                </c:pt>
                <c:pt idx="5">
                  <c:v>5962</c:v>
                </c:pt>
                <c:pt idx="8">
                  <c:v>5770</c:v>
                </c:pt>
                <c:pt idx="11">
                  <c:v>5486</c:v>
                </c:pt>
                <c:pt idx="14">
                  <c:v>5350</c:v>
                </c:pt>
              </c:numCache>
            </c:numRef>
          </c:val>
          <c:extLst>
            <c:ext xmlns:c16="http://schemas.microsoft.com/office/drawing/2014/chart" uri="{C3380CC4-5D6E-409C-BE32-E72D297353CC}">
              <c16:uniqueId val="{00000000-DC8F-48C2-B7D0-36EAD43B2B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8F-48C2-B7D0-36EAD43B2B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8F-48C2-B7D0-36EAD43B2B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8F-48C2-B7D0-36EAD43B2B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1074</c:v>
                </c:pt>
                <c:pt idx="3">
                  <c:v>1038</c:v>
                </c:pt>
                <c:pt idx="6">
                  <c:v>995</c:v>
                </c:pt>
                <c:pt idx="9">
                  <c:v>973</c:v>
                </c:pt>
                <c:pt idx="12">
                  <c:v>972</c:v>
                </c:pt>
              </c:numCache>
            </c:numRef>
          </c:val>
          <c:extLst>
            <c:ext xmlns:c16="http://schemas.microsoft.com/office/drawing/2014/chart" uri="{C3380CC4-5D6E-409C-BE32-E72D297353CC}">
              <c16:uniqueId val="{00000004-DC8F-48C2-B7D0-36EAD43B2B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8F-48C2-B7D0-36EAD43B2B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8F-48C2-B7D0-36EAD43B2B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6897</c:v>
                </c:pt>
                <c:pt idx="3">
                  <c:v>6854</c:v>
                </c:pt>
                <c:pt idx="6">
                  <c:v>6742</c:v>
                </c:pt>
                <c:pt idx="9">
                  <c:v>6588</c:v>
                </c:pt>
                <c:pt idx="12">
                  <c:v>6356</c:v>
                </c:pt>
              </c:numCache>
            </c:numRef>
          </c:val>
          <c:extLst>
            <c:ext xmlns:c16="http://schemas.microsoft.com/office/drawing/2014/chart" uri="{C3380CC4-5D6E-409C-BE32-E72D297353CC}">
              <c16:uniqueId val="{00000007-DC8F-48C2-B7D0-36EAD43B2B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1798</c:v>
                </c:pt>
                <c:pt idx="2">
                  <c:v>#N/A</c:v>
                </c:pt>
                <c:pt idx="3">
                  <c:v>#N/A</c:v>
                </c:pt>
                <c:pt idx="4">
                  <c:v>1930</c:v>
                </c:pt>
                <c:pt idx="5">
                  <c:v>#N/A</c:v>
                </c:pt>
                <c:pt idx="6">
                  <c:v>#N/A</c:v>
                </c:pt>
                <c:pt idx="7">
                  <c:v>1967</c:v>
                </c:pt>
                <c:pt idx="8">
                  <c:v>#N/A</c:v>
                </c:pt>
                <c:pt idx="9">
                  <c:v>#N/A</c:v>
                </c:pt>
                <c:pt idx="10">
                  <c:v>2075</c:v>
                </c:pt>
                <c:pt idx="11">
                  <c:v>#N/A</c:v>
                </c:pt>
                <c:pt idx="12">
                  <c:v>#N/A</c:v>
                </c:pt>
                <c:pt idx="13">
                  <c:v>1978</c:v>
                </c:pt>
                <c:pt idx="14">
                  <c:v>#N/A</c:v>
                </c:pt>
              </c:numCache>
            </c:numRef>
          </c:val>
          <c:smooth val="0"/>
          <c:extLst>
            <c:ext xmlns:c16="http://schemas.microsoft.com/office/drawing/2014/chart" uri="{C3380CC4-5D6E-409C-BE32-E72D297353CC}">
              <c16:uniqueId val="{00000008-DC8F-48C2-B7D0-36EAD43B2B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45442</c:v>
                </c:pt>
                <c:pt idx="5">
                  <c:v>43837</c:v>
                </c:pt>
                <c:pt idx="8">
                  <c:v>39939</c:v>
                </c:pt>
                <c:pt idx="11">
                  <c:v>39243</c:v>
                </c:pt>
                <c:pt idx="14">
                  <c:v>35137</c:v>
                </c:pt>
              </c:numCache>
            </c:numRef>
          </c:val>
          <c:extLst>
            <c:ext xmlns:c16="http://schemas.microsoft.com/office/drawing/2014/chart" uri="{C3380CC4-5D6E-409C-BE32-E72D297353CC}">
              <c16:uniqueId val="{00000000-2203-47DF-BA86-D31070AA1A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2519</c:v>
                </c:pt>
                <c:pt idx="5">
                  <c:v>3070</c:v>
                </c:pt>
                <c:pt idx="8">
                  <c:v>2934</c:v>
                </c:pt>
                <c:pt idx="11">
                  <c:v>2733</c:v>
                </c:pt>
                <c:pt idx="14">
                  <c:v>2444</c:v>
                </c:pt>
              </c:numCache>
            </c:numRef>
          </c:val>
          <c:extLst>
            <c:ext xmlns:c16="http://schemas.microsoft.com/office/drawing/2014/chart" uri="{C3380CC4-5D6E-409C-BE32-E72D297353CC}">
              <c16:uniqueId val="{00000001-2203-47DF-BA86-D31070AA1A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19049</c:v>
                </c:pt>
                <c:pt idx="5">
                  <c:v>19990</c:v>
                </c:pt>
                <c:pt idx="8">
                  <c:v>20199</c:v>
                </c:pt>
                <c:pt idx="11">
                  <c:v>19064</c:v>
                </c:pt>
                <c:pt idx="14">
                  <c:v>18703</c:v>
                </c:pt>
              </c:numCache>
            </c:numRef>
          </c:val>
          <c:extLst>
            <c:ext xmlns:c16="http://schemas.microsoft.com/office/drawing/2014/chart" uri="{C3380CC4-5D6E-409C-BE32-E72D297353CC}">
              <c16:uniqueId val="{00000002-2203-47DF-BA86-D31070AA1A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03-47DF-BA86-D31070AA1A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03-47DF-BA86-D31070AA1A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c:v>
                </c:pt>
                <c:pt idx="3">
                  <c:v>26</c:v>
                </c:pt>
                <c:pt idx="6">
                  <c:v>31</c:v>
                </c:pt>
                <c:pt idx="9">
                  <c:v>51</c:v>
                </c:pt>
                <c:pt idx="12">
                  <c:v>65</c:v>
                </c:pt>
              </c:numCache>
            </c:numRef>
          </c:val>
          <c:extLst>
            <c:ext xmlns:c16="http://schemas.microsoft.com/office/drawing/2014/chart" uri="{C3380CC4-5D6E-409C-BE32-E72D297353CC}">
              <c16:uniqueId val="{00000005-2203-47DF-BA86-D31070AA1A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7402</c:v>
                </c:pt>
                <c:pt idx="3">
                  <c:v>7167</c:v>
                </c:pt>
                <c:pt idx="6">
                  <c:v>7215</c:v>
                </c:pt>
                <c:pt idx="9">
                  <c:v>7118</c:v>
                </c:pt>
                <c:pt idx="12">
                  <c:v>7303</c:v>
                </c:pt>
              </c:numCache>
            </c:numRef>
          </c:val>
          <c:extLst>
            <c:ext xmlns:c16="http://schemas.microsoft.com/office/drawing/2014/chart" uri="{C3380CC4-5D6E-409C-BE32-E72D297353CC}">
              <c16:uniqueId val="{00000006-2203-47DF-BA86-D31070AA1A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203-47DF-BA86-D31070AA1A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9587</c:v>
                </c:pt>
                <c:pt idx="3">
                  <c:v>9362</c:v>
                </c:pt>
                <c:pt idx="6">
                  <c:v>8918</c:v>
                </c:pt>
                <c:pt idx="9">
                  <c:v>7946</c:v>
                </c:pt>
                <c:pt idx="12">
                  <c:v>7508</c:v>
                </c:pt>
              </c:numCache>
            </c:numRef>
          </c:val>
          <c:extLst>
            <c:ext xmlns:c16="http://schemas.microsoft.com/office/drawing/2014/chart" uri="{C3380CC4-5D6E-409C-BE32-E72D297353CC}">
              <c16:uniqueId val="{00000008-2203-47DF-BA86-D31070AA1A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03-47DF-BA86-D31070AA1A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50665</c:v>
                </c:pt>
                <c:pt idx="3">
                  <c:v>48971</c:v>
                </c:pt>
                <c:pt idx="6">
                  <c:v>46071</c:v>
                </c:pt>
                <c:pt idx="9">
                  <c:v>42746</c:v>
                </c:pt>
                <c:pt idx="12">
                  <c:v>39502</c:v>
                </c:pt>
              </c:numCache>
            </c:numRef>
          </c:val>
          <c:extLst>
            <c:ext xmlns:c16="http://schemas.microsoft.com/office/drawing/2014/chart" uri="{C3380CC4-5D6E-409C-BE32-E72D297353CC}">
              <c16:uniqueId val="{0000000A-2203-47DF-BA86-D31070AA1A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03-47DF-BA86-D31070AA1A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6266</c:v>
                </c:pt>
                <c:pt idx="1">
                  <c:v>5979</c:v>
                </c:pt>
                <c:pt idx="2">
                  <c:v>5897</c:v>
                </c:pt>
              </c:numCache>
            </c:numRef>
          </c:val>
          <c:extLst>
            <c:ext xmlns:c16="http://schemas.microsoft.com/office/drawing/2014/chart" uri="{C3380CC4-5D6E-409C-BE32-E72D297353CC}">
              <c16:uniqueId val="{00000000-A990-4EA7-BA4B-956F0C3A7D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4977</c:v>
                </c:pt>
                <c:pt idx="1">
                  <c:v>4334</c:v>
                </c:pt>
                <c:pt idx="2">
                  <c:v>4134</c:v>
                </c:pt>
              </c:numCache>
            </c:numRef>
          </c:val>
          <c:extLst>
            <c:ext xmlns:c16="http://schemas.microsoft.com/office/drawing/2014/chart" uri="{C3380CC4-5D6E-409C-BE32-E72D297353CC}">
              <c16:uniqueId val="{00000001-A990-4EA7-BA4B-956F0C3A7D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9051</c:v>
                </c:pt>
                <c:pt idx="1">
                  <c:v>8903</c:v>
                </c:pt>
                <c:pt idx="2">
                  <c:v>8959</c:v>
                </c:pt>
              </c:numCache>
            </c:numRef>
          </c:val>
          <c:extLst>
            <c:ext xmlns:c16="http://schemas.microsoft.com/office/drawing/2014/chart" uri="{C3380CC4-5D6E-409C-BE32-E72D297353CC}">
              <c16:uniqueId val="{00000002-A990-4EA7-BA4B-956F0C3A7D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元利償還金は過去の大型事業の償還終了や新規発行の抑制により減少傾向にある。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公営企業債の元利償還金に対する繰入金は主に下水道事業会計によるものであり、概ね横ばい又は若干の減少傾向にある。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算入公債費の減少により、実質公債費比率の分子は増加している。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今後も地方債の新規発行を抑制するなど、元利償還金の削減に努める。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一般会計等に係る地方債の現在高は、令和２年度に大型事業の実施により一時的に増加したが、市債の新規発行の抑制等により減少している。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公営企業債等繰入見込額は、下水道事業会計の影響が大きいが起債の発行の抑制等に努めており、毎年減少している。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充当可能基金は、財政調整基金と減債基金の取崩しを行ったことにより減少している。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以上により、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令和６年度決算</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を下回り、将来負担比率が発生しなかった。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大分県佐伯市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決算剰余金や基金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利子を積立てたほか、ふるさとさいき応援基金など、基金全体で約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百千万円積立てたが、財源不足や地方債償還のために財政調整基金と減債基金を約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百万円取崩したほか、その他の基金で約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771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百万円を取り崩したため、基金全体として約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普通交付税の合併算定替による特例措置の段階的縮減の終了などで、厳しい財政運営が求められるため、その他特定目的基金を積極的に活用していく予定である。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地域振興基金：市民の連帯の強化及び地域振興のための事業の推進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ふるさと基金：創造的かつ一体的な振興整備のため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地域福祉基金：高齢化社会の到来に備え、地域における福祉活動の促進、快適な生活環境の形成等を図る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ふるさとさいき応援基金：ふるさとさいきを応援するために寄附された寄附金の適正な管理及び運用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まちづくり整備基金：施設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用地を含む。</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の整備及びまちづくり事業の推進を図る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取崩しを行ったものの運用利息の上昇、ふるさと納税額増収の影響もあり基金残額は微増となった。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普通交付税の合併算定替による特例措置の段階的縮減の終了などで、非常に厳しい財政運営が求められるため、活用できるその他特定目的基金は、積極的に活用していく予定。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決算剰余金と基金利子</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百万円積立てたが、財源不足により約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今後も減少していく見込みではある。しかし投資的経費の抑制、定員の管理、給与の適正化、組織機構の見直し等により歳出の削減を行うと同時に、自主財源の根幹をなす市税の徴収強化を中心とする歳入の確保、その他特定目的基金の積極的活用に努め、取崩し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利子と臨時財政対策債償還基金費で約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百万円積立てたが、地方債償還のため約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市債の新規発行の抑制等に努めているが、大型の整備事業も控えているため、その他特定目的基金を活用し、取崩しの抑制を図っていく。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64,450
63,605
903.14
46,783,228
45,902,228
845,127
24,967,180
39,502,069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市内に中心となる産業が少ないことから、主たる自主財源である税収が乏しい。また広大な市域を抱えていることで行政経費が嵩むなど、財政基盤が弱く、財政力指数は類似団体の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佐伯市行政経営プランに則り、定員の管理、給与の適正化、組織機構の見直し、及び投資的経費の抑制による歳出の削減を行うとともに、自主財源の根幹をなす市税の徴収強化を中心とする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223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169632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県内平均値以下の値ではあるが、依然として高水準で推移しており、人件費及び公債費が主たる要因となっている。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扶助費の減少は見込まれにくいため、今後も投資的経費の見直しによる新発債の抑制、定員管理、給与の適正化、組織機構の見直し等歳出の削減に努め、起債の償還方法についても十分な検討を行う。</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64</xdr:row>
      <xdr:rowOff>153988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9059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664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391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391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類似団体より高い数値となっており、近年は減少傾向であったものの、令和４年度からは増加傾向となっている。依然として高水準で推移しており、人件費及び公債費が主たる要因となっている。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扶助費の減少は見込まれにくいため、今後も投資的経費の見直しによる新発債の抑制、定員管理、給与の適正化、組織機構の見直し等歳出の削減に努め、起債の償還方法についても十分な検討を行う。</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63168</xdr:rowOff>
    </xdr:from>
    <xdr:to>
      <xdr:col>23</xdr:col>
      <xdr:colOff>133350</xdr:colOff>
      <xdr:row>86</xdr:row>
      <xdr:rowOff>93830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807868"/>
          <a:ext cx="8382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93830</xdr:rowOff>
    </xdr:from>
    <xdr:to>
      <xdr:col>19</xdr:col>
      <xdr:colOff>133350</xdr:colOff>
      <xdr:row>86</xdr:row>
      <xdr:rowOff>141864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838530"/>
          <a:ext cx="8890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32652</xdr:rowOff>
    </xdr:from>
    <xdr:to>
      <xdr:col>15</xdr:col>
      <xdr:colOff>82550</xdr:colOff>
      <xdr:row>86</xdr:row>
      <xdr:rowOff>141864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77352"/>
          <a:ext cx="889000" cy="10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150397</xdr:rowOff>
    </xdr:from>
    <xdr:to>
      <xdr:col>11</xdr:col>
      <xdr:colOff>31750</xdr:colOff>
      <xdr:row>86</xdr:row>
      <xdr:rowOff>32652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23647"/>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12368</xdr:rowOff>
    </xdr:from>
    <xdr:to>
      <xdr:col>23</xdr:col>
      <xdr:colOff>184150</xdr:colOff>
      <xdr:row>86</xdr:row>
      <xdr:rowOff>113968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155895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2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43030</xdr:rowOff>
    </xdr:from>
    <xdr:to>
      <xdr:col>19</xdr:col>
      <xdr:colOff>184150</xdr:colOff>
      <xdr:row>86</xdr:row>
      <xdr:rowOff>144630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129407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74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91064</xdr:rowOff>
    </xdr:from>
    <xdr:to>
      <xdr:col>15</xdr:col>
      <xdr:colOff>133350</xdr:colOff>
      <xdr:row>87</xdr:row>
      <xdr:rowOff>21214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5991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2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153302</xdr:rowOff>
    </xdr:from>
    <xdr:to>
      <xdr:col>11</xdr:col>
      <xdr:colOff>82550</xdr:colOff>
      <xdr:row>86</xdr:row>
      <xdr:rowOff>83452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68229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99597</xdr:rowOff>
    </xdr:from>
    <xdr:to>
      <xdr:col>7</xdr:col>
      <xdr:colOff>31750</xdr:colOff>
      <xdr:row>86</xdr:row>
      <xdr:rowOff>29747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功的な体系であり、上位級の級別構成比が比較的高いため、類似団体平均を上回る数値になっている。今後は級別構成比率の適正管理及び給料水準の見直しを図り、ラスパイレス指数が適正なもの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以降、肥大化した組織のスリム化に取り組んできたが、いまだ類似団体平均を上回る数値である。９つの市町村の合併により誕生し、広大な市域を持つ当市において、定員管理は重要な課題である。佐伯市行政経営プランに則り組織機構の見直しによる職員数の精査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74749</xdr:rowOff>
    </xdr:from>
    <xdr:to>
      <xdr:col>81</xdr:col>
      <xdr:colOff>44450</xdr:colOff>
      <xdr:row>65</xdr:row>
      <xdr:rowOff>78196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1899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74749</xdr:rowOff>
    </xdr:from>
    <xdr:to>
      <xdr:col>77</xdr:col>
      <xdr:colOff>44450</xdr:colOff>
      <xdr:row>65</xdr:row>
      <xdr:rowOff>79919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218999"/>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60960</xdr:rowOff>
    </xdr:from>
    <xdr:to>
      <xdr:col>72</xdr:col>
      <xdr:colOff>203200</xdr:colOff>
      <xdr:row>65</xdr:row>
      <xdr:rowOff>79919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0521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26488</xdr:rowOff>
    </xdr:from>
    <xdr:to>
      <xdr:col>68</xdr:col>
      <xdr:colOff>152400</xdr:colOff>
      <xdr:row>65</xdr:row>
      <xdr:rowOff>60960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7073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27396</xdr:rowOff>
    </xdr:from>
    <xdr:to>
      <xdr:col>81</xdr:col>
      <xdr:colOff>95250</xdr:colOff>
      <xdr:row>65</xdr:row>
      <xdr:rowOff>128996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170923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23949</xdr:rowOff>
    </xdr:from>
    <xdr:to>
      <xdr:col>77</xdr:col>
      <xdr:colOff>95250</xdr:colOff>
      <xdr:row>65</xdr:row>
      <xdr:rowOff>125549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110326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29119</xdr:rowOff>
    </xdr:from>
    <xdr:to>
      <xdr:col>73</xdr:col>
      <xdr:colOff>44450</xdr:colOff>
      <xdr:row>65</xdr:row>
      <xdr:rowOff>130719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115496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5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147138</xdr:rowOff>
    </xdr:from>
    <xdr:to>
      <xdr:col>64</xdr:col>
      <xdr:colOff>152400</xdr:colOff>
      <xdr:row>65</xdr:row>
      <xdr:rowOff>77288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62065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地方債の新規発行を抑制し、元利償還金の抑制に努めているが、実質公債費比率は類似団体より高い水準になっている。今後も大型事業が控えているため、必要な事業の取捨選択を行い、より一層、起債（残高）の適正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22860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871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630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162137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826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81704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減債基金の取崩しにより基金が減額になっているが、新発債の抑制による地方債現在高の減額等となり、将来負担比率は発生しなかった。今後も公債費削減に向けて事業の見直しや償還方式等についての検討等を行う。</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35718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136596</xdr:rowOff>
    </xdr:from>
    <xdr:to>
      <xdr:col>64</xdr:col>
      <xdr:colOff>152400</xdr:colOff>
      <xdr:row>14</xdr:row>
      <xdr:rowOff>66746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76923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64,450
63,605
903.14
46,783,228
45,902,228
845,127
24,967,180
39,502,069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市域が広大で行政コストがかさみやすく類似団体に比べて職員数が多いことから、人件費にかかる経常収支比率は類似団体平均を上回っている。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今後も佐伯市行政経営プランに則り、定員の管理、給与の適正化及び組織機構の見直し等を行い人件費の抑制に努める。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類似団体に比べると低い数値となっているが、近年、各種施設の維持管理等の経費がかさんでいることで、上昇傾向にある。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今後も引き続き、公共施設等総合管理計画に基づき施設の複合化、廃止等に取り組み、指定管理制度の導入等についても十分な検討を行い、事務の効率化による経費の削減に努める。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4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14</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66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14</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4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163830</xdr:rowOff>
    </xdr:from>
    <xdr:to>
      <xdr:col>65</xdr:col>
      <xdr:colOff>53975</xdr:colOff>
      <xdr:row>14</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昨年度より増加しているが、類似団体平均値を下回っている。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生活保護費の負担は減少したが、児童福祉に係る経費や障害福祉に係る経費は増加傾向であるため、引き続き適正な給付に努めていく。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730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159657</xdr:rowOff>
    </xdr:from>
    <xdr:to>
      <xdr:col>15</xdr:col>
      <xdr:colOff>98425</xdr:colOff>
      <xdr:row>53</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75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52</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75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108857</xdr:rowOff>
    </xdr:from>
    <xdr:to>
      <xdr:col>6</xdr:col>
      <xdr:colOff>171450</xdr:colOff>
      <xdr:row>53</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依然として類似団体平均を上回っている。　今後は介護保険事業の給付費増加に伴う繰出金の増加や、市が保有する施設の老朽化に伴う維持補修費の増加が見込まれる。　繰出金については保険料の適正化により普通会計の負担を減らすよう努め、維持補修費については計画的な執行による経費の平準化に努める。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64407</xdr:rowOff>
    </xdr:from>
    <xdr:to>
      <xdr:col>82</xdr:col>
      <xdr:colOff>107950</xdr:colOff>
      <xdr:row>59</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79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118835</xdr:rowOff>
    </xdr:from>
    <xdr:to>
      <xdr:col>78</xdr:col>
      <xdr:colOff>69850</xdr:colOff>
      <xdr:row>59</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34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59</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90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89807</xdr:rowOff>
    </xdr:from>
    <xdr:to>
      <xdr:col>78</xdr:col>
      <xdr:colOff>120650</xdr:colOff>
      <xdr:row>60</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4734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類似団体平均に比べて低い数値となっている。今後も行政サービスの公平性、公益性及び透明性、費用対効果の観点から、見直しが必要な補助金については是正を行っていき、適正な執行に努める。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151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105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地方債の新規発行を減らし、元利償還金の削減に努めているが、依然として高い水準になっている。今後も必要な事業の取捨選択を行い、普通建設事業の地方債新規発</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行を抑制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し、起債（残高）の適正管理に努める。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170435</xdr:rowOff>
    </xdr:from>
    <xdr:to>
      <xdr:col>24</xdr:col>
      <xdr:colOff>25400</xdr:colOff>
      <xdr:row>80</xdr:row>
      <xdr:rowOff>53848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149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53848</xdr:rowOff>
    </xdr:from>
    <xdr:to>
      <xdr:col>19</xdr:col>
      <xdr:colOff>187325</xdr:colOff>
      <xdr:row>80</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69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40132</xdr:rowOff>
    </xdr:from>
    <xdr:to>
      <xdr:col>15</xdr:col>
      <xdr:colOff>98425</xdr:colOff>
      <xdr:row>80</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56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40132</xdr:rowOff>
    </xdr:from>
    <xdr:to>
      <xdr:col>11</xdr:col>
      <xdr:colOff>9525</xdr:colOff>
      <xdr:row>80</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56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119635</xdr:rowOff>
    </xdr:from>
    <xdr:to>
      <xdr:col>24</xdr:col>
      <xdr:colOff>76200</xdr:colOff>
      <xdr:row>80</xdr:row>
      <xdr:rowOff>49785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28212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xdr:rowOff>
    </xdr:from>
    <xdr:to>
      <xdr:col>20</xdr:col>
      <xdr:colOff>38100</xdr:colOff>
      <xdr:row>80</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89425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160782</xdr:rowOff>
    </xdr:from>
    <xdr:to>
      <xdr:col>11</xdr:col>
      <xdr:colOff>60325</xdr:colOff>
      <xdr:row>80</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44196</xdr:rowOff>
    </xdr:from>
    <xdr:to>
      <xdr:col>6</xdr:col>
      <xdr:colOff>171450</xdr:colOff>
      <xdr:row>80</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高齢化による扶助費の増加、人口減少による普通交付税の減少等により将来的に経常収支比率の悪化が懸念される。今後は定員管理、給与の適正化等の総人件費の抑制、組織機構の見直しによる経費削減、補助金等の見直し、市税等の自主財源の確保等を行い、財政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74</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677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73</xdr:row>
      <xdr:rowOff>161290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6142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73</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399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35560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39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144780</xdr:rowOff>
    </xdr:from>
    <xdr:to>
      <xdr:col>82</xdr:col>
      <xdr:colOff>158750</xdr:colOff>
      <xdr:row>74</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53357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27902</xdr:rowOff>
    </xdr:from>
    <xdr:to>
      <xdr:col>29</xdr:col>
      <xdr:colOff>127000</xdr:colOff>
      <xdr:row>14</xdr:row>
      <xdr:rowOff>126276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5827"/>
          <a:ext cx="647700" cy="98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126276</xdr:rowOff>
    </xdr:from>
    <xdr:to>
      <xdr:col>26</xdr:col>
      <xdr:colOff>50800</xdr:colOff>
      <xdr:row>15</xdr:row>
      <xdr:rowOff>15424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74201"/>
          <a:ext cx="698500" cy="6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9309</xdr:rowOff>
    </xdr:from>
    <xdr:to>
      <xdr:col>22</xdr:col>
      <xdr:colOff>114300</xdr:colOff>
      <xdr:row>15</xdr:row>
      <xdr:rowOff>15424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28684"/>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4032</xdr:rowOff>
    </xdr:from>
    <xdr:to>
      <xdr:col>18</xdr:col>
      <xdr:colOff>177800</xdr:colOff>
      <xdr:row>15</xdr:row>
      <xdr:rowOff>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23407"/>
          <a:ext cx="698500" cy="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148552</xdr:rowOff>
    </xdr:from>
    <xdr:to>
      <xdr:col>29</xdr:col>
      <xdr:colOff>177800</xdr:colOff>
      <xdr:row>14</xdr:row>
      <xdr:rowOff>78702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165079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75476</xdr:rowOff>
    </xdr:from>
    <xdr:to>
      <xdr:col>26</xdr:col>
      <xdr:colOff>101600</xdr:colOff>
      <xdr:row>15</xdr:row>
      <xdr:rowOff>5626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2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136074</xdr:rowOff>
    </xdr:from>
    <xdr:to>
      <xdr:col>22</xdr:col>
      <xdr:colOff>165100</xdr:colOff>
      <xdr:row>15</xdr:row>
      <xdr:rowOff>66224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76401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129959</xdr:rowOff>
    </xdr:from>
    <xdr:to>
      <xdr:col>19</xdr:col>
      <xdr:colOff>38100</xdr:colOff>
      <xdr:row>15</xdr:row>
      <xdr:rowOff>60109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7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70286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124682</xdr:rowOff>
    </xdr:from>
    <xdr:to>
      <xdr:col>15</xdr:col>
      <xdr:colOff>101600</xdr:colOff>
      <xdr:row>15</xdr:row>
      <xdr:rowOff>54832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65009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326862</xdr:rowOff>
    </xdr:from>
    <xdr:to>
      <xdr:col>29</xdr:col>
      <xdr:colOff>127000</xdr:colOff>
      <xdr:row>34</xdr:row>
      <xdr:rowOff>15051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51412"/>
          <a:ext cx="6477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326862</xdr:rowOff>
    </xdr:from>
    <xdr:to>
      <xdr:col>26</xdr:col>
      <xdr:colOff>50800</xdr:colOff>
      <xdr:row>34</xdr:row>
      <xdr:rowOff>59857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51412"/>
          <a:ext cx="6985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59857</xdr:rowOff>
    </xdr:from>
    <xdr:to>
      <xdr:col>22</xdr:col>
      <xdr:colOff>114300</xdr:colOff>
      <xdr:row>34</xdr:row>
      <xdr:rowOff>94735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27307"/>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94735</xdr:rowOff>
    </xdr:from>
    <xdr:to>
      <xdr:col>18</xdr:col>
      <xdr:colOff>177800</xdr:colOff>
      <xdr:row>34</xdr:row>
      <xdr:rowOff>173079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62185"/>
          <a:ext cx="698500" cy="7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139488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307151</xdr:rowOff>
    </xdr:from>
    <xdr:to>
      <xdr:col>29</xdr:col>
      <xdr:colOff>177800</xdr:colOff>
      <xdr:row>34</xdr:row>
      <xdr:rowOff>65851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3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152228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276062</xdr:rowOff>
    </xdr:from>
    <xdr:to>
      <xdr:col>26</xdr:col>
      <xdr:colOff>101600</xdr:colOff>
      <xdr:row>34</xdr:row>
      <xdr:rowOff>34762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0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44939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6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9057</xdr:rowOff>
    </xdr:from>
    <xdr:to>
      <xdr:col>22</xdr:col>
      <xdr:colOff>165100</xdr:colOff>
      <xdr:row>34</xdr:row>
      <xdr:rowOff>110657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7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120834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4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43935</xdr:rowOff>
    </xdr:from>
    <xdr:to>
      <xdr:col>19</xdr:col>
      <xdr:colOff>38100</xdr:colOff>
      <xdr:row>34</xdr:row>
      <xdr:rowOff>145535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1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155712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8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122279</xdr:rowOff>
    </xdr:from>
    <xdr:to>
      <xdr:col>15</xdr:col>
      <xdr:colOff>101600</xdr:colOff>
      <xdr:row>34</xdr:row>
      <xdr:rowOff>223879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8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234056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64,450
63,605
903.14
46,783,228
45,902,228
845,127
24,967,180
39,502,069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25204</xdr:rowOff>
    </xdr:from>
    <xdr:to>
      <xdr:col>24</xdr:col>
      <xdr:colOff>63500</xdr:colOff>
      <xdr:row>32</xdr:row>
      <xdr:rowOff>36471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11604"/>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36471</xdr:rowOff>
    </xdr:from>
    <xdr:to>
      <xdr:col>19</xdr:col>
      <xdr:colOff>177800</xdr:colOff>
      <xdr:row>32</xdr:row>
      <xdr:rowOff>134393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22871"/>
          <a:ext cx="889000" cy="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71430</xdr:rowOff>
    </xdr:from>
    <xdr:to>
      <xdr:col>15</xdr:col>
      <xdr:colOff>50800</xdr:colOff>
      <xdr:row>32</xdr:row>
      <xdr:rowOff>134393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557830"/>
          <a:ext cx="889000" cy="6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71430</xdr:rowOff>
    </xdr:from>
    <xdr:to>
      <xdr:col>10</xdr:col>
      <xdr:colOff>114300</xdr:colOff>
      <xdr:row>32</xdr:row>
      <xdr:rowOff>101769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57830"/>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145854</xdr:rowOff>
    </xdr:from>
    <xdr:to>
      <xdr:col>24</xdr:col>
      <xdr:colOff>114300</xdr:colOff>
      <xdr:row>32</xdr:row>
      <xdr:rowOff>76004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6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168731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1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157121</xdr:rowOff>
    </xdr:from>
    <xdr:to>
      <xdr:col>20</xdr:col>
      <xdr:colOff>38100</xdr:colOff>
      <xdr:row>32</xdr:row>
      <xdr:rowOff>87271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103798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4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83593</xdr:rowOff>
    </xdr:from>
    <xdr:to>
      <xdr:col>15</xdr:col>
      <xdr:colOff>101600</xdr:colOff>
      <xdr:row>33</xdr:row>
      <xdr:rowOff>13743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30270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20630</xdr:rowOff>
    </xdr:from>
    <xdr:to>
      <xdr:col>10</xdr:col>
      <xdr:colOff>165100</xdr:colOff>
      <xdr:row>32</xdr:row>
      <xdr:rowOff>122230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138757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8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50969</xdr:rowOff>
    </xdr:from>
    <xdr:to>
      <xdr:col>6</xdr:col>
      <xdr:colOff>38100</xdr:colOff>
      <xdr:row>32</xdr:row>
      <xdr:rowOff>152569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169096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1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74886</xdr:rowOff>
    </xdr:from>
    <xdr:to>
      <xdr:col>24</xdr:col>
      <xdr:colOff>63500</xdr:colOff>
      <xdr:row>55</xdr:row>
      <xdr:rowOff>6024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33186"/>
          <a:ext cx="838200" cy="10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145698</xdr:rowOff>
    </xdr:from>
    <xdr:to>
      <xdr:col>19</xdr:col>
      <xdr:colOff>177800</xdr:colOff>
      <xdr:row>54</xdr:row>
      <xdr:rowOff>74886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232548"/>
          <a:ext cx="8890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145698</xdr:rowOff>
    </xdr:from>
    <xdr:to>
      <xdr:col>15</xdr:col>
      <xdr:colOff>50800</xdr:colOff>
      <xdr:row>54</xdr:row>
      <xdr:rowOff>127486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232548"/>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127486</xdr:rowOff>
    </xdr:from>
    <xdr:to>
      <xdr:col>10</xdr:col>
      <xdr:colOff>114300</xdr:colOff>
      <xdr:row>55</xdr:row>
      <xdr:rowOff>37385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85786"/>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126674</xdr:rowOff>
    </xdr:from>
    <xdr:to>
      <xdr:col>24</xdr:col>
      <xdr:colOff>114300</xdr:colOff>
      <xdr:row>55</xdr:row>
      <xdr:rowOff>56824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149551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3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24086</xdr:rowOff>
    </xdr:from>
    <xdr:to>
      <xdr:col>20</xdr:col>
      <xdr:colOff>38100</xdr:colOff>
      <xdr:row>54</xdr:row>
      <xdr:rowOff>125686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142213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05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94898</xdr:rowOff>
    </xdr:from>
    <xdr:to>
      <xdr:col>15</xdr:col>
      <xdr:colOff>101600</xdr:colOff>
      <xdr:row>54</xdr:row>
      <xdr:rowOff>25048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41575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95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76686</xdr:rowOff>
    </xdr:from>
    <xdr:to>
      <xdr:col>10</xdr:col>
      <xdr:colOff>165100</xdr:colOff>
      <xdr:row>55</xdr:row>
      <xdr:rowOff>6836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23363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11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158035</xdr:rowOff>
    </xdr:from>
    <xdr:to>
      <xdr:col>6</xdr:col>
      <xdr:colOff>38100</xdr:colOff>
      <xdr:row>55</xdr:row>
      <xdr:rowOff>88185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104712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66281</xdr:rowOff>
    </xdr:from>
    <xdr:to>
      <xdr:col>24</xdr:col>
      <xdr:colOff>63500</xdr:colOff>
      <xdr:row>77</xdr:row>
      <xdr:rowOff>81293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67931"/>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81293</xdr:rowOff>
    </xdr:from>
    <xdr:to>
      <xdr:col>19</xdr:col>
      <xdr:colOff>177800</xdr:colOff>
      <xdr:row>77</xdr:row>
      <xdr:rowOff>83502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2943"/>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77673</xdr:rowOff>
    </xdr:from>
    <xdr:to>
      <xdr:col>15</xdr:col>
      <xdr:colOff>50800</xdr:colOff>
      <xdr:row>77</xdr:row>
      <xdr:rowOff>83502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7932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56490</xdr:rowOff>
    </xdr:from>
    <xdr:to>
      <xdr:col>10</xdr:col>
      <xdr:colOff>114300</xdr:colOff>
      <xdr:row>77</xdr:row>
      <xdr:rowOff>77673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58140"/>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15481</xdr:rowOff>
    </xdr:from>
    <xdr:to>
      <xdr:col>24</xdr:col>
      <xdr:colOff>114300</xdr:colOff>
      <xdr:row>77</xdr:row>
      <xdr:rowOff>117081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38358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30493</xdr:rowOff>
    </xdr:from>
    <xdr:to>
      <xdr:col>20</xdr:col>
      <xdr:colOff>38100</xdr:colOff>
      <xdr:row>77</xdr:row>
      <xdr:rowOff>132093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148620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32702</xdr:rowOff>
    </xdr:from>
    <xdr:to>
      <xdr:col>15</xdr:col>
      <xdr:colOff>101600</xdr:colOff>
      <xdr:row>77</xdr:row>
      <xdr:rowOff>134302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150829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26873</xdr:rowOff>
    </xdr:from>
    <xdr:to>
      <xdr:col>10</xdr:col>
      <xdr:colOff>165100</xdr:colOff>
      <xdr:row>77</xdr:row>
      <xdr:rowOff>128473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145000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5690</xdr:rowOff>
    </xdr:from>
    <xdr:to>
      <xdr:col>6</xdr:col>
      <xdr:colOff>38100</xdr:colOff>
      <xdr:row>77</xdr:row>
      <xdr:rowOff>107290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123817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67411</xdr:rowOff>
    </xdr:from>
    <xdr:to>
      <xdr:col>24</xdr:col>
      <xdr:colOff>63500</xdr:colOff>
      <xdr:row>93</xdr:row>
      <xdr:rowOff>80480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12261"/>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67411</xdr:rowOff>
    </xdr:from>
    <xdr:to>
      <xdr:col>19</xdr:col>
      <xdr:colOff>177800</xdr:colOff>
      <xdr:row>94</xdr:row>
      <xdr:rowOff>42990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12261"/>
          <a:ext cx="889000" cy="14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26339</xdr:rowOff>
    </xdr:from>
    <xdr:to>
      <xdr:col>15</xdr:col>
      <xdr:colOff>50800</xdr:colOff>
      <xdr:row>94</xdr:row>
      <xdr:rowOff>42990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971189"/>
          <a:ext cx="889000" cy="1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26339</xdr:rowOff>
    </xdr:from>
    <xdr:to>
      <xdr:col>10</xdr:col>
      <xdr:colOff>114300</xdr:colOff>
      <xdr:row>95</xdr:row>
      <xdr:rowOff>52133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971189"/>
          <a:ext cx="889000" cy="3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29680</xdr:rowOff>
    </xdr:from>
    <xdr:to>
      <xdr:col>24</xdr:col>
      <xdr:colOff>114300</xdr:colOff>
      <xdr:row>93</xdr:row>
      <xdr:rowOff>131280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52557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2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16611</xdr:rowOff>
    </xdr:from>
    <xdr:to>
      <xdr:col>20</xdr:col>
      <xdr:colOff>38100</xdr:colOff>
      <xdr:row>93</xdr:row>
      <xdr:rowOff>118211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134738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163640</xdr:rowOff>
    </xdr:from>
    <xdr:to>
      <xdr:col>15</xdr:col>
      <xdr:colOff>101600</xdr:colOff>
      <xdr:row>94</xdr:row>
      <xdr:rowOff>93790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110317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8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146989</xdr:rowOff>
    </xdr:from>
    <xdr:to>
      <xdr:col>10</xdr:col>
      <xdr:colOff>165100</xdr:colOff>
      <xdr:row>93</xdr:row>
      <xdr:rowOff>77139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9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93666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69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1333</xdr:rowOff>
    </xdr:from>
    <xdr:to>
      <xdr:col>6</xdr:col>
      <xdr:colOff>38100</xdr:colOff>
      <xdr:row>95</xdr:row>
      <xdr:rowOff>102933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119460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6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21605</xdr:rowOff>
    </xdr:from>
    <xdr:to>
      <xdr:col>55</xdr:col>
      <xdr:colOff>0</xdr:colOff>
      <xdr:row>37</xdr:row>
      <xdr:rowOff>55888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65255"/>
          <a:ext cx="8382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55888</xdr:rowOff>
    </xdr:from>
    <xdr:to>
      <xdr:col>50</xdr:col>
      <xdr:colOff>114300</xdr:colOff>
      <xdr:row>37</xdr:row>
      <xdr:rowOff>69489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9953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69489</xdr:rowOff>
    </xdr:from>
    <xdr:to>
      <xdr:col>45</xdr:col>
      <xdr:colOff>177800</xdr:colOff>
      <xdr:row>37</xdr:row>
      <xdr:rowOff>96319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13139"/>
          <a:ext cx="889000" cy="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160716</xdr:rowOff>
    </xdr:from>
    <xdr:to>
      <xdr:col>41</xdr:col>
      <xdr:colOff>50800</xdr:colOff>
      <xdr:row>37</xdr:row>
      <xdr:rowOff>96319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47116"/>
          <a:ext cx="889000" cy="7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142255</xdr:rowOff>
    </xdr:from>
    <xdr:to>
      <xdr:col>55</xdr:col>
      <xdr:colOff>50800</xdr:colOff>
      <xdr:row>37</xdr:row>
      <xdr:rowOff>72405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1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120682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9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5088</xdr:rowOff>
    </xdr:from>
    <xdr:to>
      <xdr:col>50</xdr:col>
      <xdr:colOff>165100</xdr:colOff>
      <xdr:row>37</xdr:row>
      <xdr:rowOff>106688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97815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4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18689</xdr:rowOff>
    </xdr:from>
    <xdr:to>
      <xdr:col>46</xdr:col>
      <xdr:colOff>38100</xdr:colOff>
      <xdr:row>37</xdr:row>
      <xdr:rowOff>120289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111416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45519</xdr:rowOff>
    </xdr:from>
    <xdr:to>
      <xdr:col>41</xdr:col>
      <xdr:colOff>101600</xdr:colOff>
      <xdr:row>37</xdr:row>
      <xdr:rowOff>147119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138247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109916</xdr:rowOff>
    </xdr:from>
    <xdr:to>
      <xdr:col>36</xdr:col>
      <xdr:colOff>165100</xdr:colOff>
      <xdr:row>33</xdr:row>
      <xdr:rowOff>40066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5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31193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8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96756</xdr:rowOff>
    </xdr:from>
    <xdr:to>
      <xdr:col>55</xdr:col>
      <xdr:colOff>0</xdr:colOff>
      <xdr:row>53</xdr:row>
      <xdr:rowOff>102601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183606"/>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75872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96756</xdr:rowOff>
    </xdr:from>
    <xdr:to>
      <xdr:col>50</xdr:col>
      <xdr:colOff>114300</xdr:colOff>
      <xdr:row>54</xdr:row>
      <xdr:rowOff>120062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183606"/>
          <a:ext cx="889000" cy="1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134997</xdr:rowOff>
    </xdr:from>
    <xdr:to>
      <xdr:col>45</xdr:col>
      <xdr:colOff>177800</xdr:colOff>
      <xdr:row>54</xdr:row>
      <xdr:rowOff>120062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21847"/>
          <a:ext cx="8890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139536</xdr:rowOff>
    </xdr:from>
    <xdr:to>
      <xdr:col>41</xdr:col>
      <xdr:colOff>50800</xdr:colOff>
      <xdr:row>53</xdr:row>
      <xdr:rowOff>134997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712036"/>
          <a:ext cx="889000" cy="50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61024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51801</xdr:rowOff>
    </xdr:from>
    <xdr:to>
      <xdr:col>55</xdr:col>
      <xdr:colOff>50800</xdr:colOff>
      <xdr:row>53</xdr:row>
      <xdr:rowOff>153401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74678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45956</xdr:rowOff>
    </xdr:from>
    <xdr:to>
      <xdr:col>50</xdr:col>
      <xdr:colOff>165100</xdr:colOff>
      <xdr:row>53</xdr:row>
      <xdr:rowOff>147556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164083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69262</xdr:rowOff>
    </xdr:from>
    <xdr:to>
      <xdr:col>46</xdr:col>
      <xdr:colOff>38100</xdr:colOff>
      <xdr:row>54</xdr:row>
      <xdr:rowOff>170862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15939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84197</xdr:rowOff>
    </xdr:from>
    <xdr:to>
      <xdr:col>41</xdr:col>
      <xdr:colOff>101600</xdr:colOff>
      <xdr:row>54</xdr:row>
      <xdr:rowOff>14347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30874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88736</xdr:rowOff>
    </xdr:from>
    <xdr:to>
      <xdr:col>36</xdr:col>
      <xdr:colOff>165100</xdr:colOff>
      <xdr:row>51</xdr:row>
      <xdr:rowOff>18886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6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35413</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43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41745</xdr:rowOff>
    </xdr:from>
    <xdr:to>
      <xdr:col>55</xdr:col>
      <xdr:colOff>0</xdr:colOff>
      <xdr:row>76</xdr:row>
      <xdr:rowOff>108976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71945"/>
          <a:ext cx="8382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31459</xdr:rowOff>
    </xdr:from>
    <xdr:to>
      <xdr:col>50</xdr:col>
      <xdr:colOff>114300</xdr:colOff>
      <xdr:row>76</xdr:row>
      <xdr:rowOff>108976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61659"/>
          <a:ext cx="889000" cy="7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115925</xdr:rowOff>
    </xdr:from>
    <xdr:to>
      <xdr:col>45</xdr:col>
      <xdr:colOff>177800</xdr:colOff>
      <xdr:row>76</xdr:row>
      <xdr:rowOff>31459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460325"/>
          <a:ext cx="889000" cy="60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115925</xdr:rowOff>
    </xdr:from>
    <xdr:to>
      <xdr:col>41</xdr:col>
      <xdr:colOff>50800</xdr:colOff>
      <xdr:row>75</xdr:row>
      <xdr:rowOff>97981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460325"/>
          <a:ext cx="889000" cy="49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162395</xdr:rowOff>
    </xdr:from>
    <xdr:to>
      <xdr:col>55</xdr:col>
      <xdr:colOff>50800</xdr:colOff>
      <xdr:row>76</xdr:row>
      <xdr:rowOff>92545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13822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58176</xdr:rowOff>
    </xdr:from>
    <xdr:to>
      <xdr:col>50</xdr:col>
      <xdr:colOff>165100</xdr:colOff>
      <xdr:row>76</xdr:row>
      <xdr:rowOff>159776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4853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6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152109</xdr:rowOff>
    </xdr:from>
    <xdr:to>
      <xdr:col>46</xdr:col>
      <xdr:colOff>38100</xdr:colOff>
      <xdr:row>76</xdr:row>
      <xdr:rowOff>82259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98785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7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65125</xdr:rowOff>
    </xdr:from>
    <xdr:to>
      <xdr:col>41</xdr:col>
      <xdr:colOff>101600</xdr:colOff>
      <xdr:row>72</xdr:row>
      <xdr:rowOff>166725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4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11802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1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47181</xdr:rowOff>
    </xdr:from>
    <xdr:to>
      <xdr:col>36</xdr:col>
      <xdr:colOff>165100</xdr:colOff>
      <xdr:row>75</xdr:row>
      <xdr:rowOff>148782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059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165308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36633</xdr:rowOff>
    </xdr:from>
    <xdr:to>
      <xdr:col>55</xdr:col>
      <xdr:colOff>0</xdr:colOff>
      <xdr:row>95</xdr:row>
      <xdr:rowOff>53550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24383"/>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36633</xdr:rowOff>
    </xdr:from>
    <xdr:to>
      <xdr:col>50</xdr:col>
      <xdr:colOff>114300</xdr:colOff>
      <xdr:row>96</xdr:row>
      <xdr:rowOff>43655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24383"/>
          <a:ext cx="889000" cy="17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43655</xdr:rowOff>
    </xdr:from>
    <xdr:to>
      <xdr:col>45</xdr:col>
      <xdr:colOff>177800</xdr:colOff>
      <xdr:row>96</xdr:row>
      <xdr:rowOff>154755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50285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46154</xdr:rowOff>
    </xdr:from>
    <xdr:to>
      <xdr:col>41</xdr:col>
      <xdr:colOff>50800</xdr:colOff>
      <xdr:row>96</xdr:row>
      <xdr:rowOff>154755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5476654"/>
          <a:ext cx="889000" cy="11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2750</xdr:rowOff>
    </xdr:from>
    <xdr:to>
      <xdr:col>55</xdr:col>
      <xdr:colOff>50800</xdr:colOff>
      <xdr:row>95</xdr:row>
      <xdr:rowOff>104350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25627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157283</xdr:rowOff>
    </xdr:from>
    <xdr:to>
      <xdr:col>50</xdr:col>
      <xdr:colOff>165100</xdr:colOff>
      <xdr:row>95</xdr:row>
      <xdr:rowOff>87433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2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103960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0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164305</xdr:rowOff>
    </xdr:from>
    <xdr:to>
      <xdr:col>46</xdr:col>
      <xdr:colOff>38100</xdr:colOff>
      <xdr:row>96</xdr:row>
      <xdr:rowOff>94455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110982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2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103955</xdr:rowOff>
    </xdr:from>
    <xdr:to>
      <xdr:col>41</xdr:col>
      <xdr:colOff>101600</xdr:colOff>
      <xdr:row>97</xdr:row>
      <xdr:rowOff>34105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25232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5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166804</xdr:rowOff>
    </xdr:from>
    <xdr:to>
      <xdr:col>36</xdr:col>
      <xdr:colOff>165100</xdr:colOff>
      <xdr:row>90</xdr:row>
      <xdr:rowOff>96954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4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113481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2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165166</xdr:rowOff>
    </xdr:from>
    <xdr:to>
      <xdr:col>85</xdr:col>
      <xdr:colOff>127000</xdr:colOff>
      <xdr:row>37</xdr:row>
      <xdr:rowOff>78252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165916"/>
          <a:ext cx="838200" cy="25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32167</xdr:rowOff>
    </xdr:from>
    <xdr:to>
      <xdr:col>81</xdr:col>
      <xdr:colOff>50800</xdr:colOff>
      <xdr:row>37</xdr:row>
      <xdr:rowOff>78252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204367"/>
          <a:ext cx="889000" cy="2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32167</xdr:rowOff>
    </xdr:from>
    <xdr:to>
      <xdr:col>76</xdr:col>
      <xdr:colOff>114300</xdr:colOff>
      <xdr:row>38</xdr:row>
      <xdr:rowOff>25171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204367"/>
          <a:ext cx="889000" cy="3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12278</xdr:rowOff>
    </xdr:from>
    <xdr:to>
      <xdr:col>71</xdr:col>
      <xdr:colOff>177800</xdr:colOff>
      <xdr:row>38</xdr:row>
      <xdr:rowOff>25171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55928"/>
          <a:ext cx="889000" cy="18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114366</xdr:rowOff>
    </xdr:from>
    <xdr:to>
      <xdr:col>85</xdr:col>
      <xdr:colOff>177800</xdr:colOff>
      <xdr:row>36</xdr:row>
      <xdr:rowOff>44516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1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137243</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9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27452</xdr:rowOff>
    </xdr:from>
    <xdr:to>
      <xdr:col>81</xdr:col>
      <xdr:colOff>101600</xdr:colOff>
      <xdr:row>37</xdr:row>
      <xdr:rowOff>129052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145579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14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152817</xdr:rowOff>
    </xdr:from>
    <xdr:to>
      <xdr:col>76</xdr:col>
      <xdr:colOff>165100</xdr:colOff>
      <xdr:row>36</xdr:row>
      <xdr:rowOff>82967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1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99494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592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145821</xdr:rowOff>
    </xdr:from>
    <xdr:to>
      <xdr:col>72</xdr:col>
      <xdr:colOff>38100</xdr:colOff>
      <xdr:row>38</xdr:row>
      <xdr:rowOff>75971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92498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6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132928</xdr:rowOff>
    </xdr:from>
    <xdr:to>
      <xdr:col>67</xdr:col>
      <xdr:colOff>101600</xdr:colOff>
      <xdr:row>37</xdr:row>
      <xdr:rowOff>63078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54205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9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84803</xdr:rowOff>
    </xdr:from>
    <xdr:to>
      <xdr:col>85</xdr:col>
      <xdr:colOff>127000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1914853"/>
          <a:ext cx="838200" cy="1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84803</xdr:rowOff>
    </xdr:from>
    <xdr:to>
      <xdr:col>81</xdr:col>
      <xdr:colOff>50800</xdr:colOff>
      <xdr:row>70</xdr:row>
      <xdr:rowOff>1936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1914853"/>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1936</xdr:rowOff>
    </xdr:from>
    <xdr:to>
      <xdr:col>76</xdr:col>
      <xdr:colOff>114300</xdr:colOff>
      <xdr:row>70</xdr:row>
      <xdr:rowOff>4777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003436"/>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4777</xdr:rowOff>
    </xdr:from>
    <xdr:to>
      <xdr:col>71</xdr:col>
      <xdr:colOff>177800</xdr:colOff>
      <xdr:row>70</xdr:row>
      <xdr:rowOff>23849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006277"/>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152239</xdr:rowOff>
    </xdr:from>
    <xdr:to>
      <xdr:col>85</xdr:col>
      <xdr:colOff>177800</xdr:colOff>
      <xdr:row>70</xdr:row>
      <xdr:rowOff>82389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19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105266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19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34003</xdr:rowOff>
    </xdr:from>
    <xdr:to>
      <xdr:col>81</xdr:col>
      <xdr:colOff>101600</xdr:colOff>
      <xdr:row>69</xdr:row>
      <xdr:rowOff>135603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1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67</xdr:row>
      <xdr:rowOff>152130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163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122586</xdr:rowOff>
    </xdr:from>
    <xdr:to>
      <xdr:col>76</xdr:col>
      <xdr:colOff>165100</xdr:colOff>
      <xdr:row>70</xdr:row>
      <xdr:rowOff>52736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19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69263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17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125427</xdr:rowOff>
    </xdr:from>
    <xdr:to>
      <xdr:col>72</xdr:col>
      <xdr:colOff>38100</xdr:colOff>
      <xdr:row>70</xdr:row>
      <xdr:rowOff>55577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1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72104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17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144499</xdr:rowOff>
    </xdr:from>
    <xdr:to>
      <xdr:col>67</xdr:col>
      <xdr:colOff>101600</xdr:colOff>
      <xdr:row>70</xdr:row>
      <xdr:rowOff>74649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19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91176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1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90500</xdr:rowOff>
    </xdr:from>
    <xdr:to>
      <xdr:col>85</xdr:col>
      <xdr:colOff>127000</xdr:colOff>
      <xdr:row>97</xdr:row>
      <xdr:rowOff>146114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21150"/>
          <a:ext cx="838200" cy="5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146114</xdr:rowOff>
    </xdr:from>
    <xdr:to>
      <xdr:col>81</xdr:col>
      <xdr:colOff>50800</xdr:colOff>
      <xdr:row>98</xdr:row>
      <xdr:rowOff>1867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676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114643</xdr:rowOff>
    </xdr:from>
    <xdr:to>
      <xdr:col>76</xdr:col>
      <xdr:colOff>114300</xdr:colOff>
      <xdr:row>98</xdr:row>
      <xdr:rowOff>1867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4529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114643</xdr:rowOff>
    </xdr:from>
    <xdr:to>
      <xdr:col>71</xdr:col>
      <xdr:colOff>177800</xdr:colOff>
      <xdr:row>98</xdr:row>
      <xdr:rowOff>46265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45293"/>
          <a:ext cx="889000" cy="10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39700</xdr:rowOff>
    </xdr:from>
    <xdr:to>
      <xdr:col>85</xdr:col>
      <xdr:colOff>177800</xdr:colOff>
      <xdr:row>97</xdr:row>
      <xdr:rowOff>141300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18127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95314</xdr:rowOff>
    </xdr:from>
    <xdr:to>
      <xdr:col>81</xdr:col>
      <xdr:colOff>101600</xdr:colOff>
      <xdr:row>98</xdr:row>
      <xdr:rowOff>25464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122517</xdr:rowOff>
    </xdr:from>
    <xdr:to>
      <xdr:col>76</xdr:col>
      <xdr:colOff>165100</xdr:colOff>
      <xdr:row>98</xdr:row>
      <xdr:rowOff>52667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43794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4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63843</xdr:rowOff>
    </xdr:from>
    <xdr:to>
      <xdr:col>72</xdr:col>
      <xdr:colOff>38100</xdr:colOff>
      <xdr:row>97</xdr:row>
      <xdr:rowOff>165443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156570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166915</xdr:rowOff>
    </xdr:from>
    <xdr:to>
      <xdr:col>67</xdr:col>
      <xdr:colOff>101600</xdr:colOff>
      <xdr:row>98</xdr:row>
      <xdr:rowOff>97065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88192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9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126716</xdr:rowOff>
    </xdr:from>
    <xdr:to>
      <xdr:col>116</xdr:col>
      <xdr:colOff>63500</xdr:colOff>
      <xdr:row>38</xdr:row>
      <xdr:rowOff>13605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70366"/>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13605</xdr:rowOff>
    </xdr:from>
    <xdr:to>
      <xdr:col>111</xdr:col>
      <xdr:colOff>177800</xdr:colOff>
      <xdr:row>38</xdr:row>
      <xdr:rowOff>17079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52870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17079</xdr:rowOff>
    </xdr:from>
    <xdr:to>
      <xdr:col>107</xdr:col>
      <xdr:colOff>50800</xdr:colOff>
      <xdr:row>38</xdr:row>
      <xdr:rowOff>19319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3217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169921</xdr:rowOff>
    </xdr:from>
    <xdr:to>
      <xdr:col>102</xdr:col>
      <xdr:colOff>114300</xdr:colOff>
      <xdr:row>38</xdr:row>
      <xdr:rowOff>19319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13571"/>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75916</xdr:rowOff>
    </xdr:from>
    <xdr:to>
      <xdr:col>116</xdr:col>
      <xdr:colOff>114300</xdr:colOff>
      <xdr:row>38</xdr:row>
      <xdr:rowOff>6066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98793</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7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134254</xdr:rowOff>
    </xdr:from>
    <xdr:to>
      <xdr:col>112</xdr:col>
      <xdr:colOff>38100</xdr:colOff>
      <xdr:row>38</xdr:row>
      <xdr:rowOff>64404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55532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137729</xdr:rowOff>
    </xdr:from>
    <xdr:to>
      <xdr:col>107</xdr:col>
      <xdr:colOff>101600</xdr:colOff>
      <xdr:row>38</xdr:row>
      <xdr:rowOff>67879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59006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139969</xdr:rowOff>
    </xdr:from>
    <xdr:to>
      <xdr:col>102</xdr:col>
      <xdr:colOff>165100</xdr:colOff>
      <xdr:row>38</xdr:row>
      <xdr:rowOff>70120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61246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119121</xdr:rowOff>
    </xdr:from>
    <xdr:to>
      <xdr:col>98</xdr:col>
      <xdr:colOff>38100</xdr:colOff>
      <xdr:row>38</xdr:row>
      <xdr:rowOff>49271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40398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5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8438</xdr:rowOff>
    </xdr:from>
    <xdr:to>
      <xdr:col>116</xdr:col>
      <xdr:colOff>63500</xdr:colOff>
      <xdr:row>58</xdr:row>
      <xdr:rowOff>11226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52538"/>
          <a:ext cx="8382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11226</xdr:rowOff>
    </xdr:from>
    <xdr:to>
      <xdr:col>111</xdr:col>
      <xdr:colOff>177800</xdr:colOff>
      <xdr:row>58</xdr:row>
      <xdr:rowOff>14198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5532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14198</xdr:rowOff>
    </xdr:from>
    <xdr:to>
      <xdr:col>107</xdr:col>
      <xdr:colOff>50800</xdr:colOff>
      <xdr:row>58</xdr:row>
      <xdr:rowOff>16028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5829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9855</xdr:rowOff>
    </xdr:from>
    <xdr:to>
      <xdr:col>102</xdr:col>
      <xdr:colOff>114300</xdr:colOff>
      <xdr:row>58</xdr:row>
      <xdr:rowOff>16028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53955"/>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129088</xdr:rowOff>
    </xdr:from>
    <xdr:to>
      <xdr:col>116</xdr:col>
      <xdr:colOff>114300</xdr:colOff>
      <xdr:row>58</xdr:row>
      <xdr:rowOff>59238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107515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8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131876</xdr:rowOff>
    </xdr:from>
    <xdr:to>
      <xdr:col>112</xdr:col>
      <xdr:colOff>38100</xdr:colOff>
      <xdr:row>58</xdr:row>
      <xdr:rowOff>62026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53153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9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134848</xdr:rowOff>
    </xdr:from>
    <xdr:to>
      <xdr:col>107</xdr:col>
      <xdr:colOff>101600</xdr:colOff>
      <xdr:row>58</xdr:row>
      <xdr:rowOff>64998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56125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136678</xdr:rowOff>
    </xdr:from>
    <xdr:to>
      <xdr:col>102</xdr:col>
      <xdr:colOff>165100</xdr:colOff>
      <xdr:row>58</xdr:row>
      <xdr:rowOff>66828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57955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130505</xdr:rowOff>
    </xdr:from>
    <xdr:to>
      <xdr:col>98</xdr:col>
      <xdr:colOff>38100</xdr:colOff>
      <xdr:row>58</xdr:row>
      <xdr:rowOff>60655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51782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9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68331</xdr:rowOff>
    </xdr:from>
    <xdr:to>
      <xdr:col>116</xdr:col>
      <xdr:colOff>63500</xdr:colOff>
      <xdr:row>72</xdr:row>
      <xdr:rowOff>154970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412731"/>
          <a:ext cx="8382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68331</xdr:rowOff>
    </xdr:from>
    <xdr:to>
      <xdr:col>111</xdr:col>
      <xdr:colOff>177800</xdr:colOff>
      <xdr:row>72</xdr:row>
      <xdr:rowOff>116497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12731"/>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116497</xdr:rowOff>
    </xdr:from>
    <xdr:to>
      <xdr:col>107</xdr:col>
      <xdr:colOff>50800</xdr:colOff>
      <xdr:row>72</xdr:row>
      <xdr:rowOff>162606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60897"/>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162606</xdr:rowOff>
    </xdr:from>
    <xdr:to>
      <xdr:col>102</xdr:col>
      <xdr:colOff>114300</xdr:colOff>
      <xdr:row>73</xdr:row>
      <xdr:rowOff>32693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07006"/>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104170</xdr:rowOff>
    </xdr:from>
    <xdr:to>
      <xdr:col>116</xdr:col>
      <xdr:colOff>114300</xdr:colOff>
      <xdr:row>73</xdr:row>
      <xdr:rowOff>34320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127047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17531</xdr:rowOff>
    </xdr:from>
    <xdr:to>
      <xdr:col>112</xdr:col>
      <xdr:colOff>38100</xdr:colOff>
      <xdr:row>72</xdr:row>
      <xdr:rowOff>119131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135658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65697</xdr:rowOff>
    </xdr:from>
    <xdr:to>
      <xdr:col>107</xdr:col>
      <xdr:colOff>101600</xdr:colOff>
      <xdr:row>72</xdr:row>
      <xdr:rowOff>167297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12374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111806</xdr:rowOff>
    </xdr:from>
    <xdr:to>
      <xdr:col>102</xdr:col>
      <xdr:colOff>165100</xdr:colOff>
      <xdr:row>73</xdr:row>
      <xdr:rowOff>41956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58483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3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153343</xdr:rowOff>
    </xdr:from>
    <xdr:to>
      <xdr:col>98</xdr:col>
      <xdr:colOff>38100</xdr:colOff>
      <xdr:row>73</xdr:row>
      <xdr:rowOff>83493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100020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2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が類似団体と比較して特に大きいのは人件費、物件費、公債費、扶助費、繰出金である。類似団体と比べて市域が広大で行政経費がかさむ傾向にあり、過去の大型事業による公債費の負担も大きく、繰出金も高い水準にある。これまでも職員数の削減等による総人件費の抑制や、地方債の新規発行を伴う普通建設事業の抑制等に努めており一定の効果はあったが、現状では依然高い数値となっている。今後も佐伯市行政経営プランに則り全ての経費について適宜見直しを行い予算の適正な執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64,450
63,605
903.14
46,783,228
45,902,228
845,127
24,967,180
39,502,069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167589</xdr:rowOff>
    </xdr:from>
    <xdr:to>
      <xdr:col>24</xdr:col>
      <xdr:colOff>63500</xdr:colOff>
      <xdr:row>33</xdr:row>
      <xdr:rowOff>1169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5398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163475</xdr:rowOff>
    </xdr:from>
    <xdr:to>
      <xdr:col>19</xdr:col>
      <xdr:colOff>177800</xdr:colOff>
      <xdr:row>32</xdr:row>
      <xdr:rowOff>167589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4987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163475</xdr:rowOff>
    </xdr:from>
    <xdr:to>
      <xdr:col>15</xdr:col>
      <xdr:colOff>50800</xdr:colOff>
      <xdr:row>33</xdr:row>
      <xdr:rowOff>169418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49875"/>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169418</xdr:rowOff>
    </xdr:from>
    <xdr:to>
      <xdr:col>10</xdr:col>
      <xdr:colOff>114300</xdr:colOff>
      <xdr:row>34</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2726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121819</xdr:rowOff>
    </xdr:from>
    <xdr:to>
      <xdr:col>24</xdr:col>
      <xdr:colOff>114300</xdr:colOff>
      <xdr:row>33</xdr:row>
      <xdr:rowOff>51969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144696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116789</xdr:rowOff>
    </xdr:from>
    <xdr:to>
      <xdr:col>20</xdr:col>
      <xdr:colOff>38100</xdr:colOff>
      <xdr:row>33</xdr:row>
      <xdr:rowOff>46939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63466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112675</xdr:rowOff>
    </xdr:from>
    <xdr:to>
      <xdr:col>15</xdr:col>
      <xdr:colOff>101600</xdr:colOff>
      <xdr:row>33</xdr:row>
      <xdr:rowOff>42825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59352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118618</xdr:rowOff>
    </xdr:from>
    <xdr:to>
      <xdr:col>10</xdr:col>
      <xdr:colOff>165100</xdr:colOff>
      <xdr:row>34</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65295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147422</xdr:rowOff>
    </xdr:from>
    <xdr:to>
      <xdr:col>6</xdr:col>
      <xdr:colOff>38100</xdr:colOff>
      <xdr:row>34</xdr:row>
      <xdr:rowOff>77572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43475</xdr:rowOff>
    </xdr:from>
    <xdr:to>
      <xdr:col>24</xdr:col>
      <xdr:colOff>63500</xdr:colOff>
      <xdr:row>54</xdr:row>
      <xdr:rowOff>124483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01775"/>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43475</xdr:rowOff>
    </xdr:from>
    <xdr:to>
      <xdr:col>19</xdr:col>
      <xdr:colOff>177800</xdr:colOff>
      <xdr:row>54</xdr:row>
      <xdr:rowOff>97699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01775"/>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100571</xdr:rowOff>
    </xdr:from>
    <xdr:to>
      <xdr:col>15</xdr:col>
      <xdr:colOff>50800</xdr:colOff>
      <xdr:row>54</xdr:row>
      <xdr:rowOff>97699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87421"/>
          <a:ext cx="889000" cy="1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83411</xdr:rowOff>
    </xdr:from>
    <xdr:to>
      <xdr:col>10</xdr:col>
      <xdr:colOff>114300</xdr:colOff>
      <xdr:row>53</xdr:row>
      <xdr:rowOff>100571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55911"/>
          <a:ext cx="889000" cy="5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126077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73683</xdr:rowOff>
    </xdr:from>
    <xdr:to>
      <xdr:col>24</xdr:col>
      <xdr:colOff>114300</xdr:colOff>
      <xdr:row>55</xdr:row>
      <xdr:rowOff>3833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96560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164125</xdr:rowOff>
    </xdr:from>
    <xdr:to>
      <xdr:col>20</xdr:col>
      <xdr:colOff>38100</xdr:colOff>
      <xdr:row>54</xdr:row>
      <xdr:rowOff>94275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110802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2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46899</xdr:rowOff>
    </xdr:from>
    <xdr:to>
      <xdr:col>15</xdr:col>
      <xdr:colOff>101600</xdr:colOff>
      <xdr:row>54</xdr:row>
      <xdr:rowOff>148499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165026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8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49771</xdr:rowOff>
    </xdr:from>
    <xdr:to>
      <xdr:col>10</xdr:col>
      <xdr:colOff>165100</xdr:colOff>
      <xdr:row>53</xdr:row>
      <xdr:rowOff>151371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167898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1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32611</xdr:rowOff>
    </xdr:from>
    <xdr:to>
      <xdr:col>6</xdr:col>
      <xdr:colOff>38100</xdr:colOff>
      <xdr:row>50</xdr:row>
      <xdr:rowOff>134211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6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150738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8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62444</xdr:rowOff>
    </xdr:from>
    <xdr:to>
      <xdr:col>24</xdr:col>
      <xdr:colOff>63500</xdr:colOff>
      <xdr:row>72</xdr:row>
      <xdr:rowOff>90301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06844"/>
          <a:ext cx="8382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90301</xdr:rowOff>
    </xdr:from>
    <xdr:to>
      <xdr:col>19</xdr:col>
      <xdr:colOff>177800</xdr:colOff>
      <xdr:row>73</xdr:row>
      <xdr:rowOff>95004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34701"/>
          <a:ext cx="889000" cy="17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126050</xdr:rowOff>
    </xdr:from>
    <xdr:to>
      <xdr:col>15</xdr:col>
      <xdr:colOff>50800</xdr:colOff>
      <xdr:row>73</xdr:row>
      <xdr:rowOff>95004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70450"/>
          <a:ext cx="889000" cy="1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126050</xdr:rowOff>
    </xdr:from>
    <xdr:to>
      <xdr:col>10</xdr:col>
      <xdr:colOff>114300</xdr:colOff>
      <xdr:row>74</xdr:row>
      <xdr:rowOff>113215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70450"/>
          <a:ext cx="889000" cy="3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11644</xdr:rowOff>
    </xdr:from>
    <xdr:to>
      <xdr:col>24</xdr:col>
      <xdr:colOff>114300</xdr:colOff>
      <xdr:row>72</xdr:row>
      <xdr:rowOff>113244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34521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39501</xdr:rowOff>
    </xdr:from>
    <xdr:to>
      <xdr:col>20</xdr:col>
      <xdr:colOff>38100</xdr:colOff>
      <xdr:row>72</xdr:row>
      <xdr:rowOff>141101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157628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5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44204</xdr:rowOff>
    </xdr:from>
    <xdr:to>
      <xdr:col>15</xdr:col>
      <xdr:colOff>101600</xdr:colOff>
      <xdr:row>73</xdr:row>
      <xdr:rowOff>145804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162331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3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75250</xdr:rowOff>
    </xdr:from>
    <xdr:to>
      <xdr:col>10</xdr:col>
      <xdr:colOff>165100</xdr:colOff>
      <xdr:row>73</xdr:row>
      <xdr:rowOff>5400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21927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19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62415</xdr:rowOff>
    </xdr:from>
    <xdr:to>
      <xdr:col>6</xdr:col>
      <xdr:colOff>38100</xdr:colOff>
      <xdr:row>74</xdr:row>
      <xdr:rowOff>164015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9092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95104</xdr:rowOff>
    </xdr:from>
    <xdr:to>
      <xdr:col>24</xdr:col>
      <xdr:colOff>63500</xdr:colOff>
      <xdr:row>95</xdr:row>
      <xdr:rowOff>123337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82854"/>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68453</xdr:rowOff>
    </xdr:from>
    <xdr:to>
      <xdr:col>19</xdr:col>
      <xdr:colOff>177800</xdr:colOff>
      <xdr:row>95</xdr:row>
      <xdr:rowOff>95104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56203"/>
          <a:ext cx="8890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68453</xdr:rowOff>
    </xdr:from>
    <xdr:to>
      <xdr:col>15</xdr:col>
      <xdr:colOff>50800</xdr:colOff>
      <xdr:row>95</xdr:row>
      <xdr:rowOff>127527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5620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127527</xdr:rowOff>
    </xdr:from>
    <xdr:to>
      <xdr:col>10</xdr:col>
      <xdr:colOff>114300</xdr:colOff>
      <xdr:row>96</xdr:row>
      <xdr:rowOff>25248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15277"/>
          <a:ext cx="889000" cy="6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72537</xdr:rowOff>
    </xdr:from>
    <xdr:to>
      <xdr:col>24</xdr:col>
      <xdr:colOff>114300</xdr:colOff>
      <xdr:row>96</xdr:row>
      <xdr:rowOff>2687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95414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44304</xdr:rowOff>
    </xdr:from>
    <xdr:to>
      <xdr:col>20</xdr:col>
      <xdr:colOff>38100</xdr:colOff>
      <xdr:row>95</xdr:row>
      <xdr:rowOff>145904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162431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17653</xdr:rowOff>
    </xdr:from>
    <xdr:to>
      <xdr:col>15</xdr:col>
      <xdr:colOff>101600</xdr:colOff>
      <xdr:row>95</xdr:row>
      <xdr:rowOff>119253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135780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76727</xdr:rowOff>
    </xdr:from>
    <xdr:to>
      <xdr:col>10</xdr:col>
      <xdr:colOff>165100</xdr:colOff>
      <xdr:row>96</xdr:row>
      <xdr:rowOff>6877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23404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145898</xdr:rowOff>
    </xdr:from>
    <xdr:to>
      <xdr:col>6</xdr:col>
      <xdr:colOff>38100</xdr:colOff>
      <xdr:row>96</xdr:row>
      <xdr:rowOff>76048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92575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72861</xdr:rowOff>
    </xdr:from>
    <xdr:to>
      <xdr:col>55</xdr:col>
      <xdr:colOff>0</xdr:colOff>
      <xdr:row>39</xdr:row>
      <xdr:rowOff>73297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9411"/>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73297</xdr:rowOff>
    </xdr:from>
    <xdr:to>
      <xdr:col>50</xdr:col>
      <xdr:colOff>114300</xdr:colOff>
      <xdr:row>39</xdr:row>
      <xdr:rowOff>75910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5984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75910</xdr:rowOff>
    </xdr:from>
    <xdr:to>
      <xdr:col>45</xdr:col>
      <xdr:colOff>177800</xdr:colOff>
      <xdr:row>39</xdr:row>
      <xdr:rowOff>75910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6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35306</xdr:rowOff>
    </xdr:from>
    <xdr:to>
      <xdr:col>41</xdr:col>
      <xdr:colOff>50800</xdr:colOff>
      <xdr:row>39</xdr:row>
      <xdr:rowOff>75910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1856"/>
          <a:ext cx="8890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22061</xdr:rowOff>
    </xdr:from>
    <xdr:to>
      <xdr:col>55</xdr:col>
      <xdr:colOff>50800</xdr:colOff>
      <xdr:row>39</xdr:row>
      <xdr:rowOff>123661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108438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3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22497</xdr:rowOff>
    </xdr:from>
    <xdr:to>
      <xdr:col>50</xdr:col>
      <xdr:colOff>165100</xdr:colOff>
      <xdr:row>39</xdr:row>
      <xdr:rowOff>124097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115224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25110</xdr:rowOff>
    </xdr:from>
    <xdr:to>
      <xdr:col>46</xdr:col>
      <xdr:colOff>38100</xdr:colOff>
      <xdr:row>39</xdr:row>
      <xdr:rowOff>126710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117837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25110</xdr:rowOff>
    </xdr:from>
    <xdr:to>
      <xdr:col>41</xdr:col>
      <xdr:colOff>101600</xdr:colOff>
      <xdr:row>39</xdr:row>
      <xdr:rowOff>126710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117837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80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155956</xdr:rowOff>
    </xdr:from>
    <xdr:to>
      <xdr:col>36</xdr:col>
      <xdr:colOff>165100</xdr:colOff>
      <xdr:row>39</xdr:row>
      <xdr:rowOff>86106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77233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77009</xdr:rowOff>
    </xdr:from>
    <xdr:to>
      <xdr:col>55</xdr:col>
      <xdr:colOff>0</xdr:colOff>
      <xdr:row>55</xdr:row>
      <xdr:rowOff>156529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06759"/>
          <a:ext cx="8382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156529</xdr:rowOff>
    </xdr:from>
    <xdr:to>
      <xdr:col>50</xdr:col>
      <xdr:colOff>114300</xdr:colOff>
      <xdr:row>56</xdr:row>
      <xdr:rowOff>109819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86279"/>
          <a:ext cx="889000" cy="1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109819</xdr:rowOff>
    </xdr:from>
    <xdr:to>
      <xdr:col>45</xdr:col>
      <xdr:colOff>177800</xdr:colOff>
      <xdr:row>57</xdr:row>
      <xdr:rowOff>32748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11019"/>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170409</xdr:rowOff>
    </xdr:from>
    <xdr:to>
      <xdr:col>41</xdr:col>
      <xdr:colOff>50800</xdr:colOff>
      <xdr:row>57</xdr:row>
      <xdr:rowOff>32748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71609"/>
          <a:ext cx="889000" cy="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26209</xdr:rowOff>
    </xdr:from>
    <xdr:to>
      <xdr:col>55</xdr:col>
      <xdr:colOff>50800</xdr:colOff>
      <xdr:row>55</xdr:row>
      <xdr:rowOff>127809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49086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0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105729</xdr:rowOff>
    </xdr:from>
    <xdr:to>
      <xdr:col>50</xdr:col>
      <xdr:colOff>165100</xdr:colOff>
      <xdr:row>56</xdr:row>
      <xdr:rowOff>35879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52406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1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59019</xdr:rowOff>
    </xdr:from>
    <xdr:to>
      <xdr:col>46</xdr:col>
      <xdr:colOff>38100</xdr:colOff>
      <xdr:row>56</xdr:row>
      <xdr:rowOff>160619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6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153398</xdr:rowOff>
    </xdr:from>
    <xdr:to>
      <xdr:col>41</xdr:col>
      <xdr:colOff>101600</xdr:colOff>
      <xdr:row>57</xdr:row>
      <xdr:rowOff>83548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100075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119609</xdr:rowOff>
    </xdr:from>
    <xdr:to>
      <xdr:col>36</xdr:col>
      <xdr:colOff>165100</xdr:colOff>
      <xdr:row>57</xdr:row>
      <xdr:rowOff>49759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66286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60330</xdr:rowOff>
    </xdr:from>
    <xdr:to>
      <xdr:col>55</xdr:col>
      <xdr:colOff>0</xdr:colOff>
      <xdr:row>76</xdr:row>
      <xdr:rowOff>93317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19080"/>
          <a:ext cx="838200" cy="20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169715</xdr:rowOff>
    </xdr:from>
    <xdr:to>
      <xdr:col>50</xdr:col>
      <xdr:colOff>114300</xdr:colOff>
      <xdr:row>75</xdr:row>
      <xdr:rowOff>60330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857015"/>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169715</xdr:rowOff>
    </xdr:from>
    <xdr:to>
      <xdr:col>45</xdr:col>
      <xdr:colOff>177800</xdr:colOff>
      <xdr:row>75</xdr:row>
      <xdr:rowOff>156045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57015"/>
          <a:ext cx="889000" cy="1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99740</xdr:rowOff>
    </xdr:from>
    <xdr:to>
      <xdr:col>41</xdr:col>
      <xdr:colOff>50800</xdr:colOff>
      <xdr:row>75</xdr:row>
      <xdr:rowOff>156045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58490"/>
          <a:ext cx="889000" cy="5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42517</xdr:rowOff>
    </xdr:from>
    <xdr:to>
      <xdr:col>55</xdr:col>
      <xdr:colOff>50800</xdr:colOff>
      <xdr:row>76</xdr:row>
      <xdr:rowOff>144117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65394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2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9530</xdr:rowOff>
    </xdr:from>
    <xdr:to>
      <xdr:col>50</xdr:col>
      <xdr:colOff>165100</xdr:colOff>
      <xdr:row>75</xdr:row>
      <xdr:rowOff>111130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127657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118915</xdr:rowOff>
    </xdr:from>
    <xdr:to>
      <xdr:col>46</xdr:col>
      <xdr:colOff>38100</xdr:colOff>
      <xdr:row>75</xdr:row>
      <xdr:rowOff>49065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65592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105245</xdr:rowOff>
    </xdr:from>
    <xdr:to>
      <xdr:col>41</xdr:col>
      <xdr:colOff>101600</xdr:colOff>
      <xdr:row>76</xdr:row>
      <xdr:rowOff>35395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51922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48940</xdr:rowOff>
    </xdr:from>
    <xdr:to>
      <xdr:col>36</xdr:col>
      <xdr:colOff>165100</xdr:colOff>
      <xdr:row>75</xdr:row>
      <xdr:rowOff>150540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167067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8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5271</xdr:rowOff>
    </xdr:from>
    <xdr:to>
      <xdr:col>55</xdr:col>
      <xdr:colOff>0</xdr:colOff>
      <xdr:row>95</xdr:row>
      <xdr:rowOff>68008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93021"/>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20892</xdr:rowOff>
    </xdr:from>
    <xdr:to>
      <xdr:col>50</xdr:col>
      <xdr:colOff>114300</xdr:colOff>
      <xdr:row>95</xdr:row>
      <xdr:rowOff>68008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08642"/>
          <a:ext cx="8890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20892</xdr:rowOff>
    </xdr:from>
    <xdr:to>
      <xdr:col>45</xdr:col>
      <xdr:colOff>177800</xdr:colOff>
      <xdr:row>95</xdr:row>
      <xdr:rowOff>61519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08642"/>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80314</xdr:rowOff>
    </xdr:from>
    <xdr:to>
      <xdr:col>41</xdr:col>
      <xdr:colOff>50800</xdr:colOff>
      <xdr:row>95</xdr:row>
      <xdr:rowOff>61519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682264"/>
          <a:ext cx="889000" cy="6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125921</xdr:rowOff>
    </xdr:from>
    <xdr:to>
      <xdr:col>55</xdr:col>
      <xdr:colOff>50800</xdr:colOff>
      <xdr:row>95</xdr:row>
      <xdr:rowOff>56071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148798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17208</xdr:rowOff>
    </xdr:from>
    <xdr:to>
      <xdr:col>50</xdr:col>
      <xdr:colOff>165100</xdr:colOff>
      <xdr:row>95</xdr:row>
      <xdr:rowOff>118808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135335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141542</xdr:rowOff>
    </xdr:from>
    <xdr:to>
      <xdr:col>46</xdr:col>
      <xdr:colOff>38100</xdr:colOff>
      <xdr:row>95</xdr:row>
      <xdr:rowOff>71692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88219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10719</xdr:rowOff>
    </xdr:from>
    <xdr:to>
      <xdr:col>41</xdr:col>
      <xdr:colOff>101600</xdr:colOff>
      <xdr:row>95</xdr:row>
      <xdr:rowOff>112319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128846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29514</xdr:rowOff>
    </xdr:from>
    <xdr:to>
      <xdr:col>36</xdr:col>
      <xdr:colOff>165100</xdr:colOff>
      <xdr:row>91</xdr:row>
      <xdr:rowOff>131114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147641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40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68491</xdr:rowOff>
    </xdr:from>
    <xdr:to>
      <xdr:col>85</xdr:col>
      <xdr:colOff>127000</xdr:colOff>
      <xdr:row>35</xdr:row>
      <xdr:rowOff>141491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69241"/>
          <a:ext cx="8382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141491</xdr:rowOff>
    </xdr:from>
    <xdr:to>
      <xdr:col>81</xdr:col>
      <xdr:colOff>50800</xdr:colOff>
      <xdr:row>36</xdr:row>
      <xdr:rowOff>125336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42241"/>
          <a:ext cx="889000" cy="1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135547</xdr:rowOff>
    </xdr:from>
    <xdr:to>
      <xdr:col>76</xdr:col>
      <xdr:colOff>114300</xdr:colOff>
      <xdr:row>36</xdr:row>
      <xdr:rowOff>125336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36297"/>
          <a:ext cx="889000" cy="1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124003</xdr:rowOff>
    </xdr:from>
    <xdr:to>
      <xdr:col>71</xdr:col>
      <xdr:colOff>177800</xdr:colOff>
      <xdr:row>35</xdr:row>
      <xdr:rowOff>135547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53303"/>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17691</xdr:rowOff>
    </xdr:from>
    <xdr:to>
      <xdr:col>85</xdr:col>
      <xdr:colOff>177800</xdr:colOff>
      <xdr:row>35</xdr:row>
      <xdr:rowOff>119291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40568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90691</xdr:rowOff>
    </xdr:from>
    <xdr:to>
      <xdr:col>81</xdr:col>
      <xdr:colOff>101600</xdr:colOff>
      <xdr:row>36</xdr:row>
      <xdr:rowOff>20841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37368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6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74536</xdr:rowOff>
    </xdr:from>
    <xdr:to>
      <xdr:col>76</xdr:col>
      <xdr:colOff>165100</xdr:colOff>
      <xdr:row>37</xdr:row>
      <xdr:rowOff>4686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21213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84747</xdr:rowOff>
    </xdr:from>
    <xdr:to>
      <xdr:col>72</xdr:col>
      <xdr:colOff>38100</xdr:colOff>
      <xdr:row>36</xdr:row>
      <xdr:rowOff>14897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31424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73203</xdr:rowOff>
    </xdr:from>
    <xdr:to>
      <xdr:col>67</xdr:col>
      <xdr:colOff>101600</xdr:colOff>
      <xdr:row>35</xdr:row>
      <xdr:rowOff>3353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19880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118764</xdr:rowOff>
    </xdr:from>
    <xdr:to>
      <xdr:col>85</xdr:col>
      <xdr:colOff>127000</xdr:colOff>
      <xdr:row>56</xdr:row>
      <xdr:rowOff>120479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1996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120479</xdr:rowOff>
    </xdr:from>
    <xdr:to>
      <xdr:col>81</xdr:col>
      <xdr:colOff>50800</xdr:colOff>
      <xdr:row>56</xdr:row>
      <xdr:rowOff>148539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21679"/>
          <a:ext cx="889000" cy="2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120041</xdr:rowOff>
    </xdr:from>
    <xdr:to>
      <xdr:col>76</xdr:col>
      <xdr:colOff>114300</xdr:colOff>
      <xdr:row>56</xdr:row>
      <xdr:rowOff>148539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21241"/>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28791</xdr:rowOff>
    </xdr:from>
    <xdr:to>
      <xdr:col>71</xdr:col>
      <xdr:colOff>177800</xdr:colOff>
      <xdr:row>56</xdr:row>
      <xdr:rowOff>120041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29991"/>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67964</xdr:rowOff>
    </xdr:from>
    <xdr:to>
      <xdr:col>85</xdr:col>
      <xdr:colOff>177800</xdr:colOff>
      <xdr:row>56</xdr:row>
      <xdr:rowOff>169564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46391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69679</xdr:rowOff>
    </xdr:from>
    <xdr:to>
      <xdr:col>81</xdr:col>
      <xdr:colOff>101600</xdr:colOff>
      <xdr:row>56</xdr:row>
      <xdr:rowOff>171279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162406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97739</xdr:rowOff>
    </xdr:from>
    <xdr:to>
      <xdr:col>76</xdr:col>
      <xdr:colOff>165100</xdr:colOff>
      <xdr:row>57</xdr:row>
      <xdr:rowOff>27889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19016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69241</xdr:rowOff>
    </xdr:from>
    <xdr:to>
      <xdr:col>72</xdr:col>
      <xdr:colOff>38100</xdr:colOff>
      <xdr:row>56</xdr:row>
      <xdr:rowOff>170841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161968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149441</xdr:rowOff>
    </xdr:from>
    <xdr:to>
      <xdr:col>67</xdr:col>
      <xdr:colOff>101600</xdr:colOff>
      <xdr:row>56</xdr:row>
      <xdr:rowOff>79591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70718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165167</xdr:rowOff>
    </xdr:from>
    <xdr:to>
      <xdr:col>85</xdr:col>
      <xdr:colOff>127000</xdr:colOff>
      <xdr:row>77</xdr:row>
      <xdr:rowOff>78253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023917"/>
          <a:ext cx="838200" cy="25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32167</xdr:rowOff>
    </xdr:from>
    <xdr:to>
      <xdr:col>81</xdr:col>
      <xdr:colOff>50800</xdr:colOff>
      <xdr:row>77</xdr:row>
      <xdr:rowOff>78253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062367"/>
          <a:ext cx="8890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32167</xdr:rowOff>
    </xdr:from>
    <xdr:to>
      <xdr:col>76</xdr:col>
      <xdr:colOff>114300</xdr:colOff>
      <xdr:row>78</xdr:row>
      <xdr:rowOff>25172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062367"/>
          <a:ext cx="889000" cy="3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12278</xdr:rowOff>
    </xdr:from>
    <xdr:to>
      <xdr:col>71</xdr:col>
      <xdr:colOff>177800</xdr:colOff>
      <xdr:row>78</xdr:row>
      <xdr:rowOff>25172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13928"/>
          <a:ext cx="889000" cy="1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114366</xdr:rowOff>
    </xdr:from>
    <xdr:to>
      <xdr:col>85</xdr:col>
      <xdr:colOff>177800</xdr:colOff>
      <xdr:row>76</xdr:row>
      <xdr:rowOff>44515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9731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137243</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27453</xdr:rowOff>
    </xdr:from>
    <xdr:to>
      <xdr:col>81</xdr:col>
      <xdr:colOff>101600</xdr:colOff>
      <xdr:row>77</xdr:row>
      <xdr:rowOff>129053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2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145580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152817</xdr:rowOff>
    </xdr:from>
    <xdr:to>
      <xdr:col>76</xdr:col>
      <xdr:colOff>165100</xdr:colOff>
      <xdr:row>76</xdr:row>
      <xdr:rowOff>82967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0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99493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78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145822</xdr:rowOff>
    </xdr:from>
    <xdr:to>
      <xdr:col>72</xdr:col>
      <xdr:colOff>38100</xdr:colOff>
      <xdr:row>78</xdr:row>
      <xdr:rowOff>75972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92499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132928</xdr:rowOff>
    </xdr:from>
    <xdr:to>
      <xdr:col>67</xdr:col>
      <xdr:colOff>101600</xdr:colOff>
      <xdr:row>77</xdr:row>
      <xdr:rowOff>63078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54205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84803</xdr:rowOff>
    </xdr:from>
    <xdr:to>
      <xdr:col>85</xdr:col>
      <xdr:colOff>127000</xdr:colOff>
      <xdr:row>90</xdr:row>
      <xdr:rowOff>31589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343853"/>
          <a:ext cx="838200" cy="1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84803</xdr:rowOff>
    </xdr:from>
    <xdr:to>
      <xdr:col>81</xdr:col>
      <xdr:colOff>50800</xdr:colOff>
      <xdr:row>90</xdr:row>
      <xdr:rowOff>1936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343853"/>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1936</xdr:rowOff>
    </xdr:from>
    <xdr:to>
      <xdr:col>76</xdr:col>
      <xdr:colOff>114300</xdr:colOff>
      <xdr:row>90</xdr:row>
      <xdr:rowOff>4776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432436"/>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4776</xdr:rowOff>
    </xdr:from>
    <xdr:to>
      <xdr:col>71</xdr:col>
      <xdr:colOff>177800</xdr:colOff>
      <xdr:row>90</xdr:row>
      <xdr:rowOff>23848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435276"/>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152239</xdr:rowOff>
    </xdr:from>
    <xdr:to>
      <xdr:col>85</xdr:col>
      <xdr:colOff>177800</xdr:colOff>
      <xdr:row>90</xdr:row>
      <xdr:rowOff>82389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4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105266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36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34003</xdr:rowOff>
    </xdr:from>
    <xdr:to>
      <xdr:col>81</xdr:col>
      <xdr:colOff>101600</xdr:colOff>
      <xdr:row>89</xdr:row>
      <xdr:rowOff>135603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87</xdr:row>
      <xdr:rowOff>152130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06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122586</xdr:rowOff>
    </xdr:from>
    <xdr:to>
      <xdr:col>76</xdr:col>
      <xdr:colOff>165100</xdr:colOff>
      <xdr:row>90</xdr:row>
      <xdr:rowOff>52736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3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69263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15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125426</xdr:rowOff>
    </xdr:from>
    <xdr:to>
      <xdr:col>72</xdr:col>
      <xdr:colOff>38100</xdr:colOff>
      <xdr:row>90</xdr:row>
      <xdr:rowOff>55576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3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72103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15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144498</xdr:rowOff>
    </xdr:from>
    <xdr:to>
      <xdr:col>67</xdr:col>
      <xdr:colOff>101600</xdr:colOff>
      <xdr:row>90</xdr:row>
      <xdr:rowOff>74648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4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91175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1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153416</xdr:rowOff>
    </xdr:from>
    <xdr:to>
      <xdr:col>116</xdr:col>
      <xdr:colOff>63500</xdr:colOff>
      <xdr:row>37</xdr:row>
      <xdr:rowOff>159131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325616"/>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40809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149073</xdr:rowOff>
    </xdr:from>
    <xdr:to>
      <xdr:col>111</xdr:col>
      <xdr:colOff>177800</xdr:colOff>
      <xdr:row>37</xdr:row>
      <xdr:rowOff>159131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49272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49496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149073</xdr:rowOff>
    </xdr:from>
    <xdr:to>
      <xdr:col>107</xdr:col>
      <xdr:colOff>50800</xdr:colOff>
      <xdr:row>38</xdr:row>
      <xdr:rowOff>63119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492723"/>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99560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63119</xdr:rowOff>
    </xdr:from>
    <xdr:to>
      <xdr:col>102</xdr:col>
      <xdr:colOff>114300</xdr:colOff>
      <xdr:row>38</xdr:row>
      <xdr:rowOff>75692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7821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134307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64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125493</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108331</xdr:rowOff>
    </xdr:from>
    <xdr:to>
      <xdr:col>112</xdr:col>
      <xdr:colOff>38100</xdr:colOff>
      <xdr:row>38</xdr:row>
      <xdr:rowOff>38481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55008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4017" y="62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98273</xdr:rowOff>
    </xdr:from>
    <xdr:to>
      <xdr:col>107</xdr:col>
      <xdr:colOff>101600</xdr:colOff>
      <xdr:row>38</xdr:row>
      <xdr:rowOff>28423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44950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12319</xdr:rowOff>
    </xdr:from>
    <xdr:to>
      <xdr:col>102</xdr:col>
      <xdr:colOff>165100</xdr:colOff>
      <xdr:row>38</xdr:row>
      <xdr:rowOff>113919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24892</xdr:rowOff>
    </xdr:from>
    <xdr:to>
      <xdr:col>98</xdr:col>
      <xdr:colOff>38100</xdr:colOff>
      <xdr:row>38</xdr:row>
      <xdr:rowOff>126492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143019</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31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民生費と農林水産費、市債の償還に係る公債費の住民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のコストが、類似団体と比較すると特に高くなっている。民生費については、私立保育園等に対する運営費支援や療養給付費負担などの事業費が増加し、今年度も高い水準に推移している。農林水産業費においては林業関連経費が増加したためである。公債費については、施設の老朽化や耐震問題は今後も重要な課題となるが、施設の統廃合や指定管理制度の導入などを十分に検討し、普通建設事業の地方債新規発行の抑制を図るなど、費用が平準化されるよう計画的な整備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基金の取崩しを行ったことにより、基金残高が減少し、実質単年度収支はマイナスとなっている。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投資的経費の抑制、定員管理、給与の適正化、組織機構の見直し等の歳出削減及び市税の徴収強化</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等による歳入確保に努める。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全会計において赤字は発生していない。今後も適正な財政運営、企業経営に努める。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46783228</v>
      </c>
      <c r="BO4" s="436"/>
      <c r="BP4" s="436"/>
      <c r="BQ4" s="436"/>
      <c r="BR4" s="436"/>
      <c r="BS4" s="436"/>
      <c r="BT4" s="436"/>
      <c r="BU4" s="437"/>
      <c r="BV4" s="435">
        <v>48268077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3.4</v>
      </c>
      <c r="CU4" s="576"/>
      <c r="CV4" s="576"/>
      <c r="CW4" s="576"/>
      <c r="CX4" s="576"/>
      <c r="CY4" s="576"/>
      <c r="CZ4" s="576"/>
      <c r="DA4" s="577"/>
      <c r="DB4" s="575">
        <v>4.0999999999999996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45902228</v>
      </c>
      <c r="BO5" s="407"/>
      <c r="BP5" s="407"/>
      <c r="BQ5" s="407"/>
      <c r="BR5" s="407"/>
      <c r="BS5" s="407"/>
      <c r="BT5" s="407"/>
      <c r="BU5" s="408"/>
      <c r="BV5" s="406">
        <v>47074505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95.5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881000</v>
      </c>
      <c r="BO6" s="407"/>
      <c r="BP6" s="407"/>
      <c r="BQ6" s="407"/>
      <c r="BR6" s="407"/>
      <c r="BS6" s="407"/>
      <c r="BT6" s="407"/>
      <c r="BU6" s="408"/>
      <c r="BV6" s="406">
        <v>1193572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95.1</v>
      </c>
      <c r="CU6" s="550"/>
      <c r="CV6" s="550"/>
      <c r="CW6" s="550"/>
      <c r="CX6" s="550"/>
      <c r="CY6" s="550"/>
      <c r="CZ6" s="550"/>
      <c r="DA6" s="551"/>
      <c r="DB6" s="549">
        <v>95.9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35873</v>
      </c>
      <c r="BO7" s="407"/>
      <c r="BP7" s="407"/>
      <c r="BQ7" s="407"/>
      <c r="BR7" s="407"/>
      <c r="BS7" s="407"/>
      <c r="BT7" s="407"/>
      <c r="BU7" s="408"/>
      <c r="BV7" s="406">
        <v>173777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24967180</v>
      </c>
      <c r="CU7" s="407"/>
      <c r="CV7" s="407"/>
      <c r="CW7" s="407"/>
      <c r="CX7" s="407"/>
      <c r="CY7" s="407"/>
      <c r="CZ7" s="407"/>
      <c r="DA7" s="408"/>
      <c r="DB7" s="406">
        <v>24915641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845127</v>
      </c>
      <c r="BO8" s="407"/>
      <c r="BP8" s="407"/>
      <c r="BQ8" s="407"/>
      <c r="BR8" s="407"/>
      <c r="BS8" s="407"/>
      <c r="BT8" s="407"/>
      <c r="BU8" s="408"/>
      <c r="BV8" s="406">
        <v>1019795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66851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-174668</v>
      </c>
      <c r="BO9" s="407"/>
      <c r="BP9" s="407"/>
      <c r="BQ9" s="407"/>
      <c r="BR9" s="407"/>
      <c r="BS9" s="407"/>
      <c r="BT9" s="407"/>
      <c r="BU9" s="408"/>
      <c r="BV9" s="406">
        <v>192039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20.8</v>
      </c>
      <c r="CU9" s="404"/>
      <c r="CV9" s="404"/>
      <c r="CW9" s="404"/>
      <c r="CX9" s="404"/>
      <c r="CY9" s="404"/>
      <c r="CZ9" s="404"/>
      <c r="DA9" s="405"/>
      <c r="DB9" s="403">
        <v>22.2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72211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528915</v>
      </c>
      <c r="BO10" s="407"/>
      <c r="BP10" s="407"/>
      <c r="BQ10" s="407"/>
      <c r="BR10" s="407"/>
      <c r="BS10" s="407"/>
      <c r="BT10" s="407"/>
      <c r="BU10" s="408"/>
      <c r="BV10" s="406">
        <v>425364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18231</v>
      </c>
      <c r="BO11" s="407"/>
      <c r="BP11" s="407"/>
      <c r="BQ11" s="407"/>
      <c r="BR11" s="407"/>
      <c r="BS11" s="407"/>
      <c r="BT11" s="407"/>
      <c r="BU11" s="408"/>
      <c r="BV11" s="406">
        <v>359002</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64450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611488</v>
      </c>
      <c r="BO12" s="407"/>
      <c r="BP12" s="407"/>
      <c r="BQ12" s="407"/>
      <c r="BR12" s="407"/>
      <c r="BS12" s="407"/>
      <c r="BT12" s="407"/>
      <c r="BU12" s="408"/>
      <c r="BV12" s="406">
        <v>711395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63605</v>
      </c>
      <c r="S13" s="494"/>
      <c r="T13" s="494"/>
      <c r="U13" s="494"/>
      <c r="V13" s="495"/>
      <c r="W13" s="496" t="s">
        <v>131</v>
      </c>
      <c r="X13" s="392"/>
      <c r="Y13" s="392"/>
      <c r="Z13" s="392"/>
      <c r="AA13" s="392"/>
      <c r="AB13" s="393"/>
      <c r="AC13" s="359">
        <v>2380</v>
      </c>
      <c r="AD13" s="360"/>
      <c r="AE13" s="360"/>
      <c r="AF13" s="360"/>
      <c r="AG13" s="361"/>
      <c r="AH13" s="359">
        <v>2864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-239010</v>
      </c>
      <c r="BO13" s="407"/>
      <c r="BP13" s="407"/>
      <c r="BQ13" s="407"/>
      <c r="BR13" s="407"/>
      <c r="BS13" s="407"/>
      <c r="BT13" s="407"/>
      <c r="BU13" s="408"/>
      <c r="BV13" s="406">
        <v>265010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10</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65624</v>
      </c>
      <c r="S14" s="494"/>
      <c r="T14" s="494"/>
      <c r="U14" s="494"/>
      <c r="V14" s="495"/>
      <c r="W14" s="497"/>
      <c r="X14" s="395"/>
      <c r="Y14" s="395"/>
      <c r="Z14" s="395"/>
      <c r="AA14" s="395"/>
      <c r="AB14" s="396"/>
      <c r="AC14" s="486">
        <v>8.1</v>
      </c>
      <c r="AD14" s="487"/>
      <c r="AE14" s="487"/>
      <c r="AF14" s="487"/>
      <c r="AG14" s="488"/>
      <c r="AH14" s="486">
        <v>9.1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64949</v>
      </c>
      <c r="S15" s="494"/>
      <c r="T15" s="494"/>
      <c r="U15" s="494"/>
      <c r="V15" s="495"/>
      <c r="W15" s="496" t="s">
        <v>137</v>
      </c>
      <c r="X15" s="392"/>
      <c r="Y15" s="392"/>
      <c r="Z15" s="392"/>
      <c r="AA15" s="392"/>
      <c r="AB15" s="393"/>
      <c r="AC15" s="359">
        <v>7782</v>
      </c>
      <c r="AD15" s="360"/>
      <c r="AE15" s="360"/>
      <c r="AF15" s="360"/>
      <c r="AG15" s="361"/>
      <c r="AH15" s="359">
        <v>8317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8159106</v>
      </c>
      <c r="BO15" s="436"/>
      <c r="BP15" s="436"/>
      <c r="BQ15" s="436"/>
      <c r="BR15" s="436"/>
      <c r="BS15" s="436"/>
      <c r="BT15" s="436"/>
      <c r="BU15" s="437"/>
      <c r="BV15" s="435">
        <v>7981742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26.5</v>
      </c>
      <c r="AD16" s="487"/>
      <c r="AE16" s="487"/>
      <c r="AF16" s="487"/>
      <c r="AG16" s="488"/>
      <c r="AH16" s="486">
        <v>26.4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22881447</v>
      </c>
      <c r="BO16" s="407"/>
      <c r="BP16" s="407"/>
      <c r="BQ16" s="407"/>
      <c r="BR16" s="407"/>
      <c r="BS16" s="407"/>
      <c r="BT16" s="407"/>
      <c r="BU16" s="408"/>
      <c r="BV16" s="406">
        <v>22668617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19204</v>
      </c>
      <c r="AD17" s="360"/>
      <c r="AE17" s="360"/>
      <c r="AF17" s="360"/>
      <c r="AG17" s="361"/>
      <c r="AH17" s="359">
        <v>20325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10186185</v>
      </c>
      <c r="BO17" s="407"/>
      <c r="BP17" s="407"/>
      <c r="BQ17" s="407"/>
      <c r="BR17" s="407"/>
      <c r="BS17" s="407"/>
      <c r="BT17" s="407"/>
      <c r="BU17" s="408"/>
      <c r="BV17" s="406">
        <v>9969896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903.14</v>
      </c>
      <c r="M18" s="459"/>
      <c r="N18" s="459"/>
      <c r="O18" s="459"/>
      <c r="P18" s="459"/>
      <c r="Q18" s="459"/>
      <c r="R18" s="460"/>
      <c r="S18" s="460"/>
      <c r="T18" s="460"/>
      <c r="U18" s="460"/>
      <c r="V18" s="461"/>
      <c r="W18" s="477"/>
      <c r="X18" s="478"/>
      <c r="Y18" s="478"/>
      <c r="Z18" s="478"/>
      <c r="AA18" s="478"/>
      <c r="AB18" s="502"/>
      <c r="AC18" s="376">
        <v>65.400000000000006</v>
      </c>
      <c r="AD18" s="377"/>
      <c r="AE18" s="377"/>
      <c r="AF18" s="377"/>
      <c r="AG18" s="462"/>
      <c r="AH18" s="376">
        <v>64.5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23818277</v>
      </c>
      <c r="BO18" s="407"/>
      <c r="BP18" s="407"/>
      <c r="BQ18" s="407"/>
      <c r="BR18" s="407"/>
      <c r="BS18" s="407"/>
      <c r="BT18" s="407"/>
      <c r="BU18" s="408"/>
      <c r="BV18" s="406">
        <v>23948362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30020706</v>
      </c>
      <c r="BO19" s="407"/>
      <c r="BP19" s="407"/>
      <c r="BQ19" s="407"/>
      <c r="BR19" s="407"/>
      <c r="BS19" s="407"/>
      <c r="BT19" s="407"/>
      <c r="BU19" s="408"/>
      <c r="BV19" s="406">
        <v>30926711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28716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39502069</v>
      </c>
      <c r="BO22" s="436"/>
      <c r="BP22" s="436"/>
      <c r="BQ22" s="436"/>
      <c r="BR22" s="436"/>
      <c r="BS22" s="436"/>
      <c r="BT22" s="436"/>
      <c r="BU22" s="437"/>
      <c r="BV22" s="435">
        <v>42746429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29448077</v>
      </c>
      <c r="BO23" s="407"/>
      <c r="BP23" s="407"/>
      <c r="BQ23" s="407"/>
      <c r="BR23" s="407"/>
      <c r="BS23" s="407"/>
      <c r="BT23" s="407"/>
      <c r="BU23" s="408"/>
      <c r="BV23" s="406">
        <v>31187561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721</v>
      </c>
      <c r="AI24" s="360"/>
      <c r="AJ24" s="360"/>
      <c r="AK24" s="360"/>
      <c r="AL24" s="361"/>
      <c r="AM24" s="359">
        <v>2390836</v>
      </c>
      <c r="AN24" s="360"/>
      <c r="AO24" s="360"/>
      <c r="AP24" s="360"/>
      <c r="AQ24" s="360"/>
      <c r="AR24" s="361"/>
      <c r="AS24" s="359">
        <v>3316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28809682</v>
      </c>
      <c r="BO24" s="407"/>
      <c r="BP24" s="407"/>
      <c r="BQ24" s="407"/>
      <c r="BR24" s="407"/>
      <c r="BS24" s="407"/>
      <c r="BT24" s="407"/>
      <c r="BU24" s="408"/>
      <c r="BV24" s="406">
        <v>30760940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7160</v>
      </c>
      <c r="R25" s="360"/>
      <c r="S25" s="360"/>
      <c r="T25" s="360"/>
      <c r="U25" s="360"/>
      <c r="V25" s="361"/>
      <c r="W25" s="449"/>
      <c r="X25" s="386"/>
      <c r="Y25" s="387"/>
      <c r="Z25" s="362" t="s">
        <v>165</v>
      </c>
      <c r="AA25" s="363"/>
      <c r="AB25" s="363"/>
      <c r="AC25" s="363"/>
      <c r="AD25" s="363"/>
      <c r="AE25" s="363"/>
      <c r="AF25" s="363"/>
      <c r="AG25" s="364"/>
      <c r="AH25" s="359">
        <v>123</v>
      </c>
      <c r="AI25" s="360"/>
      <c r="AJ25" s="360"/>
      <c r="AK25" s="360"/>
      <c r="AL25" s="361"/>
      <c r="AM25" s="359">
        <v>387204</v>
      </c>
      <c r="AN25" s="360"/>
      <c r="AO25" s="360"/>
      <c r="AP25" s="360"/>
      <c r="AQ25" s="360"/>
      <c r="AR25" s="361"/>
      <c r="AS25" s="359">
        <v>3148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8098167</v>
      </c>
      <c r="BO25" s="436"/>
      <c r="BP25" s="436"/>
      <c r="BQ25" s="436"/>
      <c r="BR25" s="436"/>
      <c r="BS25" s="436"/>
      <c r="BT25" s="436"/>
      <c r="BU25" s="437"/>
      <c r="BV25" s="435">
        <v>8844159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6130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4340</v>
      </c>
      <c r="R27" s="360"/>
      <c r="S27" s="360"/>
      <c r="T27" s="360"/>
      <c r="U27" s="360"/>
      <c r="V27" s="361"/>
      <c r="W27" s="449"/>
      <c r="X27" s="386"/>
      <c r="Y27" s="387"/>
      <c r="Z27" s="362" t="s">
        <v>171</v>
      </c>
      <c r="AA27" s="363"/>
      <c r="AB27" s="363"/>
      <c r="AC27" s="363"/>
      <c r="AD27" s="363"/>
      <c r="AE27" s="363"/>
      <c r="AF27" s="363"/>
      <c r="AG27" s="364"/>
      <c r="AH27" s="359">
        <v>19</v>
      </c>
      <c r="AI27" s="360"/>
      <c r="AJ27" s="360"/>
      <c r="AK27" s="360"/>
      <c r="AL27" s="361"/>
      <c r="AM27" s="359">
        <v>68301</v>
      </c>
      <c r="AN27" s="360"/>
      <c r="AO27" s="360"/>
      <c r="AP27" s="360"/>
      <c r="AQ27" s="360"/>
      <c r="AR27" s="361"/>
      <c r="AS27" s="359">
        <v>3595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1625409</v>
      </c>
      <c r="BO27" s="441"/>
      <c r="BP27" s="441"/>
      <c r="BQ27" s="441"/>
      <c r="BR27" s="441"/>
      <c r="BS27" s="441"/>
      <c r="BT27" s="441"/>
      <c r="BU27" s="442"/>
      <c r="BV27" s="440">
        <v>1624832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3910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5896917</v>
      </c>
      <c r="BO28" s="436"/>
      <c r="BP28" s="436"/>
      <c r="BQ28" s="436"/>
      <c r="BR28" s="436"/>
      <c r="BS28" s="436"/>
      <c r="BT28" s="436"/>
      <c r="BU28" s="437"/>
      <c r="BV28" s="435">
        <v>5979490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23</v>
      </c>
      <c r="M29" s="360"/>
      <c r="N29" s="360"/>
      <c r="O29" s="360"/>
      <c r="P29" s="361"/>
      <c r="Q29" s="359">
        <v>3680</v>
      </c>
      <c r="R29" s="360"/>
      <c r="S29" s="360"/>
      <c r="T29" s="360"/>
      <c r="U29" s="360"/>
      <c r="V29" s="361"/>
      <c r="W29" s="450"/>
      <c r="X29" s="451"/>
      <c r="Y29" s="452"/>
      <c r="Z29" s="362" t="s">
        <v>177</v>
      </c>
      <c r="AA29" s="363"/>
      <c r="AB29" s="363"/>
      <c r="AC29" s="363"/>
      <c r="AD29" s="363"/>
      <c r="AE29" s="363"/>
      <c r="AF29" s="363"/>
      <c r="AG29" s="364"/>
      <c r="AH29" s="359">
        <v>740</v>
      </c>
      <c r="AI29" s="360"/>
      <c r="AJ29" s="360"/>
      <c r="AK29" s="360"/>
      <c r="AL29" s="361"/>
      <c r="AM29" s="359">
        <v>2459137</v>
      </c>
      <c r="AN29" s="360"/>
      <c r="AO29" s="360"/>
      <c r="AP29" s="360"/>
      <c r="AQ29" s="360"/>
      <c r="AR29" s="361"/>
      <c r="AS29" s="359">
        <v>3323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4134256</v>
      </c>
      <c r="BO29" s="407"/>
      <c r="BP29" s="407"/>
      <c r="BQ29" s="407"/>
      <c r="BR29" s="407"/>
      <c r="BS29" s="407"/>
      <c r="BT29" s="407"/>
      <c r="BU29" s="408"/>
      <c r="BV29" s="406">
        <v>4333887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8959192</v>
      </c>
      <c r="BO30" s="441"/>
      <c r="BP30" s="441"/>
      <c r="BQ30" s="441"/>
      <c r="BR30" s="441"/>
      <c r="BS30" s="441"/>
      <c r="BT30" s="441"/>
      <c r="BU30" s="442"/>
      <c r="BV30" s="440">
        <v>8903150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大分県消防補償等組合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公益財団法人さいき農林公社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飲料水供給事業特別会計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大分県交通災害共済組合(交通災害共済事業会計)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（有）きらり</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情報ネットワーク施設事業特別会計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IF('各会計、関係団体の財政状況及び健全化判断比率'!B35="","",'各会計、関係団体の財政状況及び健全化判断比率'!B35)</f>
        <v>地方卸売市場事業会計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16</v>
      </c>
      <c r="BX36" s="354"/>
      <c r="BY36" s="355" t="str">
        <f>IF('各会計、関係団体の財政状況及び健全化判断比率'!B70="","",'各会計、関係団体の財政状況及び健全化判断比率'!B70)</f>
        <v>大分県市町村会館管理組合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佐伯広域森林組合</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f t="shared" si="0"/>
        <v>12</v>
      </c>
      <c r="AN37" s="354"/>
      <c r="AO37" s="355" t="str">
        <f>IF('各会計、関係団体の財政状況及び健全化判断比率'!B36="","",'各会計、関係団体の財政状況及び健全化判断比率'!B36)</f>
        <v>大島航路事業会計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17</v>
      </c>
      <c r="BX37" s="354"/>
      <c r="BY37" s="355" t="str">
        <f>IF('各会計、関係団体の財政状況及び健全化判断比率'!B71="","",'各会計、関係団体の財政状況及び健全化判断比率'!B71)</f>
        <v>大分県後期高齢者医療広域連合（普通会計）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大分県農業農村振興公社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8</v>
      </c>
      <c r="V38" s="354"/>
      <c r="W38" s="355" t="str">
        <f>IF('各会計、関係団体の財政状況及び健全化判断比率'!B32="","",'各会計、関係団体の財政状況及び健全化判断比率'!B32)</f>
        <v>介護予防支援事業特別会計</v>
      </c>
      <c r="X38" s="355"/>
      <c r="Y38" s="355"/>
      <c r="Z38" s="355"/>
      <c r="AA38" s="355"/>
      <c r="AB38" s="355"/>
      <c r="AC38" s="355"/>
      <c r="AD38" s="355"/>
      <c r="AE38" s="355"/>
      <c r="AF38" s="355"/>
      <c r="AG38" s="355"/>
      <c r="AH38" s="355"/>
      <c r="AI38" s="355"/>
      <c r="AJ38" s="355"/>
      <c r="AK38" s="355"/>
      <c r="AL38" s="163"/>
      <c r="AM38" s="354">
        <f t="shared" si="0"/>
        <v>13</v>
      </c>
      <c r="AN38" s="354"/>
      <c r="AO38" s="355" t="str">
        <f>IF('各会計、関係団体の財政状況及び健全化判断比率'!B37="","",'各会計、関係団体の財政状況及び健全化判断比率'!B37)</f>
        <v>蒲江・深島航路事業会計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18</v>
      </c>
      <c r="BX38" s="354"/>
      <c r="BY38" s="355" t="str">
        <f>IF('各会計、関係団体の財政状況及び健全化判断比率'!B72="","",'各会計、関係団体の財政状況及び健全化判断比率'!B72)</f>
        <v>大分県後期高齢者医療広域連合(後期高齢者医療事業会計)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一般財団法人観光まちづくり佐伯</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BuU5/pw3C3hgYwWmNFOco5TjB7EYKPbCVwL771gj5rvBPN5KqItOmeIOXcdugMzBMMET9Jd/5lNwBKrYBeUag==" saltValue="k+xXbb6uDLS7fFz+/+OX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539</v>
      </c>
      <c r="D34" s="1136"/>
      <c r="E34" s="1137"/>
      <c r="F34" s="32">
        <v>2.75</v>
      </c>
      <c r="G34" s="33">
        <v>3.45</v>
      </c>
      <c r="H34" s="33">
        <v>3.33</v>
      </c>
      <c r="I34" s="33">
        <v>4.09</v>
      </c>
      <c r="J34" s="34">
        <v>3.38</v>
      </c>
      <c r="K34" s="22"/>
      <c r="L34" s="22"/>
      <c r="M34" s="22"/>
      <c r="N34" s="22"/>
      <c r="O34" s="22"/>
      <c r="P34" s="22"/>
    </row>
    <row r="35" spans="1:16" ht="39" customHeight="1" x14ac:dyDescent="0.15">
      <c r="A35" s="22"/>
      <c r="B35" s="35"/>
      <c r="C35" s="1132" t="s">
        <v>540</v>
      </c>
      <c r="D35" s="1132"/>
      <c r="E35" s="1133"/>
      <c r="F35" s="36">
        <v>2.4700000000000002</v>
      </c>
      <c r="G35" s="37">
        <v>2.2400000000000002</v>
      </c>
      <c r="H35" s="37">
        <v>2.4300000000000002</v>
      </c>
      <c r="I35" s="37">
        <v>2.54</v>
      </c>
      <c r="J35" s="38">
        <v>2.79</v>
      </c>
      <c r="K35" s="22"/>
      <c r="L35" s="22"/>
      <c r="M35" s="22"/>
      <c r="N35" s="22"/>
      <c r="O35" s="22"/>
      <c r="P35" s="22"/>
    </row>
    <row r="36" spans="1:16" ht="39" customHeight="1" x14ac:dyDescent="0.15">
      <c r="A36" s="22"/>
      <c r="B36" s="35"/>
      <c r="C36" s="1132" t="s">
        <v>541</v>
      </c>
      <c r="D36" s="1132"/>
      <c r="E36" s="1133"/>
      <c r="F36" s="36">
        <v>2.4700000000000002</v>
      </c>
      <c r="G36" s="37">
        <v>2.33</v>
      </c>
      <c r="H36" s="37">
        <v>2.4700000000000002</v>
      </c>
      <c r="I36" s="37">
        <v>2.4300000000000002</v>
      </c>
      <c r="J36" s="38">
        <v>2.57</v>
      </c>
      <c r="K36" s="22"/>
      <c r="L36" s="22"/>
      <c r="M36" s="22"/>
      <c r="N36" s="22"/>
      <c r="O36" s="22"/>
      <c r="P36" s="22"/>
    </row>
    <row r="37" spans="1:16" ht="39" customHeight="1" x14ac:dyDescent="0.15">
      <c r="A37" s="22"/>
      <c r="B37" s="35"/>
      <c r="C37" s="1132" t="s">
        <v>542</v>
      </c>
      <c r="D37" s="1132"/>
      <c r="E37" s="1133"/>
      <c r="F37" s="36" t="s">
        <v>493</v>
      </c>
      <c r="G37" s="37" t="s">
        <v>493</v>
      </c>
      <c r="H37" s="37" t="s">
        <v>493</v>
      </c>
      <c r="I37" s="37" t="s">
        <v>493</v>
      </c>
      <c r="J37" s="38">
        <v>0.46</v>
      </c>
      <c r="K37" s="22"/>
      <c r="L37" s="22"/>
      <c r="M37" s="22"/>
      <c r="N37" s="22"/>
      <c r="O37" s="22"/>
      <c r="P37" s="22"/>
    </row>
    <row r="38" spans="1:16" ht="39" customHeight="1" x14ac:dyDescent="0.15">
      <c r="A38" s="22"/>
      <c r="B38" s="35"/>
      <c r="C38" s="1132" t="s">
        <v>543</v>
      </c>
      <c r="D38" s="1132"/>
      <c r="E38" s="1133"/>
      <c r="F38" s="36" t="s">
        <v>493</v>
      </c>
      <c r="G38" s="37" t="s">
        <v>493</v>
      </c>
      <c r="H38" s="37" t="s">
        <v>493</v>
      </c>
      <c r="I38" s="37" t="s">
        <v>493</v>
      </c>
      <c r="J38" s="38">
        <v>0.11</v>
      </c>
      <c r="K38" s="22"/>
      <c r="L38" s="22"/>
      <c r="M38" s="22"/>
      <c r="N38" s="22"/>
      <c r="O38" s="22"/>
      <c r="P38" s="22"/>
    </row>
    <row r="39" spans="1:16" ht="39" customHeight="1" x14ac:dyDescent="0.15">
      <c r="A39" s="22"/>
      <c r="B39" s="35"/>
      <c r="C39" s="1132" t="s">
        <v>544</v>
      </c>
      <c r="D39" s="1132"/>
      <c r="E39" s="1133"/>
      <c r="F39" s="36" t="s">
        <v>493</v>
      </c>
      <c r="G39" s="37" t="s">
        <v>493</v>
      </c>
      <c r="H39" s="37" t="s">
        <v>493</v>
      </c>
      <c r="I39" s="37" t="s">
        <v>493</v>
      </c>
      <c r="J39" s="38">
        <v>0.1</v>
      </c>
      <c r="K39" s="22"/>
      <c r="L39" s="22"/>
      <c r="M39" s="22"/>
      <c r="N39" s="22"/>
      <c r="O39" s="22"/>
      <c r="P39" s="22"/>
    </row>
    <row r="40" spans="1:16" ht="39" customHeight="1" x14ac:dyDescent="0.15">
      <c r="A40" s="22"/>
      <c r="B40" s="35"/>
      <c r="C40" s="1132" t="s">
        <v>545</v>
      </c>
      <c r="D40" s="1132"/>
      <c r="E40" s="1133"/>
      <c r="F40" s="36">
        <v>0.49</v>
      </c>
      <c r="G40" s="37">
        <v>0.67</v>
      </c>
      <c r="H40" s="37">
        <v>0.36</v>
      </c>
      <c r="I40" s="37">
        <v>0</v>
      </c>
      <c r="J40" s="38">
        <v>0.04</v>
      </c>
      <c r="K40" s="22"/>
      <c r="L40" s="22"/>
      <c r="M40" s="22"/>
      <c r="N40" s="22"/>
      <c r="O40" s="22"/>
      <c r="P40" s="22"/>
    </row>
    <row r="41" spans="1:16" ht="39" customHeight="1" x14ac:dyDescent="0.15">
      <c r="A41" s="22"/>
      <c r="B41" s="35"/>
      <c r="C41" s="1132" t="s">
        <v>546</v>
      </c>
      <c r="D41" s="1132"/>
      <c r="E41" s="1133"/>
      <c r="F41" s="36">
        <v>0</v>
      </c>
      <c r="G41" s="37">
        <v>0</v>
      </c>
      <c r="H41" s="37">
        <v>0.01</v>
      </c>
      <c r="I41" s="37">
        <v>0</v>
      </c>
      <c r="J41" s="38">
        <v>0.01</v>
      </c>
      <c r="K41" s="22"/>
      <c r="L41" s="22"/>
      <c r="M41" s="22"/>
      <c r="N41" s="22"/>
      <c r="O41" s="22"/>
      <c r="P41" s="22"/>
    </row>
    <row r="42" spans="1:16" ht="39" customHeight="1" x14ac:dyDescent="0.15">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548</v>
      </c>
      <c r="D43" s="1134"/>
      <c r="E43" s="1135"/>
      <c r="F43" s="41">
        <v>0.02</v>
      </c>
      <c r="G43" s="42">
        <v>0.3</v>
      </c>
      <c r="H43" s="42">
        <v>0.39</v>
      </c>
      <c r="I43" s="42">
        <v>0.57999999999999996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v3obSGI+M26I5YClEYUi9O7zE1nsu9VY9j9hH6P0dXdeOFLucfJfszV83CEjgPksOVoHx2GR1PHMMURWukFxQ==" saltValue="+NGN/UZdyaO/JA3oVelE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63" sqref="O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6897</v>
      </c>
      <c r="L45" s="58">
        <v>6854</v>
      </c>
      <c r="M45" s="58">
        <v>6742</v>
      </c>
      <c r="N45" s="58">
        <v>6588</v>
      </c>
      <c r="O45" s="59">
        <v>6356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1074</v>
      </c>
      <c r="L48" s="62">
        <v>1038</v>
      </c>
      <c r="M48" s="62">
        <v>995</v>
      </c>
      <c r="N48" s="62">
        <v>973</v>
      </c>
      <c r="O48" s="63">
        <v>972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t="s">
        <v>493</v>
      </c>
      <c r="O50" s="63" t="s">
        <v>493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493</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6173</v>
      </c>
      <c r="L52" s="62">
        <v>5962</v>
      </c>
      <c r="M52" s="62">
        <v>5770</v>
      </c>
      <c r="N52" s="62">
        <v>5486</v>
      </c>
      <c r="O52" s="63">
        <v>5350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1798</v>
      </c>
      <c r="L53" s="67">
        <v>1930</v>
      </c>
      <c r="M53" s="67">
        <v>1967</v>
      </c>
      <c r="N53" s="67">
        <v>2075</v>
      </c>
      <c r="O53" s="68">
        <v>1978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b0ZDrhYRZei9TiRlts3+BLfqtcd/wVRHc3KNbB/7I5p20/ol46NUlWOpbHQEG5dVnnNr/fm5oDlWINg7hDOrA==" saltValue="KgodsgrQcrmTdIQDL+EW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Q55" sqref="Q5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50665</v>
      </c>
      <c r="J41" s="331">
        <v>48971</v>
      </c>
      <c r="K41" s="331">
        <v>46071</v>
      </c>
      <c r="L41" s="331">
        <v>42746</v>
      </c>
      <c r="M41" s="332">
        <v>39502</v>
      </c>
    </row>
    <row r="42" spans="2:13" ht="27.75" customHeight="1" x14ac:dyDescent="0.15">
      <c r="B42" s="1171"/>
      <c r="C42" s="1172"/>
      <c r="D42" s="104"/>
      <c r="E42" s="1175" t="s">
        <v>32</v>
      </c>
      <c r="F42" s="1175"/>
      <c r="G42" s="1175"/>
      <c r="H42" s="1176"/>
      <c r="I42" s="333" t="s">
        <v>493</v>
      </c>
      <c r="J42" s="334" t="s">
        <v>493</v>
      </c>
      <c r="K42" s="334" t="s">
        <v>493</v>
      </c>
      <c r="L42" s="334" t="s">
        <v>493</v>
      </c>
      <c r="M42" s="335" t="s">
        <v>493</v>
      </c>
    </row>
    <row r="43" spans="2:13" ht="27.75" customHeight="1" x14ac:dyDescent="0.15">
      <c r="B43" s="1171"/>
      <c r="C43" s="1172"/>
      <c r="D43" s="104"/>
      <c r="E43" s="1175" t="s">
        <v>33</v>
      </c>
      <c r="F43" s="1175"/>
      <c r="G43" s="1175"/>
      <c r="H43" s="1176"/>
      <c r="I43" s="333">
        <v>9587</v>
      </c>
      <c r="J43" s="334">
        <v>9362</v>
      </c>
      <c r="K43" s="334">
        <v>8918</v>
      </c>
      <c r="L43" s="334">
        <v>7946</v>
      </c>
      <c r="M43" s="335">
        <v>7508</v>
      </c>
    </row>
    <row r="44" spans="2:13" ht="27.75" customHeight="1" x14ac:dyDescent="0.15">
      <c r="B44" s="1171"/>
      <c r="C44" s="1172"/>
      <c r="D44" s="104"/>
      <c r="E44" s="1175" t="s">
        <v>34</v>
      </c>
      <c r="F44" s="1175"/>
      <c r="G44" s="1175"/>
      <c r="H44" s="1176"/>
      <c r="I44" s="333" t="s">
        <v>493</v>
      </c>
      <c r="J44" s="334" t="s">
        <v>493</v>
      </c>
      <c r="K44" s="334" t="s">
        <v>493</v>
      </c>
      <c r="L44" s="334" t="s">
        <v>493</v>
      </c>
      <c r="M44" s="335" t="s">
        <v>493</v>
      </c>
    </row>
    <row r="45" spans="2:13" ht="27.75" customHeight="1" x14ac:dyDescent="0.15">
      <c r="B45" s="1171"/>
      <c r="C45" s="1172"/>
      <c r="D45" s="104"/>
      <c r="E45" s="1175" t="s">
        <v>35</v>
      </c>
      <c r="F45" s="1175"/>
      <c r="G45" s="1175"/>
      <c r="H45" s="1176"/>
      <c r="I45" s="333">
        <v>7402</v>
      </c>
      <c r="J45" s="334">
        <v>7167</v>
      </c>
      <c r="K45" s="334">
        <v>7215</v>
      </c>
      <c r="L45" s="334">
        <v>7118</v>
      </c>
      <c r="M45" s="335">
        <v>7303</v>
      </c>
    </row>
    <row r="46" spans="2:13" ht="27.75" customHeight="1" x14ac:dyDescent="0.15">
      <c r="B46" s="1171"/>
      <c r="C46" s="1172"/>
      <c r="D46" s="105"/>
      <c r="E46" s="1175" t="s">
        <v>36</v>
      </c>
      <c r="F46" s="1175"/>
      <c r="G46" s="1175"/>
      <c r="H46" s="1176"/>
      <c r="I46" s="333">
        <v>17</v>
      </c>
      <c r="J46" s="334">
        <v>26</v>
      </c>
      <c r="K46" s="334">
        <v>31</v>
      </c>
      <c r="L46" s="334">
        <v>51</v>
      </c>
      <c r="M46" s="335">
        <v>65</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19049</v>
      </c>
      <c r="J50" s="334">
        <v>19990</v>
      </c>
      <c r="K50" s="334">
        <v>20199</v>
      </c>
      <c r="L50" s="334">
        <v>19064</v>
      </c>
      <c r="M50" s="335">
        <v>18703</v>
      </c>
    </row>
    <row r="51" spans="2:13" ht="27.75" customHeight="1" x14ac:dyDescent="0.15">
      <c r="B51" s="1171"/>
      <c r="C51" s="1172"/>
      <c r="D51" s="104"/>
      <c r="E51" s="1175" t="s">
        <v>42</v>
      </c>
      <c r="F51" s="1175"/>
      <c r="G51" s="1175"/>
      <c r="H51" s="1176"/>
      <c r="I51" s="333">
        <v>2519</v>
      </c>
      <c r="J51" s="334">
        <v>3070</v>
      </c>
      <c r="K51" s="334">
        <v>2934</v>
      </c>
      <c r="L51" s="334">
        <v>2733</v>
      </c>
      <c r="M51" s="335">
        <v>2444</v>
      </c>
    </row>
    <row r="52" spans="2:13" ht="27.75" customHeight="1" x14ac:dyDescent="0.15">
      <c r="B52" s="1173"/>
      <c r="C52" s="1174"/>
      <c r="D52" s="104"/>
      <c r="E52" s="1175" t="s">
        <v>43</v>
      </c>
      <c r="F52" s="1175"/>
      <c r="G52" s="1175"/>
      <c r="H52" s="1176"/>
      <c r="I52" s="333">
        <v>45442</v>
      </c>
      <c r="J52" s="334">
        <v>43837</v>
      </c>
      <c r="K52" s="334">
        <v>39939</v>
      </c>
      <c r="L52" s="334">
        <v>39243</v>
      </c>
      <c r="M52" s="335">
        <v>35137</v>
      </c>
    </row>
    <row r="53" spans="2:13" ht="27.75" customHeight="1" thickBot="1" x14ac:dyDescent="0.2">
      <c r="B53" s="1177" t="s">
        <v>19</v>
      </c>
      <c r="C53" s="1178"/>
      <c r="D53" s="108"/>
      <c r="E53" s="1179" t="s">
        <v>44</v>
      </c>
      <c r="F53" s="1179"/>
      <c r="G53" s="1179"/>
      <c r="H53" s="1180"/>
      <c r="I53" s="336">
        <v>661</v>
      </c>
      <c r="J53" s="337">
        <v>-1372</v>
      </c>
      <c r="K53" s="337">
        <v>-837</v>
      </c>
      <c r="L53" s="337">
        <v>-3180</v>
      </c>
      <c r="M53" s="338">
        <v>-1906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McqyVkDDuaQnldp5iEGG54aoW9Cisv+dN9k9ieb5e9zaTESWcLjrYsKtz7ks7WsmFEekNWQ1qsmImTs1wZhcw==" saltValue="pCPfMPCyMx6KmGFLpvkv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2" sqref="I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6266</v>
      </c>
      <c r="G55" s="339">
        <v>5979</v>
      </c>
      <c r="H55" s="340">
        <v>5897</v>
      </c>
    </row>
    <row r="56" spans="2:8" ht="52.5" customHeight="1" x14ac:dyDescent="0.15">
      <c r="B56" s="120"/>
      <c r="C56" s="1198" t="s">
        <v>47</v>
      </c>
      <c r="D56" s="1198"/>
      <c r="E56" s="1199"/>
      <c r="F56" s="341">
        <v>4977</v>
      </c>
      <c r="G56" s="341">
        <v>4334</v>
      </c>
      <c r="H56" s="342">
        <v>4134</v>
      </c>
    </row>
    <row r="57" spans="2:8" ht="53.25" customHeight="1" x14ac:dyDescent="0.15">
      <c r="B57" s="120"/>
      <c r="C57" s="1200" t="s">
        <v>48</v>
      </c>
      <c r="D57" s="1200"/>
      <c r="E57" s="1201"/>
      <c r="F57" s="343">
        <v>9051</v>
      </c>
      <c r="G57" s="343">
        <v>8903</v>
      </c>
      <c r="H57" s="344">
        <v>8959</v>
      </c>
    </row>
    <row r="58" spans="2:8" ht="45.75" customHeight="1" x14ac:dyDescent="0.15">
      <c r="B58" s="121"/>
      <c r="C58" s="1188" t="s">
        <v>554</v>
      </c>
      <c r="D58" s="1189"/>
      <c r="E58" s="1190"/>
      <c r="F58" s="345">
        <v>3404</v>
      </c>
      <c r="G58" s="345">
        <v>3321</v>
      </c>
      <c r="H58" s="346">
        <v>3332</v>
      </c>
    </row>
    <row r="59" spans="2:8" ht="45.75" customHeight="1" x14ac:dyDescent="0.15">
      <c r="B59" s="121"/>
      <c r="C59" s="1188" t="s">
        <v>555</v>
      </c>
      <c r="D59" s="1189"/>
      <c r="E59" s="1190"/>
      <c r="F59" s="345">
        <v>2237</v>
      </c>
      <c r="G59" s="345">
        <v>2242</v>
      </c>
      <c r="H59" s="346">
        <v>2249</v>
      </c>
    </row>
    <row r="60" spans="2:8" ht="45.75" customHeight="1" x14ac:dyDescent="0.15">
      <c r="B60" s="121"/>
      <c r="C60" s="1188" t="s">
        <v>556</v>
      </c>
      <c r="D60" s="1189"/>
      <c r="E60" s="1190"/>
      <c r="F60" s="345">
        <v>1008</v>
      </c>
      <c r="G60" s="345">
        <v>942</v>
      </c>
      <c r="H60" s="346">
        <v>945</v>
      </c>
    </row>
    <row r="61" spans="2:8" ht="45.75" customHeight="1" x14ac:dyDescent="0.15">
      <c r="B61" s="121"/>
      <c r="C61" s="1188" t="s">
        <v>557</v>
      </c>
      <c r="D61" s="1189"/>
      <c r="E61" s="1190"/>
      <c r="F61" s="345">
        <v>465</v>
      </c>
      <c r="G61" s="345">
        <v>485</v>
      </c>
      <c r="H61" s="346">
        <v>504</v>
      </c>
    </row>
    <row r="62" spans="2:8" ht="45.75" customHeight="1" thickBot="1" x14ac:dyDescent="0.2">
      <c r="B62" s="122"/>
      <c r="C62" s="1191" t="s">
        <v>558</v>
      </c>
      <c r="D62" s="1192"/>
      <c r="E62" s="1193"/>
      <c r="F62" s="347">
        <v>474</v>
      </c>
      <c r="G62" s="347">
        <v>475</v>
      </c>
      <c r="H62" s="348">
        <v>477</v>
      </c>
    </row>
    <row r="63" spans="2:8" ht="52.5" customHeight="1" thickBot="1" x14ac:dyDescent="0.2">
      <c r="B63" s="123"/>
      <c r="C63" s="1194" t="s">
        <v>49</v>
      </c>
      <c r="D63" s="1194"/>
      <c r="E63" s="1195"/>
      <c r="F63" s="349">
        <v>20293</v>
      </c>
      <c r="G63" s="349">
        <v>19217</v>
      </c>
      <c r="H63" s="350">
        <v>18990</v>
      </c>
    </row>
    <row r="64" spans="2:8" x14ac:dyDescent="0.15"/>
  </sheetData>
  <sheetProtection algorithmName="SHA-512" hashValue="BOFZlPth0gDlxNNsJTbqhK7h669uhn1F1w2aozANG8HGu7M/o1UHFQ2phujg6sJvFQSfN3YXrvSxYM3RXoloUg==" saltValue="jBeKszdLcOFnhlXAZ4Tr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138015</v>
      </c>
      <c r="E3" s="142"/>
      <c r="F3" s="143">
        <v>70329</v>
      </c>
      <c r="G3" s="144"/>
      <c r="H3" s="145"/>
    </row>
    <row r="4" spans="1:8" x14ac:dyDescent="0.15">
      <c r="A4" s="146"/>
      <c r="B4" s="147"/>
      <c r="C4" s="148"/>
      <c r="D4" s="149">
        <v>43430</v>
      </c>
      <c r="E4" s="150"/>
      <c r="F4" s="151">
        <v>39403</v>
      </c>
      <c r="G4" s="152"/>
      <c r="H4" s="153"/>
    </row>
    <row r="5" spans="1:8" x14ac:dyDescent="0.15">
      <c r="A5" s="134" t="s">
        <v>525</v>
      </c>
      <c r="B5" s="139"/>
      <c r="C5" s="140"/>
      <c r="D5" s="141">
        <v>91182</v>
      </c>
      <c r="E5" s="142"/>
      <c r="F5" s="143">
        <v>54225</v>
      </c>
      <c r="G5" s="144"/>
      <c r="H5" s="145"/>
    </row>
    <row r="6" spans="1:8" x14ac:dyDescent="0.15">
      <c r="A6" s="146"/>
      <c r="B6" s="147"/>
      <c r="C6" s="148"/>
      <c r="D6" s="149">
        <v>37482</v>
      </c>
      <c r="E6" s="150"/>
      <c r="F6" s="151">
        <v>27337</v>
      </c>
      <c r="G6" s="152"/>
      <c r="H6" s="153"/>
    </row>
    <row r="7" spans="1:8" x14ac:dyDescent="0.15">
      <c r="A7" s="134" t="s">
        <v>526</v>
      </c>
      <c r="B7" s="139"/>
      <c r="C7" s="140"/>
      <c r="D7" s="141">
        <v>76804</v>
      </c>
      <c r="E7" s="142"/>
      <c r="F7" s="143">
        <v>54016</v>
      </c>
      <c r="G7" s="144"/>
      <c r="H7" s="145"/>
    </row>
    <row r="8" spans="1:8" x14ac:dyDescent="0.15">
      <c r="A8" s="146"/>
      <c r="B8" s="147"/>
      <c r="C8" s="148"/>
      <c r="D8" s="149">
        <v>36525</v>
      </c>
      <c r="E8" s="150"/>
      <c r="F8" s="151">
        <v>28078</v>
      </c>
      <c r="G8" s="152"/>
      <c r="H8" s="153"/>
    </row>
    <row r="9" spans="1:8" x14ac:dyDescent="0.15">
      <c r="A9" s="134" t="s">
        <v>527</v>
      </c>
      <c r="B9" s="139"/>
      <c r="C9" s="140"/>
      <c r="D9" s="141">
        <v>94695</v>
      </c>
      <c r="E9" s="142"/>
      <c r="F9" s="143">
        <v>52786</v>
      </c>
      <c r="G9" s="144"/>
      <c r="H9" s="145"/>
    </row>
    <row r="10" spans="1:8" x14ac:dyDescent="0.15">
      <c r="A10" s="146"/>
      <c r="B10" s="147"/>
      <c r="C10" s="148"/>
      <c r="D10" s="149">
        <v>35803</v>
      </c>
      <c r="E10" s="150"/>
      <c r="F10" s="151">
        <v>28742</v>
      </c>
      <c r="G10" s="152"/>
      <c r="H10" s="153"/>
    </row>
    <row r="11" spans="1:8" x14ac:dyDescent="0.15">
      <c r="A11" s="134" t="s">
        <v>528</v>
      </c>
      <c r="B11" s="139"/>
      <c r="C11" s="140"/>
      <c r="D11" s="141">
        <v>94158</v>
      </c>
      <c r="E11" s="142"/>
      <c r="F11" s="143">
        <v>58465</v>
      </c>
      <c r="G11" s="144"/>
      <c r="H11" s="145"/>
    </row>
    <row r="12" spans="1:8" x14ac:dyDescent="0.15">
      <c r="A12" s="146"/>
      <c r="B12" s="147"/>
      <c r="C12" s="154"/>
      <c r="D12" s="149">
        <v>36366</v>
      </c>
      <c r="E12" s="150"/>
      <c r="F12" s="151">
        <v>34452</v>
      </c>
      <c r="G12" s="152"/>
      <c r="H12" s="153"/>
    </row>
    <row r="13" spans="1:8" x14ac:dyDescent="0.15">
      <c r="A13" s="134"/>
      <c r="B13" s="139"/>
      <c r="C13" s="140"/>
      <c r="D13" s="141">
        <v>98971</v>
      </c>
      <c r="E13" s="142"/>
      <c r="F13" s="143">
        <v>57964</v>
      </c>
      <c r="G13" s="155"/>
      <c r="H13" s="145"/>
    </row>
    <row r="14" spans="1:8" x14ac:dyDescent="0.15">
      <c r="A14" s="146"/>
      <c r="B14" s="147"/>
      <c r="C14" s="148"/>
      <c r="D14" s="149">
        <v>37921</v>
      </c>
      <c r="E14" s="150"/>
      <c r="F14" s="151">
        <v>31602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2.75</v>
      </c>
      <c r="C19" s="156">
        <f>ROUND(VALUE(SUBSTITUTE(実質収支比率等に係る経年分析!G$48,"▲","-")),2)</f>
        <v>3.45</v>
      </c>
      <c r="D19" s="156">
        <f>ROUND(VALUE(SUBSTITUTE(実質収支比率等に係る経年分析!H$48,"▲","-")),2)</f>
        <v>3.34</v>
      </c>
      <c r="E19" s="156">
        <f>ROUND(VALUE(SUBSTITUTE(実質収支比率等に係る経年分析!I$48,"▲","-")),2)</f>
        <v>4.09</v>
      </c>
      <c r="F19" s="156">
        <f>ROUND(VALUE(SUBSTITUTE(実質収支比率等に係る経年分析!J$48,"▲","-")),2)</f>
        <v>3.38</v>
      </c>
    </row>
    <row r="20" spans="1:11" x14ac:dyDescent="0.15">
      <c r="A20" s="156" t="s">
        <v>53</v>
      </c>
      <c r="B20" s="156">
        <f>ROUND(VALUE(SUBSTITUTE(実質収支比率等に係る経年分析!F$47,"▲","-")),2)</f>
        <v>22.92</v>
      </c>
      <c r="C20" s="156">
        <f>ROUND(VALUE(SUBSTITUTE(実質収支比率等に係る経年分析!G$47,"▲","-")),2)</f>
        <v>24.64</v>
      </c>
      <c r="D20" s="156">
        <f>ROUND(VALUE(SUBSTITUTE(実質収支比率等に係る経年分析!H$47,"▲","-")),2)</f>
        <v>25.26</v>
      </c>
      <c r="E20" s="156">
        <f>ROUND(VALUE(SUBSTITUTE(実質収支比率等に係る経年分析!I$47,"▲","-")),2)</f>
        <v>24</v>
      </c>
      <c r="F20" s="156">
        <f>ROUND(VALUE(SUBSTITUTE(実質収支比率等に係る経年分析!J$47,"▲","-")),2)</f>
        <v>23.62</v>
      </c>
    </row>
    <row r="21" spans="1:11" x14ac:dyDescent="0.15">
      <c r="A21" s="156" t="s">
        <v>54</v>
      </c>
      <c r="B21" s="156">
        <f>IF(ISNUMBER(VALUE(SUBSTITUTE(実質収支比率等に係る経年分析!F$49,"▲","-"))),ROUND(VALUE(SUBSTITUTE(実質収支比率等に係る経年分析!F$49,"▲","-")),2),NA())</f>
        <v>-7.0000000000000007E-2</v>
      </c>
      <c r="C21" s="156">
        <f>IF(ISNUMBER(VALUE(SUBSTITUTE(実質収支比率等に係る経年分析!G$49,"▲","-"))),ROUND(VALUE(SUBSTITUTE(実質収支比率等に係る経年分析!G$49,"▲","-")),2),NA())</f>
        <v>3.07</v>
      </c>
      <c r="D21" s="156">
        <f>IF(ISNUMBER(VALUE(SUBSTITUTE(実質収支比率等に係る経年分析!H$49,"▲","-"))),ROUND(VALUE(SUBSTITUTE(実質収支比率等に係る経年分析!H$49,"▲","-")),2),NA())</f>
        <v>-0.39</v>
      </c>
      <c r="E21" s="156">
        <f>IF(ISNUMBER(VALUE(SUBSTITUTE(実質収支比率等に係る経年分析!I$49,"▲","-"))),ROUND(VALUE(SUBSTITUTE(実質収支比率等に係る経年分析!I$49,"▲","-")),2),NA())</f>
        <v>1.06</v>
      </c>
      <c r="F21" s="156">
        <f>IF(ISNUMBER(VALUE(SUBSTITUTE(実質収支比率等に係る経年分析!J$49,"▲","-"))),ROUND(VALUE(SUBSTITUTE(実質収支比率等に係る経年分析!J$49,"▲","-")),2),NA())</f>
        <v>-0.96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0.57999999999999996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国民健康保険特別会計（事業勘定）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蒲江・深島航路事業会計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大島航路事業会計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地方卸売市場事業会計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2.4700000000000002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2.4700000000000002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2.4300000000000002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2.4700000000000002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2.2400000000000002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2.4300000000000002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6173</v>
      </c>
      <c r="E42" s="158"/>
      <c r="F42" s="158"/>
      <c r="G42" s="158">
        <f>'実質公債費比率（分子）の構造'!L$52</f>
        <v>5962</v>
      </c>
      <c r="H42" s="158"/>
      <c r="I42" s="158"/>
      <c r="J42" s="158">
        <f>'実質公債費比率（分子）の構造'!M$52</f>
        <v>5770</v>
      </c>
      <c r="K42" s="158"/>
      <c r="L42" s="158"/>
      <c r="M42" s="158">
        <f>'実質公債費比率（分子）の構造'!N$52</f>
        <v>5486</v>
      </c>
      <c r="N42" s="158"/>
      <c r="O42" s="158"/>
      <c r="P42" s="158">
        <f>'実質公債費比率（分子）の構造'!O$52</f>
        <v>5350</v>
      </c>
    </row>
    <row r="43" spans="1:16" x14ac:dyDescent="0.15">
      <c r="A43" s="158" t="s">
        <v>16</v>
      </c>
      <c r="B43" s="158">
        <f>'実質公債費比率（分子）の構造'!K$51</f>
        <v>0</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1074</v>
      </c>
      <c r="C46" s="158"/>
      <c r="D46" s="158"/>
      <c r="E46" s="158">
        <f>'実質公債費比率（分子）の構造'!L$48</f>
        <v>1038</v>
      </c>
      <c r="F46" s="158"/>
      <c r="G46" s="158"/>
      <c r="H46" s="158">
        <f>'実質公債費比率（分子）の構造'!M$48</f>
        <v>995</v>
      </c>
      <c r="I46" s="158"/>
      <c r="J46" s="158"/>
      <c r="K46" s="158">
        <f>'実質公債費比率（分子）の構造'!N$48</f>
        <v>973</v>
      </c>
      <c r="L46" s="158"/>
      <c r="M46" s="158"/>
      <c r="N46" s="158">
        <f>'実質公債費比率（分子）の構造'!O$48</f>
        <v>972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6897</v>
      </c>
      <c r="C49" s="158"/>
      <c r="D49" s="158"/>
      <c r="E49" s="158">
        <f>'実質公債費比率（分子）の構造'!L$45</f>
        <v>6854</v>
      </c>
      <c r="F49" s="158"/>
      <c r="G49" s="158"/>
      <c r="H49" s="158">
        <f>'実質公債費比率（分子）の構造'!M$45</f>
        <v>6742</v>
      </c>
      <c r="I49" s="158"/>
      <c r="J49" s="158"/>
      <c r="K49" s="158">
        <f>'実質公債費比率（分子）の構造'!N$45</f>
        <v>6588</v>
      </c>
      <c r="L49" s="158"/>
      <c r="M49" s="158"/>
      <c r="N49" s="158">
        <f>'実質公債費比率（分子）の構造'!O$45</f>
        <v>6356</v>
      </c>
      <c r="O49" s="158"/>
      <c r="P49" s="158"/>
    </row>
    <row r="50" spans="1:16" x14ac:dyDescent="0.15">
      <c r="A50" s="158" t="s">
        <v>67</v>
      </c>
      <c r="B50" s="158" t="e">
        <f>NA()</f>
        <v>#N/A</v>
      </c>
      <c r="C50" s="158">
        <f>IF(ISNUMBER('実質公債費比率（分子）の構造'!K$53),'実質公債費比率（分子）の構造'!K$53,NA())</f>
        <v>1798</v>
      </c>
      <c r="D50" s="158" t="e">
        <f>NA()</f>
        <v>#N/A</v>
      </c>
      <c r="E50" s="158" t="e">
        <f>NA()</f>
        <v>#N/A</v>
      </c>
      <c r="F50" s="158">
        <f>IF(ISNUMBER('実質公債費比率（分子）の構造'!L$53),'実質公債費比率（分子）の構造'!L$53,NA())</f>
        <v>1930</v>
      </c>
      <c r="G50" s="158" t="e">
        <f>NA()</f>
        <v>#N/A</v>
      </c>
      <c r="H50" s="158" t="e">
        <f>NA()</f>
        <v>#N/A</v>
      </c>
      <c r="I50" s="158">
        <f>IF(ISNUMBER('実質公債費比率（分子）の構造'!M$53),'実質公債費比率（分子）の構造'!M$53,NA())</f>
        <v>1967</v>
      </c>
      <c r="J50" s="158" t="e">
        <f>NA()</f>
        <v>#N/A</v>
      </c>
      <c r="K50" s="158" t="e">
        <f>NA()</f>
        <v>#N/A</v>
      </c>
      <c r="L50" s="158">
        <f>IF(ISNUMBER('実質公債費比率（分子）の構造'!N$53),'実質公債費比率（分子）の構造'!N$53,NA())</f>
        <v>2075</v>
      </c>
      <c r="M50" s="158" t="e">
        <f>NA()</f>
        <v>#N/A</v>
      </c>
      <c r="N50" s="158" t="e">
        <f>NA()</f>
        <v>#N/A</v>
      </c>
      <c r="O50" s="158">
        <f>IF(ISNUMBER('実質公債費比率（分子）の構造'!O$53),'実質公債費比率（分子）の構造'!O$53,NA())</f>
        <v>1978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45442</v>
      </c>
      <c r="E56" s="157"/>
      <c r="F56" s="157"/>
      <c r="G56" s="157">
        <f>'将来負担比率（分子）の構造'!J$52</f>
        <v>43837</v>
      </c>
      <c r="H56" s="157"/>
      <c r="I56" s="157"/>
      <c r="J56" s="157">
        <f>'将来負担比率（分子）の構造'!K$52</f>
        <v>39939</v>
      </c>
      <c r="K56" s="157"/>
      <c r="L56" s="157"/>
      <c r="M56" s="157">
        <f>'将来負担比率（分子）の構造'!L$52</f>
        <v>39243</v>
      </c>
      <c r="N56" s="157"/>
      <c r="O56" s="157"/>
      <c r="P56" s="157">
        <f>'将来負担比率（分子）の構造'!M$52</f>
        <v>35137</v>
      </c>
    </row>
    <row r="57" spans="1:16" x14ac:dyDescent="0.15">
      <c r="A57" s="157" t="s">
        <v>42</v>
      </c>
      <c r="B57" s="157"/>
      <c r="C57" s="157"/>
      <c r="D57" s="157">
        <f>'将来負担比率（分子）の構造'!I$51</f>
        <v>2519</v>
      </c>
      <c r="E57" s="157"/>
      <c r="F57" s="157"/>
      <c r="G57" s="157">
        <f>'将来負担比率（分子）の構造'!J$51</f>
        <v>3070</v>
      </c>
      <c r="H57" s="157"/>
      <c r="I57" s="157"/>
      <c r="J57" s="157">
        <f>'将来負担比率（分子）の構造'!K$51</f>
        <v>2934</v>
      </c>
      <c r="K57" s="157"/>
      <c r="L57" s="157"/>
      <c r="M57" s="157">
        <f>'将来負担比率（分子）の構造'!L$51</f>
        <v>2733</v>
      </c>
      <c r="N57" s="157"/>
      <c r="O57" s="157"/>
      <c r="P57" s="157">
        <f>'将来負担比率（分子）の構造'!M$51</f>
        <v>2444</v>
      </c>
    </row>
    <row r="58" spans="1:16" x14ac:dyDescent="0.15">
      <c r="A58" s="157" t="s">
        <v>41</v>
      </c>
      <c r="B58" s="157"/>
      <c r="C58" s="157"/>
      <c r="D58" s="157">
        <f>'将来負担比率（分子）の構造'!I$50</f>
        <v>19049</v>
      </c>
      <c r="E58" s="157"/>
      <c r="F58" s="157"/>
      <c r="G58" s="157">
        <f>'将来負担比率（分子）の構造'!J$50</f>
        <v>19990</v>
      </c>
      <c r="H58" s="157"/>
      <c r="I58" s="157"/>
      <c r="J58" s="157">
        <f>'将来負担比率（分子）の構造'!K$50</f>
        <v>20199</v>
      </c>
      <c r="K58" s="157"/>
      <c r="L58" s="157"/>
      <c r="M58" s="157">
        <f>'将来負担比率（分子）の構造'!L$50</f>
        <v>19064</v>
      </c>
      <c r="N58" s="157"/>
      <c r="O58" s="157"/>
      <c r="P58" s="157">
        <f>'将来負担比率（分子）の構造'!M$50</f>
        <v>18703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17</v>
      </c>
      <c r="C61" s="157"/>
      <c r="D61" s="157"/>
      <c r="E61" s="157">
        <f>'将来負担比率（分子）の構造'!J$46</f>
        <v>26</v>
      </c>
      <c r="F61" s="157"/>
      <c r="G61" s="157"/>
      <c r="H61" s="157">
        <f>'将来負担比率（分子）の構造'!K$46</f>
        <v>31</v>
      </c>
      <c r="I61" s="157"/>
      <c r="J61" s="157"/>
      <c r="K61" s="157">
        <f>'将来負担比率（分子）の構造'!L$46</f>
        <v>51</v>
      </c>
      <c r="L61" s="157"/>
      <c r="M61" s="157"/>
      <c r="N61" s="157">
        <f>'将来負担比率（分子）の構造'!M$46</f>
        <v>65</v>
      </c>
      <c r="O61" s="157"/>
      <c r="P61" s="157"/>
    </row>
    <row r="62" spans="1:16" x14ac:dyDescent="0.15">
      <c r="A62" s="157" t="s">
        <v>35</v>
      </c>
      <c r="B62" s="157">
        <f>'将来負担比率（分子）の構造'!I$45</f>
        <v>7402</v>
      </c>
      <c r="C62" s="157"/>
      <c r="D62" s="157"/>
      <c r="E62" s="157">
        <f>'将来負担比率（分子）の構造'!J$45</f>
        <v>7167</v>
      </c>
      <c r="F62" s="157"/>
      <c r="G62" s="157"/>
      <c r="H62" s="157">
        <f>'将来負担比率（分子）の構造'!K$45</f>
        <v>7215</v>
      </c>
      <c r="I62" s="157"/>
      <c r="J62" s="157"/>
      <c r="K62" s="157">
        <f>'将来負担比率（分子）の構造'!L$45</f>
        <v>7118</v>
      </c>
      <c r="L62" s="157"/>
      <c r="M62" s="157"/>
      <c r="N62" s="157">
        <f>'将来負担比率（分子）の構造'!M$45</f>
        <v>7303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9587</v>
      </c>
      <c r="C64" s="157"/>
      <c r="D64" s="157"/>
      <c r="E64" s="157">
        <f>'将来負担比率（分子）の構造'!J$43</f>
        <v>9362</v>
      </c>
      <c r="F64" s="157"/>
      <c r="G64" s="157"/>
      <c r="H64" s="157">
        <f>'将来負担比率（分子）の構造'!K$43</f>
        <v>8918</v>
      </c>
      <c r="I64" s="157"/>
      <c r="J64" s="157"/>
      <c r="K64" s="157">
        <f>'将来負担比率（分子）の構造'!L$43</f>
        <v>7946</v>
      </c>
      <c r="L64" s="157"/>
      <c r="M64" s="157"/>
      <c r="N64" s="157">
        <f>'将来負担比率（分子）の構造'!M$43</f>
        <v>7508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50665</v>
      </c>
      <c r="C66" s="157"/>
      <c r="D66" s="157"/>
      <c r="E66" s="157">
        <f>'将来負担比率（分子）の構造'!J$41</f>
        <v>48971</v>
      </c>
      <c r="F66" s="157"/>
      <c r="G66" s="157"/>
      <c r="H66" s="157">
        <f>'将来負担比率（分子）の構造'!K$41</f>
        <v>46071</v>
      </c>
      <c r="I66" s="157"/>
      <c r="J66" s="157"/>
      <c r="K66" s="157">
        <f>'将来負担比率（分子）の構造'!L$41</f>
        <v>42746</v>
      </c>
      <c r="L66" s="157"/>
      <c r="M66" s="157"/>
      <c r="N66" s="157">
        <f>'将来負担比率（分子）の構造'!M$41</f>
        <v>39502</v>
      </c>
      <c r="O66" s="157"/>
      <c r="P66" s="157"/>
    </row>
    <row r="67" spans="1:16" x14ac:dyDescent="0.15">
      <c r="A67" s="157" t="s">
        <v>71</v>
      </c>
      <c r="B67" s="157" t="e">
        <f>NA()</f>
        <v>#N/A</v>
      </c>
      <c r="C67" s="157">
        <f>IF(ISNUMBER('将来負担比率（分子）の構造'!I$53), IF('将来負担比率（分子）の構造'!I$53 &lt; 0, 0, '将来負担比率（分子）の構造'!I$53), NA())</f>
        <v>661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6266</v>
      </c>
      <c r="C72" s="161">
        <f>基金残高に係る経年分析!G55</f>
        <v>5979</v>
      </c>
      <c r="D72" s="161">
        <f>基金残高に係る経年分析!H55</f>
        <v>5897</v>
      </c>
    </row>
    <row r="73" spans="1:16" x14ac:dyDescent="0.15">
      <c r="A73" s="160" t="s">
        <v>74</v>
      </c>
      <c r="B73" s="161">
        <f>基金残高に係る経年分析!F56</f>
        <v>4977</v>
      </c>
      <c r="C73" s="161">
        <f>基金残高に係る経年分析!G56</f>
        <v>4334</v>
      </c>
      <c r="D73" s="161">
        <f>基金残高に係る経年分析!H56</f>
        <v>4134</v>
      </c>
    </row>
    <row r="74" spans="1:16" x14ac:dyDescent="0.15">
      <c r="A74" s="160" t="s">
        <v>75</v>
      </c>
      <c r="B74" s="161">
        <f>基金残高に係る経年分析!F57</f>
        <v>9051</v>
      </c>
      <c r="C74" s="161">
        <f>基金残高に係る経年分析!G57</f>
        <v>8903</v>
      </c>
      <c r="D74" s="161">
        <f>基金残高に係る経年分析!H57</f>
        <v>8959</v>
      </c>
    </row>
  </sheetData>
  <sheetProtection algorithmName="SHA-512" hashValue="yF0sycOhzbi+Eso061bxLgEGa8eomEr0suo40AOpfRHhS2YrHzrE71o7NXeHJlYYL3qrNKLqF+1CoCZvcZ8h1Q==" saltValue="SVFenbG4l6yPkkANHZ13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7676584</v>
      </c>
      <c r="S5" s="664"/>
      <c r="T5" s="664"/>
      <c r="U5" s="664"/>
      <c r="V5" s="664"/>
      <c r="W5" s="664"/>
      <c r="X5" s="664"/>
      <c r="Y5" s="689"/>
      <c r="Z5" s="702">
        <v>16.399999999999999</v>
      </c>
      <c r="AA5" s="702"/>
      <c r="AB5" s="702"/>
      <c r="AC5" s="702"/>
      <c r="AD5" s="703">
        <v>7404390</v>
      </c>
      <c r="AE5" s="703"/>
      <c r="AF5" s="703"/>
      <c r="AG5" s="703"/>
      <c r="AH5" s="703"/>
      <c r="AI5" s="703"/>
      <c r="AJ5" s="703"/>
      <c r="AK5" s="703"/>
      <c r="AL5" s="690">
        <v>29.6</v>
      </c>
      <c r="AM5" s="672"/>
      <c r="AN5" s="672"/>
      <c r="AO5" s="691"/>
      <c r="AP5" s="666" t="s">
        <v>216</v>
      </c>
      <c r="AQ5" s="667"/>
      <c r="AR5" s="667"/>
      <c r="AS5" s="667"/>
      <c r="AT5" s="667"/>
      <c r="AU5" s="667"/>
      <c r="AV5" s="667"/>
      <c r="AW5" s="667"/>
      <c r="AX5" s="667"/>
      <c r="AY5" s="667"/>
      <c r="AZ5" s="667"/>
      <c r="BA5" s="667"/>
      <c r="BB5" s="667"/>
      <c r="BC5" s="667"/>
      <c r="BD5" s="667"/>
      <c r="BE5" s="667"/>
      <c r="BF5" s="668"/>
      <c r="BG5" s="608">
        <v>7404390</v>
      </c>
      <c r="BH5" s="609"/>
      <c r="BI5" s="609"/>
      <c r="BJ5" s="609"/>
      <c r="BK5" s="609"/>
      <c r="BL5" s="609"/>
      <c r="BM5" s="609"/>
      <c r="BN5" s="610"/>
      <c r="BO5" s="646">
        <v>96.5</v>
      </c>
      <c r="BP5" s="646"/>
      <c r="BQ5" s="646"/>
      <c r="BR5" s="646"/>
      <c r="BS5" s="647">
        <v>85135</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564870</v>
      </c>
      <c r="S6" s="609"/>
      <c r="T6" s="609"/>
      <c r="U6" s="609"/>
      <c r="V6" s="609"/>
      <c r="W6" s="609"/>
      <c r="X6" s="609"/>
      <c r="Y6" s="610"/>
      <c r="Z6" s="646">
        <v>1.2</v>
      </c>
      <c r="AA6" s="646"/>
      <c r="AB6" s="646"/>
      <c r="AC6" s="646"/>
      <c r="AD6" s="647">
        <v>564870</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7404390</v>
      </c>
      <c r="BH6" s="609"/>
      <c r="BI6" s="609"/>
      <c r="BJ6" s="609"/>
      <c r="BK6" s="609"/>
      <c r="BL6" s="609"/>
      <c r="BM6" s="609"/>
      <c r="BN6" s="610"/>
      <c r="BO6" s="646">
        <v>96.5</v>
      </c>
      <c r="BP6" s="646"/>
      <c r="BQ6" s="646"/>
      <c r="BR6" s="646"/>
      <c r="BS6" s="647">
        <v>85135</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269253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269252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2893</v>
      </c>
      <c r="S7" s="609"/>
      <c r="T7" s="609"/>
      <c r="U7" s="609"/>
      <c r="V7" s="609"/>
      <c r="W7" s="609"/>
      <c r="X7" s="609"/>
      <c r="Y7" s="610"/>
      <c r="Z7" s="646">
        <v>0</v>
      </c>
      <c r="AA7" s="646"/>
      <c r="AB7" s="646"/>
      <c r="AC7" s="646"/>
      <c r="AD7" s="647">
        <v>2893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2837254</v>
      </c>
      <c r="BH7" s="609"/>
      <c r="BI7" s="609"/>
      <c r="BJ7" s="609"/>
      <c r="BK7" s="609"/>
      <c r="BL7" s="609"/>
      <c r="BM7" s="609"/>
      <c r="BN7" s="610"/>
      <c r="BO7" s="646">
        <v>37</v>
      </c>
      <c r="BP7" s="646"/>
      <c r="BQ7" s="646"/>
      <c r="BR7" s="646"/>
      <c r="BS7" s="647">
        <v>85135</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6573719</v>
      </c>
      <c r="CS7" s="609"/>
      <c r="CT7" s="609"/>
      <c r="CU7" s="609"/>
      <c r="CV7" s="609"/>
      <c r="CW7" s="609"/>
      <c r="CX7" s="609"/>
      <c r="CY7" s="610"/>
      <c r="CZ7" s="646">
        <v>14.3</v>
      </c>
      <c r="DA7" s="646"/>
      <c r="DB7" s="646"/>
      <c r="DC7" s="646"/>
      <c r="DD7" s="614">
        <v>211138</v>
      </c>
      <c r="DE7" s="609"/>
      <c r="DF7" s="609"/>
      <c r="DG7" s="609"/>
      <c r="DH7" s="609"/>
      <c r="DI7" s="609"/>
      <c r="DJ7" s="609"/>
      <c r="DK7" s="609"/>
      <c r="DL7" s="609"/>
      <c r="DM7" s="609"/>
      <c r="DN7" s="609"/>
      <c r="DO7" s="609"/>
      <c r="DP7" s="610"/>
      <c r="DQ7" s="614">
        <v>4493032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43628</v>
      </c>
      <c r="S8" s="609"/>
      <c r="T8" s="609"/>
      <c r="U8" s="609"/>
      <c r="V8" s="609"/>
      <c r="W8" s="609"/>
      <c r="X8" s="609"/>
      <c r="Y8" s="610"/>
      <c r="Z8" s="646">
        <v>0.1</v>
      </c>
      <c r="AA8" s="646"/>
      <c r="AB8" s="646"/>
      <c r="AC8" s="646"/>
      <c r="AD8" s="647">
        <v>43628</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92494</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15055349</v>
      </c>
      <c r="CS8" s="609"/>
      <c r="CT8" s="609"/>
      <c r="CU8" s="609"/>
      <c r="CV8" s="609"/>
      <c r="CW8" s="609"/>
      <c r="CX8" s="609"/>
      <c r="CY8" s="610"/>
      <c r="CZ8" s="646">
        <v>32.799999999999997</v>
      </c>
      <c r="DA8" s="646"/>
      <c r="DB8" s="646"/>
      <c r="DC8" s="646"/>
      <c r="DD8" s="614">
        <v>130767</v>
      </c>
      <c r="DE8" s="609"/>
      <c r="DF8" s="609"/>
      <c r="DG8" s="609"/>
      <c r="DH8" s="609"/>
      <c r="DI8" s="609"/>
      <c r="DJ8" s="609"/>
      <c r="DK8" s="609"/>
      <c r="DL8" s="609"/>
      <c r="DM8" s="609"/>
      <c r="DN8" s="609"/>
      <c r="DO8" s="609"/>
      <c r="DP8" s="610"/>
      <c r="DQ8" s="614">
        <v>8110976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51279</v>
      </c>
      <c r="S9" s="609"/>
      <c r="T9" s="609"/>
      <c r="U9" s="609"/>
      <c r="V9" s="609"/>
      <c r="W9" s="609"/>
      <c r="X9" s="609"/>
      <c r="Y9" s="610"/>
      <c r="Z9" s="646">
        <v>0.1</v>
      </c>
      <c r="AA9" s="646"/>
      <c r="AB9" s="646"/>
      <c r="AC9" s="646"/>
      <c r="AD9" s="647">
        <v>51279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2268323</v>
      </c>
      <c r="BH9" s="609"/>
      <c r="BI9" s="609"/>
      <c r="BJ9" s="609"/>
      <c r="BK9" s="609"/>
      <c r="BL9" s="609"/>
      <c r="BM9" s="609"/>
      <c r="BN9" s="610"/>
      <c r="BO9" s="646">
        <v>29.5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3342308</v>
      </c>
      <c r="CS9" s="609"/>
      <c r="CT9" s="609"/>
      <c r="CU9" s="609"/>
      <c r="CV9" s="609"/>
      <c r="CW9" s="609"/>
      <c r="CX9" s="609"/>
      <c r="CY9" s="610"/>
      <c r="CZ9" s="646">
        <v>7.3</v>
      </c>
      <c r="DA9" s="646"/>
      <c r="DB9" s="646"/>
      <c r="DC9" s="646"/>
      <c r="DD9" s="614">
        <v>831485</v>
      </c>
      <c r="DE9" s="609"/>
      <c r="DF9" s="609"/>
      <c r="DG9" s="609"/>
      <c r="DH9" s="609"/>
      <c r="DI9" s="609"/>
      <c r="DJ9" s="609"/>
      <c r="DK9" s="609"/>
      <c r="DL9" s="609"/>
      <c r="DM9" s="609"/>
      <c r="DN9" s="609"/>
      <c r="DO9" s="609"/>
      <c r="DP9" s="610"/>
      <c r="DQ9" s="614">
        <v>2313726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177075</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15425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15425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1774990</v>
      </c>
      <c r="S11" s="609"/>
      <c r="T11" s="609"/>
      <c r="U11" s="609"/>
      <c r="V11" s="609"/>
      <c r="W11" s="609"/>
      <c r="X11" s="609"/>
      <c r="Y11" s="610"/>
      <c r="Z11" s="611">
        <v>3.8</v>
      </c>
      <c r="AA11" s="612"/>
      <c r="AB11" s="612"/>
      <c r="AC11" s="613"/>
      <c r="AD11" s="614">
        <v>1774990</v>
      </c>
      <c r="AE11" s="609"/>
      <c r="AF11" s="609"/>
      <c r="AG11" s="609"/>
      <c r="AH11" s="609"/>
      <c r="AI11" s="609"/>
      <c r="AJ11" s="609"/>
      <c r="AK11" s="610"/>
      <c r="AL11" s="611">
        <v>7.1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299362</v>
      </c>
      <c r="BH11" s="609"/>
      <c r="BI11" s="609"/>
      <c r="BJ11" s="609"/>
      <c r="BK11" s="609"/>
      <c r="BL11" s="609"/>
      <c r="BM11" s="609"/>
      <c r="BN11" s="610"/>
      <c r="BO11" s="646">
        <v>3.9</v>
      </c>
      <c r="BP11" s="646"/>
      <c r="BQ11" s="646"/>
      <c r="BR11" s="646"/>
      <c r="BS11" s="647">
        <v>85135</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4189815</v>
      </c>
      <c r="CS11" s="609"/>
      <c r="CT11" s="609"/>
      <c r="CU11" s="609"/>
      <c r="CV11" s="609"/>
      <c r="CW11" s="609"/>
      <c r="CX11" s="609"/>
      <c r="CY11" s="610"/>
      <c r="CZ11" s="646">
        <v>9.1</v>
      </c>
      <c r="DA11" s="646"/>
      <c r="DB11" s="646"/>
      <c r="DC11" s="646"/>
      <c r="DD11" s="614">
        <v>2786456</v>
      </c>
      <c r="DE11" s="609"/>
      <c r="DF11" s="609"/>
      <c r="DG11" s="609"/>
      <c r="DH11" s="609"/>
      <c r="DI11" s="609"/>
      <c r="DJ11" s="609"/>
      <c r="DK11" s="609"/>
      <c r="DL11" s="609"/>
      <c r="DM11" s="609"/>
      <c r="DN11" s="609"/>
      <c r="DO11" s="609"/>
      <c r="DP11" s="610"/>
      <c r="DQ11" s="614">
        <v>1076026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3833380</v>
      </c>
      <c r="BH12" s="609"/>
      <c r="BI12" s="609"/>
      <c r="BJ12" s="609"/>
      <c r="BK12" s="609"/>
      <c r="BL12" s="609"/>
      <c r="BM12" s="609"/>
      <c r="BN12" s="610"/>
      <c r="BO12" s="646">
        <v>49.9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1097497</v>
      </c>
      <c r="CS12" s="609"/>
      <c r="CT12" s="609"/>
      <c r="CU12" s="609"/>
      <c r="CV12" s="609"/>
      <c r="CW12" s="609"/>
      <c r="CX12" s="609"/>
      <c r="CY12" s="610"/>
      <c r="CZ12" s="646">
        <v>2.4</v>
      </c>
      <c r="DA12" s="646"/>
      <c r="DB12" s="646"/>
      <c r="DC12" s="646"/>
      <c r="DD12" s="614">
        <v>49479</v>
      </c>
      <c r="DE12" s="609"/>
      <c r="DF12" s="609"/>
      <c r="DG12" s="609"/>
      <c r="DH12" s="609"/>
      <c r="DI12" s="609"/>
      <c r="DJ12" s="609"/>
      <c r="DK12" s="609"/>
      <c r="DL12" s="609"/>
      <c r="DM12" s="609"/>
      <c r="DN12" s="609"/>
      <c r="DO12" s="609"/>
      <c r="DP12" s="610"/>
      <c r="DQ12" s="614">
        <v>688429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3783021</v>
      </c>
      <c r="BH13" s="609"/>
      <c r="BI13" s="609"/>
      <c r="BJ13" s="609"/>
      <c r="BK13" s="609"/>
      <c r="BL13" s="609"/>
      <c r="BM13" s="609"/>
      <c r="BN13" s="610"/>
      <c r="BO13" s="646">
        <v>49.3</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3679127</v>
      </c>
      <c r="CS13" s="609"/>
      <c r="CT13" s="609"/>
      <c r="CU13" s="609"/>
      <c r="CV13" s="609"/>
      <c r="CW13" s="609"/>
      <c r="CX13" s="609"/>
      <c r="CY13" s="610"/>
      <c r="CZ13" s="646">
        <v>8</v>
      </c>
      <c r="DA13" s="646"/>
      <c r="DB13" s="646"/>
      <c r="DC13" s="646"/>
      <c r="DD13" s="614">
        <v>1525518</v>
      </c>
      <c r="DE13" s="609"/>
      <c r="DF13" s="609"/>
      <c r="DG13" s="609"/>
      <c r="DH13" s="609"/>
      <c r="DI13" s="609"/>
      <c r="DJ13" s="609"/>
      <c r="DK13" s="609"/>
      <c r="DL13" s="609"/>
      <c r="DM13" s="609"/>
      <c r="DN13" s="609"/>
      <c r="DO13" s="609"/>
      <c r="DP13" s="610"/>
      <c r="DQ13" s="614">
        <v>2167249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282972</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1763920</v>
      </c>
      <c r="CS14" s="609"/>
      <c r="CT14" s="609"/>
      <c r="CU14" s="609"/>
      <c r="CV14" s="609"/>
      <c r="CW14" s="609"/>
      <c r="CX14" s="609"/>
      <c r="CY14" s="610"/>
      <c r="CZ14" s="646">
        <v>3.8</v>
      </c>
      <c r="DA14" s="646"/>
      <c r="DB14" s="646"/>
      <c r="DC14" s="646"/>
      <c r="DD14" s="614">
        <v>421059</v>
      </c>
      <c r="DE14" s="609"/>
      <c r="DF14" s="609"/>
      <c r="DG14" s="609"/>
      <c r="DH14" s="609"/>
      <c r="DI14" s="609"/>
      <c r="DJ14" s="609"/>
      <c r="DK14" s="609"/>
      <c r="DL14" s="609"/>
      <c r="DM14" s="609"/>
      <c r="DN14" s="609"/>
      <c r="DO14" s="609"/>
      <c r="DP14" s="610"/>
      <c r="DQ14" s="614">
        <v>1312526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34759</v>
      </c>
      <c r="S15" s="609"/>
      <c r="T15" s="609"/>
      <c r="U15" s="609"/>
      <c r="V15" s="609"/>
      <c r="W15" s="609"/>
      <c r="X15" s="609"/>
      <c r="Y15" s="610"/>
      <c r="Z15" s="646">
        <v>0.1</v>
      </c>
      <c r="AA15" s="646"/>
      <c r="AB15" s="646"/>
      <c r="AC15" s="646"/>
      <c r="AD15" s="647">
        <v>34759</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450784</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2777743</v>
      </c>
      <c r="CS15" s="609"/>
      <c r="CT15" s="609"/>
      <c r="CU15" s="609"/>
      <c r="CV15" s="609"/>
      <c r="CW15" s="609"/>
      <c r="CX15" s="609"/>
      <c r="CY15" s="610"/>
      <c r="CZ15" s="646">
        <v>6.1</v>
      </c>
      <c r="DA15" s="646"/>
      <c r="DB15" s="646"/>
      <c r="DC15" s="646"/>
      <c r="DD15" s="614">
        <v>112575</v>
      </c>
      <c r="DE15" s="609"/>
      <c r="DF15" s="609"/>
      <c r="DG15" s="609"/>
      <c r="DH15" s="609"/>
      <c r="DI15" s="609"/>
      <c r="DJ15" s="609"/>
      <c r="DK15" s="609"/>
      <c r="DL15" s="609"/>
      <c r="DM15" s="609"/>
      <c r="DN15" s="609"/>
      <c r="DO15" s="609"/>
      <c r="DP15" s="610"/>
      <c r="DQ15" s="614">
        <v>2250849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130688</v>
      </c>
      <c r="S16" s="609"/>
      <c r="T16" s="609"/>
      <c r="U16" s="609"/>
      <c r="V16" s="609"/>
      <c r="W16" s="609"/>
      <c r="X16" s="609"/>
      <c r="Y16" s="610"/>
      <c r="Z16" s="646">
        <v>0.3</v>
      </c>
      <c r="AA16" s="646"/>
      <c r="AB16" s="646"/>
      <c r="AC16" s="646"/>
      <c r="AD16" s="647">
        <v>130688</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689141</v>
      </c>
      <c r="CS16" s="609"/>
      <c r="CT16" s="609"/>
      <c r="CU16" s="609"/>
      <c r="CV16" s="609"/>
      <c r="CW16" s="609"/>
      <c r="CX16" s="609"/>
      <c r="CY16" s="610"/>
      <c r="CZ16" s="646">
        <v>1.5</v>
      </c>
      <c r="DA16" s="646"/>
      <c r="DB16" s="646"/>
      <c r="DC16" s="646"/>
      <c r="DD16" s="614" t="s">
        <v>122</v>
      </c>
      <c r="DE16" s="609"/>
      <c r="DF16" s="609"/>
      <c r="DG16" s="609"/>
      <c r="DH16" s="609"/>
      <c r="DI16" s="609"/>
      <c r="DJ16" s="609"/>
      <c r="DK16" s="609"/>
      <c r="DL16" s="609"/>
      <c r="DM16" s="609"/>
      <c r="DN16" s="609"/>
      <c r="DO16" s="609"/>
      <c r="DP16" s="610"/>
      <c r="DQ16" s="614">
        <v>118414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291051</v>
      </c>
      <c r="S17" s="609"/>
      <c r="T17" s="609"/>
      <c r="U17" s="609"/>
      <c r="V17" s="609"/>
      <c r="W17" s="609"/>
      <c r="X17" s="609"/>
      <c r="Y17" s="610"/>
      <c r="Z17" s="646">
        <v>0.6</v>
      </c>
      <c r="AA17" s="646"/>
      <c r="AB17" s="646"/>
      <c r="AC17" s="646"/>
      <c r="AD17" s="647">
        <v>291051</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6356151</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6231480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45806</v>
      </c>
      <c r="S18" s="609"/>
      <c r="T18" s="609"/>
      <c r="U18" s="609"/>
      <c r="V18" s="609"/>
      <c r="W18" s="609"/>
      <c r="X18" s="609"/>
      <c r="Y18" s="610"/>
      <c r="Z18" s="646">
        <v>0.1</v>
      </c>
      <c r="AA18" s="646"/>
      <c r="AB18" s="646"/>
      <c r="AC18" s="646"/>
      <c r="AD18" s="647">
        <v>45806</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92780</v>
      </c>
      <c r="CS18" s="609"/>
      <c r="CT18" s="609"/>
      <c r="CU18" s="609"/>
      <c r="CV18" s="609"/>
      <c r="CW18" s="609"/>
      <c r="CX18" s="609"/>
      <c r="CY18" s="610"/>
      <c r="CZ18" s="646">
        <v>0.2</v>
      </c>
      <c r="DA18" s="646"/>
      <c r="DB18" s="646"/>
      <c r="DC18" s="646"/>
      <c r="DD18" s="614" t="s">
        <v>122</v>
      </c>
      <c r="DE18" s="609"/>
      <c r="DF18" s="609"/>
      <c r="DG18" s="609"/>
      <c r="DH18" s="609"/>
      <c r="DI18" s="609"/>
      <c r="DJ18" s="609"/>
      <c r="DK18" s="609"/>
      <c r="DL18" s="609"/>
      <c r="DM18" s="609"/>
      <c r="DN18" s="609"/>
      <c r="DO18" s="609"/>
      <c r="DP18" s="610"/>
      <c r="DQ18" s="614">
        <v>92780</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245245</v>
      </c>
      <c r="S19" s="609"/>
      <c r="T19" s="609"/>
      <c r="U19" s="609"/>
      <c r="V19" s="609"/>
      <c r="W19" s="609"/>
      <c r="X19" s="609"/>
      <c r="Y19" s="610"/>
      <c r="Z19" s="646">
        <v>0.5</v>
      </c>
      <c r="AA19" s="646"/>
      <c r="AB19" s="646"/>
      <c r="AC19" s="646"/>
      <c r="AD19" s="647">
        <v>245245</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272194</v>
      </c>
      <c r="BH19" s="609"/>
      <c r="BI19" s="609"/>
      <c r="BJ19" s="609"/>
      <c r="BK19" s="609"/>
      <c r="BL19" s="609"/>
      <c r="BM19" s="609"/>
      <c r="BN19" s="610"/>
      <c r="BO19" s="646">
        <v>3.5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272194</v>
      </c>
      <c r="BH20" s="609"/>
      <c r="BI20" s="609"/>
      <c r="BJ20" s="609"/>
      <c r="BK20" s="609"/>
      <c r="BL20" s="609"/>
      <c r="BM20" s="609"/>
      <c r="BN20" s="610"/>
      <c r="BO20" s="646">
        <v>3.5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45902228</v>
      </c>
      <c r="CS20" s="609"/>
      <c r="CT20" s="609"/>
      <c r="CU20" s="609"/>
      <c r="CV20" s="609"/>
      <c r="CW20" s="609"/>
      <c r="CX20" s="609"/>
      <c r="CY20" s="610"/>
      <c r="CZ20" s="646">
        <v>100</v>
      </c>
      <c r="DA20" s="646"/>
      <c r="DB20" s="646"/>
      <c r="DC20" s="646"/>
      <c r="DD20" s="614">
        <v>6068477</v>
      </c>
      <c r="DE20" s="609"/>
      <c r="DF20" s="609"/>
      <c r="DG20" s="609"/>
      <c r="DH20" s="609"/>
      <c r="DI20" s="609"/>
      <c r="DJ20" s="609"/>
      <c r="DK20" s="609"/>
      <c r="DL20" s="609"/>
      <c r="DM20" s="609"/>
      <c r="DN20" s="609"/>
      <c r="DO20" s="609"/>
      <c r="DP20" s="610"/>
      <c r="DQ20" s="614">
        <v>29140164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16188143</v>
      </c>
      <c r="S21" s="609"/>
      <c r="T21" s="609"/>
      <c r="U21" s="609"/>
      <c r="V21" s="609"/>
      <c r="W21" s="609"/>
      <c r="X21" s="609"/>
      <c r="Y21" s="610"/>
      <c r="Z21" s="646">
        <v>34.6</v>
      </c>
      <c r="AA21" s="646"/>
      <c r="AB21" s="646"/>
      <c r="AC21" s="646"/>
      <c r="AD21" s="647">
        <v>14722341</v>
      </c>
      <c r="AE21" s="647"/>
      <c r="AF21" s="647"/>
      <c r="AG21" s="647"/>
      <c r="AH21" s="647"/>
      <c r="AI21" s="647"/>
      <c r="AJ21" s="647"/>
      <c r="AK21" s="647"/>
      <c r="AL21" s="611">
        <v>58.8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14722341</v>
      </c>
      <c r="S22" s="609"/>
      <c r="T22" s="609"/>
      <c r="U22" s="609"/>
      <c r="V22" s="609"/>
      <c r="W22" s="609"/>
      <c r="X22" s="609"/>
      <c r="Y22" s="610"/>
      <c r="Z22" s="646">
        <v>31.5</v>
      </c>
      <c r="AA22" s="646"/>
      <c r="AB22" s="646"/>
      <c r="AC22" s="646"/>
      <c r="AD22" s="647">
        <v>14722341</v>
      </c>
      <c r="AE22" s="647"/>
      <c r="AF22" s="647"/>
      <c r="AG22" s="647"/>
      <c r="AH22" s="647"/>
      <c r="AI22" s="647"/>
      <c r="AJ22" s="647"/>
      <c r="AK22" s="647"/>
      <c r="AL22" s="611">
        <v>58.8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1465802</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272194</v>
      </c>
      <c r="BH23" s="609"/>
      <c r="BI23" s="609"/>
      <c r="BJ23" s="609"/>
      <c r="BK23" s="609"/>
      <c r="BL23" s="609"/>
      <c r="BM23" s="609"/>
      <c r="BN23" s="610"/>
      <c r="BO23" s="646">
        <v>3.5</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22866675</v>
      </c>
      <c r="CS24" s="664"/>
      <c r="CT24" s="664"/>
      <c r="CU24" s="664"/>
      <c r="CV24" s="664"/>
      <c r="CW24" s="664"/>
      <c r="CX24" s="664"/>
      <c r="CY24" s="689"/>
      <c r="CZ24" s="690">
        <v>49.8</v>
      </c>
      <c r="DA24" s="672"/>
      <c r="DB24" s="672"/>
      <c r="DC24" s="692"/>
      <c r="DD24" s="688">
        <v>16612669</v>
      </c>
      <c r="DE24" s="664"/>
      <c r="DF24" s="664"/>
      <c r="DG24" s="664"/>
      <c r="DH24" s="664"/>
      <c r="DI24" s="664"/>
      <c r="DJ24" s="664"/>
      <c r="DK24" s="689"/>
      <c r="DL24" s="688">
        <v>15691105</v>
      </c>
      <c r="DM24" s="664"/>
      <c r="DN24" s="664"/>
      <c r="DO24" s="664"/>
      <c r="DP24" s="664"/>
      <c r="DQ24" s="664"/>
      <c r="DR24" s="664"/>
      <c r="DS24" s="664"/>
      <c r="DT24" s="664"/>
      <c r="DU24" s="664"/>
      <c r="DV24" s="689"/>
      <c r="DW24" s="690">
        <v>62.5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26758885</v>
      </c>
      <c r="S25" s="609"/>
      <c r="T25" s="609"/>
      <c r="U25" s="609"/>
      <c r="V25" s="609"/>
      <c r="W25" s="609"/>
      <c r="X25" s="609"/>
      <c r="Y25" s="610"/>
      <c r="Z25" s="646">
        <v>57.2</v>
      </c>
      <c r="AA25" s="646"/>
      <c r="AB25" s="646"/>
      <c r="AC25" s="646"/>
      <c r="AD25" s="647">
        <v>25020889</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7605895</v>
      </c>
      <c r="CS25" s="621"/>
      <c r="CT25" s="621"/>
      <c r="CU25" s="621"/>
      <c r="CV25" s="621"/>
      <c r="CW25" s="621"/>
      <c r="CX25" s="621"/>
      <c r="CY25" s="622"/>
      <c r="CZ25" s="611">
        <v>16.600000000000001</v>
      </c>
      <c r="DA25" s="623"/>
      <c r="DB25" s="623"/>
      <c r="DC25" s="624"/>
      <c r="DD25" s="614">
        <v>7235603</v>
      </c>
      <c r="DE25" s="621"/>
      <c r="DF25" s="621"/>
      <c r="DG25" s="621"/>
      <c r="DH25" s="621"/>
      <c r="DI25" s="621"/>
      <c r="DJ25" s="621"/>
      <c r="DK25" s="622"/>
      <c r="DL25" s="614">
        <v>7136014</v>
      </c>
      <c r="DM25" s="621"/>
      <c r="DN25" s="621"/>
      <c r="DO25" s="621"/>
      <c r="DP25" s="621"/>
      <c r="DQ25" s="621"/>
      <c r="DR25" s="621"/>
      <c r="DS25" s="621"/>
      <c r="DT25" s="621"/>
      <c r="DU25" s="621"/>
      <c r="DV25" s="622"/>
      <c r="DW25" s="611">
        <v>28.4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5292</v>
      </c>
      <c r="S26" s="609"/>
      <c r="T26" s="609"/>
      <c r="U26" s="609"/>
      <c r="V26" s="609"/>
      <c r="W26" s="609"/>
      <c r="X26" s="609"/>
      <c r="Y26" s="610"/>
      <c r="Z26" s="646">
        <v>0</v>
      </c>
      <c r="AA26" s="646"/>
      <c r="AB26" s="646"/>
      <c r="AC26" s="646"/>
      <c r="AD26" s="647">
        <v>5292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4727671</v>
      </c>
      <c r="CS26" s="609"/>
      <c r="CT26" s="609"/>
      <c r="CU26" s="609"/>
      <c r="CV26" s="609"/>
      <c r="CW26" s="609"/>
      <c r="CX26" s="609"/>
      <c r="CY26" s="610"/>
      <c r="CZ26" s="611">
        <v>10.3</v>
      </c>
      <c r="DA26" s="623"/>
      <c r="DB26" s="623"/>
      <c r="DC26" s="624"/>
      <c r="DD26" s="614">
        <v>4519447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38532</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7676584</v>
      </c>
      <c r="BH27" s="609"/>
      <c r="BI27" s="609"/>
      <c r="BJ27" s="609"/>
      <c r="BK27" s="609"/>
      <c r="BL27" s="609"/>
      <c r="BM27" s="609"/>
      <c r="BN27" s="610"/>
      <c r="BO27" s="646">
        <v>100</v>
      </c>
      <c r="BP27" s="646"/>
      <c r="BQ27" s="646"/>
      <c r="BR27" s="646"/>
      <c r="BS27" s="647">
        <v>85135</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8904629</v>
      </c>
      <c r="CS27" s="621"/>
      <c r="CT27" s="621"/>
      <c r="CU27" s="621"/>
      <c r="CV27" s="621"/>
      <c r="CW27" s="621"/>
      <c r="CX27" s="621"/>
      <c r="CY27" s="622"/>
      <c r="CZ27" s="611">
        <v>19.399999999999999</v>
      </c>
      <c r="DA27" s="623"/>
      <c r="DB27" s="623"/>
      <c r="DC27" s="624"/>
      <c r="DD27" s="614">
        <v>3145586</v>
      </c>
      <c r="DE27" s="621"/>
      <c r="DF27" s="621"/>
      <c r="DG27" s="621"/>
      <c r="DH27" s="621"/>
      <c r="DI27" s="621"/>
      <c r="DJ27" s="621"/>
      <c r="DK27" s="622"/>
      <c r="DL27" s="614">
        <v>2341842</v>
      </c>
      <c r="DM27" s="621"/>
      <c r="DN27" s="621"/>
      <c r="DO27" s="621"/>
      <c r="DP27" s="621"/>
      <c r="DQ27" s="621"/>
      <c r="DR27" s="621"/>
      <c r="DS27" s="621"/>
      <c r="DT27" s="621"/>
      <c r="DU27" s="621"/>
      <c r="DV27" s="622"/>
      <c r="DW27" s="611">
        <v>9.3000000000000007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540720</v>
      </c>
      <c r="S28" s="609"/>
      <c r="T28" s="609"/>
      <c r="U28" s="609"/>
      <c r="V28" s="609"/>
      <c r="W28" s="609"/>
      <c r="X28" s="609"/>
      <c r="Y28" s="610"/>
      <c r="Z28" s="646">
        <v>1.2</v>
      </c>
      <c r="AA28" s="646"/>
      <c r="AB28" s="646"/>
      <c r="AC28" s="646"/>
      <c r="AD28" s="647">
        <v>18954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6356151</v>
      </c>
      <c r="CS28" s="609"/>
      <c r="CT28" s="609"/>
      <c r="CU28" s="609"/>
      <c r="CV28" s="609"/>
      <c r="CW28" s="609"/>
      <c r="CX28" s="609"/>
      <c r="CY28" s="610"/>
      <c r="CZ28" s="611">
        <v>13.8</v>
      </c>
      <c r="DA28" s="623"/>
      <c r="DB28" s="623"/>
      <c r="DC28" s="624"/>
      <c r="DD28" s="614">
        <v>6231480</v>
      </c>
      <c r="DE28" s="609"/>
      <c r="DF28" s="609"/>
      <c r="DG28" s="609"/>
      <c r="DH28" s="609"/>
      <c r="DI28" s="609"/>
      <c r="DJ28" s="609"/>
      <c r="DK28" s="610"/>
      <c r="DL28" s="614">
        <v>6213249</v>
      </c>
      <c r="DM28" s="609"/>
      <c r="DN28" s="609"/>
      <c r="DO28" s="609"/>
      <c r="DP28" s="609"/>
      <c r="DQ28" s="609"/>
      <c r="DR28" s="609"/>
      <c r="DS28" s="609"/>
      <c r="DT28" s="609"/>
      <c r="DU28" s="609"/>
      <c r="DV28" s="610"/>
      <c r="DW28" s="611">
        <v>24.7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190349</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6355956</v>
      </c>
      <c r="CS29" s="621"/>
      <c r="CT29" s="621"/>
      <c r="CU29" s="621"/>
      <c r="CV29" s="621"/>
      <c r="CW29" s="621"/>
      <c r="CX29" s="621"/>
      <c r="CY29" s="622"/>
      <c r="CZ29" s="611">
        <v>13.8</v>
      </c>
      <c r="DA29" s="623"/>
      <c r="DB29" s="623"/>
      <c r="DC29" s="624"/>
      <c r="DD29" s="614">
        <v>6231285</v>
      </c>
      <c r="DE29" s="621"/>
      <c r="DF29" s="621"/>
      <c r="DG29" s="621"/>
      <c r="DH29" s="621"/>
      <c r="DI29" s="621"/>
      <c r="DJ29" s="621"/>
      <c r="DK29" s="622"/>
      <c r="DL29" s="614">
        <v>6213054</v>
      </c>
      <c r="DM29" s="621"/>
      <c r="DN29" s="621"/>
      <c r="DO29" s="621"/>
      <c r="DP29" s="621"/>
      <c r="DQ29" s="621"/>
      <c r="DR29" s="621"/>
      <c r="DS29" s="621"/>
      <c r="DT29" s="621"/>
      <c r="DU29" s="621"/>
      <c r="DV29" s="622"/>
      <c r="DW29" s="611">
        <v>24.7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6545812</v>
      </c>
      <c r="S30" s="609"/>
      <c r="T30" s="609"/>
      <c r="U30" s="609"/>
      <c r="V30" s="609"/>
      <c r="W30" s="609"/>
      <c r="X30" s="609"/>
      <c r="Y30" s="610"/>
      <c r="Z30" s="646">
        <v>14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6229460</v>
      </c>
      <c r="CS30" s="609"/>
      <c r="CT30" s="609"/>
      <c r="CU30" s="609"/>
      <c r="CV30" s="609"/>
      <c r="CW30" s="609"/>
      <c r="CX30" s="609"/>
      <c r="CY30" s="610"/>
      <c r="CZ30" s="611">
        <v>13.6</v>
      </c>
      <c r="DA30" s="623"/>
      <c r="DB30" s="623"/>
      <c r="DC30" s="624"/>
      <c r="DD30" s="614">
        <v>6115307</v>
      </c>
      <c r="DE30" s="609"/>
      <c r="DF30" s="609"/>
      <c r="DG30" s="609"/>
      <c r="DH30" s="609"/>
      <c r="DI30" s="609"/>
      <c r="DJ30" s="609"/>
      <c r="DK30" s="610"/>
      <c r="DL30" s="614">
        <v>6097076</v>
      </c>
      <c r="DM30" s="609"/>
      <c r="DN30" s="609"/>
      <c r="DO30" s="609"/>
      <c r="DP30" s="609"/>
      <c r="DQ30" s="609"/>
      <c r="DR30" s="609"/>
      <c r="DS30" s="609"/>
      <c r="DT30" s="609"/>
      <c r="DU30" s="609"/>
      <c r="DV30" s="610"/>
      <c r="DW30" s="611">
        <v>24.3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99.4</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126496</v>
      </c>
      <c r="CS31" s="621"/>
      <c r="CT31" s="621"/>
      <c r="CU31" s="621"/>
      <c r="CV31" s="621"/>
      <c r="CW31" s="621"/>
      <c r="CX31" s="621"/>
      <c r="CY31" s="622"/>
      <c r="CZ31" s="611">
        <v>0.3</v>
      </c>
      <c r="DA31" s="623"/>
      <c r="DB31" s="623"/>
      <c r="DC31" s="624"/>
      <c r="DD31" s="614">
        <v>115978</v>
      </c>
      <c r="DE31" s="621"/>
      <c r="DF31" s="621"/>
      <c r="DG31" s="621"/>
      <c r="DH31" s="621"/>
      <c r="DI31" s="621"/>
      <c r="DJ31" s="621"/>
      <c r="DK31" s="622"/>
      <c r="DL31" s="614">
        <v>115978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4768735</v>
      </c>
      <c r="S32" s="609"/>
      <c r="T32" s="609"/>
      <c r="U32" s="609"/>
      <c r="V32" s="609"/>
      <c r="W32" s="609"/>
      <c r="X32" s="609"/>
      <c r="Y32" s="610"/>
      <c r="Z32" s="646">
        <v>10.199999999999999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98.4</v>
      </c>
      <c r="BN32" s="621"/>
      <c r="BO32" s="621"/>
      <c r="BP32" s="621"/>
      <c r="BQ32" s="644"/>
      <c r="BR32" s="674">
        <v>99.4</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195</v>
      </c>
      <c r="CS32" s="609"/>
      <c r="CT32" s="609"/>
      <c r="CU32" s="609"/>
      <c r="CV32" s="609"/>
      <c r="CW32" s="609"/>
      <c r="CX32" s="609"/>
      <c r="CY32" s="610"/>
      <c r="CZ32" s="611">
        <v>0</v>
      </c>
      <c r="DA32" s="623"/>
      <c r="DB32" s="623"/>
      <c r="DC32" s="624"/>
      <c r="DD32" s="614">
        <v>195</v>
      </c>
      <c r="DE32" s="609"/>
      <c r="DF32" s="609"/>
      <c r="DG32" s="609"/>
      <c r="DH32" s="609"/>
      <c r="DI32" s="609"/>
      <c r="DJ32" s="609"/>
      <c r="DK32" s="610"/>
      <c r="DL32" s="614">
        <v>195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133445</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97.8</v>
      </c>
      <c r="BN33" s="593"/>
      <c r="BO33" s="593"/>
      <c r="BP33" s="593"/>
      <c r="BQ33" s="656"/>
      <c r="BR33" s="669">
        <v>99.3</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16277935</v>
      </c>
      <c r="CS33" s="621"/>
      <c r="CT33" s="621"/>
      <c r="CU33" s="621"/>
      <c r="CV33" s="621"/>
      <c r="CW33" s="621"/>
      <c r="CX33" s="621"/>
      <c r="CY33" s="622"/>
      <c r="CZ33" s="611">
        <v>35.5</v>
      </c>
      <c r="DA33" s="623"/>
      <c r="DB33" s="623"/>
      <c r="DC33" s="624"/>
      <c r="DD33" s="614">
        <v>11290544</v>
      </c>
      <c r="DE33" s="621"/>
      <c r="DF33" s="621"/>
      <c r="DG33" s="621"/>
      <c r="DH33" s="621"/>
      <c r="DI33" s="621"/>
      <c r="DJ33" s="621"/>
      <c r="DK33" s="622"/>
      <c r="DL33" s="614">
        <v>8127172</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1043716</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6543608</v>
      </c>
      <c r="CS34" s="609"/>
      <c r="CT34" s="609"/>
      <c r="CU34" s="609"/>
      <c r="CV34" s="609"/>
      <c r="CW34" s="609"/>
      <c r="CX34" s="609"/>
      <c r="CY34" s="610"/>
      <c r="CZ34" s="611">
        <v>14.3</v>
      </c>
      <c r="DA34" s="623"/>
      <c r="DB34" s="623"/>
      <c r="DC34" s="624"/>
      <c r="DD34" s="614">
        <v>4119688</v>
      </c>
      <c r="DE34" s="609"/>
      <c r="DF34" s="609"/>
      <c r="DG34" s="609"/>
      <c r="DH34" s="609"/>
      <c r="DI34" s="609"/>
      <c r="DJ34" s="609"/>
      <c r="DK34" s="610"/>
      <c r="DL34" s="614">
        <v>3441935</v>
      </c>
      <c r="DM34" s="609"/>
      <c r="DN34" s="609"/>
      <c r="DO34" s="609"/>
      <c r="DP34" s="609"/>
      <c r="DQ34" s="609"/>
      <c r="DR34" s="609"/>
      <c r="DS34" s="609"/>
      <c r="DT34" s="609"/>
      <c r="DU34" s="609"/>
      <c r="DV34" s="610"/>
      <c r="DW34" s="611">
        <v>13.7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1734870</v>
      </c>
      <c r="S35" s="609"/>
      <c r="T35" s="609"/>
      <c r="U35" s="609"/>
      <c r="V35" s="609"/>
      <c r="W35" s="609"/>
      <c r="X35" s="609"/>
      <c r="Y35" s="610"/>
      <c r="Z35" s="646">
        <v>3.7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543097</v>
      </c>
      <c r="CS35" s="621"/>
      <c r="CT35" s="621"/>
      <c r="CU35" s="621"/>
      <c r="CV35" s="621"/>
      <c r="CW35" s="621"/>
      <c r="CX35" s="621"/>
      <c r="CY35" s="622"/>
      <c r="CZ35" s="611">
        <v>1.2</v>
      </c>
      <c r="DA35" s="623"/>
      <c r="DB35" s="623"/>
      <c r="DC35" s="624"/>
      <c r="DD35" s="614">
        <v>400653</v>
      </c>
      <c r="DE35" s="621"/>
      <c r="DF35" s="621"/>
      <c r="DG35" s="621"/>
      <c r="DH35" s="621"/>
      <c r="DI35" s="621"/>
      <c r="DJ35" s="621"/>
      <c r="DK35" s="622"/>
      <c r="DL35" s="614">
        <v>310545</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1193572</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5561710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11521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3093489</v>
      </c>
      <c r="CS36" s="609"/>
      <c r="CT36" s="609"/>
      <c r="CU36" s="609"/>
      <c r="CV36" s="609"/>
      <c r="CW36" s="609"/>
      <c r="CX36" s="609"/>
      <c r="CY36" s="610"/>
      <c r="CZ36" s="611">
        <v>6.7</v>
      </c>
      <c r="DA36" s="623"/>
      <c r="DB36" s="623"/>
      <c r="DC36" s="624"/>
      <c r="DD36" s="614">
        <v>2360661</v>
      </c>
      <c r="DE36" s="609"/>
      <c r="DF36" s="609"/>
      <c r="DG36" s="609"/>
      <c r="DH36" s="609"/>
      <c r="DI36" s="609"/>
      <c r="DJ36" s="609"/>
      <c r="DK36" s="610"/>
      <c r="DL36" s="614">
        <v>1312514</v>
      </c>
      <c r="DM36" s="609"/>
      <c r="DN36" s="609"/>
      <c r="DO36" s="609"/>
      <c r="DP36" s="609"/>
      <c r="DQ36" s="609"/>
      <c r="DR36" s="609"/>
      <c r="DS36" s="609"/>
      <c r="DT36" s="609"/>
      <c r="DU36" s="609"/>
      <c r="DV36" s="610"/>
      <c r="DW36" s="611">
        <v>5.2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844200</v>
      </c>
      <c r="S37" s="609"/>
      <c r="T37" s="609"/>
      <c r="U37" s="609"/>
      <c r="V37" s="609"/>
      <c r="W37" s="609"/>
      <c r="X37" s="609"/>
      <c r="Y37" s="610"/>
      <c r="Z37" s="646">
        <v>1.8</v>
      </c>
      <c r="AA37" s="646"/>
      <c r="AB37" s="646"/>
      <c r="AC37" s="646"/>
      <c r="AD37" s="647">
        <v>930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1161967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-140704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51955</v>
      </c>
      <c r="CS37" s="621"/>
      <c r="CT37" s="621"/>
      <c r="CU37" s="621"/>
      <c r="CV37" s="621"/>
      <c r="CW37" s="621"/>
      <c r="CX37" s="621"/>
      <c r="CY37" s="622"/>
      <c r="CZ37" s="611">
        <v>0.1</v>
      </c>
      <c r="DA37" s="623"/>
      <c r="DB37" s="623"/>
      <c r="DC37" s="624"/>
      <c r="DD37" s="614">
        <v>51955</v>
      </c>
      <c r="DE37" s="621"/>
      <c r="DF37" s="621"/>
      <c r="DG37" s="621"/>
      <c r="DH37" s="621"/>
      <c r="DI37" s="621"/>
      <c r="DJ37" s="621"/>
      <c r="DK37" s="622"/>
      <c r="DL37" s="614">
        <v>45779</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2985100</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158785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9339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4146217</v>
      </c>
      <c r="CS38" s="609"/>
      <c r="CT38" s="609"/>
      <c r="CU38" s="609"/>
      <c r="CV38" s="609"/>
      <c r="CW38" s="609"/>
      <c r="CX38" s="609"/>
      <c r="CY38" s="610"/>
      <c r="CZ38" s="611">
        <v>9</v>
      </c>
      <c r="DA38" s="623"/>
      <c r="DB38" s="623"/>
      <c r="DC38" s="624"/>
      <c r="DD38" s="614">
        <v>3284312</v>
      </c>
      <c r="DE38" s="609"/>
      <c r="DF38" s="609"/>
      <c r="DG38" s="609"/>
      <c r="DH38" s="609"/>
      <c r="DI38" s="609"/>
      <c r="DJ38" s="609"/>
      <c r="DK38" s="610"/>
      <c r="DL38" s="614">
        <v>3062178</v>
      </c>
      <c r="DM38" s="609"/>
      <c r="DN38" s="609"/>
      <c r="DO38" s="609"/>
      <c r="DP38" s="609"/>
      <c r="DQ38" s="609"/>
      <c r="DR38" s="609"/>
      <c r="DS38" s="609"/>
      <c r="DT38" s="609"/>
      <c r="DU38" s="609"/>
      <c r="DV38" s="610"/>
      <c r="DW38" s="611">
        <v>12.2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92780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13628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1506472</v>
      </c>
      <c r="CS39" s="621"/>
      <c r="CT39" s="621"/>
      <c r="CU39" s="621"/>
      <c r="CV39" s="621"/>
      <c r="CW39" s="621"/>
      <c r="CX39" s="621"/>
      <c r="CY39" s="622"/>
      <c r="CZ39" s="611">
        <v>3.3</v>
      </c>
      <c r="DA39" s="623"/>
      <c r="DB39" s="623"/>
      <c r="DC39" s="624"/>
      <c r="DD39" s="614">
        <v>865230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58600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1961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445052</v>
      </c>
      <c r="CS40" s="609"/>
      <c r="CT40" s="609"/>
      <c r="CU40" s="609"/>
      <c r="CV40" s="609"/>
      <c r="CW40" s="609"/>
      <c r="CX40" s="609"/>
      <c r="CY40" s="610"/>
      <c r="CZ40" s="611">
        <v>1</v>
      </c>
      <c r="DA40" s="623"/>
      <c r="DB40" s="623"/>
      <c r="DC40" s="624"/>
      <c r="DD40" s="614">
        <v>260000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46783228</v>
      </c>
      <c r="S41" s="633"/>
      <c r="T41" s="633"/>
      <c r="U41" s="633"/>
      <c r="V41" s="633"/>
      <c r="W41" s="633"/>
      <c r="X41" s="633"/>
      <c r="Y41" s="636"/>
      <c r="Z41" s="637">
        <v>100</v>
      </c>
      <c r="AA41" s="637"/>
      <c r="AB41" s="637"/>
      <c r="AC41" s="637"/>
      <c r="AD41" s="638">
        <v>25046065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787558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3358659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6757618</v>
      </c>
      <c r="CS42" s="621"/>
      <c r="CT42" s="621"/>
      <c r="CU42" s="621"/>
      <c r="CV42" s="621"/>
      <c r="CW42" s="621"/>
      <c r="CX42" s="621"/>
      <c r="CY42" s="622"/>
      <c r="CZ42" s="611">
        <v>14.7</v>
      </c>
      <c r="DA42" s="623"/>
      <c r="DB42" s="623"/>
      <c r="DC42" s="624"/>
      <c r="DD42" s="614">
        <v>1236951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204294</v>
      </c>
      <c r="CS43" s="621"/>
      <c r="CT43" s="621"/>
      <c r="CU43" s="621"/>
      <c r="CV43" s="621"/>
      <c r="CW43" s="621"/>
      <c r="CX43" s="621"/>
      <c r="CY43" s="622"/>
      <c r="CZ43" s="611">
        <v>0.4</v>
      </c>
      <c r="DA43" s="623"/>
      <c r="DB43" s="623"/>
      <c r="DC43" s="624"/>
      <c r="DD43" s="614">
        <v>157094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6068477</v>
      </c>
      <c r="CS44" s="609"/>
      <c r="CT44" s="609"/>
      <c r="CU44" s="609"/>
      <c r="CV44" s="609"/>
      <c r="CW44" s="609"/>
      <c r="CX44" s="609"/>
      <c r="CY44" s="610"/>
      <c r="CZ44" s="611">
        <v>13.2</v>
      </c>
      <c r="DA44" s="612"/>
      <c r="DB44" s="612"/>
      <c r="DC44" s="613"/>
      <c r="DD44" s="614">
        <v>1118537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3360300</v>
      </c>
      <c r="CS45" s="621"/>
      <c r="CT45" s="621"/>
      <c r="CU45" s="621"/>
      <c r="CV45" s="621"/>
      <c r="CW45" s="621"/>
      <c r="CX45" s="621"/>
      <c r="CY45" s="622"/>
      <c r="CZ45" s="611">
        <v>7.3</v>
      </c>
      <c r="DA45" s="623"/>
      <c r="DB45" s="623"/>
      <c r="DC45" s="624"/>
      <c r="DD45" s="614">
        <v>173287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2343797</v>
      </c>
      <c r="CS46" s="609"/>
      <c r="CT46" s="609"/>
      <c r="CU46" s="609"/>
      <c r="CV46" s="609"/>
      <c r="CW46" s="609"/>
      <c r="CX46" s="609"/>
      <c r="CY46" s="610"/>
      <c r="CZ46" s="611">
        <v>5.0999999999999996</v>
      </c>
      <c r="DA46" s="612"/>
      <c r="DB46" s="612"/>
      <c r="DC46" s="613"/>
      <c r="DD46" s="614">
        <v>892934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689141</v>
      </c>
      <c r="CS47" s="621"/>
      <c r="CT47" s="621"/>
      <c r="CU47" s="621"/>
      <c r="CV47" s="621"/>
      <c r="CW47" s="621"/>
      <c r="CX47" s="621"/>
      <c r="CY47" s="622"/>
      <c r="CZ47" s="611">
        <v>1.5</v>
      </c>
      <c r="DA47" s="623"/>
      <c r="DB47" s="623"/>
      <c r="DC47" s="624"/>
      <c r="DD47" s="614">
        <v>118414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45902228</v>
      </c>
      <c r="CS49" s="593"/>
      <c r="CT49" s="593"/>
      <c r="CU49" s="593"/>
      <c r="CV49" s="593"/>
      <c r="CW49" s="593"/>
      <c r="CX49" s="593"/>
      <c r="CY49" s="594"/>
      <c r="CZ49" s="595">
        <v>100</v>
      </c>
      <c r="DA49" s="596"/>
      <c r="DB49" s="596"/>
      <c r="DC49" s="597"/>
      <c r="DD49" s="598">
        <v>29140164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r9OjNAZWMBY0LGS+MNOnjg0gZT8TTMzSo2dgrueG7SSIvo/hbZJevjgIGL6i4INqdt8sDZgLZMBBIhW3v6b2A==" saltValue="lYqsRqLZzapa9pXxBD9G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46569</v>
      </c>
      <c r="R7" s="1090"/>
      <c r="S7" s="1090"/>
      <c r="T7" s="1090"/>
      <c r="U7" s="1090"/>
      <c r="V7" s="1090">
        <v>45688</v>
      </c>
      <c r="W7" s="1090"/>
      <c r="X7" s="1090"/>
      <c r="Y7" s="1090"/>
      <c r="Z7" s="1090"/>
      <c r="AA7" s="1090">
        <v>881</v>
      </c>
      <c r="AB7" s="1090"/>
      <c r="AC7" s="1090"/>
      <c r="AD7" s="1090"/>
      <c r="AE7" s="1091"/>
      <c r="AF7" s="1092">
        <v>845</v>
      </c>
      <c r="AG7" s="1093"/>
      <c r="AH7" s="1093"/>
      <c r="AI7" s="1093"/>
      <c r="AJ7" s="1094"/>
      <c r="AK7" s="1095">
        <v>1733</v>
      </c>
      <c r="AL7" s="1096"/>
      <c r="AM7" s="1096"/>
      <c r="AN7" s="1096"/>
      <c r="AO7" s="1096"/>
      <c r="AP7" s="1096">
        <v>36868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3" t="s">
        <v>561</v>
      </c>
      <c r="BT7" s="1084"/>
      <c r="BU7" s="1084"/>
      <c r="BV7" s="1084"/>
      <c r="BW7" s="1084"/>
      <c r="BX7" s="1084"/>
      <c r="BY7" s="1084"/>
      <c r="BZ7" s="1084"/>
      <c r="CA7" s="1084"/>
      <c r="CB7" s="1084"/>
      <c r="CC7" s="1084"/>
      <c r="CD7" s="1084"/>
      <c r="CE7" s="1084"/>
      <c r="CF7" s="1084"/>
      <c r="CG7" s="1099"/>
      <c r="CH7" s="1086">
        <v>-3</v>
      </c>
      <c r="CI7" s="1087"/>
      <c r="CJ7" s="1087"/>
      <c r="CK7" s="1087"/>
      <c r="CL7" s="1088"/>
      <c r="CM7" s="1086">
        <v>35</v>
      </c>
      <c r="CN7" s="1087"/>
      <c r="CO7" s="1087"/>
      <c r="CP7" s="1087"/>
      <c r="CQ7" s="1088"/>
      <c r="CR7" s="1086">
        <v>40</v>
      </c>
      <c r="CS7" s="1087"/>
      <c r="CT7" s="1087"/>
      <c r="CU7" s="1087"/>
      <c r="CV7" s="1088"/>
      <c r="CW7" s="1086">
        <v>15</v>
      </c>
      <c r="CX7" s="1087"/>
      <c r="CY7" s="1087"/>
      <c r="CZ7" s="1087"/>
      <c r="DA7" s="1088"/>
      <c r="DB7" s="976" t="s">
        <v>560</v>
      </c>
      <c r="DC7" s="977"/>
      <c r="DD7" s="977"/>
      <c r="DE7" s="977"/>
      <c r="DF7" s="978"/>
      <c r="DG7" s="976" t="s">
        <v>560</v>
      </c>
      <c r="DH7" s="977"/>
      <c r="DI7" s="977"/>
      <c r="DJ7" s="977"/>
      <c r="DK7" s="978"/>
      <c r="DL7" s="976" t="s">
        <v>560</v>
      </c>
      <c r="DM7" s="977"/>
      <c r="DN7" s="977"/>
      <c r="DO7" s="977"/>
      <c r="DP7" s="978"/>
      <c r="DQ7" s="976" t="s">
        <v>560</v>
      </c>
      <c r="DR7" s="977"/>
      <c r="DS7" s="977"/>
      <c r="DT7" s="977"/>
      <c r="DU7" s="978"/>
      <c r="DV7" s="1083"/>
      <c r="DW7" s="1084"/>
      <c r="DX7" s="1084"/>
      <c r="DY7" s="1084"/>
      <c r="DZ7" s="1085"/>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31</v>
      </c>
      <c r="R8" s="1026"/>
      <c r="S8" s="1026"/>
      <c r="T8" s="1026"/>
      <c r="U8" s="1026"/>
      <c r="V8" s="1026">
        <v>31</v>
      </c>
      <c r="W8" s="1026"/>
      <c r="X8" s="1026"/>
      <c r="Y8" s="1026"/>
      <c r="Z8" s="1026"/>
      <c r="AA8" s="1026" t="s">
        <v>493</v>
      </c>
      <c r="AB8" s="1026"/>
      <c r="AC8" s="1026"/>
      <c r="AD8" s="1026"/>
      <c r="AE8" s="1027"/>
      <c r="AF8" s="1022" t="s">
        <v>122</v>
      </c>
      <c r="AG8" s="1023"/>
      <c r="AH8" s="1023"/>
      <c r="AI8" s="1023"/>
      <c r="AJ8" s="1024"/>
      <c r="AK8" s="1067">
        <v>23</v>
      </c>
      <c r="AL8" s="1068"/>
      <c r="AM8" s="1068"/>
      <c r="AN8" s="1068"/>
      <c r="AO8" s="1068"/>
      <c r="AP8" s="1068">
        <v>120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562</v>
      </c>
      <c r="BT8" s="980"/>
      <c r="BU8" s="980"/>
      <c r="BV8" s="980"/>
      <c r="BW8" s="980"/>
      <c r="BX8" s="980"/>
      <c r="BY8" s="980"/>
      <c r="BZ8" s="980"/>
      <c r="CA8" s="980"/>
      <c r="CB8" s="980"/>
      <c r="CC8" s="980"/>
      <c r="CD8" s="980"/>
      <c r="CE8" s="980"/>
      <c r="CF8" s="980"/>
      <c r="CG8" s="1001"/>
      <c r="CH8" s="976" t="s">
        <v>560</v>
      </c>
      <c r="CI8" s="977"/>
      <c r="CJ8" s="977"/>
      <c r="CK8" s="977"/>
      <c r="CL8" s="978"/>
      <c r="CM8" s="976">
        <v>1</v>
      </c>
      <c r="CN8" s="977"/>
      <c r="CO8" s="977"/>
      <c r="CP8" s="977"/>
      <c r="CQ8" s="978"/>
      <c r="CR8" s="976">
        <v>2</v>
      </c>
      <c r="CS8" s="977"/>
      <c r="CT8" s="977"/>
      <c r="CU8" s="977"/>
      <c r="CV8" s="978"/>
      <c r="CW8" s="976">
        <v>6</v>
      </c>
      <c r="CX8" s="977"/>
      <c r="CY8" s="977"/>
      <c r="CZ8" s="977"/>
      <c r="DA8" s="978"/>
      <c r="DB8" s="976" t="s">
        <v>560</v>
      </c>
      <c r="DC8" s="977"/>
      <c r="DD8" s="977"/>
      <c r="DE8" s="977"/>
      <c r="DF8" s="978"/>
      <c r="DG8" s="976" t="s">
        <v>560</v>
      </c>
      <c r="DH8" s="977"/>
      <c r="DI8" s="977"/>
      <c r="DJ8" s="977"/>
      <c r="DK8" s="978"/>
      <c r="DL8" s="976" t="s">
        <v>560</v>
      </c>
      <c r="DM8" s="977"/>
      <c r="DN8" s="977"/>
      <c r="DO8" s="977"/>
      <c r="DP8" s="978"/>
      <c r="DQ8" s="976" t="s">
        <v>560</v>
      </c>
      <c r="DR8" s="977"/>
      <c r="DS8" s="977"/>
      <c r="DT8" s="977"/>
      <c r="DU8" s="978"/>
      <c r="DV8" s="979"/>
      <c r="DW8" s="980"/>
      <c r="DX8" s="980"/>
      <c r="DY8" s="980"/>
      <c r="DZ8" s="981"/>
      <c r="EA8" s="216"/>
    </row>
    <row r="9" spans="1:131" s="217" customFormat="1" ht="26.25" customHeight="1" x14ac:dyDescent="0.15">
      <c r="A9" s="220">
        <v>3</v>
      </c>
      <c r="B9" s="1017" t="s">
        <v>376</v>
      </c>
      <c r="C9" s="1018"/>
      <c r="D9" s="1018"/>
      <c r="E9" s="1018"/>
      <c r="F9" s="1018"/>
      <c r="G9" s="1018"/>
      <c r="H9" s="1018"/>
      <c r="I9" s="1018"/>
      <c r="J9" s="1018"/>
      <c r="K9" s="1018"/>
      <c r="L9" s="1018"/>
      <c r="M9" s="1018"/>
      <c r="N9" s="1018"/>
      <c r="O9" s="1018"/>
      <c r="P9" s="1019"/>
      <c r="Q9" s="1025">
        <v>587</v>
      </c>
      <c r="R9" s="1026"/>
      <c r="S9" s="1026"/>
      <c r="T9" s="1026"/>
      <c r="U9" s="1026"/>
      <c r="V9" s="1026">
        <v>587</v>
      </c>
      <c r="W9" s="1026"/>
      <c r="X9" s="1026"/>
      <c r="Y9" s="1026"/>
      <c r="Z9" s="1026"/>
      <c r="AA9" s="1026" t="s">
        <v>493</v>
      </c>
      <c r="AB9" s="1026"/>
      <c r="AC9" s="1026"/>
      <c r="AD9" s="1026"/>
      <c r="AE9" s="1027"/>
      <c r="AF9" s="1022" t="s">
        <v>122</v>
      </c>
      <c r="AG9" s="1023"/>
      <c r="AH9" s="1023"/>
      <c r="AI9" s="1023"/>
      <c r="AJ9" s="1024"/>
      <c r="AK9" s="1067">
        <v>381</v>
      </c>
      <c r="AL9" s="1068"/>
      <c r="AM9" s="1068"/>
      <c r="AN9" s="1068"/>
      <c r="AO9" s="1068"/>
      <c r="AP9" s="1068">
        <v>2514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563</v>
      </c>
      <c r="BT9" s="980"/>
      <c r="BU9" s="980"/>
      <c r="BV9" s="980"/>
      <c r="BW9" s="980"/>
      <c r="BX9" s="980"/>
      <c r="BY9" s="980"/>
      <c r="BZ9" s="980"/>
      <c r="CA9" s="980"/>
      <c r="CB9" s="980"/>
      <c r="CC9" s="980"/>
      <c r="CD9" s="980"/>
      <c r="CE9" s="980"/>
      <c r="CF9" s="980"/>
      <c r="CG9" s="1001"/>
      <c r="CH9" s="976">
        <v>334</v>
      </c>
      <c r="CI9" s="977"/>
      <c r="CJ9" s="977"/>
      <c r="CK9" s="977"/>
      <c r="CL9" s="978"/>
      <c r="CM9" s="976">
        <v>2938</v>
      </c>
      <c r="CN9" s="977"/>
      <c r="CO9" s="977"/>
      <c r="CP9" s="977"/>
      <c r="CQ9" s="978"/>
      <c r="CR9" s="976">
        <v>600</v>
      </c>
      <c r="CS9" s="977"/>
      <c r="CT9" s="977"/>
      <c r="CU9" s="977"/>
      <c r="CV9" s="978"/>
      <c r="CW9" s="976">
        <v>512</v>
      </c>
      <c r="CX9" s="977"/>
      <c r="CY9" s="977"/>
      <c r="CZ9" s="977"/>
      <c r="DA9" s="978"/>
      <c r="DB9" s="976" t="s">
        <v>560</v>
      </c>
      <c r="DC9" s="977"/>
      <c r="DD9" s="977"/>
      <c r="DE9" s="977"/>
      <c r="DF9" s="978"/>
      <c r="DG9" s="976" t="s">
        <v>560</v>
      </c>
      <c r="DH9" s="977"/>
      <c r="DI9" s="977"/>
      <c r="DJ9" s="977"/>
      <c r="DK9" s="978"/>
      <c r="DL9" s="976" t="s">
        <v>560</v>
      </c>
      <c r="DM9" s="977"/>
      <c r="DN9" s="977"/>
      <c r="DO9" s="977"/>
      <c r="DP9" s="978"/>
      <c r="DQ9" s="976" t="s">
        <v>560</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564</v>
      </c>
      <c r="BT10" s="980"/>
      <c r="BU10" s="980"/>
      <c r="BV10" s="980"/>
      <c r="BW10" s="980"/>
      <c r="BX10" s="980"/>
      <c r="BY10" s="980"/>
      <c r="BZ10" s="980"/>
      <c r="CA10" s="980"/>
      <c r="CB10" s="980"/>
      <c r="CC10" s="980"/>
      <c r="CD10" s="980"/>
      <c r="CE10" s="980"/>
      <c r="CF10" s="980"/>
      <c r="CG10" s="1001"/>
      <c r="CH10" s="976">
        <v>-135</v>
      </c>
      <c r="CI10" s="977"/>
      <c r="CJ10" s="977"/>
      <c r="CK10" s="977"/>
      <c r="CL10" s="978"/>
      <c r="CM10" s="976">
        <v>2098</v>
      </c>
      <c r="CN10" s="977"/>
      <c r="CO10" s="977"/>
      <c r="CP10" s="977"/>
      <c r="CQ10" s="978"/>
      <c r="CR10" s="976">
        <v>19</v>
      </c>
      <c r="CS10" s="977"/>
      <c r="CT10" s="977"/>
      <c r="CU10" s="977"/>
      <c r="CV10" s="978"/>
      <c r="CW10" s="976" t="s">
        <v>560</v>
      </c>
      <c r="CX10" s="977"/>
      <c r="CY10" s="977"/>
      <c r="CZ10" s="977"/>
      <c r="DA10" s="978"/>
      <c r="DB10" s="976" t="s">
        <v>560</v>
      </c>
      <c r="DC10" s="977"/>
      <c r="DD10" s="977"/>
      <c r="DE10" s="977"/>
      <c r="DF10" s="978"/>
      <c r="DG10" s="976" t="s">
        <v>560</v>
      </c>
      <c r="DH10" s="977"/>
      <c r="DI10" s="977"/>
      <c r="DJ10" s="977"/>
      <c r="DK10" s="978"/>
      <c r="DL10" s="976" t="s">
        <v>560</v>
      </c>
      <c r="DM10" s="977"/>
      <c r="DN10" s="977"/>
      <c r="DO10" s="977"/>
      <c r="DP10" s="978"/>
      <c r="DQ10" s="976" t="s">
        <v>560</v>
      </c>
      <c r="DR10" s="977"/>
      <c r="DS10" s="977"/>
      <c r="DT10" s="977"/>
      <c r="DU10" s="978"/>
      <c r="DV10" s="979" t="s">
        <v>566</v>
      </c>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565</v>
      </c>
      <c r="BT11" s="980"/>
      <c r="BU11" s="980"/>
      <c r="BV11" s="980"/>
      <c r="BW11" s="980"/>
      <c r="BX11" s="980"/>
      <c r="BY11" s="980"/>
      <c r="BZ11" s="980"/>
      <c r="CA11" s="980"/>
      <c r="CB11" s="980"/>
      <c r="CC11" s="980"/>
      <c r="CD11" s="980"/>
      <c r="CE11" s="980"/>
      <c r="CF11" s="980"/>
      <c r="CG11" s="1001"/>
      <c r="CH11" s="976">
        <v>7</v>
      </c>
      <c r="CI11" s="977"/>
      <c r="CJ11" s="977"/>
      <c r="CK11" s="977"/>
      <c r="CL11" s="978"/>
      <c r="CM11" s="976">
        <v>17</v>
      </c>
      <c r="CN11" s="977"/>
      <c r="CO11" s="977"/>
      <c r="CP11" s="977"/>
      <c r="CQ11" s="978"/>
      <c r="CR11" s="976">
        <v>1</v>
      </c>
      <c r="CS11" s="977"/>
      <c r="CT11" s="977"/>
      <c r="CU11" s="977"/>
      <c r="CV11" s="978"/>
      <c r="CW11" s="976" t="s">
        <v>559</v>
      </c>
      <c r="CX11" s="977"/>
      <c r="CY11" s="977"/>
      <c r="CZ11" s="977"/>
      <c r="DA11" s="978"/>
      <c r="DB11" s="976" t="s">
        <v>559</v>
      </c>
      <c r="DC11" s="977"/>
      <c r="DD11" s="977"/>
      <c r="DE11" s="977"/>
      <c r="DF11" s="978"/>
      <c r="DG11" s="976" t="s">
        <v>559</v>
      </c>
      <c r="DH11" s="977"/>
      <c r="DI11" s="977"/>
      <c r="DJ11" s="977"/>
      <c r="DK11" s="978"/>
      <c r="DL11" s="976" t="s">
        <v>559</v>
      </c>
      <c r="DM11" s="977"/>
      <c r="DN11" s="977"/>
      <c r="DO11" s="977"/>
      <c r="DP11" s="978"/>
      <c r="DQ11" s="976" t="s">
        <v>559</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47187</v>
      </c>
      <c r="R23" s="1048"/>
      <c r="S23" s="1048"/>
      <c r="T23" s="1048"/>
      <c r="U23" s="1048"/>
      <c r="V23" s="1048">
        <v>46306</v>
      </c>
      <c r="W23" s="1048"/>
      <c r="X23" s="1048"/>
      <c r="Y23" s="1048"/>
      <c r="Z23" s="1048"/>
      <c r="AA23" s="1048">
        <v>881</v>
      </c>
      <c r="AB23" s="1048"/>
      <c r="AC23" s="1048"/>
      <c r="AD23" s="1048"/>
      <c r="AE23" s="1055"/>
      <c r="AF23" s="1056">
        <v>845</v>
      </c>
      <c r="AG23" s="1048"/>
      <c r="AH23" s="1048"/>
      <c r="AI23" s="1048"/>
      <c r="AJ23" s="1057"/>
      <c r="AK23" s="1058"/>
      <c r="AL23" s="1059"/>
      <c r="AM23" s="1059"/>
      <c r="AN23" s="1059"/>
      <c r="AO23" s="1059"/>
      <c r="AP23" s="1048">
        <v>39502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8515</v>
      </c>
      <c r="R28" s="1038"/>
      <c r="S28" s="1038"/>
      <c r="T28" s="1038"/>
      <c r="U28" s="1038"/>
      <c r="V28" s="1038">
        <v>8504</v>
      </c>
      <c r="W28" s="1038"/>
      <c r="X28" s="1038"/>
      <c r="Y28" s="1038"/>
      <c r="Z28" s="1038"/>
      <c r="AA28" s="1038">
        <v>12</v>
      </c>
      <c r="AB28" s="1038"/>
      <c r="AC28" s="1038"/>
      <c r="AD28" s="1038"/>
      <c r="AE28" s="1039"/>
      <c r="AF28" s="1040">
        <v>12</v>
      </c>
      <c r="AG28" s="1038"/>
      <c r="AH28" s="1038"/>
      <c r="AI28" s="1038"/>
      <c r="AJ28" s="1041"/>
      <c r="AK28" s="1029">
        <v>789</v>
      </c>
      <c r="AL28" s="1030"/>
      <c r="AM28" s="1030"/>
      <c r="AN28" s="1030"/>
      <c r="AO28" s="1030"/>
      <c r="AP28" s="1030" t="s">
        <v>567</v>
      </c>
      <c r="AQ28" s="1030"/>
      <c r="AR28" s="1030"/>
      <c r="AS28" s="1030"/>
      <c r="AT28" s="1030"/>
      <c r="AU28" s="1030" t="s">
        <v>567</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120</v>
      </c>
      <c r="R29" s="1026"/>
      <c r="S29" s="1026"/>
      <c r="T29" s="1026"/>
      <c r="U29" s="1026"/>
      <c r="V29" s="1026">
        <v>120</v>
      </c>
      <c r="W29" s="1026"/>
      <c r="X29" s="1026"/>
      <c r="Y29" s="1026"/>
      <c r="Z29" s="1026"/>
      <c r="AA29" s="1026" t="s">
        <v>559</v>
      </c>
      <c r="AB29" s="1026"/>
      <c r="AC29" s="1026"/>
      <c r="AD29" s="1026"/>
      <c r="AE29" s="1027"/>
      <c r="AF29" s="1022" t="s">
        <v>122</v>
      </c>
      <c r="AG29" s="1023"/>
      <c r="AH29" s="1023"/>
      <c r="AI29" s="1023"/>
      <c r="AJ29" s="1024"/>
      <c r="AK29" s="967">
        <v>86</v>
      </c>
      <c r="AL29" s="958"/>
      <c r="AM29" s="958"/>
      <c r="AN29" s="958"/>
      <c r="AO29" s="958"/>
      <c r="AP29" s="958">
        <v>112</v>
      </c>
      <c r="AQ29" s="958"/>
      <c r="AR29" s="958"/>
      <c r="AS29" s="958"/>
      <c r="AT29" s="958"/>
      <c r="AU29" s="958">
        <v>52</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1473</v>
      </c>
      <c r="R30" s="1026"/>
      <c r="S30" s="1026"/>
      <c r="T30" s="1026"/>
      <c r="U30" s="1026"/>
      <c r="V30" s="1026">
        <v>1471</v>
      </c>
      <c r="W30" s="1026"/>
      <c r="X30" s="1026"/>
      <c r="Y30" s="1026"/>
      <c r="Z30" s="1026"/>
      <c r="AA30" s="1026">
        <v>3</v>
      </c>
      <c r="AB30" s="1026"/>
      <c r="AC30" s="1026"/>
      <c r="AD30" s="1026"/>
      <c r="AE30" s="1027"/>
      <c r="AF30" s="1022">
        <v>3</v>
      </c>
      <c r="AG30" s="1023"/>
      <c r="AH30" s="1023"/>
      <c r="AI30" s="1023"/>
      <c r="AJ30" s="1024"/>
      <c r="AK30" s="967">
        <v>463</v>
      </c>
      <c r="AL30" s="958"/>
      <c r="AM30" s="958"/>
      <c r="AN30" s="958"/>
      <c r="AO30" s="958"/>
      <c r="AP30" s="958" t="s">
        <v>567</v>
      </c>
      <c r="AQ30" s="958"/>
      <c r="AR30" s="958"/>
      <c r="AS30" s="958"/>
      <c r="AT30" s="958"/>
      <c r="AU30" s="958" t="s">
        <v>567</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393</v>
      </c>
      <c r="C31" s="1018"/>
      <c r="D31" s="1018"/>
      <c r="E31" s="1018"/>
      <c r="F31" s="1018"/>
      <c r="G31" s="1018"/>
      <c r="H31" s="1018"/>
      <c r="I31" s="1018"/>
      <c r="J31" s="1018"/>
      <c r="K31" s="1018"/>
      <c r="L31" s="1018"/>
      <c r="M31" s="1018"/>
      <c r="N31" s="1018"/>
      <c r="O31" s="1018"/>
      <c r="P31" s="1019"/>
      <c r="Q31" s="1025">
        <v>9698</v>
      </c>
      <c r="R31" s="1026"/>
      <c r="S31" s="1026"/>
      <c r="T31" s="1026"/>
      <c r="U31" s="1026"/>
      <c r="V31" s="1026">
        <v>9697</v>
      </c>
      <c r="W31" s="1026"/>
      <c r="X31" s="1026"/>
      <c r="Y31" s="1026"/>
      <c r="Z31" s="1026"/>
      <c r="AA31" s="1026">
        <v>1</v>
      </c>
      <c r="AB31" s="1026"/>
      <c r="AC31" s="1026"/>
      <c r="AD31" s="1026"/>
      <c r="AE31" s="1027"/>
      <c r="AF31" s="1022">
        <v>1</v>
      </c>
      <c r="AG31" s="1023"/>
      <c r="AH31" s="1023"/>
      <c r="AI31" s="1023"/>
      <c r="AJ31" s="1024"/>
      <c r="AK31" s="967">
        <v>1563</v>
      </c>
      <c r="AL31" s="958"/>
      <c r="AM31" s="958"/>
      <c r="AN31" s="958"/>
      <c r="AO31" s="958"/>
      <c r="AP31" s="958" t="s">
        <v>567</v>
      </c>
      <c r="AQ31" s="958"/>
      <c r="AR31" s="958"/>
      <c r="AS31" s="958"/>
      <c r="AT31" s="958"/>
      <c r="AU31" s="958" t="s">
        <v>567</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33</v>
      </c>
      <c r="R32" s="1026"/>
      <c r="S32" s="1026"/>
      <c r="T32" s="1026"/>
      <c r="U32" s="1026"/>
      <c r="V32" s="1026">
        <v>33</v>
      </c>
      <c r="W32" s="1026"/>
      <c r="X32" s="1026"/>
      <c r="Y32" s="1026"/>
      <c r="Z32" s="1026"/>
      <c r="AA32" s="1026" t="s">
        <v>559</v>
      </c>
      <c r="AB32" s="1026"/>
      <c r="AC32" s="1026"/>
      <c r="AD32" s="1026"/>
      <c r="AE32" s="1027"/>
      <c r="AF32" s="1022" t="s">
        <v>122</v>
      </c>
      <c r="AG32" s="1023"/>
      <c r="AH32" s="1023"/>
      <c r="AI32" s="1023"/>
      <c r="AJ32" s="1024"/>
      <c r="AK32" s="967">
        <v>14</v>
      </c>
      <c r="AL32" s="958"/>
      <c r="AM32" s="958"/>
      <c r="AN32" s="958"/>
      <c r="AO32" s="958"/>
      <c r="AP32" s="958" t="s">
        <v>567</v>
      </c>
      <c r="AQ32" s="958"/>
      <c r="AR32" s="958"/>
      <c r="AS32" s="958"/>
      <c r="AT32" s="958"/>
      <c r="AU32" s="958" t="s">
        <v>567</v>
      </c>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1490</v>
      </c>
      <c r="R33" s="1026"/>
      <c r="S33" s="1026"/>
      <c r="T33" s="1026"/>
      <c r="U33" s="1026"/>
      <c r="V33" s="1026">
        <v>1381</v>
      </c>
      <c r="W33" s="1026"/>
      <c r="X33" s="1026"/>
      <c r="Y33" s="1026"/>
      <c r="Z33" s="1026"/>
      <c r="AA33" s="1026">
        <v>108</v>
      </c>
      <c r="AB33" s="1026"/>
      <c r="AC33" s="1026"/>
      <c r="AD33" s="1026"/>
      <c r="AE33" s="1027"/>
      <c r="AF33" s="1022">
        <v>698</v>
      </c>
      <c r="AG33" s="1023"/>
      <c r="AH33" s="1023"/>
      <c r="AI33" s="1023"/>
      <c r="AJ33" s="1024"/>
      <c r="AK33" s="967">
        <v>159</v>
      </c>
      <c r="AL33" s="958"/>
      <c r="AM33" s="958"/>
      <c r="AN33" s="958"/>
      <c r="AO33" s="958"/>
      <c r="AP33" s="958">
        <v>5265</v>
      </c>
      <c r="AQ33" s="958"/>
      <c r="AR33" s="958"/>
      <c r="AS33" s="958"/>
      <c r="AT33" s="958"/>
      <c r="AU33" s="958">
        <v>826</v>
      </c>
      <c r="AV33" s="958"/>
      <c r="AW33" s="958"/>
      <c r="AX33" s="958"/>
      <c r="AY33" s="958"/>
      <c r="AZ33" s="1028"/>
      <c r="BA33" s="1028"/>
      <c r="BB33" s="1028"/>
      <c r="BC33" s="1028"/>
      <c r="BD33" s="1028"/>
      <c r="BE33" s="959" t="s">
        <v>396</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397</v>
      </c>
      <c r="C34" s="1018"/>
      <c r="D34" s="1018"/>
      <c r="E34" s="1018"/>
      <c r="F34" s="1018"/>
      <c r="G34" s="1018"/>
      <c r="H34" s="1018"/>
      <c r="I34" s="1018"/>
      <c r="J34" s="1018"/>
      <c r="K34" s="1018"/>
      <c r="L34" s="1018"/>
      <c r="M34" s="1018"/>
      <c r="N34" s="1018"/>
      <c r="O34" s="1018"/>
      <c r="P34" s="1019"/>
      <c r="Q34" s="1025">
        <v>1921</v>
      </c>
      <c r="R34" s="1026"/>
      <c r="S34" s="1026"/>
      <c r="T34" s="1026"/>
      <c r="U34" s="1026"/>
      <c r="V34" s="1026">
        <v>1922</v>
      </c>
      <c r="W34" s="1026"/>
      <c r="X34" s="1026"/>
      <c r="Y34" s="1026"/>
      <c r="Z34" s="1026"/>
      <c r="AA34" s="1026">
        <v>-1</v>
      </c>
      <c r="AB34" s="1026"/>
      <c r="AC34" s="1026"/>
      <c r="AD34" s="1026"/>
      <c r="AE34" s="1027"/>
      <c r="AF34" s="1022">
        <v>644</v>
      </c>
      <c r="AG34" s="1023"/>
      <c r="AH34" s="1023"/>
      <c r="AI34" s="1023"/>
      <c r="AJ34" s="1024"/>
      <c r="AK34" s="967">
        <v>1162</v>
      </c>
      <c r="AL34" s="958"/>
      <c r="AM34" s="958"/>
      <c r="AN34" s="958"/>
      <c r="AO34" s="958"/>
      <c r="AP34" s="958">
        <v>8005</v>
      </c>
      <c r="AQ34" s="958"/>
      <c r="AR34" s="958"/>
      <c r="AS34" s="958"/>
      <c r="AT34" s="958"/>
      <c r="AU34" s="958">
        <v>6861</v>
      </c>
      <c r="AV34" s="958"/>
      <c r="AW34" s="958"/>
      <c r="AX34" s="958"/>
      <c r="AY34" s="958"/>
      <c r="AZ34" s="1028"/>
      <c r="BA34" s="1028"/>
      <c r="BB34" s="1028"/>
      <c r="BC34" s="1028"/>
      <c r="BD34" s="1028"/>
      <c r="BE34" s="959" t="s">
        <v>396</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398</v>
      </c>
      <c r="C35" s="1018"/>
      <c r="D35" s="1018"/>
      <c r="E35" s="1018"/>
      <c r="F35" s="1018"/>
      <c r="G35" s="1018"/>
      <c r="H35" s="1018"/>
      <c r="I35" s="1018"/>
      <c r="J35" s="1018"/>
      <c r="K35" s="1018"/>
      <c r="L35" s="1018"/>
      <c r="M35" s="1018"/>
      <c r="N35" s="1018"/>
      <c r="O35" s="1018"/>
      <c r="P35" s="1019"/>
      <c r="Q35" s="1025">
        <v>33</v>
      </c>
      <c r="R35" s="1026"/>
      <c r="S35" s="1026"/>
      <c r="T35" s="1026"/>
      <c r="U35" s="1026"/>
      <c r="V35" s="1026">
        <v>33</v>
      </c>
      <c r="W35" s="1026"/>
      <c r="X35" s="1026"/>
      <c r="Y35" s="1026"/>
      <c r="Z35" s="1026"/>
      <c r="AA35" s="1026" t="s">
        <v>560</v>
      </c>
      <c r="AB35" s="1026"/>
      <c r="AC35" s="1026"/>
      <c r="AD35" s="1026"/>
      <c r="AE35" s="1027"/>
      <c r="AF35" s="1022">
        <v>116</v>
      </c>
      <c r="AG35" s="1023"/>
      <c r="AH35" s="1023"/>
      <c r="AI35" s="1023"/>
      <c r="AJ35" s="1024"/>
      <c r="AK35" s="967">
        <v>2</v>
      </c>
      <c r="AL35" s="958"/>
      <c r="AM35" s="958"/>
      <c r="AN35" s="958"/>
      <c r="AO35" s="958"/>
      <c r="AP35" s="958">
        <v>15</v>
      </c>
      <c r="AQ35" s="958"/>
      <c r="AR35" s="958"/>
      <c r="AS35" s="958"/>
      <c r="AT35" s="958"/>
      <c r="AU35" s="958">
        <v>7</v>
      </c>
      <c r="AV35" s="958"/>
      <c r="AW35" s="958"/>
      <c r="AX35" s="958"/>
      <c r="AY35" s="958"/>
      <c r="AZ35" s="1028"/>
      <c r="BA35" s="1028"/>
      <c r="BB35" s="1028"/>
      <c r="BC35" s="1028"/>
      <c r="BD35" s="1028"/>
      <c r="BE35" s="959" t="s">
        <v>396</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399</v>
      </c>
      <c r="C36" s="1018"/>
      <c r="D36" s="1018"/>
      <c r="E36" s="1018"/>
      <c r="F36" s="1018"/>
      <c r="G36" s="1018"/>
      <c r="H36" s="1018"/>
      <c r="I36" s="1018"/>
      <c r="J36" s="1018"/>
      <c r="K36" s="1018"/>
      <c r="L36" s="1018"/>
      <c r="M36" s="1018"/>
      <c r="N36" s="1018"/>
      <c r="O36" s="1018"/>
      <c r="P36" s="1019"/>
      <c r="Q36" s="1025">
        <v>112</v>
      </c>
      <c r="R36" s="1026"/>
      <c r="S36" s="1026"/>
      <c r="T36" s="1026"/>
      <c r="U36" s="1026"/>
      <c r="V36" s="1026">
        <v>75</v>
      </c>
      <c r="W36" s="1026"/>
      <c r="X36" s="1026"/>
      <c r="Y36" s="1026"/>
      <c r="Z36" s="1026"/>
      <c r="AA36" s="1026">
        <v>37</v>
      </c>
      <c r="AB36" s="1026"/>
      <c r="AC36" s="1026"/>
      <c r="AD36" s="1026"/>
      <c r="AE36" s="1027"/>
      <c r="AF36" s="1022">
        <v>30</v>
      </c>
      <c r="AG36" s="1023"/>
      <c r="AH36" s="1023"/>
      <c r="AI36" s="1023"/>
      <c r="AJ36" s="1024"/>
      <c r="AK36" s="967">
        <v>56</v>
      </c>
      <c r="AL36" s="958"/>
      <c r="AM36" s="958"/>
      <c r="AN36" s="958"/>
      <c r="AO36" s="958"/>
      <c r="AP36" s="958">
        <v>24</v>
      </c>
      <c r="AQ36" s="958"/>
      <c r="AR36" s="958"/>
      <c r="AS36" s="958"/>
      <c r="AT36" s="958"/>
      <c r="AU36" s="958">
        <v>6</v>
      </c>
      <c r="AV36" s="958"/>
      <c r="AW36" s="958"/>
      <c r="AX36" s="958"/>
      <c r="AY36" s="958"/>
      <c r="AZ36" s="1028"/>
      <c r="BA36" s="1028"/>
      <c r="BB36" s="1028"/>
      <c r="BC36" s="1028"/>
      <c r="BD36" s="1028"/>
      <c r="BE36" s="959" t="s">
        <v>396</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t="s">
        <v>400</v>
      </c>
      <c r="C37" s="1018"/>
      <c r="D37" s="1018"/>
      <c r="E37" s="1018"/>
      <c r="F37" s="1018"/>
      <c r="G37" s="1018"/>
      <c r="H37" s="1018"/>
      <c r="I37" s="1018"/>
      <c r="J37" s="1018"/>
      <c r="K37" s="1018"/>
      <c r="L37" s="1018"/>
      <c r="M37" s="1018"/>
      <c r="N37" s="1018"/>
      <c r="O37" s="1018"/>
      <c r="P37" s="1019"/>
      <c r="Q37" s="1025">
        <v>76</v>
      </c>
      <c r="R37" s="1026"/>
      <c r="S37" s="1026"/>
      <c r="T37" s="1026"/>
      <c r="U37" s="1026"/>
      <c r="V37" s="1026">
        <v>55</v>
      </c>
      <c r="W37" s="1026"/>
      <c r="X37" s="1026"/>
      <c r="Y37" s="1026"/>
      <c r="Z37" s="1026"/>
      <c r="AA37" s="1026">
        <v>21</v>
      </c>
      <c r="AB37" s="1026"/>
      <c r="AC37" s="1026"/>
      <c r="AD37" s="1026"/>
      <c r="AE37" s="1027"/>
      <c r="AF37" s="1022">
        <v>27</v>
      </c>
      <c r="AG37" s="1023"/>
      <c r="AH37" s="1023"/>
      <c r="AI37" s="1023"/>
      <c r="AJ37" s="1024"/>
      <c r="AK37" s="967">
        <v>36</v>
      </c>
      <c r="AL37" s="958"/>
      <c r="AM37" s="958"/>
      <c r="AN37" s="958"/>
      <c r="AO37" s="958"/>
      <c r="AP37" s="958">
        <v>11</v>
      </c>
      <c r="AQ37" s="958"/>
      <c r="AR37" s="958"/>
      <c r="AS37" s="958"/>
      <c r="AT37" s="958"/>
      <c r="AU37" s="958">
        <v>5</v>
      </c>
      <c r="AV37" s="958"/>
      <c r="AW37" s="958"/>
      <c r="AX37" s="958"/>
      <c r="AY37" s="958"/>
      <c r="AZ37" s="1028"/>
      <c r="BA37" s="1028"/>
      <c r="BB37" s="1028"/>
      <c r="BC37" s="1028"/>
      <c r="BD37" s="1028"/>
      <c r="BE37" s="959" t="s">
        <v>396</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1530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568</v>
      </c>
      <c r="C68" s="973"/>
      <c r="D68" s="973"/>
      <c r="E68" s="973"/>
      <c r="F68" s="973"/>
      <c r="G68" s="973"/>
      <c r="H68" s="973"/>
      <c r="I68" s="973"/>
      <c r="J68" s="973"/>
      <c r="K68" s="973"/>
      <c r="L68" s="973"/>
      <c r="M68" s="973"/>
      <c r="N68" s="973"/>
      <c r="O68" s="973"/>
      <c r="P68" s="974"/>
      <c r="Q68" s="975">
        <v>346</v>
      </c>
      <c r="R68" s="969"/>
      <c r="S68" s="969"/>
      <c r="T68" s="969"/>
      <c r="U68" s="969"/>
      <c r="V68" s="969">
        <v>346</v>
      </c>
      <c r="W68" s="969"/>
      <c r="X68" s="969"/>
      <c r="Y68" s="969"/>
      <c r="Z68" s="969"/>
      <c r="AA68" s="969">
        <v>0</v>
      </c>
      <c r="AB68" s="969"/>
      <c r="AC68" s="969"/>
      <c r="AD68" s="969"/>
      <c r="AE68" s="969"/>
      <c r="AF68" s="969">
        <v>0</v>
      </c>
      <c r="AG68" s="969"/>
      <c r="AH68" s="969"/>
      <c r="AI68" s="969"/>
      <c r="AJ68" s="969"/>
      <c r="AK68" s="969">
        <v>2</v>
      </c>
      <c r="AL68" s="969"/>
      <c r="AM68" s="969"/>
      <c r="AN68" s="969"/>
      <c r="AO68" s="969"/>
      <c r="AP68" s="969" t="s">
        <v>567</v>
      </c>
      <c r="AQ68" s="969"/>
      <c r="AR68" s="969"/>
      <c r="AS68" s="969"/>
      <c r="AT68" s="969"/>
      <c r="AU68" s="969" t="s">
        <v>567</v>
      </c>
      <c r="AV68" s="969"/>
      <c r="AW68" s="969"/>
      <c r="AX68" s="969"/>
      <c r="AY68" s="969"/>
      <c r="AZ68" s="970" t="s">
        <v>573</v>
      </c>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569</v>
      </c>
      <c r="C69" s="962"/>
      <c r="D69" s="962"/>
      <c r="E69" s="962"/>
      <c r="F69" s="962"/>
      <c r="G69" s="962"/>
      <c r="H69" s="962"/>
      <c r="I69" s="962"/>
      <c r="J69" s="962"/>
      <c r="K69" s="962"/>
      <c r="L69" s="962"/>
      <c r="M69" s="962"/>
      <c r="N69" s="962"/>
      <c r="O69" s="962"/>
      <c r="P69" s="963"/>
      <c r="Q69" s="964">
        <v>21</v>
      </c>
      <c r="R69" s="958"/>
      <c r="S69" s="958"/>
      <c r="T69" s="958"/>
      <c r="U69" s="958"/>
      <c r="V69" s="958">
        <v>23</v>
      </c>
      <c r="W69" s="958"/>
      <c r="X69" s="958"/>
      <c r="Y69" s="958"/>
      <c r="Z69" s="958"/>
      <c r="AA69" s="958">
        <v>-1</v>
      </c>
      <c r="AB69" s="958"/>
      <c r="AC69" s="958"/>
      <c r="AD69" s="958"/>
      <c r="AE69" s="958"/>
      <c r="AF69" s="958">
        <v>-1</v>
      </c>
      <c r="AG69" s="958"/>
      <c r="AH69" s="958"/>
      <c r="AI69" s="958"/>
      <c r="AJ69" s="958"/>
      <c r="AK69" s="958" t="s">
        <v>567</v>
      </c>
      <c r="AL69" s="958"/>
      <c r="AM69" s="958"/>
      <c r="AN69" s="958"/>
      <c r="AO69" s="958"/>
      <c r="AP69" s="958" t="s">
        <v>567</v>
      </c>
      <c r="AQ69" s="958"/>
      <c r="AR69" s="958"/>
      <c r="AS69" s="958"/>
      <c r="AT69" s="958"/>
      <c r="AU69" s="958" t="s">
        <v>567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570</v>
      </c>
      <c r="C70" s="962"/>
      <c r="D70" s="962"/>
      <c r="E70" s="962"/>
      <c r="F70" s="962"/>
      <c r="G70" s="962"/>
      <c r="H70" s="962"/>
      <c r="I70" s="962"/>
      <c r="J70" s="962"/>
      <c r="K70" s="962"/>
      <c r="L70" s="962"/>
      <c r="M70" s="962"/>
      <c r="N70" s="962"/>
      <c r="O70" s="962"/>
      <c r="P70" s="963"/>
      <c r="Q70" s="964">
        <v>72</v>
      </c>
      <c r="R70" s="958"/>
      <c r="S70" s="958"/>
      <c r="T70" s="958"/>
      <c r="U70" s="958"/>
      <c r="V70" s="958">
        <v>61</v>
      </c>
      <c r="W70" s="958"/>
      <c r="X70" s="958"/>
      <c r="Y70" s="958"/>
      <c r="Z70" s="958"/>
      <c r="AA70" s="958">
        <v>11</v>
      </c>
      <c r="AB70" s="958"/>
      <c r="AC70" s="958"/>
      <c r="AD70" s="958"/>
      <c r="AE70" s="958"/>
      <c r="AF70" s="958">
        <v>11</v>
      </c>
      <c r="AG70" s="958"/>
      <c r="AH70" s="958"/>
      <c r="AI70" s="958"/>
      <c r="AJ70" s="958"/>
      <c r="AK70" s="958" t="s">
        <v>567</v>
      </c>
      <c r="AL70" s="958"/>
      <c r="AM70" s="958"/>
      <c r="AN70" s="958"/>
      <c r="AO70" s="958"/>
      <c r="AP70" s="958" t="s">
        <v>567</v>
      </c>
      <c r="AQ70" s="958"/>
      <c r="AR70" s="958"/>
      <c r="AS70" s="958"/>
      <c r="AT70" s="958"/>
      <c r="AU70" s="958" t="s">
        <v>567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571</v>
      </c>
      <c r="C71" s="962"/>
      <c r="D71" s="962"/>
      <c r="E71" s="962"/>
      <c r="F71" s="962"/>
      <c r="G71" s="962"/>
      <c r="H71" s="962"/>
      <c r="I71" s="962"/>
      <c r="J71" s="962"/>
      <c r="K71" s="962"/>
      <c r="L71" s="962"/>
      <c r="M71" s="962"/>
      <c r="N71" s="962"/>
      <c r="O71" s="962"/>
      <c r="P71" s="963"/>
      <c r="Q71" s="964">
        <v>407</v>
      </c>
      <c r="R71" s="958"/>
      <c r="S71" s="958"/>
      <c r="T71" s="958"/>
      <c r="U71" s="958"/>
      <c r="V71" s="958">
        <v>217</v>
      </c>
      <c r="W71" s="958"/>
      <c r="X71" s="958"/>
      <c r="Y71" s="958"/>
      <c r="Z71" s="958"/>
      <c r="AA71" s="958">
        <v>190</v>
      </c>
      <c r="AB71" s="958"/>
      <c r="AC71" s="958"/>
      <c r="AD71" s="958"/>
      <c r="AE71" s="958"/>
      <c r="AF71" s="958">
        <v>190</v>
      </c>
      <c r="AG71" s="958"/>
      <c r="AH71" s="958"/>
      <c r="AI71" s="958"/>
      <c r="AJ71" s="958"/>
      <c r="AK71" s="958">
        <v>114</v>
      </c>
      <c r="AL71" s="958"/>
      <c r="AM71" s="958"/>
      <c r="AN71" s="958"/>
      <c r="AO71" s="958"/>
      <c r="AP71" s="958" t="s">
        <v>567</v>
      </c>
      <c r="AQ71" s="958"/>
      <c r="AR71" s="958"/>
      <c r="AS71" s="958"/>
      <c r="AT71" s="958"/>
      <c r="AU71" s="958" t="s">
        <v>567</v>
      </c>
      <c r="AV71" s="958"/>
      <c r="AW71" s="958"/>
      <c r="AX71" s="958"/>
      <c r="AY71" s="958"/>
      <c r="AZ71" s="959" t="s">
        <v>574</v>
      </c>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572</v>
      </c>
      <c r="C72" s="962"/>
      <c r="D72" s="962"/>
      <c r="E72" s="962"/>
      <c r="F72" s="962"/>
      <c r="G72" s="962"/>
      <c r="H72" s="962"/>
      <c r="I72" s="962"/>
      <c r="J72" s="962"/>
      <c r="K72" s="962"/>
      <c r="L72" s="962"/>
      <c r="M72" s="962"/>
      <c r="N72" s="962"/>
      <c r="O72" s="962"/>
      <c r="P72" s="963"/>
      <c r="Q72" s="964">
        <v>218789</v>
      </c>
      <c r="R72" s="958"/>
      <c r="S72" s="958"/>
      <c r="T72" s="958"/>
      <c r="U72" s="958"/>
      <c r="V72" s="958">
        <v>212178</v>
      </c>
      <c r="W72" s="958"/>
      <c r="X72" s="958"/>
      <c r="Y72" s="958"/>
      <c r="Z72" s="958"/>
      <c r="AA72" s="958">
        <v>6611</v>
      </c>
      <c r="AB72" s="958"/>
      <c r="AC72" s="958"/>
      <c r="AD72" s="958"/>
      <c r="AE72" s="958"/>
      <c r="AF72" s="958">
        <v>6611</v>
      </c>
      <c r="AG72" s="958"/>
      <c r="AH72" s="958"/>
      <c r="AI72" s="958"/>
      <c r="AJ72" s="958"/>
      <c r="AK72" s="958" t="s">
        <v>567</v>
      </c>
      <c r="AL72" s="958"/>
      <c r="AM72" s="958"/>
      <c r="AN72" s="958"/>
      <c r="AO72" s="958"/>
      <c r="AP72" s="958" t="s">
        <v>567</v>
      </c>
      <c r="AQ72" s="958"/>
      <c r="AR72" s="958"/>
      <c r="AS72" s="958"/>
      <c r="AT72" s="958"/>
      <c r="AU72" s="958" t="s">
        <v>567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6741598</v>
      </c>
      <c r="AB110" s="876"/>
      <c r="AC110" s="876"/>
      <c r="AD110" s="876"/>
      <c r="AE110" s="877"/>
      <c r="AF110" s="878">
        <v>6587777</v>
      </c>
      <c r="AG110" s="876"/>
      <c r="AH110" s="876"/>
      <c r="AI110" s="876"/>
      <c r="AJ110" s="877"/>
      <c r="AK110" s="878">
        <v>6355956</v>
      </c>
      <c r="AL110" s="876"/>
      <c r="AM110" s="876"/>
      <c r="AN110" s="876"/>
      <c r="AO110" s="877"/>
      <c r="AP110" s="879">
        <v>31.8</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46070753</v>
      </c>
      <c r="BR110" s="829"/>
      <c r="BS110" s="829"/>
      <c r="BT110" s="829"/>
      <c r="BU110" s="829"/>
      <c r="BV110" s="829">
        <v>42746429</v>
      </c>
      <c r="BW110" s="829"/>
      <c r="BX110" s="829"/>
      <c r="BY110" s="829"/>
      <c r="BZ110" s="829"/>
      <c r="CA110" s="829">
        <v>39502069</v>
      </c>
      <c r="CB110" s="829"/>
      <c r="CC110" s="829"/>
      <c r="CD110" s="829"/>
      <c r="CE110" s="829"/>
      <c r="CF110" s="853">
        <v>197.8</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8918225</v>
      </c>
      <c r="BR112" s="804"/>
      <c r="BS112" s="804"/>
      <c r="BT112" s="804"/>
      <c r="BU112" s="804"/>
      <c r="BV112" s="804">
        <v>7945700</v>
      </c>
      <c r="BW112" s="804"/>
      <c r="BX112" s="804"/>
      <c r="BY112" s="804"/>
      <c r="BZ112" s="804"/>
      <c r="CA112" s="804">
        <v>7508125</v>
      </c>
      <c r="CB112" s="804"/>
      <c r="CC112" s="804"/>
      <c r="CD112" s="804"/>
      <c r="CE112" s="804"/>
      <c r="CF112" s="862">
        <v>37.6</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994697</v>
      </c>
      <c r="AB113" s="906"/>
      <c r="AC113" s="906"/>
      <c r="AD113" s="906"/>
      <c r="AE113" s="907"/>
      <c r="AF113" s="908">
        <v>973334</v>
      </c>
      <c r="AG113" s="906"/>
      <c r="AH113" s="906"/>
      <c r="AI113" s="906"/>
      <c r="AJ113" s="907"/>
      <c r="AK113" s="908">
        <v>971604</v>
      </c>
      <c r="AL113" s="906"/>
      <c r="AM113" s="906"/>
      <c r="AN113" s="906"/>
      <c r="AO113" s="907"/>
      <c r="AP113" s="909">
        <v>4.9000000000000004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7214659</v>
      </c>
      <c r="BR114" s="804"/>
      <c r="BS114" s="804"/>
      <c r="BT114" s="804"/>
      <c r="BU114" s="804"/>
      <c r="BV114" s="804">
        <v>7118219</v>
      </c>
      <c r="BW114" s="804"/>
      <c r="BX114" s="804"/>
      <c r="BY114" s="804"/>
      <c r="BZ114" s="804"/>
      <c r="CA114" s="804">
        <v>7303381</v>
      </c>
      <c r="CB114" s="804"/>
      <c r="CC114" s="804"/>
      <c r="CD114" s="804"/>
      <c r="CE114" s="804"/>
      <c r="CF114" s="862">
        <v>36.6</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43</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30946</v>
      </c>
      <c r="BR115" s="804"/>
      <c r="BS115" s="804"/>
      <c r="BT115" s="804"/>
      <c r="BU115" s="804"/>
      <c r="BV115" s="804">
        <v>50513</v>
      </c>
      <c r="BW115" s="804"/>
      <c r="BX115" s="804"/>
      <c r="BY115" s="804"/>
      <c r="BZ115" s="804"/>
      <c r="CA115" s="804">
        <v>64996</v>
      </c>
      <c r="CB115" s="804"/>
      <c r="CC115" s="804"/>
      <c r="CD115" s="804"/>
      <c r="CE115" s="804"/>
      <c r="CF115" s="862">
        <v>0.3</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340</v>
      </c>
      <c r="AB116" s="767"/>
      <c r="AC116" s="767"/>
      <c r="AD116" s="767"/>
      <c r="AE116" s="768"/>
      <c r="AF116" s="769">
        <v>340</v>
      </c>
      <c r="AG116" s="767"/>
      <c r="AH116" s="767"/>
      <c r="AI116" s="767"/>
      <c r="AJ116" s="768"/>
      <c r="AK116" s="769">
        <v>195</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7736678</v>
      </c>
      <c r="AB117" s="890"/>
      <c r="AC117" s="890"/>
      <c r="AD117" s="890"/>
      <c r="AE117" s="891"/>
      <c r="AF117" s="892">
        <v>7561451</v>
      </c>
      <c r="AG117" s="890"/>
      <c r="AH117" s="890"/>
      <c r="AI117" s="890"/>
      <c r="AJ117" s="891"/>
      <c r="AK117" s="892">
        <v>7327755</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62234583</v>
      </c>
      <c r="BR119" s="832"/>
      <c r="BS119" s="832"/>
      <c r="BT119" s="832"/>
      <c r="BU119" s="832"/>
      <c r="BV119" s="832">
        <v>57860861</v>
      </c>
      <c r="BW119" s="832"/>
      <c r="BX119" s="832"/>
      <c r="BY119" s="832"/>
      <c r="BZ119" s="832"/>
      <c r="CA119" s="832">
        <v>54378571</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20198933</v>
      </c>
      <c r="BR120" s="829"/>
      <c r="BS120" s="829"/>
      <c r="BT120" s="829"/>
      <c r="BU120" s="829"/>
      <c r="BV120" s="829">
        <v>19064194</v>
      </c>
      <c r="BW120" s="829"/>
      <c r="BX120" s="829"/>
      <c r="BY120" s="829"/>
      <c r="BZ120" s="829"/>
      <c r="CA120" s="829">
        <v>18703216</v>
      </c>
      <c r="CB120" s="829"/>
      <c r="CC120" s="829"/>
      <c r="CD120" s="829"/>
      <c r="CE120" s="829"/>
      <c r="CF120" s="853">
        <v>93.6</v>
      </c>
      <c r="CG120" s="854"/>
      <c r="CH120" s="854"/>
      <c r="CI120" s="854"/>
      <c r="CJ120" s="854"/>
      <c r="CK120" s="855" t="s">
        <v>451</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4946630</v>
      </c>
      <c r="DH120" s="829"/>
      <c r="DI120" s="829"/>
      <c r="DJ120" s="829"/>
      <c r="DK120" s="829"/>
      <c r="DL120" s="829">
        <v>4230039</v>
      </c>
      <c r="DM120" s="829"/>
      <c r="DN120" s="829"/>
      <c r="DO120" s="829"/>
      <c r="DP120" s="829"/>
      <c r="DQ120" s="829">
        <v>6196044</v>
      </c>
      <c r="DR120" s="829"/>
      <c r="DS120" s="829"/>
      <c r="DT120" s="829"/>
      <c r="DU120" s="829"/>
      <c r="DV120" s="830">
        <v>31</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2933765</v>
      </c>
      <c r="BR121" s="804"/>
      <c r="BS121" s="804"/>
      <c r="BT121" s="804"/>
      <c r="BU121" s="804"/>
      <c r="BV121" s="804">
        <v>2733494</v>
      </c>
      <c r="BW121" s="804"/>
      <c r="BX121" s="804"/>
      <c r="BY121" s="804"/>
      <c r="BZ121" s="804"/>
      <c r="CA121" s="804">
        <v>2444249</v>
      </c>
      <c r="CB121" s="804"/>
      <c r="CC121" s="804"/>
      <c r="CD121" s="804"/>
      <c r="CE121" s="804"/>
      <c r="CF121" s="862">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1414936</v>
      </c>
      <c r="DH121" s="804"/>
      <c r="DI121" s="804"/>
      <c r="DJ121" s="804"/>
      <c r="DK121" s="804"/>
      <c r="DL121" s="804">
        <v>1313163</v>
      </c>
      <c r="DM121" s="804"/>
      <c r="DN121" s="804"/>
      <c r="DO121" s="804"/>
      <c r="DP121" s="804"/>
      <c r="DQ121" s="804">
        <v>1242640</v>
      </c>
      <c r="DR121" s="804"/>
      <c r="DS121" s="804"/>
      <c r="DT121" s="804"/>
      <c r="DU121" s="804"/>
      <c r="DV121" s="781">
        <v>6.2</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39939212</v>
      </c>
      <c r="BR122" s="832"/>
      <c r="BS122" s="832"/>
      <c r="BT122" s="832"/>
      <c r="BU122" s="832"/>
      <c r="BV122" s="832">
        <v>39243112</v>
      </c>
      <c r="BW122" s="832"/>
      <c r="BX122" s="832"/>
      <c r="BY122" s="832"/>
      <c r="BZ122" s="832"/>
      <c r="CA122" s="832">
        <v>35137419</v>
      </c>
      <c r="CB122" s="832"/>
      <c r="CC122" s="832"/>
      <c r="CD122" s="832"/>
      <c r="CE122" s="832"/>
      <c r="CF122" s="833">
        <v>175.9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71950</v>
      </c>
      <c r="DH122" s="804"/>
      <c r="DI122" s="804"/>
      <c r="DJ122" s="804"/>
      <c r="DK122" s="804"/>
      <c r="DL122" s="804">
        <v>59981</v>
      </c>
      <c r="DM122" s="804"/>
      <c r="DN122" s="804"/>
      <c r="DO122" s="804"/>
      <c r="DP122" s="804"/>
      <c r="DQ122" s="804">
        <v>52073</v>
      </c>
      <c r="DR122" s="804"/>
      <c r="DS122" s="804"/>
      <c r="DT122" s="804"/>
      <c r="DU122" s="804"/>
      <c r="DV122" s="781">
        <v>0.3</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63071910</v>
      </c>
      <c r="BR123" s="820"/>
      <c r="BS123" s="820"/>
      <c r="BT123" s="820"/>
      <c r="BU123" s="820"/>
      <c r="BV123" s="820">
        <v>61040800</v>
      </c>
      <c r="BW123" s="820"/>
      <c r="BX123" s="820"/>
      <c r="BY123" s="820"/>
      <c r="BZ123" s="820"/>
      <c r="CA123" s="820">
        <v>56284884</v>
      </c>
      <c r="CB123" s="820"/>
      <c r="CC123" s="820"/>
      <c r="CD123" s="820"/>
      <c r="CE123" s="820"/>
      <c r="CF123" s="735"/>
      <c r="CG123" s="736"/>
      <c r="CH123" s="736"/>
      <c r="CI123" s="736"/>
      <c r="CJ123" s="821"/>
      <c r="CK123" s="856"/>
      <c r="CL123" s="842"/>
      <c r="CM123" s="842"/>
      <c r="CN123" s="842"/>
      <c r="CO123" s="843"/>
      <c r="CP123" s="822" t="s">
        <v>399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v>9287</v>
      </c>
      <c r="DR123" s="767"/>
      <c r="DS123" s="767"/>
      <c r="DT123" s="767"/>
      <c r="DU123" s="768"/>
      <c r="DV123" s="811">
        <v>0</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2484709</v>
      </c>
      <c r="DH124" s="751"/>
      <c r="DI124" s="751"/>
      <c r="DJ124" s="751"/>
      <c r="DK124" s="752"/>
      <c r="DL124" s="753">
        <v>2342517</v>
      </c>
      <c r="DM124" s="751"/>
      <c r="DN124" s="751"/>
      <c r="DO124" s="751"/>
      <c r="DP124" s="752"/>
      <c r="DQ124" s="753">
        <v>8081</v>
      </c>
      <c r="DR124" s="751"/>
      <c r="DS124" s="751"/>
      <c r="DT124" s="751"/>
      <c r="DU124" s="752"/>
      <c r="DV124" s="835">
        <v>0</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43</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438745</v>
      </c>
      <c r="AB128" s="788"/>
      <c r="AC128" s="788"/>
      <c r="AD128" s="788"/>
      <c r="AE128" s="789"/>
      <c r="AF128" s="790">
        <v>316842</v>
      </c>
      <c r="AG128" s="788"/>
      <c r="AH128" s="788"/>
      <c r="AI128" s="788"/>
      <c r="AJ128" s="789"/>
      <c r="AK128" s="790">
        <v>356296</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12.09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v>30946</v>
      </c>
      <c r="DH128" s="778"/>
      <c r="DI128" s="778"/>
      <c r="DJ128" s="778"/>
      <c r="DK128" s="778"/>
      <c r="DL128" s="778">
        <v>50513</v>
      </c>
      <c r="DM128" s="778"/>
      <c r="DN128" s="778"/>
      <c r="DO128" s="778"/>
      <c r="DP128" s="778"/>
      <c r="DQ128" s="778">
        <v>64996</v>
      </c>
      <c r="DR128" s="778"/>
      <c r="DS128" s="778"/>
      <c r="DT128" s="778"/>
      <c r="DU128" s="778"/>
      <c r="DV128" s="779">
        <v>0.3</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24799323</v>
      </c>
      <c r="AB129" s="767"/>
      <c r="AC129" s="767"/>
      <c r="AD129" s="767"/>
      <c r="AE129" s="768"/>
      <c r="AF129" s="769">
        <v>24915641</v>
      </c>
      <c r="AG129" s="767"/>
      <c r="AH129" s="767"/>
      <c r="AI129" s="767"/>
      <c r="AJ129" s="768"/>
      <c r="AK129" s="769">
        <v>24967180</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17.09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5330765</v>
      </c>
      <c r="AB130" s="767"/>
      <c r="AC130" s="767"/>
      <c r="AD130" s="767"/>
      <c r="AE130" s="768"/>
      <c r="AF130" s="769">
        <v>5168898</v>
      </c>
      <c r="AG130" s="767"/>
      <c r="AH130" s="767"/>
      <c r="AI130" s="767"/>
      <c r="AJ130" s="768"/>
      <c r="AK130" s="769">
        <v>4994283</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19468558</v>
      </c>
      <c r="AB131" s="751"/>
      <c r="AC131" s="751"/>
      <c r="AD131" s="751"/>
      <c r="AE131" s="752"/>
      <c r="AF131" s="753">
        <v>19746743</v>
      </c>
      <c r="AG131" s="751"/>
      <c r="AH131" s="751"/>
      <c r="AI131" s="751"/>
      <c r="AJ131" s="752"/>
      <c r="AK131" s="753">
        <v>19972897</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10.10433336</v>
      </c>
      <c r="AB132" s="732"/>
      <c r="AC132" s="732"/>
      <c r="AD132" s="732"/>
      <c r="AE132" s="733"/>
      <c r="AF132" s="734">
        <v>10.51166261</v>
      </c>
      <c r="AG132" s="732"/>
      <c r="AH132" s="732"/>
      <c r="AI132" s="732"/>
      <c r="AJ132" s="733"/>
      <c r="AK132" s="734">
        <v>9.8992950299999993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9.6999999999999993</v>
      </c>
      <c r="AB133" s="711"/>
      <c r="AC133" s="711"/>
      <c r="AD133" s="711"/>
      <c r="AE133" s="712"/>
      <c r="AF133" s="710">
        <v>10</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iMq2mHYw40r0a6JrWnYqytqLP1pTYJ+W+eHZJOZZxf4smptaDtrbh/WdeT6seht4GfoYm1KlKNQibf3IOeg8g==" saltValue="ShR5NhyZHdGBDWaznz2L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M76" sqref="DM7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l8bRARR3fC/ZimDrm01ECrfctj2SQRd0lzEewhQ8EI+VJ6oXYH8QxoLuAKzIPYqA840Nu8JMI0R4fNtz9jmQQ==" saltValue="3id3BNHjDpnPaksGqAY2w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kx7bg0LkzmvaeSsLdW6yKR2YO3NKlVtKVcr3QOmKhQcckZeNqq3vuL5cor8ANju5FYfCnDcIQfo2dsgGeb41A==" saltValue="RIGbtWeL2QimO1C2krG1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7605895</v>
      </c>
      <c r="AP9" s="262">
        <v>118012</v>
      </c>
      <c r="AQ9" s="263">
        <v>80646</v>
      </c>
      <c r="AR9" s="264">
        <v>46.3</v>
      </c>
    </row>
    <row r="10" spans="1:46" ht="13.5" customHeight="1" x14ac:dyDescent="0.15">
      <c r="A10" s="247"/>
      <c r="AK10" s="1117" t="s">
        <v>490</v>
      </c>
      <c r="AL10" s="1118"/>
      <c r="AM10" s="1118"/>
      <c r="AN10" s="1119"/>
      <c r="AO10" s="265">
        <v>64</v>
      </c>
      <c r="AP10" s="265">
        <v>1</v>
      </c>
      <c r="AQ10" s="266">
        <v>6637</v>
      </c>
      <c r="AR10" s="267">
        <v>-100</v>
      </c>
    </row>
    <row r="11" spans="1:46" ht="13.5" customHeight="1" x14ac:dyDescent="0.15">
      <c r="A11" s="247"/>
      <c r="AK11" s="1117" t="s">
        <v>491</v>
      </c>
      <c r="AL11" s="1118"/>
      <c r="AM11" s="1118"/>
      <c r="AN11" s="1119"/>
      <c r="AO11" s="265">
        <v>13514</v>
      </c>
      <c r="AP11" s="265">
        <v>210</v>
      </c>
      <c r="AQ11" s="266">
        <v>1119</v>
      </c>
      <c r="AR11" s="267">
        <v>-81.2</v>
      </c>
    </row>
    <row r="12" spans="1:46" ht="13.5" customHeight="1" x14ac:dyDescent="0.15">
      <c r="A12" s="247"/>
      <c r="AK12" s="1117" t="s">
        <v>492</v>
      </c>
      <c r="AL12" s="1118"/>
      <c r="AM12" s="1118"/>
      <c r="AN12" s="1119"/>
      <c r="AO12" s="265" t="s">
        <v>493</v>
      </c>
      <c r="AP12" s="265" t="s">
        <v>493</v>
      </c>
      <c r="AQ12" s="266">
        <v>8</v>
      </c>
      <c r="AR12" s="267" t="s">
        <v>493</v>
      </c>
    </row>
    <row r="13" spans="1:46" ht="13.5" customHeight="1" x14ac:dyDescent="0.15">
      <c r="A13" s="247"/>
      <c r="AK13" s="1117" t="s">
        <v>494</v>
      </c>
      <c r="AL13" s="1118"/>
      <c r="AM13" s="1118"/>
      <c r="AN13" s="1119"/>
      <c r="AO13" s="265">
        <v>79013</v>
      </c>
      <c r="AP13" s="265">
        <v>1226</v>
      </c>
      <c r="AQ13" s="266">
        <v>2502</v>
      </c>
      <c r="AR13" s="267">
        <v>-51</v>
      </c>
    </row>
    <row r="14" spans="1:46" ht="13.5" customHeight="1" x14ac:dyDescent="0.15">
      <c r="A14" s="247"/>
      <c r="AK14" s="1117" t="s">
        <v>495</v>
      </c>
      <c r="AL14" s="1118"/>
      <c r="AM14" s="1118"/>
      <c r="AN14" s="1119"/>
      <c r="AO14" s="265">
        <v>204294</v>
      </c>
      <c r="AP14" s="265">
        <v>3170</v>
      </c>
      <c r="AQ14" s="266">
        <v>1863</v>
      </c>
      <c r="AR14" s="267">
        <v>70.2</v>
      </c>
    </row>
    <row r="15" spans="1:46" ht="13.5" customHeight="1" x14ac:dyDescent="0.15">
      <c r="A15" s="247"/>
      <c r="AK15" s="1120" t="s">
        <v>496</v>
      </c>
      <c r="AL15" s="1121"/>
      <c r="AM15" s="1121"/>
      <c r="AN15" s="1122"/>
      <c r="AO15" s="265">
        <v>-381315</v>
      </c>
      <c r="AP15" s="265">
        <v>-5916</v>
      </c>
      <c r="AQ15" s="266">
        <v>-4800</v>
      </c>
      <c r="AR15" s="267">
        <v>23.3</v>
      </c>
    </row>
    <row r="16" spans="1:46" x14ac:dyDescent="0.15">
      <c r="A16" s="247"/>
      <c r="AK16" s="1120" t="s">
        <v>177</v>
      </c>
      <c r="AL16" s="1121"/>
      <c r="AM16" s="1121"/>
      <c r="AN16" s="1122"/>
      <c r="AO16" s="265">
        <v>7521465</v>
      </c>
      <c r="AP16" s="265">
        <v>116702</v>
      </c>
      <c r="AQ16" s="266">
        <v>87975</v>
      </c>
      <c r="AR16" s="267">
        <v>32.700000000000003</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11.48</v>
      </c>
      <c r="AP21" s="278">
        <v>7.71</v>
      </c>
      <c r="AQ21" s="279">
        <v>3.77</v>
      </c>
      <c r="AS21" s="280"/>
      <c r="AT21" s="276"/>
    </row>
    <row r="22" spans="1:46" s="248" customFormat="1" x14ac:dyDescent="0.15">
      <c r="A22" s="276"/>
      <c r="AK22" s="1123" t="s">
        <v>502</v>
      </c>
      <c r="AL22" s="1124"/>
      <c r="AM22" s="1124"/>
      <c r="AN22" s="1125"/>
      <c r="AO22" s="281">
        <v>99.8</v>
      </c>
      <c r="AP22" s="282">
        <v>98.3</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6355956</v>
      </c>
      <c r="AP32" s="291">
        <v>98618</v>
      </c>
      <c r="AQ32" s="292">
        <v>41451</v>
      </c>
      <c r="AR32" s="293">
        <v>137.9</v>
      </c>
    </row>
    <row r="33" spans="1:46" ht="13.5" customHeight="1" x14ac:dyDescent="0.15">
      <c r="A33" s="247"/>
      <c r="AK33" s="1107" t="s">
        <v>507</v>
      </c>
      <c r="AL33" s="1108"/>
      <c r="AM33" s="1108"/>
      <c r="AN33" s="1109"/>
      <c r="AO33" s="291" t="s">
        <v>493</v>
      </c>
      <c r="AP33" s="291" t="s">
        <v>493</v>
      </c>
      <c r="AQ33" s="292" t="s">
        <v>493</v>
      </c>
      <c r="AR33" s="293" t="s">
        <v>493</v>
      </c>
    </row>
    <row r="34" spans="1:46" ht="27" customHeight="1" x14ac:dyDescent="0.15">
      <c r="A34" s="247"/>
      <c r="AK34" s="1107" t="s">
        <v>508</v>
      </c>
      <c r="AL34" s="1108"/>
      <c r="AM34" s="1108"/>
      <c r="AN34" s="1109"/>
      <c r="AO34" s="291" t="s">
        <v>493</v>
      </c>
      <c r="AP34" s="291" t="s">
        <v>493</v>
      </c>
      <c r="AQ34" s="292">
        <v>35</v>
      </c>
      <c r="AR34" s="293" t="s">
        <v>493</v>
      </c>
    </row>
    <row r="35" spans="1:46" ht="27" customHeight="1" x14ac:dyDescent="0.15">
      <c r="A35" s="247"/>
      <c r="AK35" s="1107" t="s">
        <v>509</v>
      </c>
      <c r="AL35" s="1108"/>
      <c r="AM35" s="1108"/>
      <c r="AN35" s="1109"/>
      <c r="AO35" s="291">
        <v>971604</v>
      </c>
      <c r="AP35" s="291">
        <v>15075</v>
      </c>
      <c r="AQ35" s="292">
        <v>11775</v>
      </c>
      <c r="AR35" s="293">
        <v>28</v>
      </c>
    </row>
    <row r="36" spans="1:46" ht="27" customHeight="1" x14ac:dyDescent="0.15">
      <c r="A36" s="247"/>
      <c r="AK36" s="1107" t="s">
        <v>510</v>
      </c>
      <c r="AL36" s="1108"/>
      <c r="AM36" s="1108"/>
      <c r="AN36" s="1109"/>
      <c r="AO36" s="291" t="s">
        <v>493</v>
      </c>
      <c r="AP36" s="291" t="s">
        <v>493</v>
      </c>
      <c r="AQ36" s="292">
        <v>2188</v>
      </c>
      <c r="AR36" s="293" t="s">
        <v>493</v>
      </c>
    </row>
    <row r="37" spans="1:46" ht="13.5" customHeight="1" x14ac:dyDescent="0.15">
      <c r="A37" s="247"/>
      <c r="AK37" s="1107" t="s">
        <v>511</v>
      </c>
      <c r="AL37" s="1108"/>
      <c r="AM37" s="1108"/>
      <c r="AN37" s="1109"/>
      <c r="AO37" s="291" t="s">
        <v>493</v>
      </c>
      <c r="AP37" s="291" t="s">
        <v>493</v>
      </c>
      <c r="AQ37" s="292">
        <v>531</v>
      </c>
      <c r="AR37" s="293" t="s">
        <v>493</v>
      </c>
    </row>
    <row r="38" spans="1:46" ht="27" customHeight="1" x14ac:dyDescent="0.15">
      <c r="A38" s="247"/>
      <c r="AK38" s="1110" t="s">
        <v>512</v>
      </c>
      <c r="AL38" s="1111"/>
      <c r="AM38" s="1111"/>
      <c r="AN38" s="1112"/>
      <c r="AO38" s="294">
        <v>195</v>
      </c>
      <c r="AP38" s="294">
        <v>3</v>
      </c>
      <c r="AQ38" s="295">
        <v>1</v>
      </c>
      <c r="AR38" s="283">
        <v>200</v>
      </c>
      <c r="AS38" s="290"/>
    </row>
    <row r="39" spans="1:46" x14ac:dyDescent="0.15">
      <c r="A39" s="247"/>
      <c r="AK39" s="1110" t="s">
        <v>513</v>
      </c>
      <c r="AL39" s="1111"/>
      <c r="AM39" s="1111"/>
      <c r="AN39" s="1112"/>
      <c r="AO39" s="291">
        <v>-356296</v>
      </c>
      <c r="AP39" s="291">
        <v>-5528</v>
      </c>
      <c r="AQ39" s="292">
        <v>-5414</v>
      </c>
      <c r="AR39" s="293">
        <v>2.1</v>
      </c>
      <c r="AS39" s="290"/>
    </row>
    <row r="40" spans="1:46" ht="27" customHeight="1" x14ac:dyDescent="0.15">
      <c r="A40" s="247"/>
      <c r="AK40" s="1107" t="s">
        <v>514</v>
      </c>
      <c r="AL40" s="1108"/>
      <c r="AM40" s="1108"/>
      <c r="AN40" s="1109"/>
      <c r="AO40" s="291">
        <v>-4994283</v>
      </c>
      <c r="AP40" s="291">
        <v>-77491</v>
      </c>
      <c r="AQ40" s="292">
        <v>-35360</v>
      </c>
      <c r="AR40" s="293">
        <v>119.1</v>
      </c>
      <c r="AS40" s="290"/>
    </row>
    <row r="41" spans="1:46" x14ac:dyDescent="0.15">
      <c r="A41" s="247"/>
      <c r="AK41" s="1113" t="s">
        <v>287</v>
      </c>
      <c r="AL41" s="1114"/>
      <c r="AM41" s="1114"/>
      <c r="AN41" s="1115"/>
      <c r="AO41" s="291">
        <v>1977176</v>
      </c>
      <c r="AP41" s="291">
        <v>30678</v>
      </c>
      <c r="AQ41" s="292">
        <v>15207</v>
      </c>
      <c r="AR41" s="293">
        <v>101.7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9606670</v>
      </c>
      <c r="AN51" s="313">
        <v>138015</v>
      </c>
      <c r="AO51" s="314">
        <v>0.2</v>
      </c>
      <c r="AP51" s="315">
        <v>70329</v>
      </c>
      <c r="AQ51" s="316">
        <v>0.2</v>
      </c>
      <c r="AR51" s="317">
        <v>0</v>
      </c>
    </row>
    <row r="52" spans="1:44" x14ac:dyDescent="0.15">
      <c r="A52" s="247"/>
      <c r="AK52" s="318"/>
      <c r="AL52" s="319" t="s">
        <v>524</v>
      </c>
      <c r="AM52" s="320">
        <v>3022986</v>
      </c>
      <c r="AN52" s="321">
        <v>43430</v>
      </c>
      <c r="AO52" s="322">
        <v>-27.3</v>
      </c>
      <c r="AP52" s="323">
        <v>39403</v>
      </c>
      <c r="AQ52" s="324">
        <v>9.1</v>
      </c>
      <c r="AR52" s="325">
        <v>-36.4</v>
      </c>
    </row>
    <row r="53" spans="1:44" x14ac:dyDescent="0.15">
      <c r="A53" s="247"/>
      <c r="AK53" s="303" t="s">
        <v>525</v>
      </c>
      <c r="AL53" s="304"/>
      <c r="AM53" s="312">
        <v>6233539</v>
      </c>
      <c r="AN53" s="313">
        <v>91182</v>
      </c>
      <c r="AO53" s="314">
        <v>-33.9</v>
      </c>
      <c r="AP53" s="315">
        <v>54225</v>
      </c>
      <c r="AQ53" s="316">
        <v>-22.9</v>
      </c>
      <c r="AR53" s="317">
        <v>-11</v>
      </c>
    </row>
    <row r="54" spans="1:44" x14ac:dyDescent="0.15">
      <c r="A54" s="247"/>
      <c r="AK54" s="318"/>
      <c r="AL54" s="319" t="s">
        <v>524</v>
      </c>
      <c r="AM54" s="320">
        <v>2562415</v>
      </c>
      <c r="AN54" s="321">
        <v>37482</v>
      </c>
      <c r="AO54" s="322">
        <v>-13.7</v>
      </c>
      <c r="AP54" s="323">
        <v>27337</v>
      </c>
      <c r="AQ54" s="324">
        <v>-30.6</v>
      </c>
      <c r="AR54" s="325">
        <v>16.899999999999999</v>
      </c>
    </row>
    <row r="55" spans="1:44" x14ac:dyDescent="0.15">
      <c r="A55" s="247"/>
      <c r="AK55" s="303" t="s">
        <v>526</v>
      </c>
      <c r="AL55" s="304"/>
      <c r="AM55" s="312">
        <v>5155571</v>
      </c>
      <c r="AN55" s="313">
        <v>76804</v>
      </c>
      <c r="AO55" s="314">
        <v>-15.8</v>
      </c>
      <c r="AP55" s="315">
        <v>54016</v>
      </c>
      <c r="AQ55" s="316">
        <v>-0.4</v>
      </c>
      <c r="AR55" s="317">
        <v>-15.4</v>
      </c>
    </row>
    <row r="56" spans="1:44" x14ac:dyDescent="0.15">
      <c r="A56" s="247"/>
      <c r="AK56" s="318"/>
      <c r="AL56" s="319" t="s">
        <v>524</v>
      </c>
      <c r="AM56" s="320">
        <v>2451751</v>
      </c>
      <c r="AN56" s="321">
        <v>36525</v>
      </c>
      <c r="AO56" s="322">
        <v>-2.6</v>
      </c>
      <c r="AP56" s="323">
        <v>28078</v>
      </c>
      <c r="AQ56" s="324">
        <v>2.7</v>
      </c>
      <c r="AR56" s="325">
        <v>-5.3</v>
      </c>
    </row>
    <row r="57" spans="1:44" x14ac:dyDescent="0.15">
      <c r="A57" s="247"/>
      <c r="AK57" s="303" t="s">
        <v>527</v>
      </c>
      <c r="AL57" s="304"/>
      <c r="AM57" s="312">
        <v>6214238</v>
      </c>
      <c r="AN57" s="313">
        <v>94695</v>
      </c>
      <c r="AO57" s="314">
        <v>23.3</v>
      </c>
      <c r="AP57" s="315">
        <v>52786</v>
      </c>
      <c r="AQ57" s="316">
        <v>-2.2999999999999998</v>
      </c>
      <c r="AR57" s="317">
        <v>25.6</v>
      </c>
    </row>
    <row r="58" spans="1:44" x14ac:dyDescent="0.15">
      <c r="A58" s="247"/>
      <c r="AK58" s="318"/>
      <c r="AL58" s="319" t="s">
        <v>524</v>
      </c>
      <c r="AM58" s="320">
        <v>2349508</v>
      </c>
      <c r="AN58" s="321">
        <v>35803</v>
      </c>
      <c r="AO58" s="322">
        <v>-2</v>
      </c>
      <c r="AP58" s="323">
        <v>28742</v>
      </c>
      <c r="AQ58" s="324">
        <v>2.4</v>
      </c>
      <c r="AR58" s="325">
        <v>-4.4000000000000004</v>
      </c>
    </row>
    <row r="59" spans="1:44" x14ac:dyDescent="0.15">
      <c r="A59" s="247"/>
      <c r="AK59" s="303" t="s">
        <v>528</v>
      </c>
      <c r="AL59" s="304"/>
      <c r="AM59" s="312">
        <v>6068477</v>
      </c>
      <c r="AN59" s="313">
        <v>94158</v>
      </c>
      <c r="AO59" s="314">
        <v>-0.6</v>
      </c>
      <c r="AP59" s="315">
        <v>58465</v>
      </c>
      <c r="AQ59" s="316">
        <v>10.8</v>
      </c>
      <c r="AR59" s="317">
        <v>-11.4</v>
      </c>
    </row>
    <row r="60" spans="1:44" x14ac:dyDescent="0.15">
      <c r="A60" s="247"/>
      <c r="AK60" s="318"/>
      <c r="AL60" s="319" t="s">
        <v>524</v>
      </c>
      <c r="AM60" s="320">
        <v>2343797</v>
      </c>
      <c r="AN60" s="321">
        <v>36366</v>
      </c>
      <c r="AO60" s="322">
        <v>1.6</v>
      </c>
      <c r="AP60" s="323">
        <v>34452</v>
      </c>
      <c r="AQ60" s="324">
        <v>19.899999999999999</v>
      </c>
      <c r="AR60" s="325">
        <v>-18.3</v>
      </c>
    </row>
    <row r="61" spans="1:44" x14ac:dyDescent="0.15">
      <c r="A61" s="247"/>
      <c r="AK61" s="303" t="s">
        <v>529</v>
      </c>
      <c r="AL61" s="326"/>
      <c r="AM61" s="312">
        <v>6655699</v>
      </c>
      <c r="AN61" s="313">
        <v>98971</v>
      </c>
      <c r="AO61" s="314">
        <v>-5.4</v>
      </c>
      <c r="AP61" s="315">
        <v>57964</v>
      </c>
      <c r="AQ61" s="327">
        <v>-2.9</v>
      </c>
      <c r="AR61" s="317">
        <v>-2.5</v>
      </c>
    </row>
    <row r="62" spans="1:44" x14ac:dyDescent="0.15">
      <c r="A62" s="247"/>
      <c r="AK62" s="318"/>
      <c r="AL62" s="319" t="s">
        <v>524</v>
      </c>
      <c r="AM62" s="320">
        <v>2546091</v>
      </c>
      <c r="AN62" s="321">
        <v>37921</v>
      </c>
      <c r="AO62" s="322">
        <v>-8.8000000000000007</v>
      </c>
      <c r="AP62" s="323">
        <v>31602</v>
      </c>
      <c r="AQ62" s="324">
        <v>0.7</v>
      </c>
      <c r="AR62" s="325">
        <v>-9.5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mLSMAKqikyhjVx89Is/lIoRAIJIrndax6YEBSgAN7ikukh7fcaqi7FYp5Cpr8HUWUvrafTq3jHx15UIUAYs2g==" saltValue="jf9lw31O9zD6b+JcO4c6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K84" sqref="BK84"/>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HqXd+tQi7JrpvMzpt7TC0MmCFK1TMQxEccUvmiZh3r+1++iZHDBKZ5Q2C5XnLsNuw8n9Et+Q1qxqaalaFHDA4w==" saltValue="RofheumjthzKy1tVQdW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70" zoomScaleNormal="90" zoomScaleSheetLayoutView="70"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64AF22Yyv0T3avGajaSYQ/4dOfUu9snqO7Ne8VRnYBCWZsBLsVlfcUY1ywNa4fTOIJluXkt85r4d4PLyL73cUw==" saltValue="Bf7JWmBmRI3VojDJ3N5u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22.92</v>
      </c>
      <c r="G47" s="12">
        <v>24.64</v>
      </c>
      <c r="H47" s="12">
        <v>25.26</v>
      </c>
      <c r="I47" s="12">
        <v>24</v>
      </c>
      <c r="J47" s="13">
        <v>23.62</v>
      </c>
    </row>
    <row r="48" spans="2:10" ht="57.75" customHeight="1" x14ac:dyDescent="0.15">
      <c r="B48" s="14"/>
      <c r="C48" s="1128" t="s">
        <v>4</v>
      </c>
      <c r="D48" s="1128"/>
      <c r="E48" s="1129"/>
      <c r="F48" s="15">
        <v>2.75</v>
      </c>
      <c r="G48" s="16">
        <v>3.45</v>
      </c>
      <c r="H48" s="16">
        <v>3.34</v>
      </c>
      <c r="I48" s="16">
        <v>4.09</v>
      </c>
      <c r="J48" s="17">
        <v>3.38</v>
      </c>
    </row>
    <row r="49" spans="2:10" ht="57.75" customHeight="1" thickBot="1" x14ac:dyDescent="0.2">
      <c r="B49" s="18"/>
      <c r="C49" s="1130" t="s">
        <v>5</v>
      </c>
      <c r="D49" s="1130"/>
      <c r="E49" s="1131"/>
      <c r="F49" s="19" t="s">
        <v>536</v>
      </c>
      <c r="G49" s="20">
        <v>3.07</v>
      </c>
      <c r="H49" s="20" t="s">
        <v>537</v>
      </c>
      <c r="I49" s="20">
        <v>1.06</v>
      </c>
      <c r="J49" s="21" t="s">
        <v>538</v>
      </c>
    </row>
    <row r="50" spans="2:10" x14ac:dyDescent="0.15"/>
  </sheetData>
  <sheetProtection algorithmName="SHA-512" hashValue="m8p4i/bxkNYYJE0daiUw8huyVo3fWV1/bsgG9shNvgr7u/4rHgHNYKXq9l7OPaK5qCBnJ5WMCxeLPNzVwWxhGA==" saltValue="Jv9Zj7fs/py4peyIvwjC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2026-03-09T07:58:50Z</cp:lastPrinted>
  <dcterms:created xsi:type="dcterms:W3CDTF">2026-02-23T09:41:33Z</dcterms:created>
  <dcterms:modified xsi:type="dcterms:W3CDTF">2026-03-19T02:22:20Z</dcterms:modified>
  <cp:category/>
</cp:coreProperties>
</file>