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8年度\決算統計\01普通会計\R6財政状況資料集\01_3月公表分\06_HP公開\"/>
    </mc:Choice>
  </mc:AlternateContent>
  <xr:revisionPtr revIDLastSave="0" documentId="13_ncr:1_{72D368F6-D66E-4B9D-85FF-E5B01C555DE5}"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BW40" i="10"/>
  <c r="BE40" i="10"/>
  <c r="AM40" i="10"/>
  <c r="U40" i="10"/>
  <c r="C40" i="10"/>
  <c r="BW39" i="10"/>
  <c r="BE39" i="10"/>
  <c r="AM39" i="10"/>
  <c r="U39" i="10"/>
  <c r="C39" i="10"/>
  <c r="BE38" i="10"/>
  <c r="AM38" i="10"/>
  <c r="U38" i="10"/>
  <c r="C38" i="10"/>
  <c r="BE37" i="10"/>
  <c r="AM37" i="10"/>
  <c r="U37" i="10"/>
  <c r="BE36" i="10"/>
  <c r="AM36" i="10"/>
  <c r="BE35" i="10"/>
  <c r="BE34" i="10"/>
  <c r="C34" i="10"/>
  <c r="C35" i="10" s="1"/>
  <c r="C36" i="10" l="1"/>
  <c r="C37" i="10" s="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l="1"/>
  <c r="BW34" i="10"/>
  <c r="BW35" i="10" s="1"/>
  <c r="BW36" i="10" s="1"/>
  <c r="BW37" i="10" s="1"/>
  <c r="BW38" i="10" s="1"/>
  <c r="CO34" i="10" l="1"/>
  <c r="CO35" i="10" s="1"/>
  <c r="CO36" i="10" s="1"/>
  <c r="CO37" i="10" s="1"/>
  <c r="CO38" i="10" s="1"/>
  <c r="CO39" i="10" s="1"/>
  <c r="CO40" i="10" s="1"/>
</calcChain>
</file>

<file path=xl/sharedStrings.xml><?xml version="1.0" encoding="utf-8"?>
<sst xmlns="http://schemas.openxmlformats.org/spreadsheetml/2006/main" count="1083" uniqueCount="569">
  <si>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</si>
  <si>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</si>
  <si>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</si>
  <si>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</si>
  <si>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</si>
  <si>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</si>
  <si>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</si>
  <si>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</si>
  <si>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</si>
  <si>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</si>
  <si>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</si>
  <si>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</si>
  <si>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</si>
  <si>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</si>
  <si>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</si>
  <si>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</si>
  <si>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</si>
  <si>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</si>
  <si>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</si>
  <si>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</si>
  <si>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</si>
  <si>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</si>
  <si>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</si>
  <si>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</si>
  <si>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</si>
  <si>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</si>
  <si>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</si>
  <si>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</si>
  <si>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</si>
  <si>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</si>
  <si>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</si>
  <si>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</si>
  <si>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</si>
  <si>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</si>
  <si>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</si>
  <si>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</si>
  <si>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</si>
  <si>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</si>
  <si>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</si>
  <si>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</si>
  <si>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</si>
  <si>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</si>
  <si>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</si>
  <si>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</si>
  <si>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</si>
  <si>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</si>
  <si>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</si>
  <si>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</si>
  <si>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</si>
  <si>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</si>
  <si>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</si>
  <si>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</si>
  <si>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</si>
  <si>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</si>
  <si>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</si>
  <si>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</si>
  <si>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</si>
  <si>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</si>
  <si>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</si>
  <si>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</si>
  <si>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</si>
  <si>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</si>
  <si>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</si>
  <si>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</si>
  <si>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</si>
  <si>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</si>
  <si>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</si>
  <si>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</si>
  <si>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</si>
  <si>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</si>
  <si>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</si>
  <si>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</si>
  <si>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</si>
  <si>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</si>
  <si>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</si>
  <si>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</si>
  <si>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</si>
  <si>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</si>
  <si>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</si>
  <si>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大分県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</si>
  <si>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</si>
  <si>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</si>
  <si>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</si>
  <si>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</si>
  <si>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</si>
  <si>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</si>
  <si>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</si>
  <si>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</si>
  <si>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</si>
  <si>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</si>
  <si>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</si>
  <si>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</si>
  <si>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</si>
  <si>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</si>
  <si>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日田市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</si>
  <si>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</si>
  <si>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</si>
  <si>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</si>
  <si>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</si>
  <si>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</si>
  <si>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</si>
  <si>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</si>
  <si>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</si>
  <si>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</si>
  <si>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</si>
  <si>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</si>
  <si>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</si>
  <si>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</si>
  <si>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</si>
  <si>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</si>
  <si>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</si>
  <si>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</si>
  <si>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</si>
  <si>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</si>
  <si>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</si>
  <si>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</si>
  <si>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</si>
  <si>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</si>
  <si>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</si>
  <si>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</si>
  <si>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</si>
  <si>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</si>
  <si>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</si>
  <si>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</si>
  <si>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</si>
  <si>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</si>
  <si>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</si>
  <si>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</si>
  <si>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</si>
  <si>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</si>
  <si>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</si>
  <si>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</si>
  <si>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</si>
  <si>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</si>
  <si>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</si>
  <si>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</si>
  <si>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</si>
  <si>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</si>
  <si>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</si>
  <si>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</si>
  <si>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</si>
  <si>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</si>
  <si>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25"/>
  </si>
  <si>
    <t>うち日本人(％)</t>
    <phoneticPr fontId="5"/>
  </si>
  <si>
    <t>-1.6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</si>
  <si>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</si>
  <si>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</si>
  <si>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</si>
  <si>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</si>
  <si>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</si>
  <si>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</si>
  <si>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</si>
  <si>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</si>
  <si>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</si>
  <si>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</si>
  <si>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</si>
  <si>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</si>
  <si>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</si>
  <si>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</si>
  <si>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</si>
  <si>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</si>
  <si>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</si>
  <si>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</si>
  <si>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</si>
  <si>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</si>
  <si>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</si>
  <si>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</si>
  <si>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</si>
  <si>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</si>
  <si>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</si>
  <si>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</si>
  <si>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</si>
  <si>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</si>
  <si>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</si>
  <si>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</si>
  <si>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</si>
  <si>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</si>
  <si>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</si>
  <si>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</si>
  <si>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</si>
  <si>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</si>
  <si>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</si>
  <si>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</si>
  <si>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</si>
  <si>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</si>
  <si>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</si>
  <si>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</si>
  <si>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</si>
  <si>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</si>
  <si>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</si>
  <si>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</si>
  <si>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</si>
  <si>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</si>
  <si>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</si>
  <si>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</si>
  <si>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</si>
  <si>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</si>
  <si>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</si>
  <si>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</si>
  <si>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</si>
  <si>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</si>
  <si>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</si>
  <si>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</si>
  <si>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大分県日田市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</si>
  <si>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</si>
  <si>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</si>
  <si>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</si>
  <si>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</si>
  <si>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</si>
  <si>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</si>
  <si>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</si>
  <si>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</si>
  <si>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</si>
  <si>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</si>
  <si>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</si>
  <si>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</si>
  <si>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</si>
  <si>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</si>
  <si>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</si>
  <si>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</si>
  <si>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</si>
  <si>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</si>
  <si>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</si>
  <si>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</si>
  <si>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</si>
  <si>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</si>
  <si>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</si>
  <si>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</si>
  <si>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</si>
  <si>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</si>
  <si>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</si>
  <si>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</si>
  <si>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</si>
  <si>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</si>
  <si>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</si>
  <si>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</si>
  <si>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</si>
  <si>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</si>
  <si>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</si>
  <si>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</si>
  <si>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</si>
  <si>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</si>
  <si>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</si>
  <si>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</si>
  <si>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</si>
  <si>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</si>
  <si>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</si>
  <si>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</si>
  <si>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</si>
  <si>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</si>
  <si>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</si>
  <si>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</si>
  <si>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</si>
  <si>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</si>
  <si>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</si>
  <si>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</si>
  <si>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</si>
  <si>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</si>
  <si>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</si>
  <si>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</si>
  <si>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</si>
  <si>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</si>
  <si>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</si>
  <si>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</si>
  <si>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</si>
  <si>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</si>
  <si>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</si>
  <si>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</si>
  <si>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</si>
  <si>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</si>
  <si>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</si>
  <si>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</si>
  <si>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</si>
  <si>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</si>
  <si>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</si>
  <si>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</si>
  <si>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</si>
  <si>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</si>
  <si>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</si>
  <si>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</si>
  <si>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</si>
  <si>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</si>
  <si>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</si>
  <si>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</si>
  <si>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</si>
  <si>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</si>
  <si>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</si>
  <si>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</si>
  <si>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</si>
  <si>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</si>
  <si>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</si>
  <si>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</si>
  <si>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</si>
  <si>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</si>
  <si>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</si>
  <si>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</si>
  <si>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</si>
  <si>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</si>
  <si>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</si>
  <si>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</si>
  <si>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</si>
  <si>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</si>
  <si>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</si>
  <si>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</si>
  <si>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</si>
  <si>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</si>
  <si>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</si>
  <si>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</si>
  <si>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</si>
  <si>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</si>
  <si>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</si>
  <si>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</si>
  <si>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</si>
  <si>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</si>
  <si>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</si>
  <si>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</si>
  <si>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</si>
  <si>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</si>
  <si>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</si>
  <si>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</si>
  <si>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</si>
  <si>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</si>
  <si>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</si>
  <si>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</si>
  <si>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</si>
  <si>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</si>
  <si>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</si>
  <si>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</si>
  <si>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</si>
  <si>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</si>
  <si>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</si>
  <si>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</si>
  <si>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</si>
  <si>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</si>
  <si>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</si>
  <si>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</si>
  <si>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</si>
  <si>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</si>
  <si>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</si>
  <si>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</si>
  <si>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</si>
  <si>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</si>
  <si>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</si>
  <si>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</si>
  <si>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</si>
  <si>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</si>
  <si>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</si>
  <si>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</si>
  <si>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</si>
  <si>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</si>
  <si>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</si>
  <si>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</si>
  <si>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</si>
  <si>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</si>
  <si>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大分県日田市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</si>
  <si>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</si>
  <si>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</si>
  <si>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</si>
  <si>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</si>
  <si>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</si>
  <si>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</si>
  <si>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</si>
  <si>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</si>
  <si>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</si>
  <si>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</si>
  <si>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</si>
  <si>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</si>
  <si>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</si>
  <si>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</si>
  <si>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</si>
  <si>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</si>
  <si>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</si>
  <si>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</si>
  <si>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</si>
  <si>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</si>
  <si>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</si>
  <si>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給水施設事業特別会計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</si>
  <si>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</si>
  <si>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</si>
  <si>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</si>
  <si>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</si>
  <si>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</si>
  <si>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</si>
  <si>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</si>
  <si>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</si>
  <si>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</si>
  <si>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</si>
  <si>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</si>
  <si>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</si>
  <si>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</si>
  <si>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</si>
  <si>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</si>
  <si>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</si>
  <si>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</si>
  <si>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</si>
  <si>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</si>
  <si>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</si>
  <si>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</si>
  <si>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</si>
  <si>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</si>
  <si>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</si>
  <si>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</si>
  <si>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</si>
  <si>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</si>
  <si>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</si>
  <si>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</si>
  <si>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</si>
  <si>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</si>
  <si>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</si>
  <si>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</si>
  <si>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</si>
  <si>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</si>
  <si>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</si>
  <si>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</si>
  <si>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</si>
  <si>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</si>
  <si>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</si>
  <si>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</si>
  <si>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</si>
  <si>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</si>
  <si>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</si>
  <si>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</si>
  <si>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</si>
  <si>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</si>
  <si>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</si>
  <si>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</si>
  <si>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</si>
  <si>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</si>
  <si>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</si>
  <si>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</si>
  <si>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</si>
  <si>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</si>
  <si>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</si>
  <si>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</si>
  <si>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</si>
  <si>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</si>
  <si>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</si>
  <si>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</si>
  <si>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</si>
  <si>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</si>
  <si>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</si>
  <si>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</si>
  <si>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</si>
  <si>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</si>
  <si>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</si>
  <si>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</si>
  <si>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</si>
  <si>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</si>
  <si>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</si>
  <si>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</si>
  <si>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</si>
  <si>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</si>
  <si>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</si>
  <si>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</si>
  <si>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</si>
  <si>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</si>
  <si>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</si>
  <si>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</si>
  <si>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</si>
  <si>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</si>
  <si>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</si>
  <si>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</si>
  <si>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</si>
  <si>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</si>
  <si>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</si>
  <si>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</si>
  <si>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</si>
  <si>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</si>
  <si>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</si>
  <si>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</si>
  <si>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</si>
  <si>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</si>
  <si>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</si>
  <si>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</si>
  <si>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</si>
  <si>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</si>
  <si>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</si>
  <si>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</si>
  <si>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</si>
  <si>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</si>
  <si>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</si>
  <si>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</si>
  <si>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</si>
  <si>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</si>
  <si>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</si>
  <si>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</si>
  <si>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</si>
  <si>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</si>
  <si>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</si>
  <si>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</si>
  <si>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</si>
  <si>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</si>
  <si>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</si>
  <si>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</si>
  <si>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</si>
  <si>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</si>
  <si>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</si>
  <si>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</si>
  <si>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</si>
  <si>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</si>
  <si>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</si>
  <si>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</si>
  <si>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</si>
  <si>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</si>
  <si>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</si>
  <si>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</si>
  <si>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</si>
  <si>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</si>
  <si>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</si>
  <si>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</si>
  <si>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</si>
  <si>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</si>
  <si>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</si>
  <si>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</si>
  <si>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</si>
  <si>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</si>
  <si>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</si>
  <si>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</si>
  <si>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</si>
  <si>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</si>
  <si>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</si>
  <si>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</si>
  <si>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</si>
  <si>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</si>
  <si>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</si>
  <si>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</si>
  <si>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</si>
  <si>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</si>
  <si>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</si>
  <si>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</si>
  <si>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</si>
  <si>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</si>
  <si>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0.28</t>
  </si>
  <si>
    <t>▲ 0.95</t>
  </si>
  <si>
    <t>▲ 2.64</t>
  </si>
  <si>
    <t>水道事業会計</t>
  </si>
  <si>
    <t>下水道事業会計</t>
  </si>
  <si>
    <t>一般会計</t>
  </si>
  <si>
    <t>介護保険特別会計</t>
  </si>
  <si>
    <t>国民健康保険特別会計</t>
  </si>
  <si>
    <t>後期高齢者医療特別会計</t>
  </si>
  <si>
    <t>給水施設事業特別会計</t>
  </si>
  <si>
    <t>住宅新築資金等貸付事業特別会計</t>
  </si>
  <si>
    <t>その他会計（赤字）</t>
  </si>
  <si>
    <t>その他会計（黒字）</t>
  </si>
  <si>
    <t>R02</t>
    <phoneticPr fontId="5"/>
  </si>
  <si>
    <t>R03</t>
    <phoneticPr fontId="5"/>
  </si>
  <si>
    <t>R04</t>
    <phoneticPr fontId="5"/>
  </si>
  <si>
    <t>R05</t>
    <phoneticPr fontId="5"/>
  </si>
  <si>
    <t>R06</t>
    <phoneticPr fontId="5"/>
  </si>
  <si>
    <t>地域振興基金</t>
    <rPh sb="0" eb="2">
      <t>チイキ</t>
    </rPh>
    <rPh sb="2" eb="4">
      <t>シンコウ</t>
    </rPh>
    <rPh sb="4" eb="6">
      <t>キキン</t>
    </rPh>
    <phoneticPr fontId="5"/>
  </si>
  <si>
    <t>市有施設整備基金</t>
    <rPh sb="0" eb="2">
      <t>シユウ</t>
    </rPh>
    <rPh sb="2" eb="4">
      <t>シセツ</t>
    </rPh>
    <rPh sb="4" eb="6">
      <t>セイビ</t>
    </rPh>
    <rPh sb="6" eb="8">
      <t>キキン</t>
    </rPh>
    <phoneticPr fontId="5"/>
  </si>
  <si>
    <t>災害対策基金</t>
    <rPh sb="0" eb="2">
      <t>サイガイ</t>
    </rPh>
    <rPh sb="2" eb="4">
      <t>タイサク</t>
    </rPh>
    <rPh sb="4" eb="6">
      <t>キキン</t>
    </rPh>
    <phoneticPr fontId="5"/>
  </si>
  <si>
    <t>地域福祉基金</t>
    <rPh sb="0" eb="2">
      <t>チイキ</t>
    </rPh>
    <rPh sb="2" eb="4">
      <t>フクシ</t>
    </rPh>
    <rPh sb="4" eb="6">
      <t>キキン</t>
    </rPh>
    <phoneticPr fontId="5"/>
  </si>
  <si>
    <t>市職員退職手当基金</t>
    <rPh sb="0" eb="1">
      <t>シ</t>
    </rPh>
    <rPh sb="1" eb="3">
      <t>ショクイン</t>
    </rPh>
    <rPh sb="3" eb="5">
      <t>タイショク</t>
    </rPh>
    <rPh sb="5" eb="7">
      <t>テアテ</t>
    </rPh>
    <rPh sb="7" eb="9">
      <t>キキン</t>
    </rPh>
    <phoneticPr fontId="5"/>
  </si>
  <si>
    <t>日田市市民サービス公社</t>
  </si>
  <si>
    <t>日田玖珠地域産業振興センター</t>
  </si>
  <si>
    <t>つえエーピー</t>
  </si>
  <si>
    <t>中津江村地球財団</t>
  </si>
  <si>
    <t>トライ・ウッド</t>
  </si>
  <si>
    <t>上津江農業公社</t>
  </si>
  <si>
    <t>日田市公民館運営事業団</t>
  </si>
  <si>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</si>
  <si>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大分県市町村会館管理組合</t>
    <rPh sb="0" eb="3">
      <t>オオイタケン</t>
    </rPh>
    <rPh sb="3" eb="6">
      <t>シチョウソン</t>
    </rPh>
    <rPh sb="6" eb="8">
      <t>カイカン</t>
    </rPh>
    <rPh sb="8" eb="10">
      <t>カンリ</t>
    </rPh>
    <rPh sb="10" eb="12">
      <t>クミアイ</t>
    </rPh>
    <phoneticPr fontId="2"/>
  </si>
  <si>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2"/>
  </si>
  <si>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
  </si>
  <si>
    <t>日田玖珠広域消防組合</t>
    <rPh sb="0" eb="2">
      <t>ヒタ</t>
    </rPh>
    <rPh sb="2" eb="4">
      <t>クス</t>
    </rPh>
    <rPh sb="4" eb="6">
      <t>コウイキ</t>
    </rPh>
    <rPh sb="6" eb="8">
      <t>ショウボウ</t>
    </rPh>
    <rPh sb="8" eb="10">
      <t>クミアイ</t>
    </rPh>
    <phoneticPr fontId="2"/>
  </si>
  <si>
    <t>基金から752百万円繰入</t>
    <rPh sb="0" eb="2">
      <t>キキン</t>
    </rPh>
    <rPh sb="7" eb="8">
      <t>ヒャク</t>
    </rPh>
    <rPh sb="8" eb="10">
      <t>マンエン</t>
    </rPh>
    <rPh sb="10" eb="12">
      <t>クリイレ</t>
    </rPh>
    <phoneticPr fontId="2"/>
  </si>
  <si>
    <t>基金から6百万円繰入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</si>
</sst>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70329</c:v>
                </c:pt>
                <c:pt idx="1">
                  <c:v>71871</c:v>
                </c:pt>
                <c:pt idx="2">
                  <c:v>71807</c:v>
                </c:pt>
                <c:pt idx="3">
                  <c:v>80821</c:v>
                </c:pt>
                <c:pt idx="4">
                  <c:v>79840</c:v>
                </c:pt>
              </c:numCache>
            </c:numRef>
          </c:val>
          <c:smooth val="0"/>
          <c:extLst>
            <c:ext xmlns:c16="http://schemas.microsoft.com/office/drawing/2014/chart" uri="{C3380CC4-5D6E-409C-BE32-E72D297353CC}">
              <c16:uniqueId val="{00000000-7B31-4D90-99C0-EC00FD39F37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81962</c:v>
                </c:pt>
                <c:pt idx="1">
                  <c:v>78786</c:v>
                </c:pt>
                <c:pt idx="2">
                  <c:v>76486</c:v>
                </c:pt>
                <c:pt idx="3">
                  <c:v>60913</c:v>
                </c:pt>
                <c:pt idx="4">
                  <c:v>69329</c:v>
                </c:pt>
              </c:numCache>
            </c:numRef>
          </c:val>
          <c:smooth val="0"/>
          <c:extLst>
            <c:ext xmlns:c16="http://schemas.microsoft.com/office/drawing/2014/chart" uri="{C3380CC4-5D6E-409C-BE32-E72D297353CC}">
              <c16:uniqueId val="{00000001-7B31-4D90-99C0-EC00FD39F37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2.4700000000000002</c:v>
                </c:pt>
                <c:pt idx="1">
                  <c:v>7.11</c:v>
                </c:pt>
                <c:pt idx="2">
                  <c:v>6.37</c:v>
                </c:pt>
                <c:pt idx="3">
                  <c:v>3.58</c:v>
                </c:pt>
                <c:pt idx="4">
                  <c:v>3.68</c:v>
                </c:pt>
              </c:numCache>
            </c:numRef>
          </c:val>
          <c:extLst>
            <c:ext xmlns:c16="http://schemas.microsoft.com/office/drawing/2014/chart" uri="{C3380CC4-5D6E-409C-BE32-E72D297353CC}">
              <c16:uniqueId val="{00000000-8604-4A55-A1D4-688AEFA453A5}"/>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21.06</c:v>
                </c:pt>
                <c:pt idx="1">
                  <c:v>21.85</c:v>
                </c:pt>
                <c:pt idx="2">
                  <c:v>26.56</c:v>
                </c:pt>
                <c:pt idx="3">
                  <c:v>29.94</c:v>
                </c:pt>
                <c:pt idx="4">
                  <c:v>31.23</c:v>
                </c:pt>
              </c:numCache>
            </c:numRef>
          </c:val>
          <c:extLst>
            <c:ext xmlns:c16="http://schemas.microsoft.com/office/drawing/2014/chart" uri="{C3380CC4-5D6E-409C-BE32-E72D297353CC}">
              <c16:uniqueId val="{00000001-8604-4A55-A1D4-688AEFA453A5}"/>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-0.28000000000000003</c:v>
                </c:pt>
                <c:pt idx="1">
                  <c:v>4.78</c:v>
                </c:pt>
                <c:pt idx="2">
                  <c:v>-0.95</c:v>
                </c:pt>
                <c:pt idx="3">
                  <c:v>-2.64</c:v>
                </c:pt>
                <c:pt idx="4">
                  <c:v>0.53</c:v>
                </c:pt>
              </c:numCache>
            </c:numRef>
          </c:val>
          <c:smooth val="0"/>
          <c:extLst>
            <c:ext xmlns:c16="http://schemas.microsoft.com/office/drawing/2014/chart" uri="{C3380CC4-5D6E-409C-BE32-E72D297353CC}">
              <c16:uniqueId val="{00000002-8604-4A55-A1D4-688AEFA453A5}"/>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7270-46A1-A05A-6BF570868D2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270-46A1-A05A-6BF570868D20}"/>
            </c:ext>
          </c:extLst>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7270-46A1-A05A-6BF570868D20}"/>
            </c:ext>
          </c:extLst>
        </c:ser>
        <c:ser>
          <c:idx val="3"/>
          <c:order val="3"/>
          <c:tx>
            <c:strRef>
              <c:f>データシート!$A$30</c:f>
              <c:strCache>
                <c:ptCount val="1"/>
                <c:pt idx="0">
                  <c:v>給水施設事業特別会計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7270-46A1-A05A-6BF570868D20}"/>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4-7270-46A1-A05A-6BF570868D20}"/>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1.79</c:v>
                </c:pt>
                <c:pt idx="2">
                  <c:v>#N/A</c:v>
                </c:pt>
                <c:pt idx="3">
                  <c:v>2.36</c:v>
                </c:pt>
                <c:pt idx="4">
                  <c:v>#N/A</c:v>
                </c:pt>
                <c:pt idx="5">
                  <c:v>2.75</c:v>
                </c:pt>
                <c:pt idx="6">
                  <c:v>#N/A</c:v>
                </c:pt>
                <c:pt idx="7">
                  <c:v>1.41</c:v>
                </c:pt>
                <c:pt idx="8">
                  <c:v>#N/A</c:v>
                </c:pt>
                <c:pt idx="9">
                  <c:v>0.52</c:v>
                </c:pt>
              </c:numCache>
            </c:numRef>
          </c:val>
          <c:extLst>
            <c:ext xmlns:c16="http://schemas.microsoft.com/office/drawing/2014/chart" uri="{C3380CC4-5D6E-409C-BE32-E72D297353CC}">
              <c16:uniqueId val="{00000005-7270-46A1-A05A-6BF570868D20}"/>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0.69</c:v>
                </c:pt>
                <c:pt idx="2">
                  <c:v>#N/A</c:v>
                </c:pt>
                <c:pt idx="3">
                  <c:v>1.39</c:v>
                </c:pt>
                <c:pt idx="4">
                  <c:v>#N/A</c:v>
                </c:pt>
                <c:pt idx="5">
                  <c:v>1.22</c:v>
                </c:pt>
                <c:pt idx="6">
                  <c:v>#N/A</c:v>
                </c:pt>
                <c:pt idx="7">
                  <c:v>1.34</c:v>
                </c:pt>
                <c:pt idx="8">
                  <c:v>#N/A</c:v>
                </c:pt>
                <c:pt idx="9">
                  <c:v>0.87</c:v>
                </c:pt>
              </c:numCache>
            </c:numRef>
          </c:val>
          <c:extLst>
            <c:ext xmlns:c16="http://schemas.microsoft.com/office/drawing/2014/chart" uri="{C3380CC4-5D6E-409C-BE32-E72D297353CC}">
              <c16:uniqueId val="{00000006-7270-46A1-A05A-6BF570868D20}"/>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2.46</c:v>
                </c:pt>
                <c:pt idx="2">
                  <c:v>#N/A</c:v>
                </c:pt>
                <c:pt idx="3">
                  <c:v>7.11</c:v>
                </c:pt>
                <c:pt idx="4">
                  <c:v>#N/A</c:v>
                </c:pt>
                <c:pt idx="5">
                  <c:v>6.37</c:v>
                </c:pt>
                <c:pt idx="6">
                  <c:v>#N/A</c:v>
                </c:pt>
                <c:pt idx="7">
                  <c:v>3.58</c:v>
                </c:pt>
                <c:pt idx="8">
                  <c:v>#N/A</c:v>
                </c:pt>
                <c:pt idx="9">
                  <c:v>3.67</c:v>
                </c:pt>
              </c:numCache>
            </c:numRef>
          </c:val>
          <c:extLst>
            <c:ext xmlns:c16="http://schemas.microsoft.com/office/drawing/2014/chart" uri="{C3380CC4-5D6E-409C-BE32-E72D297353CC}">
              <c16:uniqueId val="{00000007-7270-46A1-A05A-6BF570868D20}"/>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2.73</c:v>
                </c:pt>
                <c:pt idx="2">
                  <c:v>#N/A</c:v>
                </c:pt>
                <c:pt idx="3">
                  <c:v>3.24</c:v>
                </c:pt>
                <c:pt idx="4">
                  <c:v>#N/A</c:v>
                </c:pt>
                <c:pt idx="5">
                  <c:v>4.28</c:v>
                </c:pt>
                <c:pt idx="6">
                  <c:v>#N/A</c:v>
                </c:pt>
                <c:pt idx="7">
                  <c:v>4.3</c:v>
                </c:pt>
                <c:pt idx="8">
                  <c:v>#N/A</c:v>
                </c:pt>
                <c:pt idx="9">
                  <c:v>4.16</c:v>
                </c:pt>
              </c:numCache>
            </c:numRef>
          </c:val>
          <c:extLst>
            <c:ext xmlns:c16="http://schemas.microsoft.com/office/drawing/2014/chart" uri="{C3380CC4-5D6E-409C-BE32-E72D297353CC}">
              <c16:uniqueId val="{00000008-7270-46A1-A05A-6BF570868D20}"/>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8.2799999999999994</c:v>
                </c:pt>
                <c:pt idx="2">
                  <c:v>#N/A</c:v>
                </c:pt>
                <c:pt idx="3">
                  <c:v>8.83</c:v>
                </c:pt>
                <c:pt idx="4">
                  <c:v>#N/A</c:v>
                </c:pt>
                <c:pt idx="5">
                  <c:v>9.61</c:v>
                </c:pt>
                <c:pt idx="6">
                  <c:v>#N/A</c:v>
                </c:pt>
                <c:pt idx="7">
                  <c:v>10.029999999999999</c:v>
                </c:pt>
                <c:pt idx="8">
                  <c:v>#N/A</c:v>
                </c:pt>
                <c:pt idx="9">
                  <c:v>9.86</c:v>
                </c:pt>
              </c:numCache>
            </c:numRef>
          </c:val>
          <c:extLst>
            <c:ext xmlns:c16="http://schemas.microsoft.com/office/drawing/2014/chart" uri="{C3380CC4-5D6E-409C-BE32-E72D297353CC}">
              <c16:uniqueId val="{00000009-7270-46A1-A05A-6BF570868D2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4244</c:v>
                </c:pt>
                <c:pt idx="5">
                  <c:v>4138</c:v>
                </c:pt>
                <c:pt idx="8">
                  <c:v>3945</c:v>
                </c:pt>
                <c:pt idx="11">
                  <c:v>3980</c:v>
                </c:pt>
                <c:pt idx="14">
                  <c:v>3822</c:v>
                </c:pt>
              </c:numCache>
            </c:numRef>
          </c:val>
          <c:extLst>
            <c:ext xmlns:c16="http://schemas.microsoft.com/office/drawing/2014/chart" uri="{C3380CC4-5D6E-409C-BE32-E72D297353CC}">
              <c16:uniqueId val="{00000000-C4CA-4661-9372-F6D566BDE93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4CA-4661-9372-F6D566BDE93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2</c:v>
                </c:pt>
                <c:pt idx="6">
                  <c:v>13</c:v>
                </c:pt>
                <c:pt idx="9">
                  <c:v>15</c:v>
                </c:pt>
                <c:pt idx="12">
                  <c:v>11</c:v>
                </c:pt>
              </c:numCache>
            </c:numRef>
          </c:val>
          <c:extLst>
            <c:ext xmlns:c16="http://schemas.microsoft.com/office/drawing/2014/chart" uri="{C3380CC4-5D6E-409C-BE32-E72D297353CC}">
              <c16:uniqueId val="{00000002-C4CA-4661-9372-F6D566BDE93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30</c:v>
                </c:pt>
                <c:pt idx="3">
                  <c:v>33</c:v>
                </c:pt>
                <c:pt idx="6">
                  <c:v>34</c:v>
                </c:pt>
                <c:pt idx="9">
                  <c:v>45</c:v>
                </c:pt>
                <c:pt idx="12">
                  <c:v>43</c:v>
                </c:pt>
              </c:numCache>
            </c:numRef>
          </c:val>
          <c:extLst>
            <c:ext xmlns:c16="http://schemas.microsoft.com/office/drawing/2014/chart" uri="{C3380CC4-5D6E-409C-BE32-E72D297353CC}">
              <c16:uniqueId val="{00000003-C4CA-4661-9372-F6D566BDE93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602</c:v>
                </c:pt>
                <c:pt idx="3">
                  <c:v>608</c:v>
                </c:pt>
                <c:pt idx="6">
                  <c:v>591</c:v>
                </c:pt>
                <c:pt idx="9">
                  <c:v>612</c:v>
                </c:pt>
                <c:pt idx="12">
                  <c:v>587</c:v>
                </c:pt>
              </c:numCache>
            </c:numRef>
          </c:val>
          <c:extLst>
            <c:ext xmlns:c16="http://schemas.microsoft.com/office/drawing/2014/chart" uri="{C3380CC4-5D6E-409C-BE32-E72D297353CC}">
              <c16:uniqueId val="{00000004-C4CA-4661-9372-F6D566BDE93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4CA-4661-9372-F6D566BDE93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4CA-4661-9372-F6D566BDE93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4283</c:v>
                </c:pt>
                <c:pt idx="3">
                  <c:v>4366</c:v>
                </c:pt>
                <c:pt idx="6">
                  <c:v>4382</c:v>
                </c:pt>
                <c:pt idx="9">
                  <c:v>4283</c:v>
                </c:pt>
                <c:pt idx="12">
                  <c:v>3995</c:v>
                </c:pt>
              </c:numCache>
            </c:numRef>
          </c:val>
          <c:extLst>
            <c:ext xmlns:c16="http://schemas.microsoft.com/office/drawing/2014/chart" uri="{C3380CC4-5D6E-409C-BE32-E72D297353CC}">
              <c16:uniqueId val="{00000007-C4CA-4661-9372-F6D566BDE93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672</c:v>
                </c:pt>
                <c:pt idx="2">
                  <c:v>#N/A</c:v>
                </c:pt>
                <c:pt idx="3">
                  <c:v>#N/A</c:v>
                </c:pt>
                <c:pt idx="4">
                  <c:v>871</c:v>
                </c:pt>
                <c:pt idx="5">
                  <c:v>#N/A</c:v>
                </c:pt>
                <c:pt idx="6">
                  <c:v>#N/A</c:v>
                </c:pt>
                <c:pt idx="7">
                  <c:v>1075</c:v>
                </c:pt>
                <c:pt idx="8">
                  <c:v>#N/A</c:v>
                </c:pt>
                <c:pt idx="9">
                  <c:v>#N/A</c:v>
                </c:pt>
                <c:pt idx="10">
                  <c:v>975</c:v>
                </c:pt>
                <c:pt idx="11">
                  <c:v>#N/A</c:v>
                </c:pt>
                <c:pt idx="12">
                  <c:v>#N/A</c:v>
                </c:pt>
                <c:pt idx="13">
                  <c:v>814</c:v>
                </c:pt>
                <c:pt idx="14">
                  <c:v>#N/A</c:v>
                </c:pt>
              </c:numCache>
            </c:numRef>
          </c:val>
          <c:smooth val="0"/>
          <c:extLst>
            <c:ext xmlns:c16="http://schemas.microsoft.com/office/drawing/2014/chart" uri="{C3380CC4-5D6E-409C-BE32-E72D297353CC}">
              <c16:uniqueId val="{00000008-C4CA-4661-9372-F6D566BDE93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33778</c:v>
                </c:pt>
                <c:pt idx="5">
                  <c:v>32332</c:v>
                </c:pt>
                <c:pt idx="8">
                  <c:v>31681</c:v>
                </c:pt>
                <c:pt idx="11">
                  <c:v>30877</c:v>
                </c:pt>
                <c:pt idx="14">
                  <c:v>29867</c:v>
                </c:pt>
              </c:numCache>
            </c:numRef>
          </c:val>
          <c:extLst>
            <c:ext xmlns:c16="http://schemas.microsoft.com/office/drawing/2014/chart" uri="{C3380CC4-5D6E-409C-BE32-E72D297353CC}">
              <c16:uniqueId val="{00000000-A9BA-4CE7-B36D-3038549B04A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3016</c:v>
                </c:pt>
                <c:pt idx="5">
                  <c:v>3226</c:v>
                </c:pt>
                <c:pt idx="8">
                  <c:v>3333</c:v>
                </c:pt>
                <c:pt idx="11">
                  <c:v>3629</c:v>
                </c:pt>
                <c:pt idx="14">
                  <c:v>3861</c:v>
                </c:pt>
              </c:numCache>
            </c:numRef>
          </c:val>
          <c:extLst>
            <c:ext xmlns:c16="http://schemas.microsoft.com/office/drawing/2014/chart" uri="{C3380CC4-5D6E-409C-BE32-E72D297353CC}">
              <c16:uniqueId val="{00000001-A9BA-4CE7-B36D-3038549B04A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12536</c:v>
                </c:pt>
                <c:pt idx="5">
                  <c:v>13337</c:v>
                </c:pt>
                <c:pt idx="8">
                  <c:v>14670</c:v>
                </c:pt>
                <c:pt idx="11">
                  <c:v>15419</c:v>
                </c:pt>
                <c:pt idx="14">
                  <c:v>16243</c:v>
                </c:pt>
              </c:numCache>
            </c:numRef>
          </c:val>
          <c:extLst>
            <c:ext xmlns:c16="http://schemas.microsoft.com/office/drawing/2014/chart" uri="{C3380CC4-5D6E-409C-BE32-E72D297353CC}">
              <c16:uniqueId val="{00000002-A9BA-4CE7-B36D-3038549B04A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9BA-4CE7-B36D-3038549B04A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9BA-4CE7-B36D-3038549B04A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3</c:v>
                </c:pt>
                <c:pt idx="3">
                  <c:v>1</c:v>
                </c:pt>
                <c:pt idx="6">
                  <c:v>2</c:v>
                </c:pt>
                <c:pt idx="9">
                  <c:v>1</c:v>
                </c:pt>
                <c:pt idx="12">
                  <c:v>2</c:v>
                </c:pt>
              </c:numCache>
            </c:numRef>
          </c:val>
          <c:extLst>
            <c:ext xmlns:c16="http://schemas.microsoft.com/office/drawing/2014/chart" uri="{C3380CC4-5D6E-409C-BE32-E72D297353CC}">
              <c16:uniqueId val="{00000005-A9BA-4CE7-B36D-3038549B04A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3997</c:v>
                </c:pt>
                <c:pt idx="3">
                  <c:v>4047</c:v>
                </c:pt>
                <c:pt idx="6">
                  <c:v>4012</c:v>
                </c:pt>
                <c:pt idx="9">
                  <c:v>4151</c:v>
                </c:pt>
                <c:pt idx="12">
                  <c:v>4143</c:v>
                </c:pt>
              </c:numCache>
            </c:numRef>
          </c:val>
          <c:extLst>
            <c:ext xmlns:c16="http://schemas.microsoft.com/office/drawing/2014/chart" uri="{C3380CC4-5D6E-409C-BE32-E72D297353CC}">
              <c16:uniqueId val="{00000006-A9BA-4CE7-B36D-3038549B04A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423</c:v>
                </c:pt>
                <c:pt idx="3">
                  <c:v>416</c:v>
                </c:pt>
                <c:pt idx="6">
                  <c:v>381</c:v>
                </c:pt>
                <c:pt idx="9">
                  <c:v>359</c:v>
                </c:pt>
                <c:pt idx="12">
                  <c:v>652</c:v>
                </c:pt>
              </c:numCache>
            </c:numRef>
          </c:val>
          <c:extLst>
            <c:ext xmlns:c16="http://schemas.microsoft.com/office/drawing/2014/chart" uri="{C3380CC4-5D6E-409C-BE32-E72D297353CC}">
              <c16:uniqueId val="{00000007-A9BA-4CE7-B36D-3038549B04A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4706</c:v>
                </c:pt>
                <c:pt idx="3">
                  <c:v>5394</c:v>
                </c:pt>
                <c:pt idx="6">
                  <c:v>5874</c:v>
                </c:pt>
                <c:pt idx="9">
                  <c:v>5810</c:v>
                </c:pt>
                <c:pt idx="12">
                  <c:v>5644</c:v>
                </c:pt>
              </c:numCache>
            </c:numRef>
          </c:val>
          <c:extLst>
            <c:ext xmlns:c16="http://schemas.microsoft.com/office/drawing/2014/chart" uri="{C3380CC4-5D6E-409C-BE32-E72D297353CC}">
              <c16:uniqueId val="{00000008-A9BA-4CE7-B36D-3038549B04A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9BA-4CE7-B36D-3038549B04A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35888</c:v>
                </c:pt>
                <c:pt idx="3">
                  <c:v>35447</c:v>
                </c:pt>
                <c:pt idx="6">
                  <c:v>34332</c:v>
                </c:pt>
                <c:pt idx="9">
                  <c:v>33084</c:v>
                </c:pt>
                <c:pt idx="12">
                  <c:v>32476</c:v>
                </c:pt>
              </c:numCache>
            </c:numRef>
          </c:val>
          <c:extLst>
            <c:ext xmlns:c16="http://schemas.microsoft.com/office/drawing/2014/chart" uri="{C3380CC4-5D6E-409C-BE32-E72D297353CC}">
              <c16:uniqueId val="{0000000A-A9BA-4CE7-B36D-3038549B04A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9BA-4CE7-B36D-3038549B04A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5545</c:v>
                </c:pt>
                <c:pt idx="1">
                  <c:v>6259</c:v>
                </c:pt>
                <c:pt idx="2">
                  <c:v>6656</c:v>
                </c:pt>
              </c:numCache>
            </c:numRef>
          </c:val>
          <c:extLst>
            <c:ext xmlns:c16="http://schemas.microsoft.com/office/drawing/2014/chart" uri="{C3380CC4-5D6E-409C-BE32-E72D297353CC}">
              <c16:uniqueId val="{00000000-7FDB-486C-AC49-DB8566EBB28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1780</c:v>
                </c:pt>
                <c:pt idx="1">
                  <c:v>1875</c:v>
                </c:pt>
                <c:pt idx="2">
                  <c:v>1897</c:v>
                </c:pt>
              </c:numCache>
            </c:numRef>
          </c:val>
          <c:extLst>
            <c:ext xmlns:c16="http://schemas.microsoft.com/office/drawing/2014/chart" uri="{C3380CC4-5D6E-409C-BE32-E72D297353CC}">
              <c16:uniqueId val="{00000001-7FDB-486C-AC49-DB8566EBB28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8337</c:v>
                </c:pt>
                <c:pt idx="1">
                  <c:v>8189</c:v>
                </c:pt>
                <c:pt idx="2">
                  <c:v>8340</c:v>
                </c:pt>
              </c:numCache>
            </c:numRef>
          </c:val>
          <c:extLst>
            <c:ext xmlns:c16="http://schemas.microsoft.com/office/drawing/2014/chart" uri="{C3380CC4-5D6E-409C-BE32-E72D297353CC}">
              <c16:uniqueId val="{00000002-7FDB-486C-AC49-DB8566EBB28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実質公債費比率については、算入公債費等は減となっているが、元利償還金や公営企業債の元利償還金に対する繰入金の減等により全体として分子が減少している。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今後も地方債の発行の際には、各会計の事業精査により借入額を抑制し、交付税算入の面で有利な地方債の活用を基本とするとともに、繰上償還も検討しながら実質公債費比率の抑制に努めるものとする。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28</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年度以降、分子がマイナスとなり、将来負担比率が</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0</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となっている。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主な要因としては、充当可能基金の増及び地方債の現在高の減等が挙げられる。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・財政調整基金は運用益や剰余金を積み立てたことにより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9,656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万円、減債基金は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2,201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万円増加し、基金全体で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7,063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万円の増となった。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・地域振興や地域福祉に資する事業への充当のほか、新清掃センターの建設に市有施設整備基金の活用を見込んでいる。特定目的基金の活用額は、中長期的（令和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年度目途）には、各年度で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億円を見込んでいる。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・水郷ひた応援基金：日田市の将来の発展を願い、その発展に対し貢献し、又は応援しようとする者からの寄附金を活用し、ふるさと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水郷ひた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を守り元気づける施策の推進。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・観光振興基金：市の観光施設整備及び交流人口増加のための施策の推進。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・災害対策基金：災害に対する迅速な対応と災害からの早期復旧・復興を図るもの。</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・市有施設整備基金：今後の施設整備や改修を見据え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億円を積み立てたことによる増加。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・災害対策基金：将来の災害発生に備え、災害からの早期普及・復興を図るため、積み立てを行っていく。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・市有施設整備基金：公共施設等総合管理計画等における施設整備・改修等の施策を着実に実施するための財源として、活用を予定している。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1,656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万円や剰余金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・令和６年度は財政調整基金の取り崩しなし。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財政調整基金については、減債基金・市職員退職手当基金・災害対策基金との総額で標準財政規模の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程度は確保したいと考えるが、国勢調査人口の減少に伴う普通交付税額の減少や、災害による災害復旧・復興関連経費などの財政需要も引き続き見込まれることから、中長期的（令和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年度目途）には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億円程度減少する見込</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である。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・基金の運用益を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468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万円、臨時財政対策債償還基金費として交付税措置された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・令和６年度は減債基金を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・財政状況を考慮し市債の償還財源として適宜取り崩しを行っていく。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0.01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ており、主な要因としては、基準財政需要額に大きな変動は見られない一方で、固定資産税をはじめとする税収増加により基準財政収入額が増加したことが挙げられる。依然として類似団体より低い水準となっていることから、引き続き自主財源の確保に努めるとともに、各種事務事業の見直しにより、経費の節減・合理化に努め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59267</xdr:rowOff>
    </xdr:from>
    <xdr:to>
      <xdr:col>23</xdr:col>
      <xdr:colOff>133350</xdr:colOff>
      <xdr:row>44</xdr:row>
      <xdr:rowOff>84667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0600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145644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59267</xdr:rowOff>
    </xdr:from>
    <xdr:to>
      <xdr:col>24</xdr:col>
      <xdr:colOff>12700</xdr:colOff>
      <xdr:row>35</xdr:row>
      <xdr:rowOff>59267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6350</xdr:rowOff>
    </xdr:from>
    <xdr:to>
      <xdr:col>23</xdr:col>
      <xdr:colOff>133350</xdr:colOff>
      <xdr:row>40</xdr:row>
      <xdr:rowOff>46567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686435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38</xdr:row>
      <xdr:rowOff>103310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61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86783</xdr:rowOff>
    </xdr:from>
    <xdr:to>
      <xdr:col>23</xdr:col>
      <xdr:colOff>184150</xdr:colOff>
      <xdr:row>40</xdr:row>
      <xdr:rowOff>16933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46567</xdr:rowOff>
    </xdr:from>
    <xdr:to>
      <xdr:col>19</xdr:col>
      <xdr:colOff>133350</xdr:colOff>
      <xdr:row>40</xdr:row>
      <xdr:rowOff>86783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3225800" y="69045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86783</xdr:rowOff>
    </xdr:from>
    <xdr:to>
      <xdr:col>19</xdr:col>
      <xdr:colOff>184150</xdr:colOff>
      <xdr:row>40</xdr:row>
      <xdr:rowOff>16933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27110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40</xdr:row>
      <xdr:rowOff>86783</xdr:rowOff>
    </xdr:from>
    <xdr:to>
      <xdr:col>15</xdr:col>
      <xdr:colOff>82550</xdr:colOff>
      <xdr:row>40</xdr:row>
      <xdr:rowOff>86783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46567</xdr:rowOff>
    </xdr:from>
    <xdr:to>
      <xdr:col>15</xdr:col>
      <xdr:colOff>133350</xdr:colOff>
      <xdr:row>39</xdr:row>
      <xdr:rowOff>148167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158344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40</xdr:row>
      <xdr:rowOff>86783</xdr:rowOff>
    </xdr:from>
    <xdr:to>
      <xdr:col>11</xdr:col>
      <xdr:colOff>31750</xdr:colOff>
      <xdr:row>40</xdr:row>
      <xdr:rowOff>86783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86783</xdr:rowOff>
    </xdr:from>
    <xdr:to>
      <xdr:col>11</xdr:col>
      <xdr:colOff>82550</xdr:colOff>
      <xdr:row>40</xdr:row>
      <xdr:rowOff>16933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27110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67733</xdr:rowOff>
    </xdr:from>
    <xdr:to>
      <xdr:col>7</xdr:col>
      <xdr:colOff>31750</xdr:colOff>
      <xdr:row>37</xdr:row>
      <xdr:rowOff>169334</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8060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127000</xdr:rowOff>
    </xdr:from>
    <xdr:to>
      <xdr:col>23</xdr:col>
      <xdr:colOff>184150</xdr:colOff>
      <xdr:row>40</xdr:row>
      <xdr:rowOff>57150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99077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78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167217</xdr:rowOff>
    </xdr:from>
    <xdr:to>
      <xdr:col>19</xdr:col>
      <xdr:colOff>184150</xdr:colOff>
      <xdr:row>40</xdr:row>
      <xdr:rowOff>97367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82144</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9401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35983</xdr:rowOff>
    </xdr:from>
    <xdr:to>
      <xdr:col>15</xdr:col>
      <xdr:colOff>133350</xdr:colOff>
      <xdr:row>40</xdr:row>
      <xdr:rowOff>137583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122360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35983</xdr:rowOff>
    </xdr:from>
    <xdr:to>
      <xdr:col>11</xdr:col>
      <xdr:colOff>82550</xdr:colOff>
      <xdr:row>40</xdr:row>
      <xdr:rowOff>137583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122360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35983</xdr:rowOff>
    </xdr:from>
    <xdr:to>
      <xdr:col>7</xdr:col>
      <xdr:colOff>31750</xdr:colOff>
      <xdr:row>40</xdr:row>
      <xdr:rowOff>137583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122360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地方交付税及び各種交付金の増により歳入経常一般財源が増加したものの、退職者人数の増による退職手当の増や、学校給食無償化に伴う物件費の経常経費充当一般財源の増等によ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ポイント増となった。今後も自主財源の確保、行財政運営の効率化、各種事務事業の見直しと経費の節減・合理化に努める。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160655</xdr:rowOff>
    </xdr:from>
    <xdr:to>
      <xdr:col>23</xdr:col>
      <xdr:colOff>133350</xdr:colOff>
      <xdr:row>67</xdr:row>
      <xdr:rowOff>43815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76205"/>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15892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43815</xdr:rowOff>
    </xdr:from>
    <xdr:to>
      <xdr:col>24</xdr:col>
      <xdr:colOff>12700</xdr:colOff>
      <xdr:row>67</xdr:row>
      <xdr:rowOff>43815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75582</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160655</xdr:rowOff>
    </xdr:from>
    <xdr:to>
      <xdr:col>24</xdr:col>
      <xdr:colOff>12700</xdr:colOff>
      <xdr:row>59</xdr:row>
      <xdr:rowOff>160655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93663</xdr:rowOff>
    </xdr:from>
    <xdr:to>
      <xdr:col>23</xdr:col>
      <xdr:colOff>133350</xdr:colOff>
      <xdr:row>64</xdr:row>
      <xdr:rowOff>111760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066463"/>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47324</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48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30797</xdr:rowOff>
    </xdr:from>
    <xdr:to>
      <xdr:col>23</xdr:col>
      <xdr:colOff>184150</xdr:colOff>
      <xdr:row>64</xdr:row>
      <xdr:rowOff>132397</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100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39370</xdr:rowOff>
    </xdr:from>
    <xdr:to>
      <xdr:col>19</xdr:col>
      <xdr:colOff>133350</xdr:colOff>
      <xdr:row>64</xdr:row>
      <xdr:rowOff>93663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012170"/>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52087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74613</xdr:rowOff>
    </xdr:from>
    <xdr:to>
      <xdr:col>15</xdr:col>
      <xdr:colOff>82550</xdr:colOff>
      <xdr:row>64</xdr:row>
      <xdr:rowOff>39370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704513"/>
          <a:ext cx="889000" cy="30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51435</xdr:rowOff>
    </xdr:from>
    <xdr:to>
      <xdr:col>15</xdr:col>
      <xdr:colOff>133350</xdr:colOff>
      <xdr:row>63</xdr:row>
      <xdr:rowOff>153035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163212</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74613</xdr:rowOff>
    </xdr:from>
    <xdr:to>
      <xdr:col>11</xdr:col>
      <xdr:colOff>31750</xdr:colOff>
      <xdr:row>64</xdr:row>
      <xdr:rowOff>9207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704513"/>
          <a:ext cx="889000" cy="27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29845</xdr:rowOff>
    </xdr:from>
    <xdr:to>
      <xdr:col>11</xdr:col>
      <xdr:colOff>82550</xdr:colOff>
      <xdr:row>62</xdr:row>
      <xdr:rowOff>131445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116222</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69532</xdr:rowOff>
    </xdr:from>
    <xdr:to>
      <xdr:col>7</xdr:col>
      <xdr:colOff>31750</xdr:colOff>
      <xdr:row>63</xdr:row>
      <xdr:rowOff>171132</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9859</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60960</xdr:rowOff>
    </xdr:from>
    <xdr:to>
      <xdr:col>23</xdr:col>
      <xdr:colOff>184150</xdr:colOff>
      <xdr:row>64</xdr:row>
      <xdr:rowOff>162560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33037</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00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42863</xdr:rowOff>
    </xdr:from>
    <xdr:to>
      <xdr:col>19</xdr:col>
      <xdr:colOff>184150</xdr:colOff>
      <xdr:row>64</xdr:row>
      <xdr:rowOff>144463</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01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129240</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10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160020</xdr:rowOff>
    </xdr:from>
    <xdr:to>
      <xdr:col>15</xdr:col>
      <xdr:colOff>133350</xdr:colOff>
      <xdr:row>64</xdr:row>
      <xdr:rowOff>90170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74947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23813</xdr:rowOff>
    </xdr:from>
    <xdr:to>
      <xdr:col>11</xdr:col>
      <xdr:colOff>82550</xdr:colOff>
      <xdr:row>62</xdr:row>
      <xdr:rowOff>125413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135590</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129857</xdr:rowOff>
    </xdr:from>
    <xdr:to>
      <xdr:col>7</xdr:col>
      <xdr:colOff>31750</xdr:colOff>
      <xdr:row>64</xdr:row>
      <xdr:rowOff>60007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44784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01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[211,156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令和６年度は、人口一人当たりの決算額が前年度比で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9,032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増となり、類似団体平均と県平均を上回っている。主な要因としては、退職者人数の増による退職手当の増等が挙げられる。引き続き、事務事業の見直しや公共施設等総合管理計画に基づく施設の適正配置を行い、経費節減に努め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22041</xdr:rowOff>
    </xdr:from>
    <xdr:to>
      <xdr:col>23</xdr:col>
      <xdr:colOff>133350</xdr:colOff>
      <xdr:row>89</xdr:row>
      <xdr:rowOff>10283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09491"/>
          <a:ext cx="0" cy="13598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153810</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24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10283</xdr:rowOff>
    </xdr:from>
    <xdr:to>
      <xdr:col>24</xdr:col>
      <xdr:colOff>12700</xdr:colOff>
      <xdr:row>89</xdr:row>
      <xdr:rowOff>10283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26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108418</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5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22041</xdr:rowOff>
    </xdr:from>
    <xdr:to>
      <xdr:col>24</xdr:col>
      <xdr:colOff>12700</xdr:colOff>
      <xdr:row>81</xdr:row>
      <xdr:rowOff>22041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09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45486</xdr:rowOff>
    </xdr:from>
    <xdr:to>
      <xdr:col>23</xdr:col>
      <xdr:colOff>133350</xdr:colOff>
      <xdr:row>84</xdr:row>
      <xdr:rowOff>107756</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447286"/>
          <a:ext cx="838200" cy="62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98435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57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81908</xdr:rowOff>
    </xdr:from>
    <xdr:to>
      <xdr:col>23</xdr:col>
      <xdr:colOff>184150</xdr:colOff>
      <xdr:row>84</xdr:row>
      <xdr:rowOff>12058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31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41073</xdr:rowOff>
    </xdr:from>
    <xdr:to>
      <xdr:col>19</xdr:col>
      <xdr:colOff>133350</xdr:colOff>
      <xdr:row>84</xdr:row>
      <xdr:rowOff>45486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442873"/>
          <a:ext cx="889000" cy="4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819</xdr:rowOff>
    </xdr:from>
    <xdr:to>
      <xdr:col>19</xdr:col>
      <xdr:colOff>184150</xdr:colOff>
      <xdr:row>83</xdr:row>
      <xdr:rowOff>102419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3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112596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000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150544</xdr:rowOff>
    </xdr:from>
    <xdr:to>
      <xdr:col>15</xdr:col>
      <xdr:colOff>82550</xdr:colOff>
      <xdr:row>84</xdr:row>
      <xdr:rowOff>41073</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380894"/>
          <a:ext cx="889000" cy="61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159493</xdr:rowOff>
    </xdr:from>
    <xdr:to>
      <xdr:col>15</xdr:col>
      <xdr:colOff>133350</xdr:colOff>
      <xdr:row>83</xdr:row>
      <xdr:rowOff>89643</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99820</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87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150544</xdr:rowOff>
    </xdr:from>
    <xdr:to>
      <xdr:col>11</xdr:col>
      <xdr:colOff>31750</xdr:colOff>
      <xdr:row>83</xdr:row>
      <xdr:rowOff>168063</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1447800" y="14380894"/>
          <a:ext cx="889000" cy="1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125918</xdr:rowOff>
    </xdr:from>
    <xdr:to>
      <xdr:col>11</xdr:col>
      <xdr:colOff>82550</xdr:colOff>
      <xdr:row>83</xdr:row>
      <xdr:rowOff>56068</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8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66245</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953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19242</xdr:rowOff>
    </xdr:from>
    <xdr:to>
      <xdr:col>7</xdr:col>
      <xdr:colOff>31750</xdr:colOff>
      <xdr:row>82</xdr:row>
      <xdr:rowOff>120842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078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131019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47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56956</xdr:rowOff>
    </xdr:from>
    <xdr:to>
      <xdr:col>23</xdr:col>
      <xdr:colOff>184150</xdr:colOff>
      <xdr:row>84</xdr:row>
      <xdr:rowOff>158556</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45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29033</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43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166136</xdr:rowOff>
    </xdr:from>
    <xdr:to>
      <xdr:col>19</xdr:col>
      <xdr:colOff>184150</xdr:colOff>
      <xdr:row>84</xdr:row>
      <xdr:rowOff>96286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396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81063</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482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161723</xdr:rowOff>
    </xdr:from>
    <xdr:to>
      <xdr:col>15</xdr:col>
      <xdr:colOff>133350</xdr:colOff>
      <xdr:row>84</xdr:row>
      <xdr:rowOff>91873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39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76650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47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99744</xdr:rowOff>
    </xdr:from>
    <xdr:to>
      <xdr:col>11</xdr:col>
      <xdr:colOff>82550</xdr:colOff>
      <xdr:row>84</xdr:row>
      <xdr:rowOff>29894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33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14671</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416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117263</xdr:rowOff>
    </xdr:from>
    <xdr:to>
      <xdr:col>7</xdr:col>
      <xdr:colOff>31750</xdr:colOff>
      <xdr:row>84</xdr:row>
      <xdr:rowOff>47413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347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32190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433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月より、職員給の見直しと給与制度の総合的見直しを行い、現給保障を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とせず上限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、期間も国の</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年間に対し</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年間とし、平成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28</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年度末で現給保障を終了した。さらには、平成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29</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年度より、行政職給料表等級別基準職務表を８級制から７級制へと見直しを行っている。今後もラスパイレス指数の動向を注視しながら見直しを行うなど、定員管理と併せ給与制度の適正化に努めていく。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88</xdr:row>
      <xdr:rowOff>137886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657036"/>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86179</xdr:rowOff>
    </xdr:from>
    <xdr:to>
      <xdr:col>81</xdr:col>
      <xdr:colOff>44450</xdr:colOff>
      <xdr:row>88</xdr:row>
      <xdr:rowOff>137886</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5173779"/>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100891</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502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0</xdr:rowOff>
    </xdr:from>
    <xdr:to>
      <xdr:col>77</xdr:col>
      <xdr:colOff>44450</xdr:colOff>
      <xdr:row>88</xdr:row>
      <xdr:rowOff>86179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508760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0</xdr:rowOff>
    </xdr:from>
    <xdr:to>
      <xdr:col>72</xdr:col>
      <xdr:colOff>203200</xdr:colOff>
      <xdr:row>88</xdr:row>
      <xdr:rowOff>51707</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50876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59163</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51707</xdr:rowOff>
    </xdr:from>
    <xdr:to>
      <xdr:col>68</xdr:col>
      <xdr:colOff>152400</xdr:colOff>
      <xdr:row>88</xdr:row>
      <xdr:rowOff>68943</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513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170543</xdr:rowOff>
    </xdr:from>
    <xdr:to>
      <xdr:col>64</xdr:col>
      <xdr:colOff>152400</xdr:colOff>
      <xdr:row>86</xdr:row>
      <xdr:rowOff>100693</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110870</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87086</xdr:rowOff>
    </xdr:from>
    <xdr:to>
      <xdr:col>81</xdr:col>
      <xdr:colOff>95250</xdr:colOff>
      <xdr:row>89</xdr:row>
      <xdr:rowOff>17236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154413</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5070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35379</xdr:rowOff>
    </xdr:from>
    <xdr:to>
      <xdr:col>77</xdr:col>
      <xdr:colOff>95250</xdr:colOff>
      <xdr:row>88</xdr:row>
      <xdr:rowOff>136979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512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121756</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5209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120650</xdr:rowOff>
    </xdr:from>
    <xdr:to>
      <xdr:col>73</xdr:col>
      <xdr:colOff>44450</xdr:colOff>
      <xdr:row>88</xdr:row>
      <xdr:rowOff>50800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907</xdr:rowOff>
    </xdr:from>
    <xdr:to>
      <xdr:col>68</xdr:col>
      <xdr:colOff>203200</xdr:colOff>
      <xdr:row>88</xdr:row>
      <xdr:rowOff>102507</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87284</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17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18143</xdr:rowOff>
    </xdr:from>
    <xdr:to>
      <xdr:col>64</xdr:col>
      <xdr:colOff>152400</xdr:colOff>
      <xdr:row>88</xdr:row>
      <xdr:rowOff>119743</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104520</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19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多様化する市民ニーズへの対応や国の経済対策などによる事務事業の増加が見込まれるが、最小の人数で最大の成果を挙げるため、組織や事務事業の見直し、民間活力の導入や市民との協働を積極的に進める。今後の行政需要に対応できる効率的な組織運営に向け、定年延長による退職者数の変動も踏まえながら、定員管理方針による職員数の適正化を図っていく。</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45538</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43490"/>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17615</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5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45538</xdr:rowOff>
    </xdr:from>
    <xdr:to>
      <xdr:col>81</xdr:col>
      <xdr:colOff>133350</xdr:colOff>
      <xdr:row>67</xdr:row>
      <xdr:rowOff>45538</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3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16873</xdr:rowOff>
    </xdr:from>
    <xdr:to>
      <xdr:col>81</xdr:col>
      <xdr:colOff>44450</xdr:colOff>
      <xdr:row>62</xdr:row>
      <xdr:rowOff>29512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646773"/>
          <a:ext cx="8382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119578</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06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786</xdr:rowOff>
    </xdr:from>
    <xdr:to>
      <xdr:col>77</xdr:col>
      <xdr:colOff>44450</xdr:colOff>
      <xdr:row>62</xdr:row>
      <xdr:rowOff>16873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63068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89263</xdr:rowOff>
    </xdr:from>
    <xdr:to>
      <xdr:col>77</xdr:col>
      <xdr:colOff>95250</xdr:colOff>
      <xdr:row>62</xdr:row>
      <xdr:rowOff>19413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29590</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316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144659</xdr:rowOff>
    </xdr:from>
    <xdr:to>
      <xdr:col>72</xdr:col>
      <xdr:colOff>203200</xdr:colOff>
      <xdr:row>62</xdr:row>
      <xdr:rowOff>786</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603109"/>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75474</xdr:rowOff>
    </xdr:from>
    <xdr:to>
      <xdr:col>73</xdr:col>
      <xdr:colOff>44450</xdr:colOff>
      <xdr:row>62</xdr:row>
      <xdr:rowOff>5624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15801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128572</xdr:rowOff>
    </xdr:from>
    <xdr:to>
      <xdr:col>68</xdr:col>
      <xdr:colOff>152400</xdr:colOff>
      <xdr:row>61</xdr:row>
      <xdr:rowOff>144659</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587022"/>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65133</xdr:rowOff>
    </xdr:from>
    <xdr:to>
      <xdr:col>68</xdr:col>
      <xdr:colOff>203200</xdr:colOff>
      <xdr:row>61</xdr:row>
      <xdr:rowOff>166733</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5460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21469</xdr:rowOff>
    </xdr:from>
    <xdr:to>
      <xdr:col>64</xdr:col>
      <xdr:colOff>152400</xdr:colOff>
      <xdr:row>61</xdr:row>
      <xdr:rowOff>123069</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133246</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150162</xdr:rowOff>
    </xdr:from>
    <xdr:to>
      <xdr:col>81</xdr:col>
      <xdr:colOff>95250</xdr:colOff>
      <xdr:row>62</xdr:row>
      <xdr:rowOff>80312</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608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122239</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580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137523</xdr:rowOff>
    </xdr:from>
    <xdr:to>
      <xdr:col>77</xdr:col>
      <xdr:colOff>95250</xdr:colOff>
      <xdr:row>62</xdr:row>
      <xdr:rowOff>67673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52450</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121436</xdr:rowOff>
    </xdr:from>
    <xdr:to>
      <xdr:col>73</xdr:col>
      <xdr:colOff>44450</xdr:colOff>
      <xdr:row>62</xdr:row>
      <xdr:rowOff>51586</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5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36363</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6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93859</xdr:rowOff>
    </xdr:from>
    <xdr:to>
      <xdr:col>68</xdr:col>
      <xdr:colOff>203200</xdr:colOff>
      <xdr:row>62</xdr:row>
      <xdr:rowOff>24009</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55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8786</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638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77772</xdr:rowOff>
    </xdr:from>
    <xdr:to>
      <xdr:col>64</xdr:col>
      <xdr:colOff>152400</xdr:colOff>
      <xdr:row>62</xdr:row>
      <xdr:rowOff>7922</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164149</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少し、引き続き類似団体内平均を下回っているものの、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33867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14045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158750</xdr:rowOff>
    </xdr:from>
    <xdr:to>
      <xdr:col>81</xdr:col>
      <xdr:colOff>44450</xdr:colOff>
      <xdr:row>38</xdr:row>
      <xdr:rowOff>705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6179800" y="650240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166105</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852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22578</xdr:rowOff>
    </xdr:from>
    <xdr:to>
      <xdr:col>81</xdr:col>
      <xdr:colOff>95250</xdr:colOff>
      <xdr:row>40</xdr:row>
      <xdr:rowOff>124178</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91722</xdr:rowOff>
    </xdr:from>
    <xdr:to>
      <xdr:col>77</xdr:col>
      <xdr:colOff>44450</xdr:colOff>
      <xdr:row>38</xdr:row>
      <xdr:rowOff>705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643537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153811</xdr:rowOff>
    </xdr:from>
    <xdr:to>
      <xdr:col>77</xdr:col>
      <xdr:colOff>95250</xdr:colOff>
      <xdr:row>40</xdr:row>
      <xdr:rowOff>83961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68738</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9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155928</xdr:rowOff>
    </xdr:from>
    <xdr:to>
      <xdr:col>72</xdr:col>
      <xdr:colOff>203200</xdr:colOff>
      <xdr:row>37</xdr:row>
      <xdr:rowOff>91722</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6328128"/>
          <a:ext cx="889000" cy="1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113595</xdr:rowOff>
    </xdr:from>
    <xdr:to>
      <xdr:col>73</xdr:col>
      <xdr:colOff>44450</xdr:colOff>
      <xdr:row>40</xdr:row>
      <xdr:rowOff>43745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28522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155928</xdr:rowOff>
    </xdr:from>
    <xdr:to>
      <xdr:col>68</xdr:col>
      <xdr:colOff>152400</xdr:colOff>
      <xdr:row>36</xdr:row>
      <xdr:rowOff>155928</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a:off x="13512800" y="6328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113595</xdr:rowOff>
    </xdr:from>
    <xdr:to>
      <xdr:col>68</xdr:col>
      <xdr:colOff>203200</xdr:colOff>
      <xdr:row>40</xdr:row>
      <xdr:rowOff>43745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28522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46567</xdr:rowOff>
    </xdr:from>
    <xdr:to>
      <xdr:col>64</xdr:col>
      <xdr:colOff>152400</xdr:colOff>
      <xdr:row>39</xdr:row>
      <xdr:rowOff>148167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132944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107950</xdr:rowOff>
    </xdr:from>
    <xdr:to>
      <xdr:col>81</xdr:col>
      <xdr:colOff>95250</xdr:colOff>
      <xdr:row>38</xdr:row>
      <xdr:rowOff>38100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124477</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121355</xdr:rowOff>
    </xdr:from>
    <xdr:to>
      <xdr:col>77</xdr:col>
      <xdr:colOff>95250</xdr:colOff>
      <xdr:row>38</xdr:row>
      <xdr:rowOff>51505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46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61682</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6233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40922</xdr:rowOff>
    </xdr:from>
    <xdr:to>
      <xdr:col>73</xdr:col>
      <xdr:colOff>44450</xdr:colOff>
      <xdr:row>37</xdr:row>
      <xdr:rowOff>142522</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3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152699</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615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105128</xdr:rowOff>
    </xdr:from>
    <xdr:to>
      <xdr:col>68</xdr:col>
      <xdr:colOff>203200</xdr:colOff>
      <xdr:row>37</xdr:row>
      <xdr:rowOff>35278</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27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45455</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604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105128</xdr:rowOff>
    </xdr:from>
    <xdr:to>
      <xdr:col>64</xdr:col>
      <xdr:colOff>152400</xdr:colOff>
      <xdr:row>37</xdr:row>
      <xdr:rowOff>35278</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27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45455</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604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年度以降、将来負担比率は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今後も公債費等義務的経費の削減を図るとともに、より効率的な基金の運用を行い財政の健全化に努める。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164919</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313214"/>
          <a:ext cx="0" cy="1623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136996</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90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164919</xdr:rowOff>
    </xdr:from>
    <xdr:to>
      <xdr:col>81</xdr:col>
      <xdr:colOff>133350</xdr:colOff>
      <xdr:row>22</xdr:row>
      <xdr:rowOff>164919</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3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118248</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347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146171</xdr:rowOff>
    </xdr:from>
    <xdr:to>
      <xdr:col>81</xdr:col>
      <xdr:colOff>95250</xdr:colOff>
      <xdr:row>14</xdr:row>
      <xdr:rowOff>76321</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37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38160</xdr:rowOff>
    </xdr:from>
    <xdr:to>
      <xdr:col>77</xdr:col>
      <xdr:colOff>95250</xdr:colOff>
      <xdr:row>13</xdr:row>
      <xdr:rowOff>139760</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149937</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03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79526</xdr:rowOff>
    </xdr:from>
    <xdr:to>
      <xdr:col>73</xdr:col>
      <xdr:colOff>44450</xdr:colOff>
      <xdr:row>14</xdr:row>
      <xdr:rowOff>9676</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5240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19853</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909800" y="207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80433</xdr:rowOff>
    </xdr:from>
    <xdr:to>
      <xdr:col>68</xdr:col>
      <xdr:colOff>203200</xdr:colOff>
      <xdr:row>15</xdr:row>
      <xdr:rowOff>10583</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20760</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10100</xdr:rowOff>
    </xdr:from>
    <xdr:to>
      <xdr:col>64</xdr:col>
      <xdr:colOff>152400</xdr:colOff>
      <xdr:row>15</xdr:row>
      <xdr:rowOff>111700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81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121877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35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人件費に係る経常収支比率については、前年度比で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り、依然として類似団体内平均を上回っている。主な要因としては、退職者人数の増による退職手当の増等が挙げられる。今後も計画的な職員採用や組織及び事務事業の見直しにより適正な定員管理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153670</xdr:rowOff>
    </xdr:from>
    <xdr:to>
      <xdr:col>24</xdr:col>
      <xdr:colOff>25400</xdr:colOff>
      <xdr:row>40</xdr:row>
      <xdr:rowOff>104140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115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76217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104140</xdr:rowOff>
    </xdr:from>
    <xdr:to>
      <xdr:col>24</xdr:col>
      <xdr:colOff>114300</xdr:colOff>
      <xdr:row>40</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68597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153670</xdr:rowOff>
    </xdr:from>
    <xdr:to>
      <xdr:col>24</xdr:col>
      <xdr:colOff>114300</xdr:colOff>
      <xdr:row>33</xdr:row>
      <xdr:rowOff>153670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165100</xdr:rowOff>
    </xdr:from>
    <xdr:to>
      <xdr:col>24</xdr:col>
      <xdr:colOff>25400</xdr:colOff>
      <xdr:row>37</xdr:row>
      <xdr:rowOff>92710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33730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50817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34290</xdr:rowOff>
    </xdr:from>
    <xdr:to>
      <xdr:col>24</xdr:col>
      <xdr:colOff>76200</xdr:colOff>
      <xdr:row>37</xdr:row>
      <xdr:rowOff>135890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165100</xdr:rowOff>
    </xdr:from>
    <xdr:to>
      <xdr:col>19</xdr:col>
      <xdr:colOff>187325</xdr:colOff>
      <xdr:row>36</xdr:row>
      <xdr:rowOff>165100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33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106680</xdr:rowOff>
    </xdr:from>
    <xdr:to>
      <xdr:col>20</xdr:col>
      <xdr:colOff>38100</xdr:colOff>
      <xdr:row>37</xdr:row>
      <xdr:rowOff>36830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47007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66040</xdr:rowOff>
    </xdr:from>
    <xdr:to>
      <xdr:col>15</xdr:col>
      <xdr:colOff>98425</xdr:colOff>
      <xdr:row>36</xdr:row>
      <xdr:rowOff>165100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38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66040</xdr:rowOff>
    </xdr:from>
    <xdr:to>
      <xdr:col>11</xdr:col>
      <xdr:colOff>9525</xdr:colOff>
      <xdr:row>37</xdr:row>
      <xdr:rowOff>54610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382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26670</xdr:rowOff>
    </xdr:from>
    <xdr:to>
      <xdr:col>6</xdr:col>
      <xdr:colOff>171450</xdr:colOff>
      <xdr:row>37</xdr:row>
      <xdr:rowOff>128270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113047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41910</xdr:rowOff>
    </xdr:from>
    <xdr:to>
      <xdr:col>24</xdr:col>
      <xdr:colOff>76200</xdr:colOff>
      <xdr:row>37</xdr:row>
      <xdr:rowOff>143510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13987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114300</xdr:rowOff>
    </xdr:from>
    <xdr:to>
      <xdr:col>20</xdr:col>
      <xdr:colOff>38100</xdr:colOff>
      <xdr:row>37</xdr:row>
      <xdr:rowOff>44450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29227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114300</xdr:rowOff>
    </xdr:from>
    <xdr:to>
      <xdr:col>15</xdr:col>
      <xdr:colOff>149225</xdr:colOff>
      <xdr:row>37</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29227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15240</xdr:rowOff>
    </xdr:from>
    <xdr:to>
      <xdr:col>11</xdr:col>
      <xdr:colOff>60325</xdr:colOff>
      <xdr:row>36</xdr:row>
      <xdr:rowOff>116840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127017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115587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物件費に係る経常収支比率については、前年度比で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1.7</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り、依然として類似団体内平均を上回っている。主な要因としては、学校給食無償化に伴う物件費の経常経費充当一般財源の増等が挙げられる。物件費全体においては、引き続き公共施設等総合管理計画に基づく施設の適正配置を行い、施設の維持管理等に係る委託料などの業務内容の見直し等、経費節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19050</xdr:rowOff>
    </xdr:from>
    <xdr:to>
      <xdr:col>82</xdr:col>
      <xdr:colOff>107950</xdr:colOff>
      <xdr:row>21</xdr:row>
      <xdr:rowOff>95250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479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67327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95250</xdr:rowOff>
    </xdr:from>
    <xdr:to>
      <xdr:col>82</xdr:col>
      <xdr:colOff>196850</xdr:colOff>
      <xdr:row>21</xdr:row>
      <xdr:rowOff>95250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105427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19050</xdr:rowOff>
    </xdr:from>
    <xdr:to>
      <xdr:col>82</xdr:col>
      <xdr:colOff>196850</xdr:colOff>
      <xdr:row>13</xdr:row>
      <xdr:rowOff>19050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4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120650</xdr:rowOff>
    </xdr:from>
    <xdr:to>
      <xdr:col>82</xdr:col>
      <xdr:colOff>107950</xdr:colOff>
      <xdr:row>20</xdr:row>
      <xdr:rowOff>165100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378200"/>
          <a:ext cx="8382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35577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7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107950</xdr:rowOff>
    </xdr:from>
    <xdr:to>
      <xdr:col>78</xdr:col>
      <xdr:colOff>69850</xdr:colOff>
      <xdr:row>19</xdr:row>
      <xdr:rowOff>120650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365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92727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101600</xdr:rowOff>
    </xdr:from>
    <xdr:to>
      <xdr:col>73</xdr:col>
      <xdr:colOff>180975</xdr:colOff>
      <xdr:row>19</xdr:row>
      <xdr:rowOff>107950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187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114300</xdr:rowOff>
    </xdr:from>
    <xdr:to>
      <xdr:col>74</xdr:col>
      <xdr:colOff>31750</xdr:colOff>
      <xdr:row>17</xdr:row>
      <xdr:rowOff>44450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54627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101600</xdr:rowOff>
    </xdr:from>
    <xdr:to>
      <xdr:col>69</xdr:col>
      <xdr:colOff>92075</xdr:colOff>
      <xdr:row>18</xdr:row>
      <xdr:rowOff>139700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18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120650</xdr:rowOff>
    </xdr:from>
    <xdr:to>
      <xdr:col>69</xdr:col>
      <xdr:colOff>142875</xdr:colOff>
      <xdr:row>16</xdr:row>
      <xdr:rowOff>50800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60977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12700</xdr:rowOff>
    </xdr:from>
    <xdr:to>
      <xdr:col>65</xdr:col>
      <xdr:colOff>53975</xdr:colOff>
      <xdr:row>16</xdr:row>
      <xdr:rowOff>114300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124477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20</xdr:row>
      <xdr:rowOff>114300</xdr:rowOff>
    </xdr:from>
    <xdr:to>
      <xdr:col>82</xdr:col>
      <xdr:colOff>158750</xdr:colOff>
      <xdr:row>21</xdr:row>
      <xdr:rowOff>44450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54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22877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45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69850</xdr:rowOff>
    </xdr:from>
    <xdr:to>
      <xdr:col>78</xdr:col>
      <xdr:colOff>120650</xdr:colOff>
      <xdr:row>20</xdr:row>
      <xdr:rowOff>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32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156227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41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19</xdr:row>
      <xdr:rowOff>57150</xdr:rowOff>
    </xdr:from>
    <xdr:to>
      <xdr:col>74</xdr:col>
      <xdr:colOff>31750</xdr:colOff>
      <xdr:row>19</xdr:row>
      <xdr:rowOff>158750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143527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40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50800</xdr:rowOff>
    </xdr:from>
    <xdr:to>
      <xdr:col>69</xdr:col>
      <xdr:colOff>142875</xdr:colOff>
      <xdr:row>18</xdr:row>
      <xdr:rowOff>152400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13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137177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88900</xdr:rowOff>
    </xdr:from>
    <xdr:to>
      <xdr:col>65</xdr:col>
      <xdr:colOff>53975</xdr:colOff>
      <xdr:row>19</xdr:row>
      <xdr:rowOff>19050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17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3827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扶助費に係る経常収支比率については、生活保護の医療扶助費が減となったこと等により前年度比で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0.6</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となったものの、依然として類似団体内平均を上回っている。今後も障害福祉サービスの給付費の増が見込まれるが、児童数減少による給付費減等により、扶助費は中長期的には減少すると見込まれ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78994</xdr:rowOff>
    </xdr:from>
    <xdr:to>
      <xdr:col>24</xdr:col>
      <xdr:colOff>25400</xdr:colOff>
      <xdr:row>61</xdr:row>
      <xdr:rowOff>124714</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65844"/>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165371</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78994</xdr:rowOff>
    </xdr:from>
    <xdr:to>
      <xdr:col>24</xdr:col>
      <xdr:colOff>114300</xdr:colOff>
      <xdr:row>53</xdr:row>
      <xdr:rowOff>78994</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113284</xdr:rowOff>
    </xdr:from>
    <xdr:to>
      <xdr:col>24</xdr:col>
      <xdr:colOff>25400</xdr:colOff>
      <xdr:row>56</xdr:row>
      <xdr:rowOff>168148</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971448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140733</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39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124206</xdr:rowOff>
    </xdr:from>
    <xdr:to>
      <xdr:col>24</xdr:col>
      <xdr:colOff>76200</xdr:colOff>
      <xdr:row>56</xdr:row>
      <xdr:rowOff>54356</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113284</xdr:rowOff>
    </xdr:from>
    <xdr:to>
      <xdr:col>19</xdr:col>
      <xdr:colOff>187325</xdr:colOff>
      <xdr:row>56</xdr:row>
      <xdr:rowOff>168148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7144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96774</xdr:rowOff>
    </xdr:from>
    <xdr:to>
      <xdr:col>20</xdr:col>
      <xdr:colOff>38100</xdr:colOff>
      <xdr:row>56</xdr:row>
      <xdr:rowOff>26924</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37101</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95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113284</xdr:rowOff>
    </xdr:from>
    <xdr:to>
      <xdr:col>15</xdr:col>
      <xdr:colOff>98425</xdr:colOff>
      <xdr:row>56</xdr:row>
      <xdr:rowOff>122428</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714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122428</xdr:rowOff>
    </xdr:from>
    <xdr:to>
      <xdr:col>11</xdr:col>
      <xdr:colOff>9525</xdr:colOff>
      <xdr:row>56</xdr:row>
      <xdr:rowOff>149860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7236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51054</xdr:rowOff>
    </xdr:from>
    <xdr:to>
      <xdr:col>11</xdr:col>
      <xdr:colOff>60325</xdr:colOff>
      <xdr:row>55</xdr:row>
      <xdr:rowOff>152654</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162831</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24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151638</xdr:rowOff>
    </xdr:from>
    <xdr:to>
      <xdr:col>6</xdr:col>
      <xdr:colOff>171450</xdr:colOff>
      <xdr:row>56</xdr:row>
      <xdr:rowOff>81788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91965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62484</xdr:rowOff>
    </xdr:from>
    <xdr:to>
      <xdr:col>24</xdr:col>
      <xdr:colOff>76200</xdr:colOff>
      <xdr:row>56</xdr:row>
      <xdr:rowOff>164084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34561</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635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117348</xdr:rowOff>
    </xdr:from>
    <xdr:to>
      <xdr:col>20</xdr:col>
      <xdr:colOff>38100</xdr:colOff>
      <xdr:row>57</xdr:row>
      <xdr:rowOff>47498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32275</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804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62484</xdr:rowOff>
    </xdr:from>
    <xdr:to>
      <xdr:col>15</xdr:col>
      <xdr:colOff>149225</xdr:colOff>
      <xdr:row>56</xdr:row>
      <xdr:rowOff>164084</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148861</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75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71628</xdr:rowOff>
    </xdr:from>
    <xdr:to>
      <xdr:col>11</xdr:col>
      <xdr:colOff>60325</xdr:colOff>
      <xdr:row>57</xdr:row>
      <xdr:rowOff>1778</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158005</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99060</xdr:rowOff>
    </xdr:from>
    <xdr:to>
      <xdr:col>6</xdr:col>
      <xdr:colOff>171450</xdr:colOff>
      <xdr:row>57</xdr:row>
      <xdr:rowOff>29210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13987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その他に係る経常収支比率については、後期高齢者医療特別会計への繰出金の増等で前年度比で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ポイント増となったものの、類似団体平均より低い水準となっている</a:t>
          </a:r>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88900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89852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165100</xdr:rowOff>
    </xdr:from>
    <xdr:to>
      <xdr:col>82</xdr:col>
      <xdr:colOff>107950</xdr:colOff>
      <xdr:row>56</xdr:row>
      <xdr:rowOff>12700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95948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29227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57150</xdr:rowOff>
    </xdr:from>
    <xdr:to>
      <xdr:col>82</xdr:col>
      <xdr:colOff>158750</xdr:colOff>
      <xdr:row>56</xdr:row>
      <xdr:rowOff>158750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127000</xdr:rowOff>
    </xdr:from>
    <xdr:to>
      <xdr:col>78</xdr:col>
      <xdr:colOff>69850</xdr:colOff>
      <xdr:row>55</xdr:row>
      <xdr:rowOff>165100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9556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162577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146050</xdr:rowOff>
    </xdr:from>
    <xdr:to>
      <xdr:col>73</xdr:col>
      <xdr:colOff>180975</xdr:colOff>
      <xdr:row>55</xdr:row>
      <xdr:rowOff>127000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94043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19050</xdr:rowOff>
    </xdr:from>
    <xdr:to>
      <xdr:col>74</xdr:col>
      <xdr:colOff>31750</xdr:colOff>
      <xdr:row>56</xdr:row>
      <xdr:rowOff>120650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105427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146050</xdr:rowOff>
    </xdr:from>
    <xdr:to>
      <xdr:col>69</xdr:col>
      <xdr:colOff>92075</xdr:colOff>
      <xdr:row>55</xdr:row>
      <xdr:rowOff>165100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4043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133350</xdr:rowOff>
    </xdr:from>
    <xdr:to>
      <xdr:col>69</xdr:col>
      <xdr:colOff>142875</xdr:colOff>
      <xdr:row>56</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48277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19050</xdr:rowOff>
    </xdr:from>
    <xdr:to>
      <xdr:col>65</xdr:col>
      <xdr:colOff>53975</xdr:colOff>
      <xdr:row>56</xdr:row>
      <xdr:rowOff>120650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105427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133350</xdr:rowOff>
    </xdr:from>
    <xdr:to>
      <xdr:col>82</xdr:col>
      <xdr:colOff>158750</xdr:colOff>
      <xdr:row>56</xdr:row>
      <xdr:rowOff>63500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149877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114300</xdr:rowOff>
    </xdr:from>
    <xdr:to>
      <xdr:col>78</xdr:col>
      <xdr:colOff>120650</xdr:colOff>
      <xdr:row>56</xdr:row>
      <xdr:rowOff>44450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54627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931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76200</xdr:rowOff>
    </xdr:from>
    <xdr:to>
      <xdr:col>74</xdr:col>
      <xdr:colOff>31750</xdr:colOff>
      <xdr:row>56</xdr:row>
      <xdr:rowOff>6350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16527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95250</xdr:rowOff>
    </xdr:from>
    <xdr:to>
      <xdr:col>69</xdr:col>
      <xdr:colOff>142875</xdr:colOff>
      <xdr:row>55</xdr:row>
      <xdr:rowOff>25400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35577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114300</xdr:rowOff>
    </xdr:from>
    <xdr:to>
      <xdr:col>65</xdr:col>
      <xdr:colOff>53975</xdr:colOff>
      <xdr:row>56</xdr:row>
      <xdr:rowOff>44450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54627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補助費等に係る経常収支比率については、類似団体平均より低い水準を維持しており、前年度比でも</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ポイント減となった。今後も補助金交付事業を精査し、補助金の適正化の取り組みに努める。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46990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927725"/>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115570</xdr:rowOff>
    </xdr:from>
    <xdr:to>
      <xdr:col>82</xdr:col>
      <xdr:colOff>107950</xdr:colOff>
      <xdr:row>36</xdr:row>
      <xdr:rowOff>132715</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5671800" y="628777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139717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483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167640</xdr:rowOff>
    </xdr:from>
    <xdr:to>
      <xdr:col>82</xdr:col>
      <xdr:colOff>158750</xdr:colOff>
      <xdr:row>38</xdr:row>
      <xdr:rowOff>97790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115570</xdr:rowOff>
    </xdr:from>
    <xdr:to>
      <xdr:col>78</xdr:col>
      <xdr:colOff>69850</xdr:colOff>
      <xdr:row>36</xdr:row>
      <xdr:rowOff>132715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28777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161925</xdr:rowOff>
    </xdr:from>
    <xdr:to>
      <xdr:col>78</xdr:col>
      <xdr:colOff>120650</xdr:colOff>
      <xdr:row>38</xdr:row>
      <xdr:rowOff>92075</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76852</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59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64135</xdr:rowOff>
    </xdr:from>
    <xdr:to>
      <xdr:col>73</xdr:col>
      <xdr:colOff>180975</xdr:colOff>
      <xdr:row>36</xdr:row>
      <xdr:rowOff>115570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23633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139065</xdr:rowOff>
    </xdr:from>
    <xdr:to>
      <xdr:col>74</xdr:col>
      <xdr:colOff>31750</xdr:colOff>
      <xdr:row>38</xdr:row>
      <xdr:rowOff>69215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53992</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5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64135</xdr:rowOff>
    </xdr:from>
    <xdr:to>
      <xdr:col>69</xdr:col>
      <xdr:colOff>92075</xdr:colOff>
      <xdr:row>36</xdr:row>
      <xdr:rowOff>86995</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23633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133350</xdr:rowOff>
    </xdr:from>
    <xdr:to>
      <xdr:col>69</xdr:col>
      <xdr:colOff>142875</xdr:colOff>
      <xdr:row>38</xdr:row>
      <xdr:rowOff>63500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48277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127635</xdr:rowOff>
    </xdr:from>
    <xdr:to>
      <xdr:col>65</xdr:col>
      <xdr:colOff>53975</xdr:colOff>
      <xdr:row>38</xdr:row>
      <xdr:rowOff>57785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42562</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55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64770</xdr:rowOff>
    </xdr:from>
    <xdr:to>
      <xdr:col>82</xdr:col>
      <xdr:colOff>158750</xdr:colOff>
      <xdr:row>36</xdr:row>
      <xdr:rowOff>166370</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81297</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08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81915</xdr:rowOff>
    </xdr:from>
    <xdr:to>
      <xdr:col>78</xdr:col>
      <xdr:colOff>120650</xdr:colOff>
      <xdr:row>37</xdr:row>
      <xdr:rowOff>12065</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25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22242</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02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64770</xdr:rowOff>
    </xdr:from>
    <xdr:to>
      <xdr:col>74</xdr:col>
      <xdr:colOff>31750</xdr:colOff>
      <xdr:row>36</xdr:row>
      <xdr:rowOff>166370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5097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00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13335</xdr:rowOff>
    </xdr:from>
    <xdr:to>
      <xdr:col>69</xdr:col>
      <xdr:colOff>142875</xdr:colOff>
      <xdr:row>36</xdr:row>
      <xdr:rowOff>114935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18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125112</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5954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36195</xdr:rowOff>
    </xdr:from>
    <xdr:to>
      <xdr:col>65</xdr:col>
      <xdr:colOff>53975</xdr:colOff>
      <xdr:row>36</xdr:row>
      <xdr:rowOff>137795</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147972</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5977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公債費に係る経常収支比率については、前年度比で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となり、類似団体内平均を下回った。主な要因としては、臨時財政対策債及び合併特例債について償還終了額が償還開始額を上回ったことが挙げられるが、依然として経常一般財源に占める割合は高い。今後も交付税算入の面で有利な地方債の活用を基本とし、普通建設事業の精査、繰上償還等の検討により借入額の抑制に努める。</a:t>
          </a: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69850</xdr:rowOff>
    </xdr:from>
    <xdr:to>
      <xdr:col>26</xdr:col>
      <xdr:colOff>184150</xdr:colOff>
      <xdr:row>82</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127000</xdr:rowOff>
    </xdr:from>
    <xdr:to>
      <xdr:col>26</xdr:col>
      <xdr:colOff>184150</xdr:colOff>
      <xdr:row>80</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12700</xdr:rowOff>
    </xdr:from>
    <xdr:to>
      <xdr:col>26</xdr:col>
      <xdr:colOff>184150</xdr:colOff>
      <xdr:row>79</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127000</xdr:rowOff>
    </xdr:from>
    <xdr:to>
      <xdr:col>26</xdr:col>
      <xdr:colOff>184150</xdr:colOff>
      <xdr:row>75</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12700</xdr:rowOff>
    </xdr:from>
    <xdr:to>
      <xdr:col>26</xdr:col>
      <xdr:colOff>184150</xdr:colOff>
      <xdr:row>74</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69850</xdr:rowOff>
    </xdr:from>
    <xdr:to>
      <xdr:col>26</xdr:col>
      <xdr:colOff>184150</xdr:colOff>
      <xdr:row>72</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22225</xdr:rowOff>
    </xdr:from>
    <xdr:to>
      <xdr:col>24</xdr:col>
      <xdr:colOff>25400</xdr:colOff>
      <xdr:row>81</xdr:row>
      <xdr:rowOff>41275</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13352</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41275</xdr:rowOff>
    </xdr:from>
    <xdr:to>
      <xdr:col>24</xdr:col>
      <xdr:colOff>114300</xdr:colOff>
      <xdr:row>81</xdr:row>
      <xdr:rowOff>41275</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108602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22225</xdr:rowOff>
    </xdr:from>
    <xdr:to>
      <xdr:col>24</xdr:col>
      <xdr:colOff>114300</xdr:colOff>
      <xdr:row>73</xdr:row>
      <xdr:rowOff>22225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69850</xdr:rowOff>
    </xdr:from>
    <xdr:to>
      <xdr:col>24</xdr:col>
      <xdr:colOff>25400</xdr:colOff>
      <xdr:row>78</xdr:row>
      <xdr:rowOff>79375</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271500"/>
          <a:ext cx="8382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19702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47625</xdr:rowOff>
    </xdr:from>
    <xdr:to>
      <xdr:col>24</xdr:col>
      <xdr:colOff>76200</xdr:colOff>
      <xdr:row>77</xdr:row>
      <xdr:rowOff>149225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79375</xdr:rowOff>
    </xdr:from>
    <xdr:to>
      <xdr:col>19</xdr:col>
      <xdr:colOff>187325</xdr:colOff>
      <xdr:row>78</xdr:row>
      <xdr:rowOff>107950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45247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85725</xdr:rowOff>
    </xdr:from>
    <xdr:to>
      <xdr:col>20</xdr:col>
      <xdr:colOff>38100</xdr:colOff>
      <xdr:row>78</xdr:row>
      <xdr:rowOff>15875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8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26052</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5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31750</xdr:rowOff>
    </xdr:from>
    <xdr:to>
      <xdr:col>15</xdr:col>
      <xdr:colOff>98425</xdr:colOff>
      <xdr:row>78</xdr:row>
      <xdr:rowOff>107950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4048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104775</xdr:rowOff>
    </xdr:from>
    <xdr:to>
      <xdr:col>15</xdr:col>
      <xdr:colOff>149225</xdr:colOff>
      <xdr:row>78</xdr:row>
      <xdr:rowOff>34925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45102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7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31750</xdr:rowOff>
    </xdr:from>
    <xdr:to>
      <xdr:col>11</xdr:col>
      <xdr:colOff>9525</xdr:colOff>
      <xdr:row>78</xdr:row>
      <xdr:rowOff>79375</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40485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47625</xdr:rowOff>
    </xdr:from>
    <xdr:to>
      <xdr:col>11</xdr:col>
      <xdr:colOff>60325</xdr:colOff>
      <xdr:row>77</xdr:row>
      <xdr:rowOff>149225</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159402</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1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38100</xdr:rowOff>
    </xdr:from>
    <xdr:to>
      <xdr:col>6</xdr:col>
      <xdr:colOff>171450</xdr:colOff>
      <xdr:row>77</xdr:row>
      <xdr:rowOff>139700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149877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19050</xdr:rowOff>
    </xdr:from>
    <xdr:to>
      <xdr:col>24</xdr:col>
      <xdr:colOff>76200</xdr:colOff>
      <xdr:row>77</xdr:row>
      <xdr:rowOff>120650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35577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28575</xdr:rowOff>
    </xdr:from>
    <xdr:to>
      <xdr:col>20</xdr:col>
      <xdr:colOff>38100</xdr:colOff>
      <xdr:row>78</xdr:row>
      <xdr:rowOff>130175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40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114952</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488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57150</xdr:rowOff>
    </xdr:from>
    <xdr:to>
      <xdr:col>15</xdr:col>
      <xdr:colOff>149225</xdr:colOff>
      <xdr:row>78</xdr:row>
      <xdr:rowOff>158750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143527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51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152400</xdr:rowOff>
    </xdr:from>
    <xdr:to>
      <xdr:col>11</xdr:col>
      <xdr:colOff>60325</xdr:colOff>
      <xdr:row>78</xdr:row>
      <xdr:rowOff>82550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35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67327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28575</xdr:rowOff>
    </xdr:from>
    <xdr:to>
      <xdr:col>6</xdr:col>
      <xdr:colOff>171450</xdr:colOff>
      <xdr:row>78</xdr:row>
      <xdr:rowOff>130175</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40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114952</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488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公債費以外の経常収支比率については、前年度より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ており、依然として類似団体内平均を上回っている。主な要因としては、退職者人数の増による退職手当の増や、学校給食無償化に伴う物件費の経常経費充当一般財源の増等が挙げられる。今後も事務事業の見直しによる経常的経費の抑制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96520</xdr:rowOff>
    </xdr:from>
    <xdr:to>
      <xdr:col>82</xdr:col>
      <xdr:colOff>107950</xdr:colOff>
      <xdr:row>81</xdr:row>
      <xdr:rowOff>39370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440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11447</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18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96520</xdr:rowOff>
    </xdr:from>
    <xdr:to>
      <xdr:col>82</xdr:col>
      <xdr:colOff>196850</xdr:colOff>
      <xdr:row>72</xdr:row>
      <xdr:rowOff>96520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440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1270</xdr:rowOff>
    </xdr:from>
    <xdr:to>
      <xdr:col>82</xdr:col>
      <xdr:colOff>107950</xdr:colOff>
      <xdr:row>75</xdr:row>
      <xdr:rowOff>168911</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2860020"/>
          <a:ext cx="8382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73677</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76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57150</xdr:rowOff>
    </xdr:from>
    <xdr:to>
      <xdr:col>82</xdr:col>
      <xdr:colOff>158750</xdr:colOff>
      <xdr:row>75</xdr:row>
      <xdr:rowOff>158750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81280</xdr:rowOff>
    </xdr:from>
    <xdr:to>
      <xdr:col>78</xdr:col>
      <xdr:colOff>69850</xdr:colOff>
      <xdr:row>75</xdr:row>
      <xdr:rowOff>1270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2768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83820</xdr:rowOff>
    </xdr:from>
    <xdr:to>
      <xdr:col>78</xdr:col>
      <xdr:colOff>120650</xdr:colOff>
      <xdr:row>75</xdr:row>
      <xdr:rowOff>13970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24147</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72</xdr:row>
      <xdr:rowOff>96520</xdr:rowOff>
    </xdr:from>
    <xdr:to>
      <xdr:col>73</xdr:col>
      <xdr:colOff>180975</xdr:colOff>
      <xdr:row>74</xdr:row>
      <xdr:rowOff>81280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893800" y="1244092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73</xdr:row>
      <xdr:rowOff>163830</xdr:rowOff>
    </xdr:from>
    <xdr:to>
      <xdr:col>74</xdr:col>
      <xdr:colOff>31750</xdr:colOff>
      <xdr:row>74</xdr:row>
      <xdr:rowOff>93980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104157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72</xdr:row>
      <xdr:rowOff>96520</xdr:rowOff>
    </xdr:from>
    <xdr:to>
      <xdr:col>69</xdr:col>
      <xdr:colOff>92075</xdr:colOff>
      <xdr:row>74</xdr:row>
      <xdr:rowOff>66040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244092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137160</xdr:rowOff>
    </xdr:from>
    <xdr:to>
      <xdr:col>69</xdr:col>
      <xdr:colOff>142875</xdr:colOff>
      <xdr:row>73</xdr:row>
      <xdr:rowOff>67310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248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52087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256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68580</xdr:rowOff>
    </xdr:from>
    <xdr:to>
      <xdr:col>65</xdr:col>
      <xdr:colOff>53975</xdr:colOff>
      <xdr:row>74</xdr:row>
      <xdr:rowOff>170180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275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154957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2842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118110</xdr:rowOff>
    </xdr:from>
    <xdr:to>
      <xdr:col>82</xdr:col>
      <xdr:colOff>158750</xdr:colOff>
      <xdr:row>76</xdr:row>
      <xdr:rowOff>48261</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90188</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2948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121920</xdr:rowOff>
    </xdr:from>
    <xdr:to>
      <xdr:col>78</xdr:col>
      <xdr:colOff>120650</xdr:colOff>
      <xdr:row>75</xdr:row>
      <xdr:rowOff>52070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36847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895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30480</xdr:rowOff>
    </xdr:from>
    <xdr:to>
      <xdr:col>74</xdr:col>
      <xdr:colOff>31750</xdr:colOff>
      <xdr:row>74</xdr:row>
      <xdr:rowOff>132080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116857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804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72</xdr:row>
      <xdr:rowOff>45720</xdr:rowOff>
    </xdr:from>
    <xdr:to>
      <xdr:col>69</xdr:col>
      <xdr:colOff>142875</xdr:colOff>
      <xdr:row>72</xdr:row>
      <xdr:rowOff>147320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2390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70</xdr:row>
      <xdr:rowOff>157497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15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15240</xdr:rowOff>
    </xdr:from>
    <xdr:to>
      <xdr:col>65</xdr:col>
      <xdr:colOff>53975</xdr:colOff>
      <xdr:row>74</xdr:row>
      <xdr:rowOff>116840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127017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47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26556</xdr:rowOff>
    </xdr:from>
    <xdr:to>
      <xdr:col>29</xdr:col>
      <xdr:colOff>127000</xdr:colOff>
      <xdr:row>20</xdr:row>
      <xdr:rowOff>100762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1581"/>
          <a:ext cx="0" cy="14458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72839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4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100762</xdr:rowOff>
    </xdr:from>
    <xdr:to>
      <xdr:col>30</xdr:col>
      <xdr:colOff>25400</xdr:colOff>
      <xdr:row>20</xdr:row>
      <xdr:rowOff>100762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773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112933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26556</xdr:rowOff>
    </xdr:from>
    <xdr:to>
      <xdr:col>30</xdr:col>
      <xdr:colOff>25400</xdr:colOff>
      <xdr:row>12</xdr:row>
      <xdr:rowOff>26556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1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11011</xdr:rowOff>
    </xdr:from>
    <xdr:to>
      <xdr:col>29</xdr:col>
      <xdr:colOff>127000</xdr:colOff>
      <xdr:row>17</xdr:row>
      <xdr:rowOff>82944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73286"/>
          <a:ext cx="647700" cy="719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167238</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58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140754</xdr:rowOff>
    </xdr:from>
    <xdr:to>
      <xdr:col>29</xdr:col>
      <xdr:colOff>177800</xdr:colOff>
      <xdr:row>17</xdr:row>
      <xdr:rowOff>70904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3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82944</xdr:rowOff>
    </xdr:from>
    <xdr:to>
      <xdr:col>26</xdr:col>
      <xdr:colOff>50800</xdr:colOff>
      <xdr:row>17</xdr:row>
      <xdr:rowOff>127343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45219"/>
          <a:ext cx="698500" cy="44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64414</xdr:rowOff>
    </xdr:from>
    <xdr:to>
      <xdr:col>26</xdr:col>
      <xdr:colOff>101600</xdr:colOff>
      <xdr:row>17</xdr:row>
      <xdr:rowOff>166014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150791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13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127343</xdr:rowOff>
    </xdr:from>
    <xdr:to>
      <xdr:col>22</xdr:col>
      <xdr:colOff>114300</xdr:colOff>
      <xdr:row>17</xdr:row>
      <xdr:rowOff>150724</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89618"/>
          <a:ext cx="698500" cy="233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108369</xdr:rowOff>
    </xdr:from>
    <xdr:to>
      <xdr:col>22</xdr:col>
      <xdr:colOff>165100</xdr:colOff>
      <xdr:row>18</xdr:row>
      <xdr:rowOff>38519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23296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57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134595</xdr:rowOff>
    </xdr:from>
    <xdr:to>
      <xdr:col>18</xdr:col>
      <xdr:colOff>177800</xdr:colOff>
      <xdr:row>17</xdr:row>
      <xdr:rowOff>150724</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096870"/>
          <a:ext cx="698500" cy="16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122415</xdr:rowOff>
    </xdr:from>
    <xdr:to>
      <xdr:col>19</xdr:col>
      <xdr:colOff>38100</xdr:colOff>
      <xdr:row>18</xdr:row>
      <xdr:rowOff>52565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37342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7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36741</xdr:rowOff>
    </xdr:from>
    <xdr:to>
      <xdr:col>15</xdr:col>
      <xdr:colOff>101600</xdr:colOff>
      <xdr:row>18</xdr:row>
      <xdr:rowOff>138341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704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123118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256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131661</xdr:rowOff>
    </xdr:from>
    <xdr:to>
      <xdr:col>29</xdr:col>
      <xdr:colOff>177800</xdr:colOff>
      <xdr:row>17</xdr:row>
      <xdr:rowOff>61811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224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148188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6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32144</xdr:rowOff>
    </xdr:from>
    <xdr:to>
      <xdr:col>26</xdr:col>
      <xdr:colOff>101600</xdr:colOff>
      <xdr:row>17</xdr:row>
      <xdr:rowOff>133744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994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143921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63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76543</xdr:rowOff>
    </xdr:from>
    <xdr:to>
      <xdr:col>22</xdr:col>
      <xdr:colOff>165100</xdr:colOff>
      <xdr:row>18</xdr:row>
      <xdr:rowOff>6693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38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16870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0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99924</xdr:rowOff>
    </xdr:from>
    <xdr:to>
      <xdr:col>19</xdr:col>
      <xdr:colOff>38100</xdr:colOff>
      <xdr:row>18</xdr:row>
      <xdr:rowOff>30074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6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40251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3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83795</xdr:rowOff>
    </xdr:from>
    <xdr:to>
      <xdr:col>15</xdr:col>
      <xdr:colOff>101600</xdr:colOff>
      <xdr:row>18</xdr:row>
      <xdr:rowOff>13945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046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24122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814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107798</xdr:rowOff>
    </xdr:from>
    <xdr:to>
      <xdr:col>29</xdr:col>
      <xdr:colOff>127000</xdr:colOff>
      <xdr:row>38</xdr:row>
      <xdr:rowOff>53886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32348"/>
          <a:ext cx="0" cy="1489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25963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53886</xdr:rowOff>
    </xdr:from>
    <xdr:to>
      <xdr:col>30</xdr:col>
      <xdr:colOff>25400</xdr:colOff>
      <xdr:row>38</xdr:row>
      <xdr:rowOff>53886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521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22725</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75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107798</xdr:rowOff>
    </xdr:from>
    <xdr:to>
      <xdr:col>30</xdr:col>
      <xdr:colOff>25400</xdr:colOff>
      <xdr:row>33</xdr:row>
      <xdr:rowOff>107798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32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205410</xdr:rowOff>
    </xdr:from>
    <xdr:to>
      <xdr:col>29</xdr:col>
      <xdr:colOff>127000</xdr:colOff>
      <xdr:row>37</xdr:row>
      <xdr:rowOff>297193</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003800" y="7330110"/>
          <a:ext cx="647700" cy="91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225772</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836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37795</xdr:rowOff>
    </xdr:from>
    <xdr:to>
      <xdr:col>29</xdr:col>
      <xdr:colOff>177800</xdr:colOff>
      <xdr:row>36</xdr:row>
      <xdr:rowOff>139395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991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153441</xdr:rowOff>
    </xdr:from>
    <xdr:to>
      <xdr:col>26</xdr:col>
      <xdr:colOff>50800</xdr:colOff>
      <xdr:row>37</xdr:row>
      <xdr:rowOff>205410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7278141"/>
          <a:ext cx="698500" cy="51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54597</xdr:rowOff>
    </xdr:from>
    <xdr:to>
      <xdr:col>26</xdr:col>
      <xdr:colOff>101600</xdr:colOff>
      <xdr:row>36</xdr:row>
      <xdr:rowOff>156197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7007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166374</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7767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153441</xdr:rowOff>
    </xdr:from>
    <xdr:to>
      <xdr:col>22</xdr:col>
      <xdr:colOff>114300</xdr:colOff>
      <xdr:row>37</xdr:row>
      <xdr:rowOff>285877</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7278141"/>
          <a:ext cx="698500" cy="132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91211</xdr:rowOff>
    </xdr:from>
    <xdr:to>
      <xdr:col>22</xdr:col>
      <xdr:colOff>165100</xdr:colOff>
      <xdr:row>37</xdr:row>
      <xdr:rowOff>21361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704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202988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81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285877</xdr:rowOff>
    </xdr:from>
    <xdr:to>
      <xdr:col>18</xdr:col>
      <xdr:colOff>177800</xdr:colOff>
      <xdr:row>38</xdr:row>
      <xdr:rowOff>69241</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410577"/>
          <a:ext cx="698500" cy="126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137389</xdr:rowOff>
    </xdr:from>
    <xdr:to>
      <xdr:col>19</xdr:col>
      <xdr:colOff>38100</xdr:colOff>
      <xdr:row>37</xdr:row>
      <xdr:rowOff>67539</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7090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249166</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85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96889</xdr:rowOff>
    </xdr:from>
    <xdr:to>
      <xdr:col>15</xdr:col>
      <xdr:colOff>101600</xdr:colOff>
      <xdr:row>37</xdr:row>
      <xdr:rowOff>198489</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7221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37216</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990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246393</xdr:rowOff>
    </xdr:from>
    <xdr:to>
      <xdr:col>29</xdr:col>
      <xdr:colOff>177800</xdr:colOff>
      <xdr:row>38</xdr:row>
      <xdr:rowOff>5093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7371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154970</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7279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154610</xdr:rowOff>
    </xdr:from>
    <xdr:to>
      <xdr:col>26</xdr:col>
      <xdr:colOff>101600</xdr:colOff>
      <xdr:row>37</xdr:row>
      <xdr:rowOff>256210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279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240987</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365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102641</xdr:rowOff>
    </xdr:from>
    <xdr:to>
      <xdr:col>22</xdr:col>
      <xdr:colOff>165100</xdr:colOff>
      <xdr:row>37</xdr:row>
      <xdr:rowOff>204241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72273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189018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31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235077</xdr:rowOff>
    </xdr:from>
    <xdr:to>
      <xdr:col>19</xdr:col>
      <xdr:colOff>38100</xdr:colOff>
      <xdr:row>37</xdr:row>
      <xdr:rowOff>336677</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3597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321454</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44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18441</xdr:rowOff>
    </xdr:from>
    <xdr:to>
      <xdr:col>15</xdr:col>
      <xdr:colOff>101600</xdr:colOff>
      <xdr:row>38</xdr:row>
      <xdr:rowOff>120041</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486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104818</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572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41897</xdr:rowOff>
    </xdr:from>
    <xdr:to>
      <xdr:col>24</xdr:col>
      <xdr:colOff>62865</xdr:colOff>
      <xdr:row>39</xdr:row>
      <xdr:rowOff>96189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56847"/>
          <a:ext cx="1270" cy="1425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100016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96189</xdr:rowOff>
    </xdr:from>
    <xdr:to>
      <xdr:col>24</xdr:col>
      <xdr:colOff>152400</xdr:colOff>
      <xdr:row>39</xdr:row>
      <xdr:rowOff>96189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8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160024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32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41897</xdr:rowOff>
    </xdr:from>
    <xdr:to>
      <xdr:col>24</xdr:col>
      <xdr:colOff>152400</xdr:colOff>
      <xdr:row>31</xdr:row>
      <xdr:rowOff>41897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56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67539</xdr:rowOff>
    </xdr:from>
    <xdr:to>
      <xdr:col>24</xdr:col>
      <xdr:colOff>63500</xdr:colOff>
      <xdr:row>36</xdr:row>
      <xdr:rowOff>151460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239739"/>
          <a:ext cx="838200" cy="83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30510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02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52083</xdr:rowOff>
    </xdr:from>
    <xdr:to>
      <xdr:col>24</xdr:col>
      <xdr:colOff>114300</xdr:colOff>
      <xdr:row>36</xdr:row>
      <xdr:rowOff>153683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151460</xdr:rowOff>
    </xdr:from>
    <xdr:to>
      <xdr:col>19</xdr:col>
      <xdr:colOff>177800</xdr:colOff>
      <xdr:row>36</xdr:row>
      <xdr:rowOff>167132</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323660"/>
          <a:ext cx="889000" cy="15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146571</xdr:rowOff>
    </xdr:from>
    <xdr:to>
      <xdr:col>20</xdr:col>
      <xdr:colOff>38100</xdr:colOff>
      <xdr:row>37</xdr:row>
      <xdr:rowOff>76721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67848</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411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167132</xdr:rowOff>
    </xdr:from>
    <xdr:to>
      <xdr:col>15</xdr:col>
      <xdr:colOff>50800</xdr:colOff>
      <xdr:row>37</xdr:row>
      <xdr:rowOff>22352</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39332"/>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166941</xdr:rowOff>
    </xdr:from>
    <xdr:to>
      <xdr:col>15</xdr:col>
      <xdr:colOff>101600</xdr:colOff>
      <xdr:row>37</xdr:row>
      <xdr:rowOff>97091</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88218</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431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159906</xdr:rowOff>
    </xdr:from>
    <xdr:to>
      <xdr:col>10</xdr:col>
      <xdr:colOff>114300</xdr:colOff>
      <xdr:row>37</xdr:row>
      <xdr:rowOff>22352</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332106"/>
          <a:ext cx="889000" cy="3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10160</xdr:rowOff>
    </xdr:from>
    <xdr:to>
      <xdr:col>10</xdr:col>
      <xdr:colOff>165100</xdr:colOff>
      <xdr:row>37</xdr:row>
      <xdr:rowOff>111760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102887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44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67335</xdr:rowOff>
    </xdr:from>
    <xdr:to>
      <xdr:col>6</xdr:col>
      <xdr:colOff>38100</xdr:colOff>
      <xdr:row>37</xdr:row>
      <xdr:rowOff>168935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160062</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503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16739</xdr:rowOff>
    </xdr:from>
    <xdr:to>
      <xdr:col>24</xdr:col>
      <xdr:colOff>114300</xdr:colOff>
      <xdr:row>36</xdr:row>
      <xdr:rowOff>118339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88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39616</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04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100660</xdr:rowOff>
    </xdr:from>
    <xdr:to>
      <xdr:col>20</xdr:col>
      <xdr:colOff>38100</xdr:colOff>
      <xdr:row>37</xdr:row>
      <xdr:rowOff>30810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47337</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048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116332</xdr:rowOff>
    </xdr:from>
    <xdr:to>
      <xdr:col>15</xdr:col>
      <xdr:colOff>101600</xdr:colOff>
      <xdr:row>37</xdr:row>
      <xdr:rowOff>46482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288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63009</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06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143002</xdr:rowOff>
    </xdr:from>
    <xdr:to>
      <xdr:col>10</xdr:col>
      <xdr:colOff>165100</xdr:colOff>
      <xdr:row>37</xdr:row>
      <xdr:rowOff>73152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1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89679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09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109106</xdr:rowOff>
    </xdr:from>
    <xdr:to>
      <xdr:col>6</xdr:col>
      <xdr:colOff>38100</xdr:colOff>
      <xdr:row>37</xdr:row>
      <xdr:rowOff>39256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281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55783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056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44114</xdr:rowOff>
    </xdr:from>
    <xdr:to>
      <xdr:col>24</xdr:col>
      <xdr:colOff>62865</xdr:colOff>
      <xdr:row>59</xdr:row>
      <xdr:rowOff>67996</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616614"/>
          <a:ext cx="1270" cy="1566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71823</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8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67996</xdr:rowOff>
    </xdr:from>
    <xdr:to>
      <xdr:col>24</xdr:col>
      <xdr:colOff>152400</xdr:colOff>
      <xdr:row>59</xdr:row>
      <xdr:rowOff>67996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83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162241</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91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44114</xdr:rowOff>
    </xdr:from>
    <xdr:to>
      <xdr:col>24</xdr:col>
      <xdr:colOff>152400</xdr:colOff>
      <xdr:row>50</xdr:row>
      <xdr:rowOff>44114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61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29759</xdr:rowOff>
    </xdr:from>
    <xdr:to>
      <xdr:col>24</xdr:col>
      <xdr:colOff>63500</xdr:colOff>
      <xdr:row>54</xdr:row>
      <xdr:rowOff>87350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288059"/>
          <a:ext cx="838200" cy="57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156618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586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6741</xdr:rowOff>
    </xdr:from>
    <xdr:to>
      <xdr:col>24</xdr:col>
      <xdr:colOff>114300</xdr:colOff>
      <xdr:row>56</xdr:row>
      <xdr:rowOff>108341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60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48291</xdr:rowOff>
    </xdr:from>
    <xdr:to>
      <xdr:col>19</xdr:col>
      <xdr:colOff>177800</xdr:colOff>
      <xdr:row>54</xdr:row>
      <xdr:rowOff>87350</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306591"/>
          <a:ext cx="889000" cy="3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61163</xdr:rowOff>
    </xdr:from>
    <xdr:to>
      <xdr:col>20</xdr:col>
      <xdr:colOff>38100</xdr:colOff>
      <xdr:row>56</xdr:row>
      <xdr:rowOff>162763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66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153890</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755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48291</xdr:rowOff>
    </xdr:from>
    <xdr:to>
      <xdr:col>15</xdr:col>
      <xdr:colOff>50800</xdr:colOff>
      <xdr:row>54</xdr:row>
      <xdr:rowOff>154284</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306591"/>
          <a:ext cx="889000" cy="105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54473</xdr:rowOff>
    </xdr:from>
    <xdr:to>
      <xdr:col>15</xdr:col>
      <xdr:colOff>101600</xdr:colOff>
      <xdr:row>56</xdr:row>
      <xdr:rowOff>156073</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65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147200</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748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143312</xdr:rowOff>
    </xdr:from>
    <xdr:to>
      <xdr:col>10</xdr:col>
      <xdr:colOff>114300</xdr:colOff>
      <xdr:row>54</xdr:row>
      <xdr:rowOff>154284</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9401612"/>
          <a:ext cx="889000" cy="10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107538</xdr:rowOff>
    </xdr:from>
    <xdr:to>
      <xdr:col>10</xdr:col>
      <xdr:colOff>165100</xdr:colOff>
      <xdr:row>57</xdr:row>
      <xdr:rowOff>37688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0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28815</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801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86370</xdr:rowOff>
    </xdr:from>
    <xdr:to>
      <xdr:col>6</xdr:col>
      <xdr:colOff>38100</xdr:colOff>
      <xdr:row>58</xdr:row>
      <xdr:rowOff>16520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7647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5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150409</xdr:rowOff>
    </xdr:from>
    <xdr:to>
      <xdr:col>24</xdr:col>
      <xdr:colOff>114300</xdr:colOff>
      <xdr:row>54</xdr:row>
      <xdr:rowOff>80559</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23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1836</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088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36550</xdr:rowOff>
    </xdr:from>
    <xdr:to>
      <xdr:col>20</xdr:col>
      <xdr:colOff>38100</xdr:colOff>
      <xdr:row>54</xdr:row>
      <xdr:rowOff>138150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29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154677</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070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168941</xdr:rowOff>
    </xdr:from>
    <xdr:to>
      <xdr:col>15</xdr:col>
      <xdr:colOff>101600</xdr:colOff>
      <xdr:row>54</xdr:row>
      <xdr:rowOff>99091</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255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52</xdr:row>
      <xdr:rowOff>115618</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031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103484</xdr:rowOff>
    </xdr:from>
    <xdr:to>
      <xdr:col>10</xdr:col>
      <xdr:colOff>165100</xdr:colOff>
      <xdr:row>55</xdr:row>
      <xdr:rowOff>33634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36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50161</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137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92512</xdr:rowOff>
    </xdr:from>
    <xdr:to>
      <xdr:col>6</xdr:col>
      <xdr:colOff>38100</xdr:colOff>
      <xdr:row>55</xdr:row>
      <xdr:rowOff>22662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35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39189</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126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59820</xdr:rowOff>
    </xdr:from>
    <xdr:to>
      <xdr:col>24</xdr:col>
      <xdr:colOff>62865</xdr:colOff>
      <xdr:row>79</xdr:row>
      <xdr:rowOff>37026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32770"/>
          <a:ext cx="1270" cy="134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40853</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8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37026</xdr:rowOff>
    </xdr:from>
    <xdr:to>
      <xdr:col>24</xdr:col>
      <xdr:colOff>152400</xdr:colOff>
      <xdr:row>79</xdr:row>
      <xdr:rowOff>37026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8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6497</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0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59820</xdr:rowOff>
    </xdr:from>
    <xdr:to>
      <xdr:col>24</xdr:col>
      <xdr:colOff>152400</xdr:colOff>
      <xdr:row>71</xdr:row>
      <xdr:rowOff>59820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32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91988</xdr:rowOff>
    </xdr:from>
    <xdr:to>
      <xdr:col>24</xdr:col>
      <xdr:colOff>63500</xdr:colOff>
      <xdr:row>78</xdr:row>
      <xdr:rowOff>99140</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65088"/>
          <a:ext cx="838200" cy="7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93783</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239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70906</xdr:rowOff>
    </xdr:from>
    <xdr:to>
      <xdr:col>24</xdr:col>
      <xdr:colOff>114300</xdr:colOff>
      <xdr:row>78</xdr:row>
      <xdr:rowOff>1056</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27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99140</xdr:rowOff>
    </xdr:from>
    <xdr:to>
      <xdr:col>19</xdr:col>
      <xdr:colOff>177800</xdr:colOff>
      <xdr:row>78</xdr:row>
      <xdr:rowOff>105933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472240"/>
          <a:ext cx="889000" cy="6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115058</xdr:rowOff>
    </xdr:from>
    <xdr:to>
      <xdr:col>20</xdr:col>
      <xdr:colOff>38100</xdr:colOff>
      <xdr:row>78</xdr:row>
      <xdr:rowOff>45208</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1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61735</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091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105933</xdr:rowOff>
    </xdr:from>
    <xdr:to>
      <xdr:col>15</xdr:col>
      <xdr:colOff>50800</xdr:colOff>
      <xdr:row>78</xdr:row>
      <xdr:rowOff>127355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479033"/>
          <a:ext cx="889000" cy="21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97521</xdr:rowOff>
    </xdr:from>
    <xdr:to>
      <xdr:col>15</xdr:col>
      <xdr:colOff>101600</xdr:colOff>
      <xdr:row>78</xdr:row>
      <xdr:rowOff>27671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9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44198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07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104104</xdr:rowOff>
    </xdr:from>
    <xdr:to>
      <xdr:col>10</xdr:col>
      <xdr:colOff>114300</xdr:colOff>
      <xdr:row>78</xdr:row>
      <xdr:rowOff>127355</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77204"/>
          <a:ext cx="889000" cy="23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89357</xdr:rowOff>
    </xdr:from>
    <xdr:to>
      <xdr:col>10</xdr:col>
      <xdr:colOff>165100</xdr:colOff>
      <xdr:row>78</xdr:row>
      <xdr:rowOff>19507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36034</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066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130800</xdr:rowOff>
    </xdr:from>
    <xdr:to>
      <xdr:col>6</xdr:col>
      <xdr:colOff>38100</xdr:colOff>
      <xdr:row>78</xdr:row>
      <xdr:rowOff>60950</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3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77477</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0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41188</xdr:rowOff>
    </xdr:from>
    <xdr:to>
      <xdr:col>24</xdr:col>
      <xdr:colOff>114300</xdr:colOff>
      <xdr:row>78</xdr:row>
      <xdr:rowOff>142788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1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127565</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29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48340</xdr:rowOff>
    </xdr:from>
    <xdr:to>
      <xdr:col>20</xdr:col>
      <xdr:colOff>38100</xdr:colOff>
      <xdr:row>78</xdr:row>
      <xdr:rowOff>149940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2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141067</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14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55133</xdr:rowOff>
    </xdr:from>
    <xdr:to>
      <xdr:col>15</xdr:col>
      <xdr:colOff>101600</xdr:colOff>
      <xdr:row>78</xdr:row>
      <xdr:rowOff>156733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2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147860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20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76555</xdr:rowOff>
    </xdr:from>
    <xdr:to>
      <xdr:col>10</xdr:col>
      <xdr:colOff>165100</xdr:colOff>
      <xdr:row>79</xdr:row>
      <xdr:rowOff>6705</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4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169282</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42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53304</xdr:rowOff>
    </xdr:from>
    <xdr:to>
      <xdr:col>6</xdr:col>
      <xdr:colOff>38100</xdr:colOff>
      <xdr:row>78</xdr:row>
      <xdr:rowOff>154904</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2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146031</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1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68461</xdr:rowOff>
    </xdr:from>
    <xdr:to>
      <xdr:col>24</xdr:col>
      <xdr:colOff>62865</xdr:colOff>
      <xdr:row>98</xdr:row>
      <xdr:rowOff>38187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70411"/>
          <a:ext cx="1270" cy="1169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42014</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84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38187</xdr:rowOff>
    </xdr:from>
    <xdr:to>
      <xdr:col>24</xdr:col>
      <xdr:colOff>152400</xdr:colOff>
      <xdr:row>98</xdr:row>
      <xdr:rowOff>38187</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840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15138</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5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68461</xdr:rowOff>
    </xdr:from>
    <xdr:to>
      <xdr:col>24</xdr:col>
      <xdr:colOff>152400</xdr:colOff>
      <xdr:row>91</xdr:row>
      <xdr:rowOff>68461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70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113799</xdr:rowOff>
    </xdr:from>
    <xdr:to>
      <xdr:col>24</xdr:col>
      <xdr:colOff>63500</xdr:colOff>
      <xdr:row>94</xdr:row>
      <xdr:rowOff>141088</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230099"/>
          <a:ext cx="838200" cy="27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64585</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52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86158</xdr:rowOff>
    </xdr:from>
    <xdr:to>
      <xdr:col>24</xdr:col>
      <xdr:colOff>114300</xdr:colOff>
      <xdr:row>96</xdr:row>
      <xdr:rowOff>16308</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73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141088</xdr:rowOff>
    </xdr:from>
    <xdr:to>
      <xdr:col>19</xdr:col>
      <xdr:colOff>177800</xdr:colOff>
      <xdr:row>95</xdr:row>
      <xdr:rowOff>51955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257388"/>
          <a:ext cx="889000" cy="82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137592</xdr:rowOff>
    </xdr:from>
    <xdr:to>
      <xdr:col>20</xdr:col>
      <xdr:colOff>38100</xdr:colOff>
      <xdr:row>96</xdr:row>
      <xdr:rowOff>67742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42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58869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497795" y="1651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100685</xdr:rowOff>
    </xdr:from>
    <xdr:to>
      <xdr:col>15</xdr:col>
      <xdr:colOff>50800</xdr:colOff>
      <xdr:row>95</xdr:row>
      <xdr:rowOff>51955</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216985"/>
          <a:ext cx="889000" cy="122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44095</xdr:rowOff>
    </xdr:from>
    <xdr:to>
      <xdr:col>15</xdr:col>
      <xdr:colOff>101600</xdr:colOff>
      <xdr:row>96</xdr:row>
      <xdr:rowOff>145695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50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136822</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6596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100685</xdr:rowOff>
    </xdr:from>
    <xdr:to>
      <xdr:col>10</xdr:col>
      <xdr:colOff>114300</xdr:colOff>
      <xdr:row>95</xdr:row>
      <xdr:rowOff>113388</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216985"/>
          <a:ext cx="889000" cy="18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117232</xdr:rowOff>
    </xdr:from>
    <xdr:to>
      <xdr:col>10</xdr:col>
      <xdr:colOff>165100</xdr:colOff>
      <xdr:row>96</xdr:row>
      <xdr:rowOff>47382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4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38509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497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99248</xdr:rowOff>
    </xdr:from>
    <xdr:to>
      <xdr:col>6</xdr:col>
      <xdr:colOff>38100</xdr:colOff>
      <xdr:row>97</xdr:row>
      <xdr:rowOff>29398</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5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20525</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30795" y="166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62999</xdr:rowOff>
    </xdr:from>
    <xdr:to>
      <xdr:col>24</xdr:col>
      <xdr:colOff>114300</xdr:colOff>
      <xdr:row>94</xdr:row>
      <xdr:rowOff>164599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17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85876</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030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90288</xdr:rowOff>
    </xdr:from>
    <xdr:to>
      <xdr:col>20</xdr:col>
      <xdr:colOff>38100</xdr:colOff>
      <xdr:row>95</xdr:row>
      <xdr:rowOff>20438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206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36965</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98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1155</xdr:rowOff>
    </xdr:from>
    <xdr:to>
      <xdr:col>15</xdr:col>
      <xdr:colOff>101600</xdr:colOff>
      <xdr:row>95</xdr:row>
      <xdr:rowOff>102755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2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119282</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08795" y="16064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49885</xdr:rowOff>
    </xdr:from>
    <xdr:to>
      <xdr:col>10</xdr:col>
      <xdr:colOff>165100</xdr:colOff>
      <xdr:row>94</xdr:row>
      <xdr:rowOff>151485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16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168012</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19795" y="15941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62588</xdr:rowOff>
    </xdr:from>
    <xdr:to>
      <xdr:col>6</xdr:col>
      <xdr:colOff>38100</xdr:colOff>
      <xdr:row>95</xdr:row>
      <xdr:rowOff>164188</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35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9265</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30795" y="16125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35730</xdr:rowOff>
    </xdr:from>
    <xdr:to>
      <xdr:col>54</xdr:col>
      <xdr:colOff>189865</xdr:colOff>
      <xdr:row>39</xdr:row>
      <xdr:rowOff>82006</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50680"/>
          <a:ext cx="1270" cy="1417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85833</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77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82006</xdr:rowOff>
    </xdr:from>
    <xdr:to>
      <xdr:col>55</xdr:col>
      <xdr:colOff>88900</xdr:colOff>
      <xdr:row>39</xdr:row>
      <xdr:rowOff>82006</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768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153857</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25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35730</xdr:rowOff>
    </xdr:from>
    <xdr:to>
      <xdr:col>55</xdr:col>
      <xdr:colOff>88900</xdr:colOff>
      <xdr:row>31</xdr:row>
      <xdr:rowOff>35730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50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114445</xdr:rowOff>
    </xdr:from>
    <xdr:to>
      <xdr:col>55</xdr:col>
      <xdr:colOff>0</xdr:colOff>
      <xdr:row>38</xdr:row>
      <xdr:rowOff>51646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9639300" y="6458095"/>
          <a:ext cx="838200" cy="108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30885</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031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8008</xdr:rowOff>
    </xdr:from>
    <xdr:to>
      <xdr:col>55</xdr:col>
      <xdr:colOff>50800</xdr:colOff>
      <xdr:row>36</xdr:row>
      <xdr:rowOff>109608</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18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114445</xdr:rowOff>
    </xdr:from>
    <xdr:to>
      <xdr:col>50</xdr:col>
      <xdr:colOff>114300</xdr:colOff>
      <xdr:row>37</xdr:row>
      <xdr:rowOff>131547</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8750300" y="6458095"/>
          <a:ext cx="889000" cy="1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4731</xdr:rowOff>
    </xdr:from>
    <xdr:to>
      <xdr:col>50</xdr:col>
      <xdr:colOff>165100</xdr:colOff>
      <xdr:row>36</xdr:row>
      <xdr:rowOff>106331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17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122858</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5952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131547</xdr:rowOff>
    </xdr:from>
    <xdr:to>
      <xdr:col>45</xdr:col>
      <xdr:colOff>177800</xdr:colOff>
      <xdr:row>37</xdr:row>
      <xdr:rowOff>157847</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475197"/>
          <a:ext cx="889000" cy="26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9206</xdr:rowOff>
    </xdr:from>
    <xdr:to>
      <xdr:col>46</xdr:col>
      <xdr:colOff>38100</xdr:colOff>
      <xdr:row>36</xdr:row>
      <xdr:rowOff>110806</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127333</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5956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99924</xdr:rowOff>
    </xdr:from>
    <xdr:to>
      <xdr:col>41</xdr:col>
      <xdr:colOff>50800</xdr:colOff>
      <xdr:row>37</xdr:row>
      <xdr:rowOff>157847</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414874"/>
          <a:ext cx="889000" cy="108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42483</xdr:rowOff>
    </xdr:from>
    <xdr:to>
      <xdr:col>41</xdr:col>
      <xdr:colOff>101600</xdr:colOff>
      <xdr:row>36</xdr:row>
      <xdr:rowOff>144083</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160610</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5989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17152</xdr:rowOff>
    </xdr:from>
    <xdr:to>
      <xdr:col>36</xdr:col>
      <xdr:colOff>165100</xdr:colOff>
      <xdr:row>30</xdr:row>
      <xdr:rowOff>118752</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16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135279</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4935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846</xdr:rowOff>
    </xdr:from>
    <xdr:to>
      <xdr:col>55</xdr:col>
      <xdr:colOff>50800</xdr:colOff>
      <xdr:row>38</xdr:row>
      <xdr:rowOff>102446</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51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150723</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49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63645</xdr:rowOff>
    </xdr:from>
    <xdr:to>
      <xdr:col>50</xdr:col>
      <xdr:colOff>165100</xdr:colOff>
      <xdr:row>37</xdr:row>
      <xdr:rowOff>165245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407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156372</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500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80747</xdr:rowOff>
    </xdr:from>
    <xdr:to>
      <xdr:col>46</xdr:col>
      <xdr:colOff>38100</xdr:colOff>
      <xdr:row>38</xdr:row>
      <xdr:rowOff>10897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42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2023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51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107047</xdr:rowOff>
    </xdr:from>
    <xdr:to>
      <xdr:col>41</xdr:col>
      <xdr:colOff>101600</xdr:colOff>
      <xdr:row>38</xdr:row>
      <xdr:rowOff>37196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45069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28323</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54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49124</xdr:rowOff>
    </xdr:from>
    <xdr:to>
      <xdr:col>36</xdr:col>
      <xdr:colOff>165100</xdr:colOff>
      <xdr:row>31</xdr:row>
      <xdr:rowOff>150724</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36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141851</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456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103337</xdr:rowOff>
    </xdr:from>
    <xdr:to>
      <xdr:col>54</xdr:col>
      <xdr:colOff>189865</xdr:colOff>
      <xdr:row>58</xdr:row>
      <xdr:rowOff>46660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47287"/>
          <a:ext cx="1270" cy="1143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50487</xdr:rowOff>
    </xdr:from>
    <xdr:ext cx="534377"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999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46660</xdr:rowOff>
    </xdr:from>
    <xdr:to>
      <xdr:col>55</xdr:col>
      <xdr:colOff>88900</xdr:colOff>
      <xdr:row>58</xdr:row>
      <xdr:rowOff>46660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9990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50014</xdr:rowOff>
    </xdr:from>
    <xdr:ext cx="599010"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622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103337</xdr:rowOff>
    </xdr:from>
    <xdr:to>
      <xdr:col>55</xdr:col>
      <xdr:colOff>88900</xdr:colOff>
      <xdr:row>51</xdr:row>
      <xdr:rowOff>103337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47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30513</xdr:rowOff>
    </xdr:from>
    <xdr:to>
      <xdr:col>55</xdr:col>
      <xdr:colOff>0</xdr:colOff>
      <xdr:row>56</xdr:row>
      <xdr:rowOff>94643</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9631713"/>
          <a:ext cx="838200" cy="6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93946</xdr:rowOff>
    </xdr:from>
    <xdr:ext cx="534377"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352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71069</xdr:rowOff>
    </xdr:from>
    <xdr:to>
      <xdr:col>55</xdr:col>
      <xdr:colOff>50800</xdr:colOff>
      <xdr:row>56</xdr:row>
      <xdr:rowOff>1219</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950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147427</xdr:rowOff>
    </xdr:from>
    <xdr:to>
      <xdr:col>50</xdr:col>
      <xdr:colOff>114300</xdr:colOff>
      <xdr:row>56</xdr:row>
      <xdr:rowOff>94643</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8750300" y="9577177"/>
          <a:ext cx="889000" cy="118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63594</xdr:rowOff>
    </xdr:from>
    <xdr:to>
      <xdr:col>50</xdr:col>
      <xdr:colOff>165100</xdr:colOff>
      <xdr:row>55</xdr:row>
      <xdr:rowOff>165194</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10271</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72111" y="926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129901</xdr:rowOff>
    </xdr:from>
    <xdr:to>
      <xdr:col>45</xdr:col>
      <xdr:colOff>177800</xdr:colOff>
      <xdr:row>55</xdr:row>
      <xdr:rowOff>147427</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9559651"/>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132280</xdr:rowOff>
    </xdr:from>
    <xdr:to>
      <xdr:col>46</xdr:col>
      <xdr:colOff>38100</xdr:colOff>
      <xdr:row>56</xdr:row>
      <xdr:rowOff>62430</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53557</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83111" y="965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105700</xdr:rowOff>
    </xdr:from>
    <xdr:to>
      <xdr:col>41</xdr:col>
      <xdr:colOff>50800</xdr:colOff>
      <xdr:row>55</xdr:row>
      <xdr:rowOff>129901</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6972300" y="9535450"/>
          <a:ext cx="889000" cy="24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131793</xdr:rowOff>
    </xdr:from>
    <xdr:to>
      <xdr:col>41</xdr:col>
      <xdr:colOff>101600</xdr:colOff>
      <xdr:row>56</xdr:row>
      <xdr:rowOff>61943</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53070</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94111" y="965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143543</xdr:rowOff>
    </xdr:from>
    <xdr:to>
      <xdr:col>36</xdr:col>
      <xdr:colOff>165100</xdr:colOff>
      <xdr:row>56</xdr:row>
      <xdr:rowOff>73693</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957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64820</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05111" y="9666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151163</xdr:rowOff>
    </xdr:from>
    <xdr:to>
      <xdr:col>55</xdr:col>
      <xdr:colOff>50800</xdr:colOff>
      <xdr:row>56</xdr:row>
      <xdr:rowOff>81313</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9580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129590</xdr:rowOff>
    </xdr:from>
    <xdr:ext cx="534377"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559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43843</xdr:rowOff>
    </xdr:from>
    <xdr:to>
      <xdr:col>50</xdr:col>
      <xdr:colOff>165100</xdr:colOff>
      <xdr:row>56</xdr:row>
      <xdr:rowOff>145443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964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136570</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2111" y="9737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96627</xdr:rowOff>
    </xdr:from>
    <xdr:to>
      <xdr:col>46</xdr:col>
      <xdr:colOff>38100</xdr:colOff>
      <xdr:row>56</xdr:row>
      <xdr:rowOff>26777</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9526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43304</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3111" y="9301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79101</xdr:rowOff>
    </xdr:from>
    <xdr:to>
      <xdr:col>41</xdr:col>
      <xdr:colOff>101600</xdr:colOff>
      <xdr:row>56</xdr:row>
      <xdr:rowOff>9251</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9508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25778</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94111" y="9284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54900</xdr:rowOff>
    </xdr:from>
    <xdr:to>
      <xdr:col>36</xdr:col>
      <xdr:colOff>165100</xdr:colOff>
      <xdr:row>55</xdr:row>
      <xdr:rowOff>156500</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948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1577</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9259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13147</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86097"/>
          <a:ext cx="1270" cy="132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131274</xdr:rowOff>
    </xdr:from>
    <xdr:ext cx="534377"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6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13147</xdr:rowOff>
    </xdr:from>
    <xdr:to>
      <xdr:col>55</xdr:col>
      <xdr:colOff>88900</xdr:colOff>
      <xdr:row>71</xdr:row>
      <xdr:rowOff>13147</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8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64719</xdr:rowOff>
    </xdr:from>
    <xdr:to>
      <xdr:col>55</xdr:col>
      <xdr:colOff>0</xdr:colOff>
      <xdr:row>77</xdr:row>
      <xdr:rowOff>118188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9639300" y="13266369"/>
          <a:ext cx="838200" cy="5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143781</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002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120904</xdr:rowOff>
    </xdr:from>
    <xdr:to>
      <xdr:col>55</xdr:col>
      <xdr:colOff>50800</xdr:colOff>
      <xdr:row>77</xdr:row>
      <xdr:rowOff>51054</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60581</xdr:rowOff>
    </xdr:from>
    <xdr:to>
      <xdr:col>50</xdr:col>
      <xdr:colOff>114300</xdr:colOff>
      <xdr:row>77</xdr:row>
      <xdr:rowOff>64719</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3262231"/>
          <a:ext cx="889000" cy="4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76716</xdr:rowOff>
    </xdr:from>
    <xdr:to>
      <xdr:col>50</xdr:col>
      <xdr:colOff>165100</xdr:colOff>
      <xdr:row>77</xdr:row>
      <xdr:rowOff>6866</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10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23392</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2882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167520</xdr:rowOff>
    </xdr:from>
    <xdr:to>
      <xdr:col>45</xdr:col>
      <xdr:colOff>177800</xdr:colOff>
      <xdr:row>77</xdr:row>
      <xdr:rowOff>60581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197720"/>
          <a:ext cx="889000" cy="6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51386</xdr:rowOff>
    </xdr:from>
    <xdr:to>
      <xdr:col>46</xdr:col>
      <xdr:colOff>38100</xdr:colOff>
      <xdr:row>76</xdr:row>
      <xdr:rowOff>152986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08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169514</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285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40717</xdr:rowOff>
    </xdr:from>
    <xdr:to>
      <xdr:col>41</xdr:col>
      <xdr:colOff>50800</xdr:colOff>
      <xdr:row>76</xdr:row>
      <xdr:rowOff>167520</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070917"/>
          <a:ext cx="889000" cy="126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52805</xdr:rowOff>
    </xdr:from>
    <xdr:to>
      <xdr:col>41</xdr:col>
      <xdr:colOff>101600</xdr:colOff>
      <xdr:row>76</xdr:row>
      <xdr:rowOff>154405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08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170931</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285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19200</xdr:rowOff>
    </xdr:from>
    <xdr:to>
      <xdr:col>36</xdr:col>
      <xdr:colOff>165100</xdr:colOff>
      <xdr:row>76</xdr:row>
      <xdr:rowOff>120800</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04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111927</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142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67388</xdr:rowOff>
    </xdr:from>
    <xdr:to>
      <xdr:col>55</xdr:col>
      <xdr:colOff>50800</xdr:colOff>
      <xdr:row>77</xdr:row>
      <xdr:rowOff>168988</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26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45815</xdr:rowOff>
    </xdr:from>
    <xdr:ext cx="469744"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247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13919</xdr:rowOff>
    </xdr:from>
    <xdr:to>
      <xdr:col>50</xdr:col>
      <xdr:colOff>165100</xdr:colOff>
      <xdr:row>77</xdr:row>
      <xdr:rowOff>115519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215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106646</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330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9781</xdr:rowOff>
    </xdr:from>
    <xdr:to>
      <xdr:col>46</xdr:col>
      <xdr:colOff>38100</xdr:colOff>
      <xdr:row>77</xdr:row>
      <xdr:rowOff>111381</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211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102508</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3304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116720</xdr:rowOff>
    </xdr:from>
    <xdr:to>
      <xdr:col>41</xdr:col>
      <xdr:colOff>101600</xdr:colOff>
      <xdr:row>77</xdr:row>
      <xdr:rowOff>46870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1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37997</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23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161367</xdr:rowOff>
    </xdr:from>
    <xdr:to>
      <xdr:col>36</xdr:col>
      <xdr:colOff>165100</xdr:colOff>
      <xdr:row>76</xdr:row>
      <xdr:rowOff>91517</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020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108043</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2795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712</xdr:rowOff>
    </xdr:from>
    <xdr:to>
      <xdr:col>54</xdr:col>
      <xdr:colOff>189865</xdr:colOff>
      <xdr:row>98</xdr:row>
      <xdr:rowOff>103232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431212"/>
          <a:ext cx="1270" cy="1474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107059</xdr:rowOff>
    </xdr:from>
    <xdr:ext cx="534377"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90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103232</xdr:rowOff>
    </xdr:from>
    <xdr:to>
      <xdr:col>55</xdr:col>
      <xdr:colOff>88900</xdr:colOff>
      <xdr:row>98</xdr:row>
      <xdr:rowOff>103232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905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118839</xdr:rowOff>
    </xdr:from>
    <xdr:ext cx="599010"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20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712</xdr:rowOff>
    </xdr:from>
    <xdr:to>
      <xdr:col>55</xdr:col>
      <xdr:colOff>88900</xdr:colOff>
      <xdr:row>90</xdr:row>
      <xdr:rowOff>712</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43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103865</xdr:rowOff>
    </xdr:from>
    <xdr:to>
      <xdr:col>55</xdr:col>
      <xdr:colOff>0</xdr:colOff>
      <xdr:row>97</xdr:row>
      <xdr:rowOff>37342</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563065"/>
          <a:ext cx="838200" cy="104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12870</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3006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161443</xdr:rowOff>
    </xdr:from>
    <xdr:to>
      <xdr:col>55</xdr:col>
      <xdr:colOff>50800</xdr:colOff>
      <xdr:row>96</xdr:row>
      <xdr:rowOff>91593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44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92935</xdr:rowOff>
    </xdr:from>
    <xdr:to>
      <xdr:col>50</xdr:col>
      <xdr:colOff>114300</xdr:colOff>
      <xdr:row>97</xdr:row>
      <xdr:rowOff>37342</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8750300" y="16552135"/>
          <a:ext cx="889000" cy="1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170107</xdr:rowOff>
    </xdr:from>
    <xdr:to>
      <xdr:col>50</xdr:col>
      <xdr:colOff>165100</xdr:colOff>
      <xdr:row>96</xdr:row>
      <xdr:rowOff>100257</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116784</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23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92587</xdr:rowOff>
    </xdr:from>
    <xdr:to>
      <xdr:col>45</xdr:col>
      <xdr:colOff>177800</xdr:colOff>
      <xdr:row>96</xdr:row>
      <xdr:rowOff>92935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551787"/>
          <a:ext cx="889000" cy="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109975</xdr:rowOff>
    </xdr:from>
    <xdr:to>
      <xdr:col>46</xdr:col>
      <xdr:colOff>38100</xdr:colOff>
      <xdr:row>97</xdr:row>
      <xdr:rowOff>40125</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31252</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66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92587</xdr:rowOff>
    </xdr:from>
    <xdr:to>
      <xdr:col>41</xdr:col>
      <xdr:colOff>50800</xdr:colOff>
      <xdr:row>97</xdr:row>
      <xdr:rowOff>11607</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6972300" y="16551787"/>
          <a:ext cx="889000" cy="90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96628</xdr:rowOff>
    </xdr:from>
    <xdr:to>
      <xdr:col>41</xdr:col>
      <xdr:colOff>101600</xdr:colOff>
      <xdr:row>97</xdr:row>
      <xdr:rowOff>26778</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17905</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64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118804</xdr:rowOff>
    </xdr:from>
    <xdr:to>
      <xdr:col>36</xdr:col>
      <xdr:colOff>165100</xdr:colOff>
      <xdr:row>97</xdr:row>
      <xdr:rowOff>48954</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578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65481</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35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53065</xdr:rowOff>
    </xdr:from>
    <xdr:to>
      <xdr:col>55</xdr:col>
      <xdr:colOff>50800</xdr:colOff>
      <xdr:row>96</xdr:row>
      <xdr:rowOff>154665</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512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31492</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490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157992</xdr:rowOff>
    </xdr:from>
    <xdr:to>
      <xdr:col>50</xdr:col>
      <xdr:colOff>165100</xdr:colOff>
      <xdr:row>97</xdr:row>
      <xdr:rowOff>88142</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61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79269</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70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42135</xdr:rowOff>
    </xdr:from>
    <xdr:to>
      <xdr:col>46</xdr:col>
      <xdr:colOff>38100</xdr:colOff>
      <xdr:row>96</xdr:row>
      <xdr:rowOff>143735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50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160262</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483111" y="16276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41787</xdr:rowOff>
    </xdr:from>
    <xdr:to>
      <xdr:col>41</xdr:col>
      <xdr:colOff>101600</xdr:colOff>
      <xdr:row>96</xdr:row>
      <xdr:rowOff>143387</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500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159914</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594111" y="16276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132257</xdr:rowOff>
    </xdr:from>
    <xdr:to>
      <xdr:col>36</xdr:col>
      <xdr:colOff>165100</xdr:colOff>
      <xdr:row>97</xdr:row>
      <xdr:rowOff>62407</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59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53534</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6684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a:extLst>
            <a:ext uri="{FF2B5EF4-FFF2-40B4-BE49-F238E27FC236}">
              <a16:creationId xmlns:a16="http://schemas.microsoft.com/office/drawing/2014/main" id="{00000000-0008-0000-06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136794</xdr:rowOff>
    </xdr:from>
    <xdr:to>
      <xdr:col>85</xdr:col>
      <xdr:colOff>126364</xdr:colOff>
      <xdr:row>39</xdr:row>
      <xdr:rowOff>98878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6317595" y="5280294"/>
          <a:ext cx="1269" cy="1505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0" name="災害復旧事業費最小値テキスト">
          <a:extLst>
            <a:ext uri="{FF2B5EF4-FFF2-40B4-BE49-F238E27FC236}">
              <a16:creationId xmlns:a16="http://schemas.microsoft.com/office/drawing/2014/main" id="{00000000-0008-0000-0600-000008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83471</xdr:rowOff>
    </xdr:from>
    <xdr:ext cx="534377" cy="259045"/>
    <xdr:sp macro="" textlink="">
      <xdr:nvSpPr>
        <xdr:cNvPr id="522" name="災害復旧事業費最大値テキスト">
          <a:extLst>
            <a:ext uri="{FF2B5EF4-FFF2-40B4-BE49-F238E27FC236}">
              <a16:creationId xmlns:a16="http://schemas.microsoft.com/office/drawing/2014/main" id="{00000000-0008-0000-0600-00000A020000}"/>
            </a:ext>
          </a:extLst>
        </xdr:cNvPr>
        <xdr:cNvSpPr txBox="1"/>
      </xdr:nvSpPr>
      <xdr:spPr>
        <a:xfrm>
          <a:off x="16370300" y="505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136794</xdr:rowOff>
    </xdr:from>
    <xdr:to>
      <xdr:col>86</xdr:col>
      <xdr:colOff>25400</xdr:colOff>
      <xdr:row>30</xdr:row>
      <xdr:rowOff>136794</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6230600" y="5280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166658</xdr:rowOff>
    </xdr:from>
    <xdr:to>
      <xdr:col>85</xdr:col>
      <xdr:colOff>127000</xdr:colOff>
      <xdr:row>36</xdr:row>
      <xdr:rowOff>11684</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5481300" y="6167408"/>
          <a:ext cx="838200" cy="16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89126</xdr:rowOff>
    </xdr:from>
    <xdr:ext cx="469744" cy="259045"/>
    <xdr:sp macro="" textlink="">
      <xdr:nvSpPr>
        <xdr:cNvPr id="525" name="災害復旧事業費平均値テキスト">
          <a:extLst>
            <a:ext uri="{FF2B5EF4-FFF2-40B4-BE49-F238E27FC236}">
              <a16:creationId xmlns:a16="http://schemas.microsoft.com/office/drawing/2014/main" id="{00000000-0008-0000-0600-00000D020000}"/>
            </a:ext>
          </a:extLst>
        </xdr:cNvPr>
        <xdr:cNvSpPr txBox="1"/>
      </xdr:nvSpPr>
      <xdr:spPr>
        <a:xfrm>
          <a:off x="16370300" y="6604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110699</xdr:rowOff>
    </xdr:from>
    <xdr:to>
      <xdr:col>85</xdr:col>
      <xdr:colOff>177800</xdr:colOff>
      <xdr:row>39</xdr:row>
      <xdr:rowOff>40849</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6268700" y="662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166658</xdr:rowOff>
    </xdr:from>
    <xdr:to>
      <xdr:col>81</xdr:col>
      <xdr:colOff>50800</xdr:colOff>
      <xdr:row>37</xdr:row>
      <xdr:rowOff>105394</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4592300" y="6167408"/>
          <a:ext cx="889000" cy="281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125688</xdr:rowOff>
    </xdr:from>
    <xdr:to>
      <xdr:col>81</xdr:col>
      <xdr:colOff>101600</xdr:colOff>
      <xdr:row>39</xdr:row>
      <xdr:rowOff>55838</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5430500" y="664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46965</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46428" y="673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99760</xdr:rowOff>
    </xdr:from>
    <xdr:to>
      <xdr:col>76</xdr:col>
      <xdr:colOff>114300</xdr:colOff>
      <xdr:row>37</xdr:row>
      <xdr:rowOff>105394</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3703300" y="6100510"/>
          <a:ext cx="889000" cy="348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101914</xdr:rowOff>
    </xdr:from>
    <xdr:to>
      <xdr:col>76</xdr:col>
      <xdr:colOff>165100</xdr:colOff>
      <xdr:row>39</xdr:row>
      <xdr:rowOff>32064</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4541500" y="661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23191</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357428" y="670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99760</xdr:rowOff>
    </xdr:from>
    <xdr:to>
      <xdr:col>71</xdr:col>
      <xdr:colOff>177800</xdr:colOff>
      <xdr:row>36</xdr:row>
      <xdr:rowOff>13595</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2814300" y="6100510"/>
          <a:ext cx="889000" cy="85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56749</xdr:rowOff>
    </xdr:from>
    <xdr:to>
      <xdr:col>72</xdr:col>
      <xdr:colOff>38100</xdr:colOff>
      <xdr:row>38</xdr:row>
      <xdr:rowOff>158349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3652500" y="657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149476</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664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92313</xdr:rowOff>
    </xdr:from>
    <xdr:to>
      <xdr:col>67</xdr:col>
      <xdr:colOff>101600</xdr:colOff>
      <xdr:row>39</xdr:row>
      <xdr:rowOff>22463</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2763500" y="6607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13590</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700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132334</xdr:rowOff>
    </xdr:from>
    <xdr:to>
      <xdr:col>85</xdr:col>
      <xdr:colOff>177800</xdr:colOff>
      <xdr:row>36</xdr:row>
      <xdr:rowOff>62484</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6268700" y="6133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155211</xdr:rowOff>
    </xdr:from>
    <xdr:ext cx="534377" cy="259045"/>
    <xdr:sp macro="" textlink="">
      <xdr:nvSpPr>
        <xdr:cNvPr id="544" name="災害復旧事業費該当値テキスト">
          <a:extLst>
            <a:ext uri="{FF2B5EF4-FFF2-40B4-BE49-F238E27FC236}">
              <a16:creationId xmlns:a16="http://schemas.microsoft.com/office/drawing/2014/main" id="{00000000-0008-0000-0600-000020020000}"/>
            </a:ext>
          </a:extLst>
        </xdr:cNvPr>
        <xdr:cNvSpPr txBox="1"/>
      </xdr:nvSpPr>
      <xdr:spPr>
        <a:xfrm>
          <a:off x="16370300" y="5984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115858</xdr:rowOff>
    </xdr:from>
    <xdr:to>
      <xdr:col>81</xdr:col>
      <xdr:colOff>101600</xdr:colOff>
      <xdr:row>36</xdr:row>
      <xdr:rowOff>46008</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5430500" y="6116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62535</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5214111" y="5891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54594</xdr:rowOff>
    </xdr:from>
    <xdr:to>
      <xdr:col>76</xdr:col>
      <xdr:colOff>165100</xdr:colOff>
      <xdr:row>37</xdr:row>
      <xdr:rowOff>156194</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541500" y="639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1271</xdr:rowOff>
    </xdr:from>
    <xdr:ext cx="534377"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4325111" y="6173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48960</xdr:rowOff>
    </xdr:from>
    <xdr:to>
      <xdr:col>72</xdr:col>
      <xdr:colOff>38100</xdr:colOff>
      <xdr:row>35</xdr:row>
      <xdr:rowOff>150560</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652500" y="604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167087</xdr:rowOff>
    </xdr:from>
    <xdr:ext cx="534377"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436111" y="5824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134245</xdr:rowOff>
    </xdr:from>
    <xdr:to>
      <xdr:col>67</xdr:col>
      <xdr:colOff>101600</xdr:colOff>
      <xdr:row>36</xdr:row>
      <xdr:rowOff>64395</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2763500" y="613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80922</xdr:rowOff>
    </xdr:from>
    <xdr:ext cx="534377"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547111" y="591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失業対策事業費グラフ枠">
          <a:extLst>
            <a:ext uri="{FF2B5EF4-FFF2-40B4-BE49-F238E27FC236}">
              <a16:creationId xmlns:a16="http://schemas.microsoft.com/office/drawing/2014/main" id="{00000000-0008-0000-06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9" name="失業対策事業費最小値テキスト">
          <a:extLst>
            <a:ext uri="{FF2B5EF4-FFF2-40B4-BE49-F238E27FC236}">
              <a16:creationId xmlns:a16="http://schemas.microsoft.com/office/drawing/2014/main" id="{00000000-0008-0000-0600-000039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1" name="失業対策事業費最大値テキスト">
          <a:extLst>
            <a:ext uri="{FF2B5EF4-FFF2-40B4-BE49-F238E27FC236}">
              <a16:creationId xmlns:a16="http://schemas.microsoft.com/office/drawing/2014/main" id="{00000000-0008-0000-0600-00003B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4" name="失業対策事業費平均値テキスト">
          <a:extLst>
            <a:ext uri="{FF2B5EF4-FFF2-40B4-BE49-F238E27FC236}">
              <a16:creationId xmlns:a16="http://schemas.microsoft.com/office/drawing/2014/main" id="{00000000-0008-0000-0600-00003E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3" name="失業対策事業費該当値テキスト">
          <a:extLst>
            <a:ext uri="{FF2B5EF4-FFF2-40B4-BE49-F238E27FC236}">
              <a16:creationId xmlns:a16="http://schemas.microsoft.com/office/drawing/2014/main" id="{00000000-0008-0000-0600-000051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11668</xdr:rowOff>
    </xdr:from>
    <xdr:to>
      <xdr:col>85</xdr:col>
      <xdr:colOff>126364</xdr:colOff>
      <xdr:row>78</xdr:row>
      <xdr:rowOff>124662</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013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128489</xdr:rowOff>
    </xdr:from>
    <xdr:ext cx="534377"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50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124662</xdr:rowOff>
    </xdr:from>
    <xdr:to>
      <xdr:col>86</xdr:col>
      <xdr:colOff>25400</xdr:colOff>
      <xdr:row>78</xdr:row>
      <xdr:rowOff>124662</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4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129795</xdr:rowOff>
    </xdr:from>
    <xdr:ext cx="599010"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178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11668</xdr:rowOff>
    </xdr:from>
    <xdr:to>
      <xdr:col>86</xdr:col>
      <xdr:colOff>25400</xdr:colOff>
      <xdr:row>70</xdr:row>
      <xdr:rowOff>11668</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01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134687</xdr:rowOff>
    </xdr:from>
    <xdr:to>
      <xdr:col>85</xdr:col>
      <xdr:colOff>127000</xdr:colOff>
      <xdr:row>75</xdr:row>
      <xdr:rowOff>10999</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5481300" y="12821987"/>
          <a:ext cx="838200" cy="47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149689</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83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171262</xdr:rowOff>
    </xdr:from>
    <xdr:to>
      <xdr:col>85</xdr:col>
      <xdr:colOff>177800</xdr:colOff>
      <xdr:row>75</xdr:row>
      <xdr:rowOff>101412</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285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130262</xdr:rowOff>
    </xdr:from>
    <xdr:to>
      <xdr:col>81</xdr:col>
      <xdr:colOff>50800</xdr:colOff>
      <xdr:row>74</xdr:row>
      <xdr:rowOff>134687</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4592300" y="12817562"/>
          <a:ext cx="889000" cy="4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16580</xdr:rowOff>
    </xdr:from>
    <xdr:to>
      <xdr:col>81</xdr:col>
      <xdr:colOff>101600</xdr:colOff>
      <xdr:row>75</xdr:row>
      <xdr:rowOff>118180</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109307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96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130262</xdr:rowOff>
    </xdr:from>
    <xdr:to>
      <xdr:col>76</xdr:col>
      <xdr:colOff>114300</xdr:colOff>
      <xdr:row>74</xdr:row>
      <xdr:rowOff>150803</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3703300" y="12817562"/>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34983</xdr:rowOff>
    </xdr:from>
    <xdr:to>
      <xdr:col>76</xdr:col>
      <xdr:colOff>165100</xdr:colOff>
      <xdr:row>75</xdr:row>
      <xdr:rowOff>136583</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127709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98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150803</xdr:rowOff>
    </xdr:from>
    <xdr:to>
      <xdr:col>71</xdr:col>
      <xdr:colOff>177800</xdr:colOff>
      <xdr:row>75</xdr:row>
      <xdr:rowOff>18265</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2838103"/>
          <a:ext cx="889000" cy="38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34820</xdr:rowOff>
    </xdr:from>
    <xdr:to>
      <xdr:col>72</xdr:col>
      <xdr:colOff>38100</xdr:colOff>
      <xdr:row>75</xdr:row>
      <xdr:rowOff>136420</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127547</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98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164795</xdr:rowOff>
    </xdr:from>
    <xdr:to>
      <xdr:col>67</xdr:col>
      <xdr:colOff>101600</xdr:colOff>
      <xdr:row>76</xdr:row>
      <xdr:rowOff>94945</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86072</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131649</xdr:rowOff>
    </xdr:from>
    <xdr:to>
      <xdr:col>85</xdr:col>
      <xdr:colOff>177800</xdr:colOff>
      <xdr:row>75</xdr:row>
      <xdr:rowOff>61799</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2818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154526</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2670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83887</xdr:rowOff>
    </xdr:from>
    <xdr:to>
      <xdr:col>81</xdr:col>
      <xdr:colOff>101600</xdr:colOff>
      <xdr:row>75</xdr:row>
      <xdr:rowOff>14037</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277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30564</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2546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79462</xdr:rowOff>
    </xdr:from>
    <xdr:to>
      <xdr:col>76</xdr:col>
      <xdr:colOff>165100</xdr:colOff>
      <xdr:row>75</xdr:row>
      <xdr:rowOff>9612</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2766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26139</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254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100003</xdr:rowOff>
    </xdr:from>
    <xdr:to>
      <xdr:col>72</xdr:col>
      <xdr:colOff>38100</xdr:colOff>
      <xdr:row>75</xdr:row>
      <xdr:rowOff>30153</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278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46680</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2562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138915</xdr:rowOff>
    </xdr:from>
    <xdr:to>
      <xdr:col>67</xdr:col>
      <xdr:colOff>101600</xdr:colOff>
      <xdr:row>75</xdr:row>
      <xdr:rowOff>69065</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282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85592</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2601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積立金グラフ枠">
          <a:extLst>
            <a:ext uri="{FF2B5EF4-FFF2-40B4-BE49-F238E27FC236}">
              <a16:creationId xmlns:a16="http://schemas.microsoft.com/office/drawing/2014/main" id="{00000000-0008-0000-06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106764</xdr:rowOff>
    </xdr:from>
    <xdr:to>
      <xdr:col>85</xdr:col>
      <xdr:colOff>126364</xdr:colOff>
      <xdr:row>98</xdr:row>
      <xdr:rowOff>128115</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6317595" y="15537264"/>
          <a:ext cx="1269" cy="139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131942</xdr:rowOff>
    </xdr:from>
    <xdr:ext cx="469744" cy="259045"/>
    <xdr:sp macro="" textlink="">
      <xdr:nvSpPr>
        <xdr:cNvPr id="684" name="積立金最小値テキスト">
          <a:extLst>
            <a:ext uri="{FF2B5EF4-FFF2-40B4-BE49-F238E27FC236}">
              <a16:creationId xmlns:a16="http://schemas.microsoft.com/office/drawing/2014/main" id="{00000000-0008-0000-0600-0000AC020000}"/>
            </a:ext>
          </a:extLst>
        </xdr:cNvPr>
        <xdr:cNvSpPr txBox="1"/>
      </xdr:nvSpPr>
      <xdr:spPr>
        <a:xfrm>
          <a:off x="16370300" y="1693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128115</xdr:rowOff>
    </xdr:from>
    <xdr:to>
      <xdr:col>86</xdr:col>
      <xdr:colOff>25400</xdr:colOff>
      <xdr:row>98</xdr:row>
      <xdr:rowOff>128115</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6930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53441</xdr:rowOff>
    </xdr:from>
    <xdr:ext cx="599010" cy="259045"/>
    <xdr:sp macro="" textlink="">
      <xdr:nvSpPr>
        <xdr:cNvPr id="686" name="積立金最大値テキスト">
          <a:extLst>
            <a:ext uri="{FF2B5EF4-FFF2-40B4-BE49-F238E27FC236}">
              <a16:creationId xmlns:a16="http://schemas.microsoft.com/office/drawing/2014/main" id="{00000000-0008-0000-0600-0000AE020000}"/>
            </a:ext>
          </a:extLst>
        </xdr:cNvPr>
        <xdr:cNvSpPr txBox="1"/>
      </xdr:nvSpPr>
      <xdr:spPr>
        <a:xfrm>
          <a:off x="16370300" y="15312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106764</xdr:rowOff>
    </xdr:from>
    <xdr:to>
      <xdr:col>86</xdr:col>
      <xdr:colOff>25400</xdr:colOff>
      <xdr:row>90</xdr:row>
      <xdr:rowOff>106764</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5537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167982</xdr:rowOff>
    </xdr:from>
    <xdr:to>
      <xdr:col>85</xdr:col>
      <xdr:colOff>127000</xdr:colOff>
      <xdr:row>98</xdr:row>
      <xdr:rowOff>36190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5481300" y="16798632"/>
          <a:ext cx="838200" cy="39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46333</xdr:rowOff>
    </xdr:from>
    <xdr:ext cx="534377" cy="259045"/>
    <xdr:sp macro="" textlink="">
      <xdr:nvSpPr>
        <xdr:cNvPr id="689" name="積立金平均値テキスト">
          <a:extLst>
            <a:ext uri="{FF2B5EF4-FFF2-40B4-BE49-F238E27FC236}">
              <a16:creationId xmlns:a16="http://schemas.microsoft.com/office/drawing/2014/main" id="{00000000-0008-0000-0600-0000B1020000}"/>
            </a:ext>
          </a:extLst>
        </xdr:cNvPr>
        <xdr:cNvSpPr txBox="1"/>
      </xdr:nvSpPr>
      <xdr:spPr>
        <a:xfrm>
          <a:off x="16370300" y="16505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23456</xdr:rowOff>
    </xdr:from>
    <xdr:to>
      <xdr:col>85</xdr:col>
      <xdr:colOff>177800</xdr:colOff>
      <xdr:row>97</xdr:row>
      <xdr:rowOff>125056</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6268700" y="16654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25665</xdr:rowOff>
    </xdr:from>
    <xdr:to>
      <xdr:col>81</xdr:col>
      <xdr:colOff>50800</xdr:colOff>
      <xdr:row>98</xdr:row>
      <xdr:rowOff>36190</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4592300" y="16827765"/>
          <a:ext cx="889000" cy="10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17357</xdr:rowOff>
    </xdr:from>
    <xdr:to>
      <xdr:col>81</xdr:col>
      <xdr:colOff>101600</xdr:colOff>
      <xdr:row>97</xdr:row>
      <xdr:rowOff>118957</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5430500" y="1664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135484</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14111" y="1642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139782</xdr:rowOff>
    </xdr:from>
    <xdr:to>
      <xdr:col>76</xdr:col>
      <xdr:colOff>114300</xdr:colOff>
      <xdr:row>98</xdr:row>
      <xdr:rowOff>25665</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3703300" y="16770432"/>
          <a:ext cx="889000" cy="57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16069</xdr:rowOff>
    </xdr:from>
    <xdr:to>
      <xdr:col>76</xdr:col>
      <xdr:colOff>165100</xdr:colOff>
      <xdr:row>97</xdr:row>
      <xdr:rowOff>117669</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4541500" y="166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134196</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64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139782</xdr:rowOff>
    </xdr:from>
    <xdr:to>
      <xdr:col>71</xdr:col>
      <xdr:colOff>177800</xdr:colOff>
      <xdr:row>98</xdr:row>
      <xdr:rowOff>27494</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2814300" y="16770432"/>
          <a:ext cx="889000" cy="59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145473</xdr:rowOff>
    </xdr:from>
    <xdr:to>
      <xdr:col>72</xdr:col>
      <xdr:colOff>38100</xdr:colOff>
      <xdr:row>97</xdr:row>
      <xdr:rowOff>75623</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3652500" y="166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92150</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36111" y="163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115646</xdr:rowOff>
    </xdr:from>
    <xdr:to>
      <xdr:col>67</xdr:col>
      <xdr:colOff>101600</xdr:colOff>
      <xdr:row>98</xdr:row>
      <xdr:rowOff>45796</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2763500" y="16746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62323</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47111" y="16521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117182</xdr:rowOff>
    </xdr:from>
    <xdr:to>
      <xdr:col>85</xdr:col>
      <xdr:colOff>177800</xdr:colOff>
      <xdr:row>98</xdr:row>
      <xdr:rowOff>47332</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6268700" y="1674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95609</xdr:rowOff>
    </xdr:from>
    <xdr:ext cx="534377" cy="259045"/>
    <xdr:sp macro="" textlink="">
      <xdr:nvSpPr>
        <xdr:cNvPr id="708" name="積立金該当値テキスト">
          <a:extLst>
            <a:ext uri="{FF2B5EF4-FFF2-40B4-BE49-F238E27FC236}">
              <a16:creationId xmlns:a16="http://schemas.microsoft.com/office/drawing/2014/main" id="{00000000-0008-0000-0600-0000C4020000}"/>
            </a:ext>
          </a:extLst>
        </xdr:cNvPr>
        <xdr:cNvSpPr txBox="1"/>
      </xdr:nvSpPr>
      <xdr:spPr>
        <a:xfrm>
          <a:off x="16370300" y="16726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156840</xdr:rowOff>
    </xdr:from>
    <xdr:to>
      <xdr:col>81</xdr:col>
      <xdr:colOff>101600</xdr:colOff>
      <xdr:row>98</xdr:row>
      <xdr:rowOff>86990</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5430500" y="1678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78117</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5214111" y="16880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146315</xdr:rowOff>
    </xdr:from>
    <xdr:to>
      <xdr:col>76</xdr:col>
      <xdr:colOff>165100</xdr:colOff>
      <xdr:row>98</xdr:row>
      <xdr:rowOff>76465</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4541500" y="1677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67592</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4325111" y="16869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88982</xdr:rowOff>
    </xdr:from>
    <xdr:to>
      <xdr:col>72</xdr:col>
      <xdr:colOff>38100</xdr:colOff>
      <xdr:row>98</xdr:row>
      <xdr:rowOff>19132</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3652500" y="1671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10259</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3436111" y="1681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148144</xdr:rowOff>
    </xdr:from>
    <xdr:to>
      <xdr:col>67</xdr:col>
      <xdr:colOff>101600</xdr:colOff>
      <xdr:row>98</xdr:row>
      <xdr:rowOff>78294</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2763500" y="16778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69421</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2547111" y="16871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128041</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271541"/>
          <a:ext cx="1269" cy="1268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74718</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04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128041</xdr:rowOff>
    </xdr:from>
    <xdr:to>
      <xdr:col>116</xdr:col>
      <xdr:colOff>152400</xdr:colOff>
      <xdr:row>30</xdr:row>
      <xdr:rowOff>128041</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271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28315</xdr:rowOff>
    </xdr:from>
    <xdr:to>
      <xdr:col>116</xdr:col>
      <xdr:colOff>63500</xdr:colOff>
      <xdr:row>37</xdr:row>
      <xdr:rowOff>77692</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1323300" y="6371965"/>
          <a:ext cx="838200" cy="4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73144</xdr:rowOff>
    </xdr:from>
    <xdr:ext cx="469744"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0738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50267</xdr:rowOff>
    </xdr:from>
    <xdr:to>
      <xdr:col>116</xdr:col>
      <xdr:colOff>114300</xdr:colOff>
      <xdr:row>36</xdr:row>
      <xdr:rowOff>151867</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98095</xdr:rowOff>
    </xdr:from>
    <xdr:to>
      <xdr:col>111</xdr:col>
      <xdr:colOff>177800</xdr:colOff>
      <xdr:row>37</xdr:row>
      <xdr:rowOff>77692</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270295"/>
          <a:ext cx="889000" cy="151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16091</xdr:rowOff>
    </xdr:from>
    <xdr:to>
      <xdr:col>112</xdr:col>
      <xdr:colOff>38100</xdr:colOff>
      <xdr:row>36</xdr:row>
      <xdr:rowOff>117691</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1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134218</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088428" y="5963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98095</xdr:rowOff>
    </xdr:from>
    <xdr:to>
      <xdr:col>107</xdr:col>
      <xdr:colOff>50800</xdr:colOff>
      <xdr:row>36</xdr:row>
      <xdr:rowOff>105982</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9545300" y="6270295"/>
          <a:ext cx="889000" cy="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41923</xdr:rowOff>
    </xdr:from>
    <xdr:to>
      <xdr:col>107</xdr:col>
      <xdr:colOff>101600</xdr:colOff>
      <xdr:row>36</xdr:row>
      <xdr:rowOff>143523</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160050</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428" y="5989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105982</xdr:rowOff>
    </xdr:from>
    <xdr:to>
      <xdr:col>102</xdr:col>
      <xdr:colOff>114300</xdr:colOff>
      <xdr:row>36</xdr:row>
      <xdr:rowOff>114154</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18656300" y="6278182"/>
          <a:ext cx="889000" cy="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15691</xdr:rowOff>
    </xdr:from>
    <xdr:to>
      <xdr:col>102</xdr:col>
      <xdr:colOff>165100</xdr:colOff>
      <xdr:row>36</xdr:row>
      <xdr:rowOff>117291</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133818</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10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87986</xdr:rowOff>
    </xdr:from>
    <xdr:to>
      <xdr:col>98</xdr:col>
      <xdr:colOff>38100</xdr:colOff>
      <xdr:row>37</xdr:row>
      <xdr:rowOff>18136</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2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9263</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21428" y="635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148965</xdr:rowOff>
    </xdr:from>
    <xdr:to>
      <xdr:col>116</xdr:col>
      <xdr:colOff>114300</xdr:colOff>
      <xdr:row>37</xdr:row>
      <xdr:rowOff>79115</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32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127392</xdr:rowOff>
    </xdr:from>
    <xdr:ext cx="469744"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299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26892</xdr:rowOff>
    </xdr:from>
    <xdr:to>
      <xdr:col>112</xdr:col>
      <xdr:colOff>38100</xdr:colOff>
      <xdr:row>37</xdr:row>
      <xdr:rowOff>128492</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370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119619</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088428" y="6463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47295</xdr:rowOff>
    </xdr:from>
    <xdr:to>
      <xdr:col>107</xdr:col>
      <xdr:colOff>101600</xdr:colOff>
      <xdr:row>36</xdr:row>
      <xdr:rowOff>148895</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21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140022</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199428" y="6312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55182</xdr:rowOff>
    </xdr:from>
    <xdr:to>
      <xdr:col>102</xdr:col>
      <xdr:colOff>165100</xdr:colOff>
      <xdr:row>36</xdr:row>
      <xdr:rowOff>156782</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227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147909</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310428" y="6320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63354</xdr:rowOff>
    </xdr:from>
    <xdr:to>
      <xdr:col>98</xdr:col>
      <xdr:colOff>38100</xdr:colOff>
      <xdr:row>36</xdr:row>
      <xdr:rowOff>164954</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23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10031</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21428" y="6010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108610</xdr:rowOff>
    </xdr:from>
    <xdr:to>
      <xdr:col>116</xdr:col>
      <xdr:colOff>62864</xdr:colOff>
      <xdr:row>58</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9024010"/>
          <a:ext cx="1269" cy="1059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55287</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79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108610</xdr:rowOff>
    </xdr:from>
    <xdr:to>
      <xdr:col>116</xdr:col>
      <xdr:colOff>152400</xdr:colOff>
      <xdr:row>52</xdr:row>
      <xdr:rowOff>108610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9024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151404</xdr:rowOff>
    </xdr:from>
    <xdr:to>
      <xdr:col>116</xdr:col>
      <xdr:colOff>63500</xdr:colOff>
      <xdr:row>57</xdr:row>
      <xdr:rowOff>153325</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1323300" y="9924054"/>
          <a:ext cx="838200" cy="1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131299</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5610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108422</xdr:rowOff>
    </xdr:from>
    <xdr:to>
      <xdr:col>116</xdr:col>
      <xdr:colOff>114300</xdr:colOff>
      <xdr:row>57</xdr:row>
      <xdr:rowOff>38572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709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132705</xdr:rowOff>
    </xdr:from>
    <xdr:to>
      <xdr:col>111</xdr:col>
      <xdr:colOff>177800</xdr:colOff>
      <xdr:row>57</xdr:row>
      <xdr:rowOff>153325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0434300" y="9905355"/>
          <a:ext cx="889000" cy="20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109062</xdr:rowOff>
    </xdr:from>
    <xdr:to>
      <xdr:col>112</xdr:col>
      <xdr:colOff>38100</xdr:colOff>
      <xdr:row>57</xdr:row>
      <xdr:rowOff>39212</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710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55739</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485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121000</xdr:rowOff>
    </xdr:from>
    <xdr:to>
      <xdr:col>107</xdr:col>
      <xdr:colOff>50800</xdr:colOff>
      <xdr:row>57</xdr:row>
      <xdr:rowOff>132705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9893650"/>
          <a:ext cx="889000" cy="11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127305</xdr:rowOff>
    </xdr:from>
    <xdr:to>
      <xdr:col>107</xdr:col>
      <xdr:colOff>101600</xdr:colOff>
      <xdr:row>57</xdr:row>
      <xdr:rowOff>57455</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73982</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50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48351</xdr:rowOff>
    </xdr:from>
    <xdr:to>
      <xdr:col>102</xdr:col>
      <xdr:colOff>114300</xdr:colOff>
      <xdr:row>57</xdr:row>
      <xdr:rowOff>121000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656300" y="9649551"/>
          <a:ext cx="889000" cy="24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107462</xdr:rowOff>
    </xdr:from>
    <xdr:to>
      <xdr:col>102</xdr:col>
      <xdr:colOff>165100</xdr:colOff>
      <xdr:row>57</xdr:row>
      <xdr:rowOff>37612</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54139</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6696</xdr:rowOff>
    </xdr:from>
    <xdr:to>
      <xdr:col>98</xdr:col>
      <xdr:colOff>38100</xdr:colOff>
      <xdr:row>57</xdr:row>
      <xdr:rowOff>108296</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99423</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872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100604</xdr:rowOff>
    </xdr:from>
    <xdr:to>
      <xdr:col>116</xdr:col>
      <xdr:colOff>114300</xdr:colOff>
      <xdr:row>58</xdr:row>
      <xdr:rowOff>30754</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9873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79031</xdr:rowOff>
    </xdr:from>
    <xdr:ext cx="469744"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9851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102525</xdr:rowOff>
    </xdr:from>
    <xdr:to>
      <xdr:col>112</xdr:col>
      <xdr:colOff>38100</xdr:colOff>
      <xdr:row>58</xdr:row>
      <xdr:rowOff>32675</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987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23802</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088428" y="9967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81905</xdr:rowOff>
    </xdr:from>
    <xdr:to>
      <xdr:col>107</xdr:col>
      <xdr:colOff>101600</xdr:colOff>
      <xdr:row>58</xdr:row>
      <xdr:rowOff>12055</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985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3182</xdr:rowOff>
    </xdr:from>
    <xdr:ext cx="469744"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199428" y="9947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70200</xdr:rowOff>
    </xdr:from>
    <xdr:to>
      <xdr:col>102</xdr:col>
      <xdr:colOff>165100</xdr:colOff>
      <xdr:row>58</xdr:row>
      <xdr:rowOff>350</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984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162927</xdr:rowOff>
    </xdr:from>
    <xdr:ext cx="469744"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10428" y="993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169001</xdr:rowOff>
    </xdr:from>
    <xdr:to>
      <xdr:col>98</xdr:col>
      <xdr:colOff>38100</xdr:colOff>
      <xdr:row>56</xdr:row>
      <xdr:rowOff>99151</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959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115678</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21428" y="9373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a:extLst>
            <a:ext uri="{FF2B5EF4-FFF2-40B4-BE49-F238E27FC236}">
              <a16:creationId xmlns:a16="http://schemas.microsoft.com/office/drawing/2014/main" id="{00000000-0008-0000-0600-000050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132804</xdr:rowOff>
    </xdr:from>
    <xdr:to>
      <xdr:col>116</xdr:col>
      <xdr:colOff>62864</xdr:colOff>
      <xdr:row>78</xdr:row>
      <xdr:rowOff>74244</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2159595" y="12134304"/>
          <a:ext cx="1269" cy="131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78071</xdr:rowOff>
    </xdr:from>
    <xdr:ext cx="534377" cy="259045"/>
    <xdr:sp macro="" textlink="">
      <xdr:nvSpPr>
        <xdr:cNvPr id="850" name="繰出金最小値テキスト">
          <a:extLst>
            <a:ext uri="{FF2B5EF4-FFF2-40B4-BE49-F238E27FC236}">
              <a16:creationId xmlns:a16="http://schemas.microsoft.com/office/drawing/2014/main" id="{00000000-0008-0000-0600-000052030000}"/>
            </a:ext>
          </a:extLst>
        </xdr:cNvPr>
        <xdr:cNvSpPr txBox="1"/>
      </xdr:nvSpPr>
      <xdr:spPr>
        <a:xfrm>
          <a:off x="22212300" y="1345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74244</xdr:rowOff>
    </xdr:from>
    <xdr:to>
      <xdr:col>116</xdr:col>
      <xdr:colOff>152400</xdr:colOff>
      <xdr:row>78</xdr:row>
      <xdr:rowOff>74244</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344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79481</xdr:rowOff>
    </xdr:from>
    <xdr:ext cx="534377" cy="259045"/>
    <xdr:sp macro="" textlink="">
      <xdr:nvSpPr>
        <xdr:cNvPr id="852" name="繰出金最大値テキスト">
          <a:extLst>
            <a:ext uri="{FF2B5EF4-FFF2-40B4-BE49-F238E27FC236}">
              <a16:creationId xmlns:a16="http://schemas.microsoft.com/office/drawing/2014/main" id="{00000000-0008-0000-0600-000054030000}"/>
            </a:ext>
          </a:extLst>
        </xdr:cNvPr>
        <xdr:cNvSpPr txBox="1"/>
      </xdr:nvSpPr>
      <xdr:spPr>
        <a:xfrm>
          <a:off x="22212300" y="119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132804</xdr:rowOff>
    </xdr:from>
    <xdr:to>
      <xdr:col>116</xdr:col>
      <xdr:colOff>152400</xdr:colOff>
      <xdr:row>70</xdr:row>
      <xdr:rowOff>132804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2072600" y="121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2197</xdr:rowOff>
    </xdr:from>
    <xdr:to>
      <xdr:col>116</xdr:col>
      <xdr:colOff>63500</xdr:colOff>
      <xdr:row>74</xdr:row>
      <xdr:rowOff>82397</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1323300" y="12689497"/>
          <a:ext cx="838200" cy="80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113581</xdr:rowOff>
    </xdr:from>
    <xdr:ext cx="534377" cy="259045"/>
    <xdr:sp macro="" textlink="">
      <xdr:nvSpPr>
        <xdr:cNvPr id="855" name="繰出金平均値テキスト">
          <a:extLst>
            <a:ext uri="{FF2B5EF4-FFF2-40B4-BE49-F238E27FC236}">
              <a16:creationId xmlns:a16="http://schemas.microsoft.com/office/drawing/2014/main" id="{00000000-0008-0000-0600-000057030000}"/>
            </a:ext>
          </a:extLst>
        </xdr:cNvPr>
        <xdr:cNvSpPr txBox="1"/>
      </xdr:nvSpPr>
      <xdr:spPr>
        <a:xfrm>
          <a:off x="22212300" y="12800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135154</xdr:rowOff>
    </xdr:from>
    <xdr:to>
      <xdr:col>116</xdr:col>
      <xdr:colOff>114300</xdr:colOff>
      <xdr:row>75</xdr:row>
      <xdr:rowOff>65304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2110700" y="1282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82397</xdr:rowOff>
    </xdr:from>
    <xdr:to>
      <xdr:col>111</xdr:col>
      <xdr:colOff>177800</xdr:colOff>
      <xdr:row>74</xdr:row>
      <xdr:rowOff>137909</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0434300" y="12769697"/>
          <a:ext cx="889000" cy="5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161442</xdr:rowOff>
    </xdr:from>
    <xdr:to>
      <xdr:col>112</xdr:col>
      <xdr:colOff>38100</xdr:colOff>
      <xdr:row>75</xdr:row>
      <xdr:rowOff>91592</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12725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82719</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056111" y="12941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137909</xdr:rowOff>
    </xdr:from>
    <xdr:to>
      <xdr:col>107</xdr:col>
      <xdr:colOff>50800</xdr:colOff>
      <xdr:row>75</xdr:row>
      <xdr:rowOff>27419</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19545300" y="12825209"/>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59639</xdr:rowOff>
    </xdr:from>
    <xdr:to>
      <xdr:col>107</xdr:col>
      <xdr:colOff>101600</xdr:colOff>
      <xdr:row>75</xdr:row>
      <xdr:rowOff>161240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0383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152367</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167111" y="1301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27419</xdr:rowOff>
    </xdr:from>
    <xdr:to>
      <xdr:col>102</xdr:col>
      <xdr:colOff>114300</xdr:colOff>
      <xdr:row>75</xdr:row>
      <xdr:rowOff>68072</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18656300" y="12886169"/>
          <a:ext cx="889000" cy="4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86843</xdr:rowOff>
    </xdr:from>
    <xdr:to>
      <xdr:col>102</xdr:col>
      <xdr:colOff>165100</xdr:colOff>
      <xdr:row>76</xdr:row>
      <xdr:rowOff>16993</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9494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8120</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25197</xdr:rowOff>
    </xdr:from>
    <xdr:to>
      <xdr:col>98</xdr:col>
      <xdr:colOff>38100</xdr:colOff>
      <xdr:row>76</xdr:row>
      <xdr:rowOff>126797</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8605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117924</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122847</xdr:rowOff>
    </xdr:from>
    <xdr:to>
      <xdr:col>116</xdr:col>
      <xdr:colOff>114300</xdr:colOff>
      <xdr:row>74</xdr:row>
      <xdr:rowOff>52997</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2110700" y="12638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145724</xdr:rowOff>
    </xdr:from>
    <xdr:ext cx="534377" cy="259045"/>
    <xdr:sp macro="" textlink="">
      <xdr:nvSpPr>
        <xdr:cNvPr id="874" name="繰出金該当値テキスト">
          <a:extLst>
            <a:ext uri="{FF2B5EF4-FFF2-40B4-BE49-F238E27FC236}">
              <a16:creationId xmlns:a16="http://schemas.microsoft.com/office/drawing/2014/main" id="{00000000-0008-0000-0600-00006A030000}"/>
            </a:ext>
          </a:extLst>
        </xdr:cNvPr>
        <xdr:cNvSpPr txBox="1"/>
      </xdr:nvSpPr>
      <xdr:spPr>
        <a:xfrm>
          <a:off x="22212300" y="12490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31597</xdr:rowOff>
    </xdr:from>
    <xdr:to>
      <xdr:col>112</xdr:col>
      <xdr:colOff>38100</xdr:colOff>
      <xdr:row>74</xdr:row>
      <xdr:rowOff>133197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1272500" y="1271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149724</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056111" y="12494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87109</xdr:rowOff>
    </xdr:from>
    <xdr:to>
      <xdr:col>107</xdr:col>
      <xdr:colOff>101600</xdr:colOff>
      <xdr:row>75</xdr:row>
      <xdr:rowOff>17259</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0383500" y="12774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33786</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167111" y="12549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148069</xdr:rowOff>
    </xdr:from>
    <xdr:to>
      <xdr:col>102</xdr:col>
      <xdr:colOff>165100</xdr:colOff>
      <xdr:row>75</xdr:row>
      <xdr:rowOff>78219</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9494500" y="128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94746</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9278111" y="1261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17272</xdr:rowOff>
    </xdr:from>
    <xdr:to>
      <xdr:col>98</xdr:col>
      <xdr:colOff>38100</xdr:colOff>
      <xdr:row>75</xdr:row>
      <xdr:rowOff>118872</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8605500" y="1287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135399</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389111" y="1265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a:extLst>
            <a:ext uri="{FF2B5EF4-FFF2-40B4-BE49-F238E27FC236}">
              <a16:creationId xmlns:a16="http://schemas.microsoft.com/office/drawing/2014/main" id="{00000000-0008-0000-0600-000081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a:extLst>
            <a:ext uri="{FF2B5EF4-FFF2-40B4-BE49-F238E27FC236}">
              <a16:creationId xmlns:a16="http://schemas.microsoft.com/office/drawing/2014/main" id="{00000000-0008-0000-0600-000083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a:extLst>
            <a:ext uri="{FF2B5EF4-FFF2-40B4-BE49-F238E27FC236}">
              <a16:creationId xmlns:a16="http://schemas.microsoft.com/office/drawing/2014/main" id="{00000000-0008-0000-0600-000085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a:extLst>
            <a:ext uri="{FF2B5EF4-FFF2-40B4-BE49-F238E27FC236}">
              <a16:creationId xmlns:a16="http://schemas.microsoft.com/office/drawing/2014/main" id="{00000000-0008-0000-0600-000088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a:extLst>
            <a:ext uri="{FF2B5EF4-FFF2-40B4-BE49-F238E27FC236}">
              <a16:creationId xmlns:a16="http://schemas.microsoft.com/office/drawing/2014/main" id="{00000000-0008-0000-0600-00009B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669,104</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補助費等については、下水道事業会計繰出金の減等により住民一人当たり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50,089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9,981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円減となっている。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物件費および扶助費については、類似団体内平均と比べて高い水準で推移しており、物件費については小学校教科書改訂事業費、扶助費については定額減税補足給付事業費等により増となっている。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普通建設事業費については、新清掃センター建設事業費の増により住民一人当たり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69,329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8,416</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円増となっている。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繰出金については、後期高齢者医療特別会計の繰出金が増となったこと等により類似団体内平均より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4,823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円高い、住民一人当たり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53,609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101981</xdr:rowOff>
    </xdr:from>
    <xdr:to>
      <xdr:col>24</xdr:col>
      <xdr:colOff>62865</xdr:colOff>
      <xdr:row>38</xdr:row>
      <xdr:rowOff>59690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6931"/>
          <a:ext cx="1270" cy="1157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63517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59690</xdr:rowOff>
    </xdr:from>
    <xdr:to>
      <xdr:col>24</xdr:col>
      <xdr:colOff>152400</xdr:colOff>
      <xdr:row>38</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48658</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101981</xdr:rowOff>
    </xdr:from>
    <xdr:to>
      <xdr:col>24</xdr:col>
      <xdr:colOff>152400</xdr:colOff>
      <xdr:row>31</xdr:row>
      <xdr:rowOff>101981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53975</xdr:rowOff>
    </xdr:from>
    <xdr:to>
      <xdr:col>24</xdr:col>
      <xdr:colOff>63500</xdr:colOff>
      <xdr:row>35</xdr:row>
      <xdr:rowOff>26543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883275"/>
          <a:ext cx="8382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65041</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65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86614</xdr:rowOff>
    </xdr:from>
    <xdr:to>
      <xdr:col>24</xdr:col>
      <xdr:colOff>114300</xdr:colOff>
      <xdr:row>36</xdr:row>
      <xdr:rowOff>16764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22733</xdr:rowOff>
    </xdr:from>
    <xdr:to>
      <xdr:col>19</xdr:col>
      <xdr:colOff>177800</xdr:colOff>
      <xdr:row>35</xdr:row>
      <xdr:rowOff>26543</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023483"/>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116713</xdr:rowOff>
    </xdr:from>
    <xdr:to>
      <xdr:col>20</xdr:col>
      <xdr:colOff>38100</xdr:colOff>
      <xdr:row>36</xdr:row>
      <xdr:rowOff>46863</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37990</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10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22733</xdr:rowOff>
    </xdr:from>
    <xdr:to>
      <xdr:col>15</xdr:col>
      <xdr:colOff>50800</xdr:colOff>
      <xdr:row>35</xdr:row>
      <xdr:rowOff>41402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23483"/>
          <a:ext cx="889000" cy="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148336</xdr:rowOff>
    </xdr:from>
    <xdr:to>
      <xdr:col>15</xdr:col>
      <xdr:colOff>101600</xdr:colOff>
      <xdr:row>36</xdr:row>
      <xdr:rowOff>78486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69613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38354</xdr:rowOff>
    </xdr:from>
    <xdr:to>
      <xdr:col>10</xdr:col>
      <xdr:colOff>114300</xdr:colOff>
      <xdr:row>35</xdr:row>
      <xdr:rowOff>41402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039104"/>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168148</xdr:rowOff>
    </xdr:from>
    <xdr:to>
      <xdr:col>10</xdr:col>
      <xdr:colOff>165100</xdr:colOff>
      <xdr:row>36</xdr:row>
      <xdr:rowOff>98298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89425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151765</xdr:rowOff>
    </xdr:from>
    <xdr:to>
      <xdr:col>6</xdr:col>
      <xdr:colOff>38100</xdr:colOff>
      <xdr:row>36</xdr:row>
      <xdr:rowOff>81915</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73042</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4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3175</xdr:rowOff>
    </xdr:from>
    <xdr:to>
      <xdr:col>24</xdr:col>
      <xdr:colOff>114300</xdr:colOff>
      <xdr:row>34</xdr:row>
      <xdr:rowOff>104775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832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26052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683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147193</xdr:rowOff>
    </xdr:from>
    <xdr:to>
      <xdr:col>20</xdr:col>
      <xdr:colOff>38100</xdr:colOff>
      <xdr:row>35</xdr:row>
      <xdr:rowOff>77343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76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93870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51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143383</xdr:rowOff>
    </xdr:from>
    <xdr:to>
      <xdr:col>15</xdr:col>
      <xdr:colOff>101600</xdr:colOff>
      <xdr:row>35</xdr:row>
      <xdr:rowOff>73533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7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90060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47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162052</xdr:rowOff>
    </xdr:from>
    <xdr:to>
      <xdr:col>10</xdr:col>
      <xdr:colOff>165100</xdr:colOff>
      <xdr:row>35</xdr:row>
      <xdr:rowOff>92202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99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108729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66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159004</xdr:rowOff>
    </xdr:from>
    <xdr:to>
      <xdr:col>6</xdr:col>
      <xdr:colOff>38100</xdr:colOff>
      <xdr:row>35</xdr:row>
      <xdr:rowOff>89154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98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105681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763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6728</xdr:rowOff>
    </xdr:from>
    <xdr:to>
      <xdr:col>24</xdr:col>
      <xdr:colOff>62865</xdr:colOff>
      <xdr:row>57</xdr:row>
      <xdr:rowOff>140724</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50678"/>
          <a:ext cx="1270" cy="1162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144551</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140724</xdr:rowOff>
    </xdr:from>
    <xdr:to>
      <xdr:col>24</xdr:col>
      <xdr:colOff>152400</xdr:colOff>
      <xdr:row>57</xdr:row>
      <xdr:rowOff>140724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1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124855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2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291,584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6728</xdr:rowOff>
    </xdr:from>
    <xdr:to>
      <xdr:col>24</xdr:col>
      <xdr:colOff>152400</xdr:colOff>
      <xdr:row>51</xdr:row>
      <xdr:rowOff>6728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5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122052</xdr:rowOff>
    </xdr:from>
    <xdr:to>
      <xdr:col>24</xdr:col>
      <xdr:colOff>63500</xdr:colOff>
      <xdr:row>56</xdr:row>
      <xdr:rowOff>167228</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723252"/>
          <a:ext cx="838200" cy="4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5254</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35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153827</xdr:rowOff>
    </xdr:from>
    <xdr:to>
      <xdr:col>24</xdr:col>
      <xdr:colOff>114300</xdr:colOff>
      <xdr:row>56</xdr:row>
      <xdr:rowOff>83977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8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153494</xdr:rowOff>
    </xdr:from>
    <xdr:to>
      <xdr:col>19</xdr:col>
      <xdr:colOff>177800</xdr:colOff>
      <xdr:row>56</xdr:row>
      <xdr:rowOff>167228</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754694"/>
          <a:ext cx="889000" cy="1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139919</xdr:rowOff>
    </xdr:from>
    <xdr:to>
      <xdr:col>20</xdr:col>
      <xdr:colOff>38100</xdr:colOff>
      <xdr:row>56</xdr:row>
      <xdr:rowOff>70069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86596</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4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117965</xdr:rowOff>
    </xdr:from>
    <xdr:to>
      <xdr:col>15</xdr:col>
      <xdr:colOff>50800</xdr:colOff>
      <xdr:row>56</xdr:row>
      <xdr:rowOff>153494</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719165"/>
          <a:ext cx="889000" cy="35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6622</xdr:rowOff>
    </xdr:from>
    <xdr:to>
      <xdr:col>15</xdr:col>
      <xdr:colOff>101600</xdr:colOff>
      <xdr:row>56</xdr:row>
      <xdr:rowOff>108222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124749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157252</xdr:rowOff>
    </xdr:from>
    <xdr:to>
      <xdr:col>10</xdr:col>
      <xdr:colOff>114300</xdr:colOff>
      <xdr:row>56</xdr:row>
      <xdr:rowOff>117965</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244102"/>
          <a:ext cx="889000" cy="475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2210</xdr:rowOff>
    </xdr:from>
    <xdr:to>
      <xdr:col>10</xdr:col>
      <xdr:colOff>165100</xdr:colOff>
      <xdr:row>56</xdr:row>
      <xdr:rowOff>103810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120337</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37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147010</xdr:rowOff>
    </xdr:from>
    <xdr:to>
      <xdr:col>6</xdr:col>
      <xdr:colOff>38100</xdr:colOff>
      <xdr:row>54</xdr:row>
      <xdr:rowOff>77160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23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68287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32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71252</xdr:rowOff>
    </xdr:from>
    <xdr:to>
      <xdr:col>24</xdr:col>
      <xdr:colOff>114300</xdr:colOff>
      <xdr:row>57</xdr:row>
      <xdr:rowOff>1402</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672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49679</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650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116428</xdr:rowOff>
    </xdr:from>
    <xdr:to>
      <xdr:col>20</xdr:col>
      <xdr:colOff>38100</xdr:colOff>
      <xdr:row>57</xdr:row>
      <xdr:rowOff>46578</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71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37705</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810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102694</xdr:rowOff>
    </xdr:from>
    <xdr:to>
      <xdr:col>15</xdr:col>
      <xdr:colOff>101600</xdr:colOff>
      <xdr:row>57</xdr:row>
      <xdr:rowOff>32844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03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23971</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9796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67165</xdr:rowOff>
    </xdr:from>
    <xdr:to>
      <xdr:col>10</xdr:col>
      <xdr:colOff>165100</xdr:colOff>
      <xdr:row>56</xdr:row>
      <xdr:rowOff>168765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66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159892</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761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106452</xdr:rowOff>
    </xdr:from>
    <xdr:to>
      <xdr:col>6</xdr:col>
      <xdr:colOff>38100</xdr:colOff>
      <xdr:row>54</xdr:row>
      <xdr:rowOff>36602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19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53129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8968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31061</xdr:rowOff>
    </xdr:from>
    <xdr:to>
      <xdr:col>24</xdr:col>
      <xdr:colOff>62865</xdr:colOff>
      <xdr:row>78</xdr:row>
      <xdr:rowOff>45070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32561"/>
          <a:ext cx="1270" cy="1385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48897</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21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45070</xdr:rowOff>
    </xdr:from>
    <xdr:to>
      <xdr:col>24</xdr:col>
      <xdr:colOff>152400</xdr:colOff>
      <xdr:row>78</xdr:row>
      <xdr:rowOff>45070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8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149188</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07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297,980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31061</xdr:rowOff>
    </xdr:from>
    <xdr:to>
      <xdr:col>24</xdr:col>
      <xdr:colOff>152400</xdr:colOff>
      <xdr:row>70</xdr:row>
      <xdr:rowOff>31061</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32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50818</xdr:rowOff>
    </xdr:from>
    <xdr:to>
      <xdr:col>24</xdr:col>
      <xdr:colOff>63500</xdr:colOff>
      <xdr:row>74</xdr:row>
      <xdr:rowOff>55619</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738118"/>
          <a:ext cx="8382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18886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776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40459</xdr:rowOff>
    </xdr:from>
    <xdr:to>
      <xdr:col>24</xdr:col>
      <xdr:colOff>114300</xdr:colOff>
      <xdr:row>75</xdr:row>
      <xdr:rowOff>142059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99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55619</xdr:rowOff>
    </xdr:from>
    <xdr:to>
      <xdr:col>19</xdr:col>
      <xdr:colOff>177800</xdr:colOff>
      <xdr:row>75</xdr:row>
      <xdr:rowOff>60485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742919"/>
          <a:ext cx="889000" cy="176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145985</xdr:rowOff>
    </xdr:from>
    <xdr:to>
      <xdr:col>20</xdr:col>
      <xdr:colOff>38100</xdr:colOff>
      <xdr:row>76</xdr:row>
      <xdr:rowOff>76135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0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67262</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097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91639</xdr:rowOff>
    </xdr:from>
    <xdr:to>
      <xdr:col>15</xdr:col>
      <xdr:colOff>50800</xdr:colOff>
      <xdr:row>75</xdr:row>
      <xdr:rowOff>60485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778939"/>
          <a:ext cx="889000" cy="140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116343</xdr:rowOff>
    </xdr:from>
    <xdr:to>
      <xdr:col>15</xdr:col>
      <xdr:colOff>101600</xdr:colOff>
      <xdr:row>77</xdr:row>
      <xdr:rowOff>46493</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4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37620</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39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91639</xdr:rowOff>
    </xdr:from>
    <xdr:to>
      <xdr:col>10</xdr:col>
      <xdr:colOff>114300</xdr:colOff>
      <xdr:row>75</xdr:row>
      <xdr:rowOff>125821</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778939"/>
          <a:ext cx="889000" cy="20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167931</xdr:rowOff>
    </xdr:from>
    <xdr:to>
      <xdr:col>10</xdr:col>
      <xdr:colOff>165100</xdr:colOff>
      <xdr:row>76</xdr:row>
      <xdr:rowOff>98081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89208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19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112402</xdr:rowOff>
    </xdr:from>
    <xdr:to>
      <xdr:col>6</xdr:col>
      <xdr:colOff>38100</xdr:colOff>
      <xdr:row>78</xdr:row>
      <xdr:rowOff>42552</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314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33679</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406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18</xdr:rowOff>
    </xdr:from>
    <xdr:to>
      <xdr:col>24</xdr:col>
      <xdr:colOff>114300</xdr:colOff>
      <xdr:row>74</xdr:row>
      <xdr:rowOff>101618</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68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22895</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538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233,165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4819</xdr:rowOff>
    </xdr:from>
    <xdr:to>
      <xdr:col>20</xdr:col>
      <xdr:colOff>38100</xdr:colOff>
      <xdr:row>74</xdr:row>
      <xdr:rowOff>106419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69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122946</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467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9685</xdr:rowOff>
    </xdr:from>
    <xdr:to>
      <xdr:col>15</xdr:col>
      <xdr:colOff>101600</xdr:colOff>
      <xdr:row>75</xdr:row>
      <xdr:rowOff>111285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86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127812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643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40839</xdr:rowOff>
    </xdr:from>
    <xdr:to>
      <xdr:col>10</xdr:col>
      <xdr:colOff>165100</xdr:colOff>
      <xdr:row>74</xdr:row>
      <xdr:rowOff>142439</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728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158966</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503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75021</xdr:rowOff>
    </xdr:from>
    <xdr:to>
      <xdr:col>6</xdr:col>
      <xdr:colOff>38100</xdr:colOff>
      <xdr:row>76</xdr:row>
      <xdr:rowOff>5172</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9337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21698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70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133852</xdr:rowOff>
    </xdr:from>
    <xdr:to>
      <xdr:col>24</xdr:col>
      <xdr:colOff>62865</xdr:colOff>
      <xdr:row>98</xdr:row>
      <xdr:rowOff>82855</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392902"/>
          <a:ext cx="1270" cy="14920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86682</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88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82855</xdr:rowOff>
    </xdr:from>
    <xdr:to>
      <xdr:col>24</xdr:col>
      <xdr:colOff>152400</xdr:colOff>
      <xdr:row>98</xdr:row>
      <xdr:rowOff>82855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884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80529</xdr:rowOff>
    </xdr:from>
    <xdr:ext cx="599010"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168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133852</xdr:rowOff>
    </xdr:from>
    <xdr:to>
      <xdr:col>24</xdr:col>
      <xdr:colOff>152400</xdr:colOff>
      <xdr:row>89</xdr:row>
      <xdr:rowOff>133852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39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42469</xdr:rowOff>
    </xdr:from>
    <xdr:to>
      <xdr:col>24</xdr:col>
      <xdr:colOff>63500</xdr:colOff>
      <xdr:row>95</xdr:row>
      <xdr:rowOff>1663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3797300" y="16158769"/>
          <a:ext cx="838200" cy="130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35513</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323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57086</xdr:rowOff>
    </xdr:from>
    <xdr:to>
      <xdr:col>24</xdr:col>
      <xdr:colOff>114300</xdr:colOff>
      <xdr:row>95</xdr:row>
      <xdr:rowOff>158686</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34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108649</xdr:rowOff>
    </xdr:from>
    <xdr:to>
      <xdr:col>19</xdr:col>
      <xdr:colOff>177800</xdr:colOff>
      <xdr:row>95</xdr:row>
      <xdr:rowOff>1663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908300" y="16224949"/>
          <a:ext cx="889000" cy="6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70231</xdr:rowOff>
    </xdr:from>
    <xdr:to>
      <xdr:col>20</xdr:col>
      <xdr:colOff>38100</xdr:colOff>
      <xdr:row>96</xdr:row>
      <xdr:rowOff>381</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35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162958</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45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108649</xdr:rowOff>
    </xdr:from>
    <xdr:to>
      <xdr:col>15</xdr:col>
      <xdr:colOff>50800</xdr:colOff>
      <xdr:row>95</xdr:row>
      <xdr:rowOff>71806</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224949"/>
          <a:ext cx="889000" cy="134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60534</xdr:rowOff>
    </xdr:from>
    <xdr:to>
      <xdr:col>15</xdr:col>
      <xdr:colOff>101600</xdr:colOff>
      <xdr:row>95</xdr:row>
      <xdr:rowOff>162134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153261</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44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71806</xdr:rowOff>
    </xdr:from>
    <xdr:to>
      <xdr:col>10</xdr:col>
      <xdr:colOff>114300</xdr:colOff>
      <xdr:row>95</xdr:row>
      <xdr:rowOff>134919</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359556"/>
          <a:ext cx="889000" cy="63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56038</xdr:rowOff>
    </xdr:from>
    <xdr:to>
      <xdr:col>10</xdr:col>
      <xdr:colOff>165100</xdr:colOff>
      <xdr:row>95</xdr:row>
      <xdr:rowOff>157638</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148765</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43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10471</xdr:rowOff>
    </xdr:from>
    <xdr:to>
      <xdr:col>6</xdr:col>
      <xdr:colOff>38100</xdr:colOff>
      <xdr:row>96</xdr:row>
      <xdr:rowOff>112071</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46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103198</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562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163119</xdr:rowOff>
    </xdr:from>
    <xdr:to>
      <xdr:col>24</xdr:col>
      <xdr:colOff>114300</xdr:colOff>
      <xdr:row>94</xdr:row>
      <xdr:rowOff>93269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10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14546</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5959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122313</xdr:rowOff>
    </xdr:from>
    <xdr:to>
      <xdr:col>20</xdr:col>
      <xdr:colOff>38100</xdr:colOff>
      <xdr:row>95</xdr:row>
      <xdr:rowOff>52463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238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68990</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013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57849</xdr:rowOff>
    </xdr:from>
    <xdr:to>
      <xdr:col>15</xdr:col>
      <xdr:colOff>101600</xdr:colOff>
      <xdr:row>94</xdr:row>
      <xdr:rowOff>159449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17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4526</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5949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21006</xdr:rowOff>
    </xdr:from>
    <xdr:to>
      <xdr:col>10</xdr:col>
      <xdr:colOff>165100</xdr:colOff>
      <xdr:row>95</xdr:row>
      <xdr:rowOff>122606</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3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139133</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08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84119</xdr:rowOff>
    </xdr:from>
    <xdr:to>
      <xdr:col>6</xdr:col>
      <xdr:colOff>38100</xdr:colOff>
      <xdr:row>96</xdr:row>
      <xdr:rowOff>14269</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37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30796</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14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57404</xdr:rowOff>
    </xdr:from>
    <xdr:to>
      <xdr:col>54</xdr:col>
      <xdr:colOff>189865</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372354"/>
          <a:ext cx="1270" cy="1413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4081</xdr:rowOff>
    </xdr:from>
    <xdr:ext cx="469744"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57404</xdr:rowOff>
    </xdr:from>
    <xdr:to>
      <xdr:col>55</xdr:col>
      <xdr:colOff>88900</xdr:colOff>
      <xdr:row>31</xdr:row>
      <xdr:rowOff>57404</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78958</xdr:rowOff>
    </xdr:from>
    <xdr:to>
      <xdr:col>55</xdr:col>
      <xdr:colOff>0</xdr:colOff>
      <xdr:row>37</xdr:row>
      <xdr:rowOff>112595</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9639300" y="6422608"/>
          <a:ext cx="838200" cy="33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155174</xdr:rowOff>
    </xdr:from>
    <xdr:ext cx="378565"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49882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xdr:rowOff>
    </xdr:from>
    <xdr:to>
      <xdr:col>55</xdr:col>
      <xdr:colOff>50800</xdr:colOff>
      <xdr:row>38</xdr:row>
      <xdr:rowOff>106897</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52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78958</xdr:rowOff>
    </xdr:from>
    <xdr:to>
      <xdr:col>50</xdr:col>
      <xdr:colOff>114300</xdr:colOff>
      <xdr:row>37</xdr:row>
      <xdr:rowOff>84836</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8750300" y="6422608"/>
          <a:ext cx="889000" cy="5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143111</xdr:rowOff>
    </xdr:from>
    <xdr:to>
      <xdr:col>50</xdr:col>
      <xdr:colOff>165100</xdr:colOff>
      <xdr:row>38</xdr:row>
      <xdr:rowOff>73261</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48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64388</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50017" y="65794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83203</xdr:rowOff>
    </xdr:from>
    <xdr:to>
      <xdr:col>45</xdr:col>
      <xdr:colOff>177800</xdr:colOff>
      <xdr:row>37</xdr:row>
      <xdr:rowOff>84836</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426853"/>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54610</xdr:rowOff>
    </xdr:from>
    <xdr:to>
      <xdr:col>46</xdr:col>
      <xdr:colOff>38100</xdr:colOff>
      <xdr:row>37</xdr:row>
      <xdr:rowOff>156210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147337</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428" y="6490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42708</xdr:rowOff>
    </xdr:from>
    <xdr:to>
      <xdr:col>41</xdr:col>
      <xdr:colOff>50800</xdr:colOff>
      <xdr:row>37</xdr:row>
      <xdr:rowOff>83203</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043458"/>
          <a:ext cx="889000" cy="383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19667</xdr:rowOff>
    </xdr:from>
    <xdr:to>
      <xdr:col>41</xdr:col>
      <xdr:colOff>101600</xdr:colOff>
      <xdr:row>38</xdr:row>
      <xdr:rowOff>121267</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3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112394</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2017" y="66274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92166</xdr:rowOff>
    </xdr:from>
    <xdr:to>
      <xdr:col>36</xdr:col>
      <xdr:colOff>165100</xdr:colOff>
      <xdr:row>38</xdr:row>
      <xdr:rowOff>22316</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435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13443</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3017" y="65285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61795</xdr:rowOff>
    </xdr:from>
    <xdr:to>
      <xdr:col>55</xdr:col>
      <xdr:colOff>50800</xdr:colOff>
      <xdr:row>37</xdr:row>
      <xdr:rowOff>163395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40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84672</xdr:rowOff>
    </xdr:from>
    <xdr:ext cx="469744"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256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28158</xdr:rowOff>
    </xdr:from>
    <xdr:to>
      <xdr:col>50</xdr:col>
      <xdr:colOff>165100</xdr:colOff>
      <xdr:row>37</xdr:row>
      <xdr:rowOff>129758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37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146285</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04428" y="6147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34036</xdr:rowOff>
    </xdr:from>
    <xdr:to>
      <xdr:col>46</xdr:col>
      <xdr:colOff>38100</xdr:colOff>
      <xdr:row>37</xdr:row>
      <xdr:rowOff>135636</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377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152163</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15428" y="615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32403</xdr:rowOff>
    </xdr:from>
    <xdr:to>
      <xdr:col>41</xdr:col>
      <xdr:colOff>101600</xdr:colOff>
      <xdr:row>37</xdr:row>
      <xdr:rowOff>134003</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376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150530</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26428" y="6151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163358</xdr:rowOff>
    </xdr:from>
    <xdr:to>
      <xdr:col>36</xdr:col>
      <xdr:colOff>165100</xdr:colOff>
      <xdr:row>35</xdr:row>
      <xdr:rowOff>93508</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5992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110035</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37428" y="5767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88298</xdr:rowOff>
    </xdr:from>
    <xdr:to>
      <xdr:col>54</xdr:col>
      <xdr:colOff>189865</xdr:colOff>
      <xdr:row>59</xdr:row>
      <xdr:rowOff>2311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660798"/>
          <a:ext cx="1270" cy="1457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6138</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2311</xdr:rowOff>
    </xdr:from>
    <xdr:to>
      <xdr:col>55</xdr:col>
      <xdr:colOff>88900</xdr:colOff>
      <xdr:row>59</xdr:row>
      <xdr:rowOff>2311</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34975</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436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88298</xdr:rowOff>
    </xdr:from>
    <xdr:to>
      <xdr:col>55</xdr:col>
      <xdr:colOff>88900</xdr:colOff>
      <xdr:row>50</xdr:row>
      <xdr:rowOff>88298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660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102357</xdr:rowOff>
    </xdr:from>
    <xdr:to>
      <xdr:col>55</xdr:col>
      <xdr:colOff>0</xdr:colOff>
      <xdr:row>56</xdr:row>
      <xdr:rowOff>134312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9703557"/>
          <a:ext cx="838200" cy="31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41267</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42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62840</xdr:rowOff>
    </xdr:from>
    <xdr:to>
      <xdr:col>55</xdr:col>
      <xdr:colOff>50800</xdr:colOff>
      <xdr:row>56</xdr:row>
      <xdr:rowOff>164440</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89816</xdr:rowOff>
    </xdr:from>
    <xdr:to>
      <xdr:col>50</xdr:col>
      <xdr:colOff>114300</xdr:colOff>
      <xdr:row>56</xdr:row>
      <xdr:rowOff>134312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691016"/>
          <a:ext cx="889000" cy="44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81454</xdr:rowOff>
    </xdr:from>
    <xdr:to>
      <xdr:col>50</xdr:col>
      <xdr:colOff>165100</xdr:colOff>
      <xdr:row>57</xdr:row>
      <xdr:rowOff>11604</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28131</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457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89816</xdr:rowOff>
    </xdr:from>
    <xdr:to>
      <xdr:col>45</xdr:col>
      <xdr:colOff>177800</xdr:colOff>
      <xdr:row>56</xdr:row>
      <xdr:rowOff>155408</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691016"/>
          <a:ext cx="889000" cy="65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90566</xdr:rowOff>
    </xdr:from>
    <xdr:to>
      <xdr:col>46</xdr:col>
      <xdr:colOff>38100</xdr:colOff>
      <xdr:row>57</xdr:row>
      <xdr:rowOff>20716</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11843</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784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151375</xdr:rowOff>
    </xdr:from>
    <xdr:to>
      <xdr:col>41</xdr:col>
      <xdr:colOff>50800</xdr:colOff>
      <xdr:row>56</xdr:row>
      <xdr:rowOff>155408</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752575"/>
          <a:ext cx="889000" cy="4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116153</xdr:rowOff>
    </xdr:from>
    <xdr:to>
      <xdr:col>41</xdr:col>
      <xdr:colOff>101600</xdr:colOff>
      <xdr:row>57</xdr:row>
      <xdr:rowOff>46303</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37430</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1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166477</xdr:rowOff>
    </xdr:from>
    <xdr:to>
      <xdr:col>36</xdr:col>
      <xdr:colOff>165100</xdr:colOff>
      <xdr:row>57</xdr:row>
      <xdr:rowOff>96627</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6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87754</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6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51557</xdr:rowOff>
    </xdr:from>
    <xdr:to>
      <xdr:col>55</xdr:col>
      <xdr:colOff>50800</xdr:colOff>
      <xdr:row>56</xdr:row>
      <xdr:rowOff>153157</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652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74434</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504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83512</xdr:rowOff>
    </xdr:from>
    <xdr:to>
      <xdr:col>50</xdr:col>
      <xdr:colOff>165100</xdr:colOff>
      <xdr:row>57</xdr:row>
      <xdr:rowOff>13662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68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4789</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777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39016</xdr:rowOff>
    </xdr:from>
    <xdr:to>
      <xdr:col>46</xdr:col>
      <xdr:colOff>38100</xdr:colOff>
      <xdr:row>56</xdr:row>
      <xdr:rowOff>140616</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64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157143</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415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104608</xdr:rowOff>
    </xdr:from>
    <xdr:to>
      <xdr:col>41</xdr:col>
      <xdr:colOff>101600</xdr:colOff>
      <xdr:row>57</xdr:row>
      <xdr:rowOff>34758</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705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51285</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481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100575</xdr:rowOff>
    </xdr:from>
    <xdr:to>
      <xdr:col>36</xdr:col>
      <xdr:colOff>165100</xdr:colOff>
      <xdr:row>57</xdr:row>
      <xdr:rowOff>30725</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70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47252</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477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28677</xdr:rowOff>
    </xdr:from>
    <xdr:to>
      <xdr:col>54</xdr:col>
      <xdr:colOff>189865</xdr:colOff>
      <xdr:row>79</xdr:row>
      <xdr:rowOff>5607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201627"/>
          <a:ext cx="1270" cy="1348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9434</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53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5607</xdr:rowOff>
    </xdr:from>
    <xdr:to>
      <xdr:col>55</xdr:col>
      <xdr:colOff>88900</xdr:colOff>
      <xdr:row>79</xdr:row>
      <xdr:rowOff>5607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50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146804</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197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72,828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28677</xdr:rowOff>
    </xdr:from>
    <xdr:to>
      <xdr:col>55</xdr:col>
      <xdr:colOff>88900</xdr:colOff>
      <xdr:row>71</xdr:row>
      <xdr:rowOff>28677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201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108553</xdr:rowOff>
    </xdr:from>
    <xdr:to>
      <xdr:col>55</xdr:col>
      <xdr:colOff>0</xdr:colOff>
      <xdr:row>77</xdr:row>
      <xdr:rowOff>129032</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138753"/>
          <a:ext cx="838200" cy="191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149553</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083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126676</xdr:rowOff>
    </xdr:from>
    <xdr:to>
      <xdr:col>55</xdr:col>
      <xdr:colOff>50800</xdr:colOff>
      <xdr:row>77</xdr:row>
      <xdr:rowOff>56826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108553</xdr:rowOff>
    </xdr:from>
    <xdr:to>
      <xdr:col>50</xdr:col>
      <xdr:colOff>114300</xdr:colOff>
      <xdr:row>76</xdr:row>
      <xdr:rowOff>117621</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8750300" y="13138753"/>
          <a:ext cx="889000" cy="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112427</xdr:rowOff>
    </xdr:from>
    <xdr:to>
      <xdr:col>50</xdr:col>
      <xdr:colOff>165100</xdr:colOff>
      <xdr:row>77</xdr:row>
      <xdr:rowOff>42577</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4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33704</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3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59176</xdr:rowOff>
    </xdr:from>
    <xdr:to>
      <xdr:col>45</xdr:col>
      <xdr:colOff>177800</xdr:colOff>
      <xdr:row>76</xdr:row>
      <xdr:rowOff>117621</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7861300" y="13089376"/>
          <a:ext cx="889000" cy="58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51733</xdr:rowOff>
    </xdr:from>
    <xdr:to>
      <xdr:col>46</xdr:col>
      <xdr:colOff>38100</xdr:colOff>
      <xdr:row>76</xdr:row>
      <xdr:rowOff>153333</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08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169860</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285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59176</xdr:rowOff>
    </xdr:from>
    <xdr:to>
      <xdr:col>41</xdr:col>
      <xdr:colOff>50800</xdr:colOff>
      <xdr:row>76</xdr:row>
      <xdr:rowOff>64376</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flipV="1">
          <a:off x="6972300" y="13089376"/>
          <a:ext cx="889000" cy="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41332</xdr:rowOff>
    </xdr:from>
    <xdr:to>
      <xdr:col>41</xdr:col>
      <xdr:colOff>101600</xdr:colOff>
      <xdr:row>76</xdr:row>
      <xdr:rowOff>142932</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134059</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3164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86747</xdr:rowOff>
    </xdr:from>
    <xdr:to>
      <xdr:col>36</xdr:col>
      <xdr:colOff>165100</xdr:colOff>
      <xdr:row>77</xdr:row>
      <xdr:rowOff>16897</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1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8024</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20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78232</xdr:rowOff>
    </xdr:from>
    <xdr:to>
      <xdr:col>55</xdr:col>
      <xdr:colOff>50800</xdr:colOff>
      <xdr:row>78</xdr:row>
      <xdr:rowOff>8382</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27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56659</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3258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57753</xdr:rowOff>
    </xdr:from>
    <xdr:to>
      <xdr:col>50</xdr:col>
      <xdr:colOff>165100</xdr:colOff>
      <xdr:row>76</xdr:row>
      <xdr:rowOff>159353</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08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4430</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286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66821</xdr:rowOff>
    </xdr:from>
    <xdr:to>
      <xdr:col>46</xdr:col>
      <xdr:colOff>38100</xdr:colOff>
      <xdr:row>76</xdr:row>
      <xdr:rowOff>168421</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09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159548</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3189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8376</xdr:rowOff>
    </xdr:from>
    <xdr:to>
      <xdr:col>41</xdr:col>
      <xdr:colOff>101600</xdr:colOff>
      <xdr:row>76</xdr:row>
      <xdr:rowOff>109976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03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126502</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4111" y="12813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13576</xdr:rowOff>
    </xdr:from>
    <xdr:to>
      <xdr:col>36</xdr:col>
      <xdr:colOff>165100</xdr:colOff>
      <xdr:row>76</xdr:row>
      <xdr:rowOff>115176</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04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131703</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2819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52423</xdr:rowOff>
    </xdr:from>
    <xdr:to>
      <xdr:col>54</xdr:col>
      <xdr:colOff>189865</xdr:colOff>
      <xdr:row>99</xdr:row>
      <xdr:rowOff>68850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482923"/>
          <a:ext cx="1270" cy="155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72677</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704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68850</xdr:rowOff>
    </xdr:from>
    <xdr:to>
      <xdr:col>55</xdr:col>
      <xdr:colOff>88900</xdr:colOff>
      <xdr:row>99</xdr:row>
      <xdr:rowOff>68850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7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170550</xdr:rowOff>
    </xdr:from>
    <xdr:ext cx="599010"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25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52423</xdr:rowOff>
    </xdr:from>
    <xdr:to>
      <xdr:col>55</xdr:col>
      <xdr:colOff>88900</xdr:colOff>
      <xdr:row>90</xdr:row>
      <xdr:rowOff>52423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482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52913</xdr:rowOff>
    </xdr:from>
    <xdr:to>
      <xdr:col>55</xdr:col>
      <xdr:colOff>0</xdr:colOff>
      <xdr:row>96</xdr:row>
      <xdr:rowOff>157287</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6512113"/>
          <a:ext cx="838200" cy="104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124122</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240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101245</xdr:rowOff>
    </xdr:from>
    <xdr:to>
      <xdr:col>55</xdr:col>
      <xdr:colOff>50800</xdr:colOff>
      <xdr:row>96</xdr:row>
      <xdr:rowOff>31395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388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138295</xdr:rowOff>
    </xdr:from>
    <xdr:to>
      <xdr:col>50</xdr:col>
      <xdr:colOff>114300</xdr:colOff>
      <xdr:row>96</xdr:row>
      <xdr:rowOff>157287</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8750300" y="16426045"/>
          <a:ext cx="889000" cy="190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155276</xdr:rowOff>
    </xdr:from>
    <xdr:to>
      <xdr:col>50</xdr:col>
      <xdr:colOff>165100</xdr:colOff>
      <xdr:row>96</xdr:row>
      <xdr:rowOff>85426</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443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101953</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218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136418</xdr:rowOff>
    </xdr:from>
    <xdr:to>
      <xdr:col>45</xdr:col>
      <xdr:colOff>177800</xdr:colOff>
      <xdr:row>95</xdr:row>
      <xdr:rowOff>138295</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7861300" y="16424168"/>
          <a:ext cx="889000" cy="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153186</xdr:rowOff>
    </xdr:from>
    <xdr:to>
      <xdr:col>46</xdr:col>
      <xdr:colOff>38100</xdr:colOff>
      <xdr:row>96</xdr:row>
      <xdr:rowOff>83336</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4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74463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533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136418</xdr:rowOff>
    </xdr:from>
    <xdr:to>
      <xdr:col>41</xdr:col>
      <xdr:colOff>50800</xdr:colOff>
      <xdr:row>95</xdr:row>
      <xdr:rowOff>158004</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flipV="1">
          <a:off x="6972300" y="16424168"/>
          <a:ext cx="889000" cy="21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124741</xdr:rowOff>
    </xdr:from>
    <xdr:to>
      <xdr:col>41</xdr:col>
      <xdr:colOff>101600</xdr:colOff>
      <xdr:row>96</xdr:row>
      <xdr:rowOff>54891</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41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46018</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505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52274</xdr:rowOff>
    </xdr:from>
    <xdr:to>
      <xdr:col>36</xdr:col>
      <xdr:colOff>165100</xdr:colOff>
      <xdr:row>96</xdr:row>
      <xdr:rowOff>153874</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511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145001</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60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2113</xdr:rowOff>
    </xdr:from>
    <xdr:to>
      <xdr:col>55</xdr:col>
      <xdr:colOff>50800</xdr:colOff>
      <xdr:row>96</xdr:row>
      <xdr:rowOff>103713</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46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151990</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439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106487</xdr:rowOff>
    </xdr:from>
    <xdr:to>
      <xdr:col>50</xdr:col>
      <xdr:colOff>165100</xdr:colOff>
      <xdr:row>97</xdr:row>
      <xdr:rowOff>36637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56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27764</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6658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87495</xdr:rowOff>
    </xdr:from>
    <xdr:to>
      <xdr:col>46</xdr:col>
      <xdr:colOff>38100</xdr:colOff>
      <xdr:row>96</xdr:row>
      <xdr:rowOff>17645</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37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34172</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6150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85618</xdr:rowOff>
    </xdr:from>
    <xdr:to>
      <xdr:col>41</xdr:col>
      <xdr:colOff>101600</xdr:colOff>
      <xdr:row>96</xdr:row>
      <xdr:rowOff>15768</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637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32295</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6148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107204</xdr:rowOff>
    </xdr:from>
    <xdr:to>
      <xdr:col>36</xdr:col>
      <xdr:colOff>165100</xdr:colOff>
      <xdr:row>96</xdr:row>
      <xdr:rowOff>37354</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639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53881</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617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58928</xdr:rowOff>
    </xdr:from>
    <xdr:to>
      <xdr:col>85</xdr:col>
      <xdr:colOff>126364</xdr:colOff>
      <xdr:row>39</xdr:row>
      <xdr:rowOff>49213</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73878"/>
          <a:ext cx="1269" cy="136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53040</xdr:rowOff>
    </xdr:from>
    <xdr:ext cx="469744"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73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49213</xdr:rowOff>
    </xdr:from>
    <xdr:to>
      <xdr:col>86</xdr:col>
      <xdr:colOff>25400</xdr:colOff>
      <xdr:row>39</xdr:row>
      <xdr:rowOff>49213</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73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5605</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14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58928</xdr:rowOff>
    </xdr:from>
    <xdr:to>
      <xdr:col>86</xdr:col>
      <xdr:colOff>25400</xdr:colOff>
      <xdr:row>31</xdr:row>
      <xdr:rowOff>58928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73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72796</xdr:rowOff>
    </xdr:from>
    <xdr:to>
      <xdr:col>85</xdr:col>
      <xdr:colOff>127000</xdr:colOff>
      <xdr:row>37</xdr:row>
      <xdr:rowOff>142138</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5481300" y="6416446"/>
          <a:ext cx="838200" cy="6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64571</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065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41694</xdr:rowOff>
    </xdr:from>
    <xdr:to>
      <xdr:col>85</xdr:col>
      <xdr:colOff>177800</xdr:colOff>
      <xdr:row>36</xdr:row>
      <xdr:rowOff>143294</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213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142138</xdr:rowOff>
    </xdr:from>
    <xdr:to>
      <xdr:col>81</xdr:col>
      <xdr:colOff>50800</xdr:colOff>
      <xdr:row>38</xdr:row>
      <xdr:rowOff>12370</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4592300" y="6485788"/>
          <a:ext cx="889000" cy="41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90653</xdr:rowOff>
    </xdr:from>
    <xdr:to>
      <xdr:col>81</xdr:col>
      <xdr:colOff>101600</xdr:colOff>
      <xdr:row>37</xdr:row>
      <xdr:rowOff>20803</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37330</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0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78321</xdr:rowOff>
    </xdr:from>
    <xdr:to>
      <xdr:col>76</xdr:col>
      <xdr:colOff>114300</xdr:colOff>
      <xdr:row>38</xdr:row>
      <xdr:rowOff>12370</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3703300" y="6421971"/>
          <a:ext cx="889000" cy="10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144259</xdr:rowOff>
    </xdr:from>
    <xdr:to>
      <xdr:col>76</xdr:col>
      <xdr:colOff>165100</xdr:colOff>
      <xdr:row>37</xdr:row>
      <xdr:rowOff>74409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90936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45669</xdr:rowOff>
    </xdr:from>
    <xdr:to>
      <xdr:col>71</xdr:col>
      <xdr:colOff>177800</xdr:colOff>
      <xdr:row>37</xdr:row>
      <xdr:rowOff>78321</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a:off x="12814300" y="6217869"/>
          <a:ext cx="889000" cy="20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103873</xdr:rowOff>
    </xdr:from>
    <xdr:to>
      <xdr:col>72</xdr:col>
      <xdr:colOff>38100</xdr:colOff>
      <xdr:row>37</xdr:row>
      <xdr:rowOff>34023</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50550</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05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82918</xdr:rowOff>
    </xdr:from>
    <xdr:to>
      <xdr:col>67</xdr:col>
      <xdr:colOff>101600</xdr:colOff>
      <xdr:row>37</xdr:row>
      <xdr:rowOff>13068</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25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4195</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34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21996</xdr:rowOff>
    </xdr:from>
    <xdr:to>
      <xdr:col>85</xdr:col>
      <xdr:colOff>177800</xdr:colOff>
      <xdr:row>37</xdr:row>
      <xdr:rowOff>123596</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636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423</xdr:rowOff>
    </xdr:from>
    <xdr:ext cx="534377"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6344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91338</xdr:rowOff>
    </xdr:from>
    <xdr:to>
      <xdr:col>81</xdr:col>
      <xdr:colOff>101600</xdr:colOff>
      <xdr:row>38</xdr:row>
      <xdr:rowOff>21489</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43498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12616</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14111" y="6527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133020</xdr:rowOff>
    </xdr:from>
    <xdr:to>
      <xdr:col>76</xdr:col>
      <xdr:colOff>165100</xdr:colOff>
      <xdr:row>38</xdr:row>
      <xdr:rowOff>63170</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4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54297</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25111" y="6569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27521</xdr:rowOff>
    </xdr:from>
    <xdr:to>
      <xdr:col>72</xdr:col>
      <xdr:colOff>38100</xdr:colOff>
      <xdr:row>37</xdr:row>
      <xdr:rowOff>129121</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37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120248</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46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166319</xdr:rowOff>
    </xdr:from>
    <xdr:to>
      <xdr:col>67</xdr:col>
      <xdr:colOff>101600</xdr:colOff>
      <xdr:row>36</xdr:row>
      <xdr:rowOff>96469</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16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112996</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594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35527</xdr:rowOff>
    </xdr:from>
    <xdr:to>
      <xdr:col>85</xdr:col>
      <xdr:colOff>126364</xdr:colOff>
      <xdr:row>58</xdr:row>
      <xdr:rowOff>153988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608027"/>
          <a:ext cx="1269" cy="149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157815</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0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153988</xdr:rowOff>
    </xdr:from>
    <xdr:to>
      <xdr:col>86</xdr:col>
      <xdr:colOff>25400</xdr:colOff>
      <xdr:row>58</xdr:row>
      <xdr:rowOff>153988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09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153654</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38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104,557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35527</xdr:rowOff>
    </xdr:from>
    <xdr:to>
      <xdr:col>86</xdr:col>
      <xdr:colOff>25400</xdr:colOff>
      <xdr:row>50</xdr:row>
      <xdr:rowOff>35527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60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80241</xdr:rowOff>
    </xdr:from>
    <xdr:to>
      <xdr:col>85</xdr:col>
      <xdr:colOff>127000</xdr:colOff>
      <xdr:row>55</xdr:row>
      <xdr:rowOff>135540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509991"/>
          <a:ext cx="838200" cy="55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164972</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251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142095</xdr:rowOff>
    </xdr:from>
    <xdr:to>
      <xdr:col>85</xdr:col>
      <xdr:colOff>177800</xdr:colOff>
      <xdr:row>55</xdr:row>
      <xdr:rowOff>72245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40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41653</xdr:rowOff>
    </xdr:from>
    <xdr:to>
      <xdr:col>81</xdr:col>
      <xdr:colOff>50800</xdr:colOff>
      <xdr:row>55</xdr:row>
      <xdr:rowOff>135540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4592300" y="9471403"/>
          <a:ext cx="889000" cy="93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82796</xdr:rowOff>
    </xdr:from>
    <xdr:to>
      <xdr:col>81</xdr:col>
      <xdr:colOff>101600</xdr:colOff>
      <xdr:row>56</xdr:row>
      <xdr:rowOff>12946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12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29473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28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41653</xdr:rowOff>
    </xdr:from>
    <xdr:to>
      <xdr:col>76</xdr:col>
      <xdr:colOff>114300</xdr:colOff>
      <xdr:row>55</xdr:row>
      <xdr:rowOff>144318</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3703300" y="9471403"/>
          <a:ext cx="889000" cy="102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164681</xdr:rowOff>
    </xdr:from>
    <xdr:to>
      <xdr:col>76</xdr:col>
      <xdr:colOff>165100</xdr:colOff>
      <xdr:row>56</xdr:row>
      <xdr:rowOff>94831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59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85958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687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144318</xdr:rowOff>
    </xdr:from>
    <xdr:to>
      <xdr:col>71</xdr:col>
      <xdr:colOff>177800</xdr:colOff>
      <xdr:row>56</xdr:row>
      <xdr:rowOff>115308</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flipV="1">
          <a:off x="12814300" y="9574068"/>
          <a:ext cx="889000" cy="14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65651</xdr:rowOff>
    </xdr:from>
    <xdr:to>
      <xdr:col>72</xdr:col>
      <xdr:colOff>38100</xdr:colOff>
      <xdr:row>56</xdr:row>
      <xdr:rowOff>167251</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66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158378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75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33236</xdr:rowOff>
    </xdr:from>
    <xdr:to>
      <xdr:col>67</xdr:col>
      <xdr:colOff>101600</xdr:colOff>
      <xdr:row>56</xdr:row>
      <xdr:rowOff>134836</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634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151363</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40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29441</xdr:rowOff>
    </xdr:from>
    <xdr:to>
      <xdr:col>85</xdr:col>
      <xdr:colOff>177800</xdr:colOff>
      <xdr:row>55</xdr:row>
      <xdr:rowOff>131041</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459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7868</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43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84740</xdr:rowOff>
    </xdr:from>
    <xdr:to>
      <xdr:col>81</xdr:col>
      <xdr:colOff>101600</xdr:colOff>
      <xdr:row>56</xdr:row>
      <xdr:rowOff>14890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514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6017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607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162303</xdr:rowOff>
    </xdr:from>
    <xdr:to>
      <xdr:col>76</xdr:col>
      <xdr:colOff>165100</xdr:colOff>
      <xdr:row>55</xdr:row>
      <xdr:rowOff>92453</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420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108980</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195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93518</xdr:rowOff>
    </xdr:from>
    <xdr:to>
      <xdr:col>72</xdr:col>
      <xdr:colOff>38100</xdr:colOff>
      <xdr:row>56</xdr:row>
      <xdr:rowOff>23668</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52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40195</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29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64508</xdr:rowOff>
    </xdr:from>
    <xdr:to>
      <xdr:col>67</xdr:col>
      <xdr:colOff>101600</xdr:colOff>
      <xdr:row>56</xdr:row>
      <xdr:rowOff>166108</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665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157235</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75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136793</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138293"/>
          <a:ext cx="1269" cy="150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83470</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913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136793</xdr:rowOff>
    </xdr:from>
    <xdr:to>
      <xdr:col>86</xdr:col>
      <xdr:colOff>25400</xdr:colOff>
      <xdr:row>70</xdr:row>
      <xdr:rowOff>136793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138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166658</xdr:rowOff>
    </xdr:from>
    <xdr:to>
      <xdr:col>85</xdr:col>
      <xdr:colOff>127000</xdr:colOff>
      <xdr:row>76</xdr:row>
      <xdr:rowOff>11685</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025408"/>
          <a:ext cx="838200" cy="1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88995</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620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110568</xdr:rowOff>
    </xdr:from>
    <xdr:to>
      <xdr:col>85</xdr:col>
      <xdr:colOff>177800</xdr:colOff>
      <xdr:row>79</xdr:row>
      <xdr:rowOff>40718</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48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166658</xdr:rowOff>
    </xdr:from>
    <xdr:to>
      <xdr:col>81</xdr:col>
      <xdr:colOff>50800</xdr:colOff>
      <xdr:row>77</xdr:row>
      <xdr:rowOff>105394</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025408"/>
          <a:ext cx="889000" cy="281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125688</xdr:rowOff>
    </xdr:from>
    <xdr:to>
      <xdr:col>81</xdr:col>
      <xdr:colOff>101600</xdr:colOff>
      <xdr:row>79</xdr:row>
      <xdr:rowOff>55838</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9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46965</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591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98585</xdr:rowOff>
    </xdr:from>
    <xdr:to>
      <xdr:col>76</xdr:col>
      <xdr:colOff>114300</xdr:colOff>
      <xdr:row>77</xdr:row>
      <xdr:rowOff>105394</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2957335"/>
          <a:ext cx="889000" cy="349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101685</xdr:rowOff>
    </xdr:from>
    <xdr:to>
      <xdr:col>76</xdr:col>
      <xdr:colOff>165100</xdr:colOff>
      <xdr:row>79</xdr:row>
      <xdr:rowOff>31835</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74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22962</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567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98585</xdr:rowOff>
    </xdr:from>
    <xdr:to>
      <xdr:col>71</xdr:col>
      <xdr:colOff>177800</xdr:colOff>
      <xdr:row>76</xdr:row>
      <xdr:rowOff>13595</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flipV="1">
          <a:off x="12814300" y="12957335"/>
          <a:ext cx="889000" cy="86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56716</xdr:rowOff>
    </xdr:from>
    <xdr:to>
      <xdr:col>72</xdr:col>
      <xdr:colOff>38100</xdr:colOff>
      <xdr:row>78</xdr:row>
      <xdr:rowOff>158316</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2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149443</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522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92312</xdr:rowOff>
    </xdr:from>
    <xdr:to>
      <xdr:col>67</xdr:col>
      <xdr:colOff>101600</xdr:colOff>
      <xdr:row>79</xdr:row>
      <xdr:rowOff>22462</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46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13589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558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132334</xdr:rowOff>
    </xdr:from>
    <xdr:to>
      <xdr:col>85</xdr:col>
      <xdr:colOff>177800</xdr:colOff>
      <xdr:row>76</xdr:row>
      <xdr:rowOff>62483</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29910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155211</xdr:rowOff>
    </xdr:from>
    <xdr:ext cx="534377"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2842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115859</xdr:rowOff>
    </xdr:from>
    <xdr:to>
      <xdr:col>81</xdr:col>
      <xdr:colOff>101600</xdr:colOff>
      <xdr:row>76</xdr:row>
      <xdr:rowOff>46010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297460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62536</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2749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54594</xdr:rowOff>
    </xdr:from>
    <xdr:to>
      <xdr:col>76</xdr:col>
      <xdr:colOff>165100</xdr:colOff>
      <xdr:row>77</xdr:row>
      <xdr:rowOff>156194</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25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1271</xdr:rowOff>
    </xdr:from>
    <xdr:ext cx="534377"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25111" y="1303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47785</xdr:rowOff>
    </xdr:from>
    <xdr:to>
      <xdr:col>72</xdr:col>
      <xdr:colOff>38100</xdr:colOff>
      <xdr:row>75</xdr:row>
      <xdr:rowOff>149385</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2906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165912</xdr:rowOff>
    </xdr:from>
    <xdr:ext cx="534377"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36111" y="1268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134245</xdr:rowOff>
    </xdr:from>
    <xdr:to>
      <xdr:col>67</xdr:col>
      <xdr:colOff>101600</xdr:colOff>
      <xdr:row>76</xdr:row>
      <xdr:rowOff>64395</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299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80922</xdr:rowOff>
    </xdr:from>
    <xdr:ext cx="534377"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47111" y="12768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11668</xdr:rowOff>
    </xdr:from>
    <xdr:to>
      <xdr:col>85</xdr:col>
      <xdr:colOff>126364</xdr:colOff>
      <xdr:row>98</xdr:row>
      <xdr:rowOff>124662</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442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128489</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693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124662</xdr:rowOff>
    </xdr:from>
    <xdr:to>
      <xdr:col>86</xdr:col>
      <xdr:colOff>25400</xdr:colOff>
      <xdr:row>98</xdr:row>
      <xdr:rowOff>124662</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692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129795</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17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11668</xdr:rowOff>
    </xdr:from>
    <xdr:to>
      <xdr:col>86</xdr:col>
      <xdr:colOff>25400</xdr:colOff>
      <xdr:row>90</xdr:row>
      <xdr:rowOff>11668</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442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134688</xdr:rowOff>
    </xdr:from>
    <xdr:to>
      <xdr:col>85</xdr:col>
      <xdr:colOff>127000</xdr:colOff>
      <xdr:row>95</xdr:row>
      <xdr:rowOff>10998</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6250988"/>
          <a:ext cx="838200" cy="4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149672</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265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171245</xdr:rowOff>
    </xdr:from>
    <xdr:to>
      <xdr:col>85</xdr:col>
      <xdr:colOff>177800</xdr:colOff>
      <xdr:row>95</xdr:row>
      <xdr:rowOff>101395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28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130262</xdr:rowOff>
    </xdr:from>
    <xdr:to>
      <xdr:col>81</xdr:col>
      <xdr:colOff>50800</xdr:colOff>
      <xdr:row>94</xdr:row>
      <xdr:rowOff>134688</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4592300" y="16246562"/>
          <a:ext cx="889000" cy="4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16467</xdr:rowOff>
    </xdr:from>
    <xdr:to>
      <xdr:col>81</xdr:col>
      <xdr:colOff>101600</xdr:colOff>
      <xdr:row>95</xdr:row>
      <xdr:rowOff>118067</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109194</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396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130262</xdr:rowOff>
    </xdr:from>
    <xdr:to>
      <xdr:col>76</xdr:col>
      <xdr:colOff>114300</xdr:colOff>
      <xdr:row>94</xdr:row>
      <xdr:rowOff>150803</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246562"/>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34804</xdr:rowOff>
    </xdr:from>
    <xdr:to>
      <xdr:col>76</xdr:col>
      <xdr:colOff>165100</xdr:colOff>
      <xdr:row>95</xdr:row>
      <xdr:rowOff>136404</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127531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41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150803</xdr:rowOff>
    </xdr:from>
    <xdr:to>
      <xdr:col>71</xdr:col>
      <xdr:colOff>177800</xdr:colOff>
      <xdr:row>95</xdr:row>
      <xdr:rowOff>18264</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267103"/>
          <a:ext cx="889000" cy="3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34705</xdr:rowOff>
    </xdr:from>
    <xdr:to>
      <xdr:col>72</xdr:col>
      <xdr:colOff>38100</xdr:colOff>
      <xdr:row>95</xdr:row>
      <xdr:rowOff>136305</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127432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41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164729</xdr:rowOff>
    </xdr:from>
    <xdr:to>
      <xdr:col>67</xdr:col>
      <xdr:colOff>101600</xdr:colOff>
      <xdr:row>96</xdr:row>
      <xdr:rowOff>94879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86006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54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131648</xdr:rowOff>
    </xdr:from>
    <xdr:to>
      <xdr:col>85</xdr:col>
      <xdr:colOff>177800</xdr:colOff>
      <xdr:row>95</xdr:row>
      <xdr:rowOff>61798</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24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154525</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6099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83888</xdr:rowOff>
    </xdr:from>
    <xdr:to>
      <xdr:col>81</xdr:col>
      <xdr:colOff>101600</xdr:colOff>
      <xdr:row>95</xdr:row>
      <xdr:rowOff>14038</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20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30565</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597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79462</xdr:rowOff>
    </xdr:from>
    <xdr:to>
      <xdr:col>76</xdr:col>
      <xdr:colOff>165100</xdr:colOff>
      <xdr:row>95</xdr:row>
      <xdr:rowOff>9612</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195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26139</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5970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100003</xdr:rowOff>
    </xdr:from>
    <xdr:to>
      <xdr:col>72</xdr:col>
      <xdr:colOff>38100</xdr:colOff>
      <xdr:row>95</xdr:row>
      <xdr:rowOff>30153</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21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46680</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599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138914</xdr:rowOff>
    </xdr:from>
    <xdr:to>
      <xdr:col>67</xdr:col>
      <xdr:colOff>101600</xdr:colOff>
      <xdr:row>95</xdr:row>
      <xdr:rowOff>69064</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255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85591</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603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1" name="諸支出金グラフ枠">
          <a:extLst>
            <a:ext uri="{FF2B5EF4-FFF2-40B4-BE49-F238E27FC236}">
              <a16:creationId xmlns:a16="http://schemas.microsoft.com/office/drawing/2014/main" id="{00000000-0008-0000-0700-0000E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60833</xdr:rowOff>
    </xdr:from>
    <xdr:to>
      <xdr:col>116</xdr:col>
      <xdr:colOff>62864</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flipV="1">
          <a:off x="22159595" y="5547233"/>
          <a:ext cx="1269" cy="110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171147</xdr:rowOff>
    </xdr:from>
    <xdr:ext cx="249299" cy="259045"/>
    <xdr:sp macro="" textlink="">
      <xdr:nvSpPr>
        <xdr:cNvPr id="753" name="諸支出金最小値テキスト">
          <a:extLst>
            <a:ext uri="{FF2B5EF4-FFF2-40B4-BE49-F238E27FC236}">
              <a16:creationId xmlns:a16="http://schemas.microsoft.com/office/drawing/2014/main" id="{00000000-0008-0000-0700-0000F1020000}"/>
            </a:ext>
          </a:extLst>
        </xdr:cNvPr>
        <xdr:cNvSpPr txBox="1"/>
      </xdr:nvSpPr>
      <xdr:spPr>
        <a:xfrm>
          <a:off x="22212300" y="6686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7510</xdr:rowOff>
    </xdr:from>
    <xdr:ext cx="534377" cy="259045"/>
    <xdr:sp macro="" textlink="">
      <xdr:nvSpPr>
        <xdr:cNvPr id="755" name="諸支出金最大値テキスト">
          <a:extLst>
            <a:ext uri="{FF2B5EF4-FFF2-40B4-BE49-F238E27FC236}">
              <a16:creationId xmlns:a16="http://schemas.microsoft.com/office/drawing/2014/main" id="{00000000-0008-0000-0700-0000F3020000}"/>
            </a:ext>
          </a:extLst>
        </xdr:cNvPr>
        <xdr:cNvSpPr txBox="1"/>
      </xdr:nvSpPr>
      <xdr:spPr>
        <a:xfrm>
          <a:off x="22212300" y="532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24,225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60833</xdr:rowOff>
    </xdr:from>
    <xdr:to>
      <xdr:col>116</xdr:col>
      <xdr:colOff>152400</xdr:colOff>
      <xdr:row>32</xdr:row>
      <xdr:rowOff>60833</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2072600" y="554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88597</xdr:rowOff>
    </xdr:from>
    <xdr:ext cx="378565" cy="259045"/>
    <xdr:sp macro="" textlink="">
      <xdr:nvSpPr>
        <xdr:cNvPr id="758" name="諸支出金平均値テキスト">
          <a:extLst>
            <a:ext uri="{FF2B5EF4-FFF2-40B4-BE49-F238E27FC236}">
              <a16:creationId xmlns:a16="http://schemas.microsoft.com/office/drawing/2014/main" id="{00000000-0008-0000-0700-0000F6020000}"/>
            </a:ext>
          </a:extLst>
        </xdr:cNvPr>
        <xdr:cNvSpPr txBox="1"/>
      </xdr:nvSpPr>
      <xdr:spPr>
        <a:xfrm>
          <a:off x="22212300" y="64322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65720</xdr:rowOff>
    </xdr:from>
    <xdr:to>
      <xdr:col>116</xdr:col>
      <xdr:colOff>114300</xdr:colOff>
      <xdr:row>38</xdr:row>
      <xdr:rowOff>167320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2110700" y="658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68509</xdr:rowOff>
    </xdr:from>
    <xdr:to>
      <xdr:col>112</xdr:col>
      <xdr:colOff>38100</xdr:colOff>
      <xdr:row>38</xdr:row>
      <xdr:rowOff>170109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1272500" y="658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15186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34017" y="635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65217</xdr:rowOff>
    </xdr:from>
    <xdr:to>
      <xdr:col>107</xdr:col>
      <xdr:colOff>101600</xdr:colOff>
      <xdr:row>38</xdr:row>
      <xdr:rowOff>166817</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203835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11894</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5017" y="6355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6" name="直線コネクタ 765">
          <a:extLst>
            <a:ext uri="{FF2B5EF4-FFF2-40B4-BE49-F238E27FC236}">
              <a16:creationId xmlns:a16="http://schemas.microsoft.com/office/drawing/2014/main" id="{00000000-0008-0000-0700-0000F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67137</xdr:rowOff>
    </xdr:from>
    <xdr:to>
      <xdr:col>102</xdr:col>
      <xdr:colOff>165100</xdr:colOff>
      <xdr:row>38</xdr:row>
      <xdr:rowOff>168737</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9494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13814</xdr:rowOff>
    </xdr:from>
    <xdr:ext cx="378565"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6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79436</xdr:rowOff>
    </xdr:from>
    <xdr:to>
      <xdr:col>98</xdr:col>
      <xdr:colOff>38100</xdr:colOff>
      <xdr:row>39</xdr:row>
      <xdr:rowOff>9586</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18605500" y="659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26113</xdr:rowOff>
    </xdr:from>
    <xdr:ext cx="378565"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7017" y="636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44147</xdr:rowOff>
    </xdr:from>
    <xdr:ext cx="249299" cy="259045"/>
    <xdr:sp macro="" textlink="">
      <xdr:nvSpPr>
        <xdr:cNvPr id="777" name="諸支出金該当値テキスト">
          <a:extLst>
            <a:ext uri="{FF2B5EF4-FFF2-40B4-BE49-F238E27FC236}">
              <a16:creationId xmlns:a16="http://schemas.microsoft.com/office/drawing/2014/main" id="{00000000-0008-0000-0700-000009030000}"/>
            </a:ext>
          </a:extLst>
        </xdr:cNvPr>
        <xdr:cNvSpPr txBox="1"/>
      </xdr:nvSpPr>
      <xdr:spPr>
        <a:xfrm>
          <a:off x="22212300" y="6559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前年度繰上充用金グラフ枠">
          <a:extLst>
            <a:ext uri="{FF2B5EF4-FFF2-40B4-BE49-F238E27FC236}">
              <a16:creationId xmlns:a16="http://schemas.microsoft.com/office/drawing/2014/main" id="{00000000-0008-0000-0700-00002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2" name="前年度繰上充用金最小値テキスト">
          <a:extLst>
            <a:ext uri="{FF2B5EF4-FFF2-40B4-BE49-F238E27FC236}">
              <a16:creationId xmlns:a16="http://schemas.microsoft.com/office/drawing/2014/main" id="{00000000-0008-0000-0700-00002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4" name="前年度繰上充用金最大値テキスト">
          <a:extLst>
            <a:ext uri="{FF2B5EF4-FFF2-40B4-BE49-F238E27FC236}">
              <a16:creationId xmlns:a16="http://schemas.microsoft.com/office/drawing/2014/main" id="{00000000-0008-0000-0700-00002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7" name="前年度繰上充用金平均値テキスト">
          <a:extLst>
            <a:ext uri="{FF2B5EF4-FFF2-40B4-BE49-F238E27FC236}">
              <a16:creationId xmlns:a16="http://schemas.microsoft.com/office/drawing/2014/main" id="{00000000-0008-0000-0700-00002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5" name="直線コネクタ 814">
          <a:extLst>
            <a:ext uri="{FF2B5EF4-FFF2-40B4-BE49-F238E27FC236}">
              <a16:creationId xmlns:a16="http://schemas.microsoft.com/office/drawing/2014/main" id="{00000000-0008-0000-0700-00002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6" name="前年度繰上充用金該当値テキスト">
          <a:extLst>
            <a:ext uri="{FF2B5EF4-FFF2-40B4-BE49-F238E27FC236}">
              <a16:creationId xmlns:a16="http://schemas.microsoft.com/office/drawing/2014/main" id="{00000000-0008-0000-0700-00003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5" name="正方形/長方形 834">
          <a:extLst>
            <a:ext uri="{FF2B5EF4-FFF2-40B4-BE49-F238E27FC236}">
              <a16:creationId xmlns:a16="http://schemas.microsoft.com/office/drawing/2014/main" id="{00000000-0008-0000-0700-00004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6" name="正方形/長方形 835">
          <a:extLst>
            <a:ext uri="{FF2B5EF4-FFF2-40B4-BE49-F238E27FC236}">
              <a16:creationId xmlns:a16="http://schemas.microsoft.com/office/drawing/2014/main" id="{00000000-0008-0000-0700-00004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総務費については、住民一人当たり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78,860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9,881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円の増となっている。主な要因として、市有施設整備基金の積立額の増や、小学校跡地利活用対策事業費の増が挙げられる。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民生費については、歳出としては中津江地区福祉保健施設移転整備事業の完了等から減となったものの、人口の減に伴い住民一人当たりでは</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233,165</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441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円増となり、類似団体平均と比較しても依然として高い水準で推移している。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衛生費については、住民一人当たり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65,104</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6,858</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円の増となっている。主な要因として、新清掃センター建設事業費の増が挙げられる。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災害復旧費については、令和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月豪雨に係る女子畑用水路災害復旧事業の完了等から減となったものの、令和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年梅雨前線大雨の発生等により住民一人当たりでは</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36,840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円と類似団体平均と比較すると依然として高い水準で推移している。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公債費は、臨時財政対策債及び合併特例債について償還終了額が償還開始額を上回ったことから減となったものの、住民一人当たり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67,382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円と、類似団体平均と比較すると依然として高い水準で推移している。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財政調整基金残高については、適切な財源の確保と歳出の精査に努め、運用益と剰余金計</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3</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億</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9,650</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万円を積み立てた結果、約</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67</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億円となっている。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実質収支額については黒字を維持しており、実質単年度収支も、前年度と比較し、標準財政規模比</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3.17</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ポイントの増となった。</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今後も、行財政運営の効率化、各種事務事業の見直しと経費の節減、さらなる財源の確保に努める。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連結実質赤字比率については、平成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年度以降、全会計黒字となっており、赤字は生じていない。</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今後も適正な財政運営、企業運営に努める。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41196873</v>
      </c>
      <c r="BO4" s="436"/>
      <c r="BP4" s="436"/>
      <c r="BQ4" s="436"/>
      <c r="BR4" s="436"/>
      <c r="BS4" s="436"/>
      <c r="BT4" s="436"/>
      <c r="BU4" s="437"/>
      <c r="BV4" s="435">
        <v>40855344</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3.7</v>
      </c>
      <c r="CU4" s="576"/>
      <c r="CV4" s="576"/>
      <c r="CW4" s="576"/>
      <c r="CX4" s="576"/>
      <c r="CY4" s="576"/>
      <c r="CZ4" s="576"/>
      <c r="DA4" s="577"/>
      <c r="DB4" s="575">
        <v>3.6</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40284728</v>
      </c>
      <c r="BO5" s="407"/>
      <c r="BP5" s="407"/>
      <c r="BQ5" s="407"/>
      <c r="BR5" s="407"/>
      <c r="BS5" s="407"/>
      <c r="BT5" s="407"/>
      <c r="BU5" s="408"/>
      <c r="BV5" s="406">
        <v>39918822</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94.8</v>
      </c>
      <c r="CU5" s="404"/>
      <c r="CV5" s="404"/>
      <c r="CW5" s="404"/>
      <c r="CX5" s="404"/>
      <c r="CY5" s="404"/>
      <c r="CZ5" s="404"/>
      <c r="DA5" s="405"/>
      <c r="DB5" s="403">
        <v>94.5</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912145</v>
      </c>
      <c r="BO6" s="407"/>
      <c r="BP6" s="407"/>
      <c r="BQ6" s="407"/>
      <c r="BR6" s="407"/>
      <c r="BS6" s="407"/>
      <c r="BT6" s="407"/>
      <c r="BU6" s="408"/>
      <c r="BV6" s="406">
        <v>936522</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95.1</v>
      </c>
      <c r="CU6" s="550"/>
      <c r="CV6" s="550"/>
      <c r="CW6" s="550"/>
      <c r="CX6" s="550"/>
      <c r="CY6" s="550"/>
      <c r="CZ6" s="550"/>
      <c r="DA6" s="551"/>
      <c r="DB6" s="549">
        <v>95</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129032</v>
      </c>
      <c r="BO7" s="407"/>
      <c r="BP7" s="407"/>
      <c r="BQ7" s="407"/>
      <c r="BR7" s="407"/>
      <c r="BS7" s="407"/>
      <c r="BT7" s="407"/>
      <c r="BU7" s="408"/>
      <c r="BV7" s="406">
        <v>187284</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21308406</v>
      </c>
      <c r="CU7" s="407"/>
      <c r="CV7" s="407"/>
      <c r="CW7" s="407"/>
      <c r="CX7" s="407"/>
      <c r="CY7" s="407"/>
      <c r="CZ7" s="407"/>
      <c r="DA7" s="408"/>
      <c r="DB7" s="406">
        <v>20905762</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783113</v>
      </c>
      <c r="BO8" s="407"/>
      <c r="BP8" s="407"/>
      <c r="BQ8" s="407"/>
      <c r="BR8" s="407"/>
      <c r="BS8" s="407"/>
      <c r="BT8" s="407"/>
      <c r="BU8" s="408"/>
      <c r="BV8" s="406">
        <v>749238</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0.43</v>
      </c>
      <c r="CU8" s="510"/>
      <c r="CV8" s="510"/>
      <c r="CW8" s="510"/>
      <c r="CX8" s="510"/>
      <c r="CY8" s="510"/>
      <c r="CZ8" s="510"/>
      <c r="DA8" s="511"/>
      <c r="DB8" s="509">
        <v>0.42</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62657</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33875</v>
      </c>
      <c r="BO9" s="407"/>
      <c r="BP9" s="407"/>
      <c r="BQ9" s="407"/>
      <c r="BR9" s="407"/>
      <c r="BS9" s="407"/>
      <c r="BT9" s="407"/>
      <c r="BU9" s="408"/>
      <c r="BV9" s="406">
        <v>-580929</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15.5</v>
      </c>
      <c r="CU9" s="404"/>
      <c r="CV9" s="404"/>
      <c r="CW9" s="404"/>
      <c r="CX9" s="404"/>
      <c r="CY9" s="404"/>
      <c r="CZ9" s="404"/>
      <c r="DA9" s="405"/>
      <c r="DB9" s="403">
        <v>16.399999999999999</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66523</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16562</v>
      </c>
      <c r="BO10" s="407"/>
      <c r="BP10" s="407"/>
      <c r="BQ10" s="407"/>
      <c r="BR10" s="407"/>
      <c r="BS10" s="407"/>
      <c r="BT10" s="407"/>
      <c r="BU10" s="408"/>
      <c r="BV10" s="406">
        <v>13525</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114</v>
      </c>
      <c r="AV11" s="465"/>
      <c r="AW11" s="465"/>
      <c r="AX11" s="465"/>
      <c r="AY11" s="420" t="s">
        <v>120</v>
      </c>
      <c r="AZ11" s="421"/>
      <c r="BA11" s="421"/>
      <c r="BB11" s="421"/>
      <c r="BC11" s="421"/>
      <c r="BD11" s="421"/>
      <c r="BE11" s="421"/>
      <c r="BF11" s="421"/>
      <c r="BG11" s="421"/>
      <c r="BH11" s="421"/>
      <c r="BI11" s="421"/>
      <c r="BJ11" s="421"/>
      <c r="BK11" s="421"/>
      <c r="BL11" s="421"/>
      <c r="BM11" s="422"/>
      <c r="BN11" s="406">
        <v>61833</v>
      </c>
      <c r="BO11" s="407"/>
      <c r="BP11" s="407"/>
      <c r="BQ11" s="407"/>
      <c r="BR11" s="407"/>
      <c r="BS11" s="407"/>
      <c r="BT11" s="407"/>
      <c r="BU11" s="408"/>
      <c r="BV11" s="406">
        <v>14675</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60207</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114</v>
      </c>
      <c r="AV12" s="465"/>
      <c r="AW12" s="465"/>
      <c r="AX12" s="465"/>
      <c r="AY12" s="420" t="s">
        <v>128</v>
      </c>
      <c r="AZ12" s="421"/>
      <c r="BA12" s="421"/>
      <c r="BB12" s="421"/>
      <c r="BC12" s="421"/>
      <c r="BD12" s="421"/>
      <c r="BE12" s="421"/>
      <c r="BF12" s="421"/>
      <c r="BG12" s="421"/>
      <c r="BH12" s="421"/>
      <c r="BI12" s="421"/>
      <c r="BJ12" s="421"/>
      <c r="BK12" s="421"/>
      <c r="BL12" s="421"/>
      <c r="BM12" s="422"/>
      <c r="BN12" s="406">
        <v>0</v>
      </c>
      <c r="BO12" s="407"/>
      <c r="BP12" s="407"/>
      <c r="BQ12" s="407"/>
      <c r="BR12" s="407"/>
      <c r="BS12" s="407"/>
      <c r="BT12" s="407"/>
      <c r="BU12" s="408"/>
      <c r="BV12" s="406">
        <v>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59574</v>
      </c>
      <c r="S13" s="494"/>
      <c r="T13" s="494"/>
      <c r="U13" s="494"/>
      <c r="V13" s="495"/>
      <c r="W13" s="496" t="s">
        <v>131</v>
      </c>
      <c r="X13" s="392"/>
      <c r="Y13" s="392"/>
      <c r="Z13" s="392"/>
      <c r="AA13" s="392"/>
      <c r="AB13" s="393"/>
      <c r="AC13" s="359">
        <v>3140</v>
      </c>
      <c r="AD13" s="360"/>
      <c r="AE13" s="360"/>
      <c r="AF13" s="360"/>
      <c r="AG13" s="361"/>
      <c r="AH13" s="359">
        <v>3301</v>
      </c>
      <c r="AI13" s="360"/>
      <c r="AJ13" s="360"/>
      <c r="AK13" s="360"/>
      <c r="AL13" s="419"/>
      <c r="AM13" s="463" t="s">
        <v>132</v>
      </c>
      <c r="AN13" s="363"/>
      <c r="AO13" s="363"/>
      <c r="AP13" s="363"/>
      <c r="AQ13" s="363"/>
      <c r="AR13" s="363"/>
      <c r="AS13" s="363"/>
      <c r="AT13" s="364"/>
      <c r="AU13" s="464" t="s">
        <v>114</v>
      </c>
      <c r="AV13" s="465"/>
      <c r="AW13" s="465"/>
      <c r="AX13" s="465"/>
      <c r="AY13" s="420" t="s">
        <v>133</v>
      </c>
      <c r="AZ13" s="421"/>
      <c r="BA13" s="421"/>
      <c r="BB13" s="421"/>
      <c r="BC13" s="421"/>
      <c r="BD13" s="421"/>
      <c r="BE13" s="421"/>
      <c r="BF13" s="421"/>
      <c r="BG13" s="421"/>
      <c r="BH13" s="421"/>
      <c r="BI13" s="421"/>
      <c r="BJ13" s="421"/>
      <c r="BK13" s="421"/>
      <c r="BL13" s="421"/>
      <c r="BM13" s="422"/>
      <c r="BN13" s="406">
        <v>112270</v>
      </c>
      <c r="BO13" s="407"/>
      <c r="BP13" s="407"/>
      <c r="BQ13" s="407"/>
      <c r="BR13" s="407"/>
      <c r="BS13" s="407"/>
      <c r="BT13" s="407"/>
      <c r="BU13" s="408"/>
      <c r="BV13" s="406">
        <v>-552729</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5.4</v>
      </c>
      <c r="CU13" s="404"/>
      <c r="CV13" s="404"/>
      <c r="CW13" s="404"/>
      <c r="CX13" s="404"/>
      <c r="CY13" s="404"/>
      <c r="CZ13" s="404"/>
      <c r="DA13" s="405"/>
      <c r="DB13" s="403">
        <v>5.5</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61125</v>
      </c>
      <c r="S14" s="494"/>
      <c r="T14" s="494"/>
      <c r="U14" s="494"/>
      <c r="V14" s="495"/>
      <c r="W14" s="497"/>
      <c r="X14" s="395"/>
      <c r="Y14" s="395"/>
      <c r="Z14" s="395"/>
      <c r="AA14" s="395"/>
      <c r="AB14" s="396"/>
      <c r="AC14" s="486">
        <v>10</v>
      </c>
      <c r="AD14" s="487"/>
      <c r="AE14" s="487"/>
      <c r="AF14" s="487"/>
      <c r="AG14" s="488"/>
      <c r="AH14" s="486">
        <v>10.199999999999999</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60542</v>
      </c>
      <c r="S15" s="494"/>
      <c r="T15" s="494"/>
      <c r="U15" s="494"/>
      <c r="V15" s="495"/>
      <c r="W15" s="496" t="s">
        <v>137</v>
      </c>
      <c r="X15" s="392"/>
      <c r="Y15" s="392"/>
      <c r="Z15" s="392"/>
      <c r="AA15" s="392"/>
      <c r="AB15" s="393"/>
      <c r="AC15" s="359">
        <v>7650</v>
      </c>
      <c r="AD15" s="360"/>
      <c r="AE15" s="360"/>
      <c r="AF15" s="360"/>
      <c r="AG15" s="361"/>
      <c r="AH15" s="359">
        <v>8227</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8229317</v>
      </c>
      <c r="BO15" s="436"/>
      <c r="BP15" s="436"/>
      <c r="BQ15" s="436"/>
      <c r="BR15" s="436"/>
      <c r="BS15" s="436"/>
      <c r="BT15" s="436"/>
      <c r="BU15" s="437"/>
      <c r="BV15" s="435">
        <v>8078921</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24.5</v>
      </c>
      <c r="AD16" s="487"/>
      <c r="AE16" s="487"/>
      <c r="AF16" s="487"/>
      <c r="AG16" s="488"/>
      <c r="AH16" s="486">
        <v>25.4</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19219392</v>
      </c>
      <c r="BO16" s="407"/>
      <c r="BP16" s="407"/>
      <c r="BQ16" s="407"/>
      <c r="BR16" s="407"/>
      <c r="BS16" s="407"/>
      <c r="BT16" s="407"/>
      <c r="BU16" s="408"/>
      <c r="BV16" s="406">
        <v>18787622</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20488</v>
      </c>
      <c r="AD17" s="360"/>
      <c r="AE17" s="360"/>
      <c r="AF17" s="360"/>
      <c r="AG17" s="361"/>
      <c r="AH17" s="359">
        <v>20902</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10250963</v>
      </c>
      <c r="BO17" s="407"/>
      <c r="BP17" s="407"/>
      <c r="BQ17" s="407"/>
      <c r="BR17" s="407"/>
      <c r="BS17" s="407"/>
      <c r="BT17" s="407"/>
      <c r="BU17" s="408"/>
      <c r="BV17" s="406">
        <v>10085695</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666.03</v>
      </c>
      <c r="M18" s="459"/>
      <c r="N18" s="459"/>
      <c r="O18" s="459"/>
      <c r="P18" s="459"/>
      <c r="Q18" s="459"/>
      <c r="R18" s="460"/>
      <c r="S18" s="460"/>
      <c r="T18" s="460"/>
      <c r="U18" s="460"/>
      <c r="V18" s="461"/>
      <c r="W18" s="477"/>
      <c r="X18" s="478"/>
      <c r="Y18" s="478"/>
      <c r="Z18" s="478"/>
      <c r="AA18" s="478"/>
      <c r="AB18" s="502"/>
      <c r="AC18" s="376">
        <v>65.5</v>
      </c>
      <c r="AD18" s="377"/>
      <c r="AE18" s="377"/>
      <c r="AF18" s="377"/>
      <c r="AG18" s="462"/>
      <c r="AH18" s="376">
        <v>64.5</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20592342</v>
      </c>
      <c r="BO18" s="407"/>
      <c r="BP18" s="407"/>
      <c r="BQ18" s="407"/>
      <c r="BR18" s="407"/>
      <c r="BS18" s="407"/>
      <c r="BT18" s="407"/>
      <c r="BU18" s="408"/>
      <c r="BV18" s="406">
        <v>19937964</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94</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25599530</v>
      </c>
      <c r="BO19" s="407"/>
      <c r="BP19" s="407"/>
      <c r="BQ19" s="407"/>
      <c r="BR19" s="407"/>
      <c r="BS19" s="407"/>
      <c r="BT19" s="407"/>
      <c r="BU19" s="408"/>
      <c r="BV19" s="406">
        <v>25618686</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25139</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32475764</v>
      </c>
      <c r="BO22" s="436"/>
      <c r="BP22" s="436"/>
      <c r="BQ22" s="436"/>
      <c r="BR22" s="436"/>
      <c r="BS22" s="436"/>
      <c r="BT22" s="436"/>
      <c r="BU22" s="437"/>
      <c r="BV22" s="435">
        <v>33084375</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26402789</v>
      </c>
      <c r="BO23" s="407"/>
      <c r="BP23" s="407"/>
      <c r="BQ23" s="407"/>
      <c r="BR23" s="407"/>
      <c r="BS23" s="407"/>
      <c r="BT23" s="407"/>
      <c r="BU23" s="408"/>
      <c r="BV23" s="406">
        <v>26451619</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8720</v>
      </c>
      <c r="R24" s="360"/>
      <c r="S24" s="360"/>
      <c r="T24" s="360"/>
      <c r="U24" s="360"/>
      <c r="V24" s="361"/>
      <c r="W24" s="449"/>
      <c r="X24" s="386"/>
      <c r="Y24" s="387"/>
      <c r="Z24" s="362" t="s">
        <v>162</v>
      </c>
      <c r="AA24" s="363"/>
      <c r="AB24" s="363"/>
      <c r="AC24" s="363"/>
      <c r="AD24" s="363"/>
      <c r="AE24" s="363"/>
      <c r="AF24" s="363"/>
      <c r="AG24" s="364"/>
      <c r="AH24" s="359">
        <v>552</v>
      </c>
      <c r="AI24" s="360"/>
      <c r="AJ24" s="360"/>
      <c r="AK24" s="360"/>
      <c r="AL24" s="361"/>
      <c r="AM24" s="359">
        <v>1784616</v>
      </c>
      <c r="AN24" s="360"/>
      <c r="AO24" s="360"/>
      <c r="AP24" s="360"/>
      <c r="AQ24" s="360"/>
      <c r="AR24" s="361"/>
      <c r="AS24" s="359">
        <v>3233</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22036569</v>
      </c>
      <c r="BO24" s="407"/>
      <c r="BP24" s="407"/>
      <c r="BQ24" s="407"/>
      <c r="BR24" s="407"/>
      <c r="BS24" s="407"/>
      <c r="BT24" s="407"/>
      <c r="BU24" s="408"/>
      <c r="BV24" s="406">
        <v>21543010</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7100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6091135</v>
      </c>
      <c r="BO25" s="436"/>
      <c r="BP25" s="436"/>
      <c r="BQ25" s="436"/>
      <c r="BR25" s="436"/>
      <c r="BS25" s="436"/>
      <c r="BT25" s="436"/>
      <c r="BU25" s="437"/>
      <c r="BV25" s="435">
        <v>24910542</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6020</v>
      </c>
      <c r="R26" s="360"/>
      <c r="S26" s="360"/>
      <c r="T26" s="360"/>
      <c r="U26" s="360"/>
      <c r="V26" s="361"/>
      <c r="W26" s="449"/>
      <c r="X26" s="386"/>
      <c r="Y26" s="387"/>
      <c r="Z26" s="362" t="s">
        <v>168</v>
      </c>
      <c r="AA26" s="417"/>
      <c r="AB26" s="417"/>
      <c r="AC26" s="417"/>
      <c r="AD26" s="417"/>
      <c r="AE26" s="417"/>
      <c r="AF26" s="417"/>
      <c r="AG26" s="418"/>
      <c r="AH26" s="359" t="s">
        <v>122</v>
      </c>
      <c r="AI26" s="360"/>
      <c r="AJ26" s="360"/>
      <c r="AK26" s="360"/>
      <c r="AL26" s="361"/>
      <c r="AM26" s="359" t="s">
        <v>122</v>
      </c>
      <c r="AN26" s="360"/>
      <c r="AO26" s="360"/>
      <c r="AP26" s="360"/>
      <c r="AQ26" s="360"/>
      <c r="AR26" s="361"/>
      <c r="AS26" s="359" t="s">
        <v>122</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4470</v>
      </c>
      <c r="R27" s="360"/>
      <c r="S27" s="360"/>
      <c r="T27" s="360"/>
      <c r="U27" s="360"/>
      <c r="V27" s="361"/>
      <c r="W27" s="449"/>
      <c r="X27" s="386"/>
      <c r="Y27" s="387"/>
      <c r="Z27" s="362" t="s">
        <v>171</v>
      </c>
      <c r="AA27" s="363"/>
      <c r="AB27" s="363"/>
      <c r="AC27" s="363"/>
      <c r="AD27" s="363"/>
      <c r="AE27" s="363"/>
      <c r="AF27" s="363"/>
      <c r="AG27" s="364"/>
      <c r="AH27" s="359">
        <v>9</v>
      </c>
      <c r="AI27" s="360"/>
      <c r="AJ27" s="360"/>
      <c r="AK27" s="360"/>
      <c r="AL27" s="361"/>
      <c r="AM27" s="359">
        <v>35658</v>
      </c>
      <c r="AN27" s="360"/>
      <c r="AO27" s="360"/>
      <c r="AP27" s="360"/>
      <c r="AQ27" s="360"/>
      <c r="AR27" s="361"/>
      <c r="AS27" s="359">
        <v>3962</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642379</v>
      </c>
      <c r="BO27" s="441"/>
      <c r="BP27" s="441"/>
      <c r="BQ27" s="441"/>
      <c r="BR27" s="441"/>
      <c r="BS27" s="441"/>
      <c r="BT27" s="441"/>
      <c r="BU27" s="442"/>
      <c r="BV27" s="440">
        <v>642375</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3930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6655510</v>
      </c>
      <c r="BO28" s="436"/>
      <c r="BP28" s="436"/>
      <c r="BQ28" s="436"/>
      <c r="BR28" s="436"/>
      <c r="BS28" s="436"/>
      <c r="BT28" s="436"/>
      <c r="BU28" s="437"/>
      <c r="BV28" s="435">
        <v>6258949</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20</v>
      </c>
      <c r="M29" s="360"/>
      <c r="N29" s="360"/>
      <c r="O29" s="360"/>
      <c r="P29" s="361"/>
      <c r="Q29" s="359">
        <v>3820</v>
      </c>
      <c r="R29" s="360"/>
      <c r="S29" s="360"/>
      <c r="T29" s="360"/>
      <c r="U29" s="360"/>
      <c r="V29" s="361"/>
      <c r="W29" s="450"/>
      <c r="X29" s="451"/>
      <c r="Y29" s="452"/>
      <c r="Z29" s="362" t="s">
        <v>177</v>
      </c>
      <c r="AA29" s="363"/>
      <c r="AB29" s="363"/>
      <c r="AC29" s="363"/>
      <c r="AD29" s="363"/>
      <c r="AE29" s="363"/>
      <c r="AF29" s="363"/>
      <c r="AG29" s="364"/>
      <c r="AH29" s="359">
        <v>561</v>
      </c>
      <c r="AI29" s="360"/>
      <c r="AJ29" s="360"/>
      <c r="AK29" s="360"/>
      <c r="AL29" s="361"/>
      <c r="AM29" s="359">
        <v>1820274</v>
      </c>
      <c r="AN29" s="360"/>
      <c r="AO29" s="360"/>
      <c r="AP29" s="360"/>
      <c r="AQ29" s="360"/>
      <c r="AR29" s="361"/>
      <c r="AS29" s="359">
        <v>3245</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1897014</v>
      </c>
      <c r="BO29" s="407"/>
      <c r="BP29" s="407"/>
      <c r="BQ29" s="407"/>
      <c r="BR29" s="407"/>
      <c r="BS29" s="407"/>
      <c r="BT29" s="407"/>
      <c r="BU29" s="408"/>
      <c r="BV29" s="406">
        <v>1875005</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100.6</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8340340</v>
      </c>
      <c r="BO30" s="441"/>
      <c r="BP30" s="441"/>
      <c r="BQ30" s="441"/>
      <c r="BR30" s="441"/>
      <c r="BS30" s="441"/>
      <c r="BT30" s="441"/>
      <c r="BU30" s="442"/>
      <c r="BV30" s="440">
        <v>8188566</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186</v>
      </c>
      <c r="D33" s="358"/>
      <c r="E33" s="357" t="s">
        <v>187</v>
      </c>
      <c r="F33" s="357"/>
      <c r="G33" s="357"/>
      <c r="H33" s="357"/>
      <c r="I33" s="357"/>
      <c r="J33" s="357"/>
      <c r="K33" s="357"/>
      <c r="L33" s="357"/>
      <c r="M33" s="357"/>
      <c r="N33" s="357"/>
      <c r="O33" s="357"/>
      <c r="P33" s="357"/>
      <c r="Q33" s="357"/>
      <c r="R33" s="357"/>
      <c r="S33" s="357"/>
      <c r="T33" s="188"/>
      <c r="U33" s="358" t="s">
        <v>186</v>
      </c>
      <c r="V33" s="358"/>
      <c r="W33" s="357" t="s">
        <v>187</v>
      </c>
      <c r="X33" s="357"/>
      <c r="Y33" s="357"/>
      <c r="Z33" s="357"/>
      <c r="AA33" s="357"/>
      <c r="AB33" s="357"/>
      <c r="AC33" s="357"/>
      <c r="AD33" s="357"/>
      <c r="AE33" s="357"/>
      <c r="AF33" s="357"/>
      <c r="AG33" s="357"/>
      <c r="AH33" s="357"/>
      <c r="AI33" s="357"/>
      <c r="AJ33" s="357"/>
      <c r="AK33" s="357"/>
      <c r="AL33" s="188"/>
      <c r="AM33" s="358" t="s">
        <v>186</v>
      </c>
      <c r="AN33" s="358"/>
      <c r="AO33" s="357" t="s">
        <v>187</v>
      </c>
      <c r="AP33" s="357"/>
      <c r="AQ33" s="357"/>
      <c r="AR33" s="357"/>
      <c r="AS33" s="357"/>
      <c r="AT33" s="357"/>
      <c r="AU33" s="357"/>
      <c r="AV33" s="357"/>
      <c r="AW33" s="357"/>
      <c r="AX33" s="357"/>
      <c r="AY33" s="357"/>
      <c r="AZ33" s="357"/>
      <c r="BA33" s="357"/>
      <c r="BB33" s="357"/>
      <c r="BC33" s="357"/>
      <c r="BD33" s="189"/>
      <c r="BE33" s="357" t="s">
        <v>188</v>
      </c>
      <c r="BF33" s="357"/>
      <c r="BG33" s="357" t="s">
        <v>189</v>
      </c>
      <c r="BH33" s="357"/>
      <c r="BI33" s="357"/>
      <c r="BJ33" s="357"/>
      <c r="BK33" s="357"/>
      <c r="BL33" s="357"/>
      <c r="BM33" s="357"/>
      <c r="BN33" s="357"/>
      <c r="BO33" s="357"/>
      <c r="BP33" s="357"/>
      <c r="BQ33" s="357"/>
      <c r="BR33" s="357"/>
      <c r="BS33" s="357"/>
      <c r="BT33" s="357"/>
      <c r="BU33" s="357"/>
      <c r="BV33" s="189"/>
      <c r="BW33" s="358" t="s">
        <v>188</v>
      </c>
      <c r="BX33" s="358"/>
      <c r="BY33" s="357" t="s">
        <v>190</v>
      </c>
      <c r="BZ33" s="357"/>
      <c r="CA33" s="357"/>
      <c r="CB33" s="357"/>
      <c r="CC33" s="357"/>
      <c r="CD33" s="357"/>
      <c r="CE33" s="357"/>
      <c r="CF33" s="357"/>
      <c r="CG33" s="357"/>
      <c r="CH33" s="357"/>
      <c r="CI33" s="357"/>
      <c r="CJ33" s="357"/>
      <c r="CK33" s="357"/>
      <c r="CL33" s="357"/>
      <c r="CM33" s="357"/>
      <c r="CN33" s="188"/>
      <c r="CO33" s="358" t="s">
        <v>186</v>
      </c>
      <c r="CP33" s="358"/>
      <c r="CQ33" s="357" t="s">
        <v>191</v>
      </c>
      <c r="CR33" s="357"/>
      <c r="CS33" s="357"/>
      <c r="CT33" s="357"/>
      <c r="CU33" s="357"/>
      <c r="CV33" s="357"/>
      <c r="CW33" s="357"/>
      <c r="CX33" s="357"/>
      <c r="CY33" s="357"/>
      <c r="CZ33" s="357"/>
      <c r="DA33" s="357"/>
      <c r="DB33" s="357"/>
      <c r="DC33" s="357"/>
      <c r="DD33" s="357"/>
      <c r="DE33" s="357"/>
      <c r="DF33" s="188"/>
      <c r="DG33" s="356" t="s">
        <v>192</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5</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8</v>
      </c>
      <c r="AN34" s="354"/>
      <c r="AO34" s="355" t="str">
        <f>IF('各会計、関係団体の財政状況及び健全化判断比率'!B31="","",'各会計、関係団体の財政状況及び健全化判断比率'!B31)</f>
        <v>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大分県交通災害共済組合（交通災害共済事業会計）</v>
      </c>
      <c r="BZ34" s="355"/>
      <c r="CA34" s="355"/>
      <c r="CB34" s="355"/>
      <c r="CC34" s="355"/>
      <c r="CD34" s="355"/>
      <c r="CE34" s="355"/>
      <c r="CF34" s="355"/>
      <c r="CG34" s="355"/>
      <c r="CH34" s="355"/>
      <c r="CI34" s="355"/>
      <c r="CJ34" s="355"/>
      <c r="CK34" s="355"/>
      <c r="CL34" s="355"/>
      <c r="CM34" s="355"/>
      <c r="CN34" s="163"/>
      <c r="CO34" s="354">
        <f>IF(CQ34="","",MAX(C34:D43,U34:V43,AM34:AN43,BE34:BF43,BW34:BX43)+1)</f>
        <v>15</v>
      </c>
      <c r="CP34" s="354"/>
      <c r="CQ34" s="355" t="str">
        <f>IF('各会計、関係団体の財政状況及び健全化判断比率'!BS7="","",'各会計、関係団体の財政状況及び健全化判断比率'!BS7)</f>
        <v>日田市市民サービス公社</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住宅新築資金等貸付事業特別会計</v>
      </c>
      <c r="F35" s="355"/>
      <c r="G35" s="355"/>
      <c r="H35" s="355"/>
      <c r="I35" s="355"/>
      <c r="J35" s="355"/>
      <c r="K35" s="355"/>
      <c r="L35" s="355"/>
      <c r="M35" s="355"/>
      <c r="N35" s="355"/>
      <c r="O35" s="355"/>
      <c r="P35" s="355"/>
      <c r="Q35" s="355"/>
      <c r="R35" s="355"/>
      <c r="S35" s="355"/>
      <c r="T35" s="163"/>
      <c r="U35" s="354">
        <f>IF(W35="","",U34+1)</f>
        <v>6</v>
      </c>
      <c r="V35" s="354"/>
      <c r="W35" s="355" t="str">
        <f>IF('各会計、関係団体の財政状況及び健全化判断比率'!B29="","",'各会計、関係団体の財政状況及び健全化判断比率'!B29)</f>
        <v>介護保険特別会計</v>
      </c>
      <c r="X35" s="355"/>
      <c r="Y35" s="355"/>
      <c r="Z35" s="355"/>
      <c r="AA35" s="355"/>
      <c r="AB35" s="355"/>
      <c r="AC35" s="355"/>
      <c r="AD35" s="355"/>
      <c r="AE35" s="355"/>
      <c r="AF35" s="355"/>
      <c r="AG35" s="355"/>
      <c r="AH35" s="355"/>
      <c r="AI35" s="355"/>
      <c r="AJ35" s="355"/>
      <c r="AK35" s="355"/>
      <c r="AL35" s="163"/>
      <c r="AM35" s="354">
        <f t="shared" ref="AM35:AM43" si="0">IF(AO35="","",AM34+1)</f>
        <v>9</v>
      </c>
      <c r="AN35" s="354"/>
      <c r="AO35" s="355" t="str">
        <f>IF('各会計、関係団体の財政状況及び健全化判断比率'!B32="","",'各会計、関係団体の財政状況及び健全化判断比率'!B32)</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大分県市町村会館管理組合</v>
      </c>
      <c r="BZ35" s="355"/>
      <c r="CA35" s="355"/>
      <c r="CB35" s="355"/>
      <c r="CC35" s="355"/>
      <c r="CD35" s="355"/>
      <c r="CE35" s="355"/>
      <c r="CF35" s="355"/>
      <c r="CG35" s="355"/>
      <c r="CH35" s="355"/>
      <c r="CI35" s="355"/>
      <c r="CJ35" s="355"/>
      <c r="CK35" s="355"/>
      <c r="CL35" s="355"/>
      <c r="CM35" s="355"/>
      <c r="CN35" s="163"/>
      <c r="CO35" s="354">
        <f t="shared" ref="CO35:CO43" si="3">IF(CQ35="","",CO34+1)</f>
        <v>16</v>
      </c>
      <c r="CP35" s="354"/>
      <c r="CQ35" s="355" t="str">
        <f>IF('各会計、関係団体の財政状況及び健全化判断比率'!BS8="","",'各会計、関係団体の財政状況及び健全化判断比率'!BS8)</f>
        <v>日田玖珠地域産業振興センター</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f>IF(E36="","",C35+1)</f>
        <v>3</v>
      </c>
      <c r="D36" s="354"/>
      <c r="E36" s="355" t="str">
        <f>IF('各会計、関係団体の財政状況及び健全化判断比率'!B9="","",'各会計、関係団体の財政状況及び健全化判断比率'!B9)</f>
        <v>給水施設事業特別会計</v>
      </c>
      <c r="F36" s="355"/>
      <c r="G36" s="355"/>
      <c r="H36" s="355"/>
      <c r="I36" s="355"/>
      <c r="J36" s="355"/>
      <c r="K36" s="355"/>
      <c r="L36" s="355"/>
      <c r="M36" s="355"/>
      <c r="N36" s="355"/>
      <c r="O36" s="355"/>
      <c r="P36" s="355"/>
      <c r="Q36" s="355"/>
      <c r="R36" s="355"/>
      <c r="S36" s="355"/>
      <c r="T36" s="163"/>
      <c r="U36" s="354">
        <f t="shared" ref="U36:U43" si="4">IF(W36="","",U35+1)</f>
        <v>7</v>
      </c>
      <c r="V36" s="354"/>
      <c r="W36" s="355" t="str">
        <f>IF('各会計、関係団体の財政状況及び健全化判断比率'!B30="","",'各会計、関係団体の財政状況及び健全化判断比率'!B30)</f>
        <v>後期高齢者医療特別会計</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大分県後期高齢者医療広域連合（普通会計）</v>
      </c>
      <c r="BZ36" s="355"/>
      <c r="CA36" s="355"/>
      <c r="CB36" s="355"/>
      <c r="CC36" s="355"/>
      <c r="CD36" s="355"/>
      <c r="CE36" s="355"/>
      <c r="CF36" s="355"/>
      <c r="CG36" s="355"/>
      <c r="CH36" s="355"/>
      <c r="CI36" s="355"/>
      <c r="CJ36" s="355"/>
      <c r="CK36" s="355"/>
      <c r="CL36" s="355"/>
      <c r="CM36" s="355"/>
      <c r="CN36" s="163"/>
      <c r="CO36" s="354">
        <f t="shared" si="3"/>
        <v>17</v>
      </c>
      <c r="CP36" s="354"/>
      <c r="CQ36" s="355" t="str">
        <f>IF('各会計、関係団体の財政状況及び健全化判断比率'!BS9="","",'各会計、関係団体の財政状況及び健全化判断比率'!BS9)</f>
        <v>つえエーピー</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f>IF(E37="","",C36+1)</f>
        <v>4</v>
      </c>
      <c r="D37" s="354"/>
      <c r="E37" s="355" t="str">
        <f>IF('各会計、関係団体の財政状況及び健全化判断比率'!B10="","",'各会計、関係団体の財政状況及び健全化判断比率'!B10)</f>
        <v>診療所事業特別会計</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大分県後期高齢者医療広域連合（後期高齢者医療事業会計）</v>
      </c>
      <c r="BZ37" s="355"/>
      <c r="CA37" s="355"/>
      <c r="CB37" s="355"/>
      <c r="CC37" s="355"/>
      <c r="CD37" s="355"/>
      <c r="CE37" s="355"/>
      <c r="CF37" s="355"/>
      <c r="CG37" s="355"/>
      <c r="CH37" s="355"/>
      <c r="CI37" s="355"/>
      <c r="CJ37" s="355"/>
      <c r="CK37" s="355"/>
      <c r="CL37" s="355"/>
      <c r="CM37" s="355"/>
      <c r="CN37" s="163"/>
      <c r="CO37" s="354">
        <f t="shared" si="3"/>
        <v>18</v>
      </c>
      <c r="CP37" s="354"/>
      <c r="CQ37" s="355" t="str">
        <f>IF('各会計、関係団体の財政状況及び健全化判断比率'!BS10="","",'各会計、関係団体の財政状況及び健全化判断比率'!BS10)</f>
        <v>中津江村地球財団</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日田玖珠広域消防組合</v>
      </c>
      <c r="BZ38" s="355"/>
      <c r="CA38" s="355"/>
      <c r="CB38" s="355"/>
      <c r="CC38" s="355"/>
      <c r="CD38" s="355"/>
      <c r="CE38" s="355"/>
      <c r="CF38" s="355"/>
      <c r="CG38" s="355"/>
      <c r="CH38" s="355"/>
      <c r="CI38" s="355"/>
      <c r="CJ38" s="355"/>
      <c r="CK38" s="355"/>
      <c r="CL38" s="355"/>
      <c r="CM38" s="355"/>
      <c r="CN38" s="163"/>
      <c r="CO38" s="354">
        <f t="shared" si="3"/>
        <v>19</v>
      </c>
      <c r="CP38" s="354"/>
      <c r="CQ38" s="355" t="str">
        <f>IF('各会計、関係団体の財政状況及び健全化判断比率'!BS11="","",'各会計、関係団体の財政状況及び健全化判断比率'!BS11)</f>
        <v>トライ・ウッド</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t="str">
        <f t="shared" si="2"/>
        <v/>
      </c>
      <c r="BX39" s="354"/>
      <c r="BY39" s="355" t="str">
        <f>IF('各会計、関係団体の財政状況及び健全化判断比率'!B73="","",'各会計、関係団体の財政状況及び健全化判断比率'!B73)</f>
        <v/>
      </c>
      <c r="BZ39" s="355"/>
      <c r="CA39" s="355"/>
      <c r="CB39" s="355"/>
      <c r="CC39" s="355"/>
      <c r="CD39" s="355"/>
      <c r="CE39" s="355"/>
      <c r="CF39" s="355"/>
      <c r="CG39" s="355"/>
      <c r="CH39" s="355"/>
      <c r="CI39" s="355"/>
      <c r="CJ39" s="355"/>
      <c r="CK39" s="355"/>
      <c r="CL39" s="355"/>
      <c r="CM39" s="355"/>
      <c r="CN39" s="163"/>
      <c r="CO39" s="354">
        <f t="shared" si="3"/>
        <v>20</v>
      </c>
      <c r="CP39" s="354"/>
      <c r="CQ39" s="355" t="str">
        <f>IF('各会計、関係団体の財政状況及び健全化判断比率'!BS12="","",'各会計、関係団体の財政状況及び健全化判断比率'!BS12)</f>
        <v>上津江農業公社</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t="str">
        <f t="shared" si="2"/>
        <v/>
      </c>
      <c r="BX40" s="354"/>
      <c r="BY40" s="355" t="str">
        <f>IF('各会計、関係団体の財政状況及び健全化判断比率'!B74="","",'各会計、関係団体の財政状況及び健全化判断比率'!B74)</f>
        <v/>
      </c>
      <c r="BZ40" s="355"/>
      <c r="CA40" s="355"/>
      <c r="CB40" s="355"/>
      <c r="CC40" s="355"/>
      <c r="CD40" s="355"/>
      <c r="CE40" s="355"/>
      <c r="CF40" s="355"/>
      <c r="CG40" s="355"/>
      <c r="CH40" s="355"/>
      <c r="CI40" s="355"/>
      <c r="CJ40" s="355"/>
      <c r="CK40" s="355"/>
      <c r="CL40" s="355"/>
      <c r="CM40" s="355"/>
      <c r="CN40" s="163"/>
      <c r="CO40" s="354">
        <f t="shared" si="3"/>
        <v>21</v>
      </c>
      <c r="CP40" s="354"/>
      <c r="CQ40" s="355" t="str">
        <f>IF('各会計、関係団体の財政状況及び健全化判断比率'!BS13="","",'各会計、関係団体の財政状況及び健全化判断比率'!BS13)</f>
        <v>日田市公民館運営事業団</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NcUIBZMce+2eZLvQx8VS7aKvzNHA2DE+JJWRSJq901Iv6UhD6xXcDwtpfWtqY6Vo7ZN8NkcQwrGk40P6HhNjlA==" saltValue="Uu/vWlep5Z01++row2je6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6"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36" t="s">
        <v>535</v>
      </c>
      <c r="D34" s="1136"/>
      <c r="E34" s="1137"/>
      <c r="F34" s="32">
        <v>8.2799999999999994</v>
      </c>
      <c r="G34" s="33">
        <v>8.83</v>
      </c>
      <c r="H34" s="33">
        <v>9.61</v>
      </c>
      <c r="I34" s="33">
        <v>10.029999999999999</v>
      </c>
      <c r="J34" s="34">
        <v>9.86</v>
      </c>
      <c r="K34" s="22"/>
      <c r="L34" s="22"/>
      <c r="M34" s="22"/>
      <c r="N34" s="22"/>
      <c r="O34" s="22"/>
      <c r="P34" s="22"/>
    </row>
    <row r="35" spans="1:16" ht="39" customHeight="1" x14ac:dyDescent="0.15">
      <c r="A35" s="22"/>
      <c r="B35" s="35"/>
      <c r="C35" s="1132" t="s">
        <v>536</v>
      </c>
      <c r="D35" s="1132"/>
      <c r="E35" s="1133"/>
      <c r="F35" s="36">
        <v>2.73</v>
      </c>
      <c r="G35" s="37">
        <v>3.24</v>
      </c>
      <c r="H35" s="37">
        <v>4.28</v>
      </c>
      <c r="I35" s="37">
        <v>4.3</v>
      </c>
      <c r="J35" s="38">
        <v>4.16</v>
      </c>
      <c r="K35" s="22"/>
      <c r="L35" s="22"/>
      <c r="M35" s="22"/>
      <c r="N35" s="22"/>
      <c r="O35" s="22"/>
      <c r="P35" s="22"/>
    </row>
    <row r="36" spans="1:16" ht="39" customHeight="1" x14ac:dyDescent="0.15">
      <c r="A36" s="22"/>
      <c r="B36" s="35"/>
      <c r="C36" s="1132" t="s">
        <v>537</v>
      </c>
      <c r="D36" s="1132"/>
      <c r="E36" s="1133"/>
      <c r="F36" s="36">
        <v>2.46</v>
      </c>
      <c r="G36" s="37">
        <v>7.11</v>
      </c>
      <c r="H36" s="37">
        <v>6.37</v>
      </c>
      <c r="I36" s="37">
        <v>3.58</v>
      </c>
      <c r="J36" s="38">
        <v>3.67</v>
      </c>
      <c r="K36" s="22"/>
      <c r="L36" s="22"/>
      <c r="M36" s="22"/>
      <c r="N36" s="22"/>
      <c r="O36" s="22"/>
      <c r="P36" s="22"/>
    </row>
    <row r="37" spans="1:16" ht="39" customHeight="1" x14ac:dyDescent="0.15">
      <c r="A37" s="22"/>
      <c r="B37" s="35"/>
      <c r="C37" s="1132" t="s">
        <v>538</v>
      </c>
      <c r="D37" s="1132"/>
      <c r="E37" s="1133"/>
      <c r="F37" s="36">
        <v>0.69</v>
      </c>
      <c r="G37" s="37">
        <v>1.39</v>
      </c>
      <c r="H37" s="37">
        <v>1.22</v>
      </c>
      <c r="I37" s="37">
        <v>1.34</v>
      </c>
      <c r="J37" s="38">
        <v>0.87</v>
      </c>
      <c r="K37" s="22"/>
      <c r="L37" s="22"/>
      <c r="M37" s="22"/>
      <c r="N37" s="22"/>
      <c r="O37" s="22"/>
      <c r="P37" s="22"/>
    </row>
    <row r="38" spans="1:16" ht="39" customHeight="1" x14ac:dyDescent="0.15">
      <c r="A38" s="22"/>
      <c r="B38" s="35"/>
      <c r="C38" s="1132" t="s">
        <v>539</v>
      </c>
      <c r="D38" s="1132"/>
      <c r="E38" s="1133"/>
      <c r="F38" s="36">
        <v>1.79</v>
      </c>
      <c r="G38" s="37">
        <v>2.36</v>
      </c>
      <c r="H38" s="37">
        <v>2.75</v>
      </c>
      <c r="I38" s="37">
        <v>1.41</v>
      </c>
      <c r="J38" s="38">
        <v>0.52</v>
      </c>
      <c r="K38" s="22"/>
      <c r="L38" s="22"/>
      <c r="M38" s="22"/>
      <c r="N38" s="22"/>
      <c r="O38" s="22"/>
      <c r="P38" s="22"/>
    </row>
    <row r="39" spans="1:16" ht="39" customHeight="1" x14ac:dyDescent="0.15">
      <c r="A39" s="22"/>
      <c r="B39" s="35"/>
      <c r="C39" s="1132" t="s">
        <v>540</v>
      </c>
      <c r="D39" s="1132"/>
      <c r="E39" s="1133"/>
      <c r="F39" s="36">
        <v>0.01</v>
      </c>
      <c r="G39" s="37">
        <v>0.01</v>
      </c>
      <c r="H39" s="37">
        <v>0</v>
      </c>
      <c r="I39" s="37">
        <v>0</v>
      </c>
      <c r="J39" s="38">
        <v>0</v>
      </c>
      <c r="K39" s="22"/>
      <c r="L39" s="22"/>
      <c r="M39" s="22"/>
      <c r="N39" s="22"/>
      <c r="O39" s="22"/>
      <c r="P39" s="22"/>
    </row>
    <row r="40" spans="1:16" ht="39" customHeight="1" x14ac:dyDescent="0.15">
      <c r="A40" s="22"/>
      <c r="B40" s="35"/>
      <c r="C40" s="1132" t="s">
        <v>541</v>
      </c>
      <c r="D40" s="1132"/>
      <c r="E40" s="1133"/>
      <c r="F40" s="36">
        <v>0</v>
      </c>
      <c r="G40" s="37">
        <v>0</v>
      </c>
      <c r="H40" s="37">
        <v>0</v>
      </c>
      <c r="I40" s="37">
        <v>0</v>
      </c>
      <c r="J40" s="38">
        <v>0</v>
      </c>
      <c r="K40" s="22"/>
      <c r="L40" s="22"/>
      <c r="M40" s="22"/>
      <c r="N40" s="22"/>
      <c r="O40" s="22"/>
      <c r="P40" s="22"/>
    </row>
    <row r="41" spans="1:16" ht="39" customHeight="1" x14ac:dyDescent="0.15">
      <c r="A41" s="22"/>
      <c r="B41" s="35"/>
      <c r="C41" s="1132" t="s">
        <v>542</v>
      </c>
      <c r="D41" s="1132"/>
      <c r="E41" s="1133"/>
      <c r="F41" s="36">
        <v>0</v>
      </c>
      <c r="G41" s="37">
        <v>0</v>
      </c>
      <c r="H41" s="37">
        <v>0</v>
      </c>
      <c r="I41" s="37">
        <v>0</v>
      </c>
      <c r="J41" s="38">
        <v>0</v>
      </c>
      <c r="K41" s="22"/>
      <c r="L41" s="22"/>
      <c r="M41" s="22"/>
      <c r="N41" s="22"/>
      <c r="O41" s="22"/>
      <c r="P41" s="22"/>
    </row>
    <row r="42" spans="1:16" ht="39" customHeight="1" x14ac:dyDescent="0.15">
      <c r="A42" s="22"/>
      <c r="B42" s="39"/>
      <c r="C42" s="1132" t="s">
        <v>543</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544</v>
      </c>
      <c r="D43" s="1134"/>
      <c r="E43" s="1135"/>
      <c r="F43" s="41">
        <v>0</v>
      </c>
      <c r="G43" s="42">
        <v>0</v>
      </c>
      <c r="H43" s="42">
        <v>0</v>
      </c>
      <c r="I43" s="42">
        <v>0</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cV3TTwCYyZDsOpW/HrsP26koD/0patqBfnw/kJnCyszeOJxhOl2SLURlqcBKihbHxa9JtKJLd1krCMjf00WBg==" saltValue="BnnVJ3axd2Zu2GoKu1Kmr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527</v>
      </c>
      <c r="L44" s="54" t="s">
        <v>528</v>
      </c>
      <c r="M44" s="54" t="s">
        <v>529</v>
      </c>
      <c r="N44" s="54" t="s">
        <v>530</v>
      </c>
      <c r="O44" s="55" t="s">
        <v>531</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4283</v>
      </c>
      <c r="L45" s="58">
        <v>4366</v>
      </c>
      <c r="M45" s="58">
        <v>4382</v>
      </c>
      <c r="N45" s="58">
        <v>4283</v>
      </c>
      <c r="O45" s="59">
        <v>3995</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489</v>
      </c>
      <c r="L46" s="62" t="s">
        <v>489</v>
      </c>
      <c r="M46" s="62" t="s">
        <v>489</v>
      </c>
      <c r="N46" s="62" t="s">
        <v>489</v>
      </c>
      <c r="O46" s="63" t="s">
        <v>489</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489</v>
      </c>
      <c r="L47" s="62" t="s">
        <v>489</v>
      </c>
      <c r="M47" s="62" t="s">
        <v>489</v>
      </c>
      <c r="N47" s="62" t="s">
        <v>489</v>
      </c>
      <c r="O47" s="63" t="s">
        <v>489</v>
      </c>
      <c r="P47" s="46"/>
      <c r="Q47" s="46"/>
      <c r="R47" s="46"/>
      <c r="S47" s="46"/>
      <c r="T47" s="46"/>
      <c r="U47" s="46"/>
    </row>
    <row r="48" spans="1:21" ht="30.75" customHeight="1" x14ac:dyDescent="0.15">
      <c r="A48" s="46"/>
      <c r="B48" s="1163"/>
      <c r="C48" s="1164"/>
      <c r="D48" s="60"/>
      <c r="E48" s="1140" t="s">
        <v>13</v>
      </c>
      <c r="F48" s="1140"/>
      <c r="G48" s="1140"/>
      <c r="H48" s="1140"/>
      <c r="I48" s="1140"/>
      <c r="J48" s="1141"/>
      <c r="K48" s="61">
        <v>602</v>
      </c>
      <c r="L48" s="62">
        <v>608</v>
      </c>
      <c r="M48" s="62">
        <v>591</v>
      </c>
      <c r="N48" s="62">
        <v>612</v>
      </c>
      <c r="O48" s="63">
        <v>587</v>
      </c>
      <c r="P48" s="46"/>
      <c r="Q48" s="46"/>
      <c r="R48" s="46"/>
      <c r="S48" s="46"/>
      <c r="T48" s="46"/>
      <c r="U48" s="46"/>
    </row>
    <row r="49" spans="1:21" ht="30.75" customHeight="1" x14ac:dyDescent="0.15">
      <c r="A49" s="46"/>
      <c r="B49" s="1163"/>
      <c r="C49" s="1164"/>
      <c r="D49" s="60"/>
      <c r="E49" s="1140" t="s">
        <v>14</v>
      </c>
      <c r="F49" s="1140"/>
      <c r="G49" s="1140"/>
      <c r="H49" s="1140"/>
      <c r="I49" s="1140"/>
      <c r="J49" s="1141"/>
      <c r="K49" s="61">
        <v>30</v>
      </c>
      <c r="L49" s="62">
        <v>33</v>
      </c>
      <c r="M49" s="62">
        <v>34</v>
      </c>
      <c r="N49" s="62">
        <v>45</v>
      </c>
      <c r="O49" s="63">
        <v>43</v>
      </c>
      <c r="P49" s="46"/>
      <c r="Q49" s="46"/>
      <c r="R49" s="46"/>
      <c r="S49" s="46"/>
      <c r="T49" s="46"/>
      <c r="U49" s="46"/>
    </row>
    <row r="50" spans="1:21" ht="30.75" customHeight="1" x14ac:dyDescent="0.15">
      <c r="A50" s="46"/>
      <c r="B50" s="1163"/>
      <c r="C50" s="1164"/>
      <c r="D50" s="60"/>
      <c r="E50" s="1140" t="s">
        <v>15</v>
      </c>
      <c r="F50" s="1140"/>
      <c r="G50" s="1140"/>
      <c r="H50" s="1140"/>
      <c r="I50" s="1140"/>
      <c r="J50" s="1141"/>
      <c r="K50" s="61">
        <v>1</v>
      </c>
      <c r="L50" s="62">
        <v>2</v>
      </c>
      <c r="M50" s="62">
        <v>13</v>
      </c>
      <c r="N50" s="62">
        <v>15</v>
      </c>
      <c r="O50" s="63">
        <v>11</v>
      </c>
      <c r="P50" s="46"/>
      <c r="Q50" s="46"/>
      <c r="R50" s="46"/>
      <c r="S50" s="46"/>
      <c r="T50" s="46"/>
      <c r="U50" s="46"/>
    </row>
    <row r="51" spans="1:21" ht="30.75" customHeight="1" x14ac:dyDescent="0.15">
      <c r="A51" s="46"/>
      <c r="B51" s="1165"/>
      <c r="C51" s="1166"/>
      <c r="D51" s="64"/>
      <c r="E51" s="1140" t="s">
        <v>16</v>
      </c>
      <c r="F51" s="1140"/>
      <c r="G51" s="1140"/>
      <c r="H51" s="1140"/>
      <c r="I51" s="1140"/>
      <c r="J51" s="1141"/>
      <c r="K51" s="61">
        <v>0</v>
      </c>
      <c r="L51" s="62">
        <v>0</v>
      </c>
      <c r="M51" s="62" t="s">
        <v>489</v>
      </c>
      <c r="N51" s="62">
        <v>0</v>
      </c>
      <c r="O51" s="63">
        <v>0</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4244</v>
      </c>
      <c r="L52" s="62">
        <v>4138</v>
      </c>
      <c r="M52" s="62">
        <v>3945</v>
      </c>
      <c r="N52" s="62">
        <v>3980</v>
      </c>
      <c r="O52" s="63">
        <v>3822</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672</v>
      </c>
      <c r="L53" s="67">
        <v>871</v>
      </c>
      <c r="M53" s="67">
        <v>1075</v>
      </c>
      <c r="N53" s="67">
        <v>975</v>
      </c>
      <c r="O53" s="68">
        <v>814</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545</v>
      </c>
      <c r="L57" s="79" t="s">
        <v>546</v>
      </c>
      <c r="M57" s="79" t="s">
        <v>547</v>
      </c>
      <c r="N57" s="79" t="s">
        <v>548</v>
      </c>
      <c r="O57" s="80" t="s">
        <v>549</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aVEK+0UB/bxHcBhHJKlzn0hqVoK9oJFJy5doneccs6/SrHYRqlhPKCMn1tDEs2+ixmqnivTznGKCe6OoZQikqQ==" saltValue="8mNvXAgSL8Pw5Jqpy2ur5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3"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election activeCell="I54" sqref="I54"/>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527</v>
      </c>
      <c r="J40" s="101" t="s">
        <v>528</v>
      </c>
      <c r="K40" s="101" t="s">
        <v>529</v>
      </c>
      <c r="L40" s="101" t="s">
        <v>530</v>
      </c>
      <c r="M40" s="102" t="s">
        <v>531</v>
      </c>
    </row>
    <row r="41" spans="2:13" ht="27.75" customHeight="1" x14ac:dyDescent="0.15">
      <c r="B41" s="1181" t="s">
        <v>30</v>
      </c>
      <c r="C41" s="1182"/>
      <c r="D41" s="103"/>
      <c r="E41" s="1183" t="s">
        <v>31</v>
      </c>
      <c r="F41" s="1183"/>
      <c r="G41" s="1183"/>
      <c r="H41" s="1184"/>
      <c r="I41" s="330">
        <v>35888</v>
      </c>
      <c r="J41" s="331">
        <v>35447</v>
      </c>
      <c r="K41" s="331">
        <v>34332</v>
      </c>
      <c r="L41" s="331">
        <v>33084</v>
      </c>
      <c r="M41" s="332">
        <v>32476</v>
      </c>
    </row>
    <row r="42" spans="2:13" ht="27.75" customHeight="1" x14ac:dyDescent="0.15">
      <c r="B42" s="1171"/>
      <c r="C42" s="1172"/>
      <c r="D42" s="104"/>
      <c r="E42" s="1175" t="s">
        <v>32</v>
      </c>
      <c r="F42" s="1175"/>
      <c r="G42" s="1175"/>
      <c r="H42" s="1176"/>
      <c r="I42" s="333" t="s">
        <v>489</v>
      </c>
      <c r="J42" s="334" t="s">
        <v>489</v>
      </c>
      <c r="K42" s="334" t="s">
        <v>489</v>
      </c>
      <c r="L42" s="334" t="s">
        <v>489</v>
      </c>
      <c r="M42" s="335" t="s">
        <v>489</v>
      </c>
    </row>
    <row r="43" spans="2:13" ht="27.75" customHeight="1" x14ac:dyDescent="0.15">
      <c r="B43" s="1171"/>
      <c r="C43" s="1172"/>
      <c r="D43" s="104"/>
      <c r="E43" s="1175" t="s">
        <v>33</v>
      </c>
      <c r="F43" s="1175"/>
      <c r="G43" s="1175"/>
      <c r="H43" s="1176"/>
      <c r="I43" s="333">
        <v>4706</v>
      </c>
      <c r="J43" s="334">
        <v>5394</v>
      </c>
      <c r="K43" s="334">
        <v>5874</v>
      </c>
      <c r="L43" s="334">
        <v>5810</v>
      </c>
      <c r="M43" s="335">
        <v>5644</v>
      </c>
    </row>
    <row r="44" spans="2:13" ht="27.75" customHeight="1" x14ac:dyDescent="0.15">
      <c r="B44" s="1171"/>
      <c r="C44" s="1172"/>
      <c r="D44" s="104"/>
      <c r="E44" s="1175" t="s">
        <v>34</v>
      </c>
      <c r="F44" s="1175"/>
      <c r="G44" s="1175"/>
      <c r="H44" s="1176"/>
      <c r="I44" s="333">
        <v>423</v>
      </c>
      <c r="J44" s="334">
        <v>416</v>
      </c>
      <c r="K44" s="334">
        <v>381</v>
      </c>
      <c r="L44" s="334">
        <v>359</v>
      </c>
      <c r="M44" s="335">
        <v>652</v>
      </c>
    </row>
    <row r="45" spans="2:13" ht="27.75" customHeight="1" x14ac:dyDescent="0.15">
      <c r="B45" s="1171"/>
      <c r="C45" s="1172"/>
      <c r="D45" s="104"/>
      <c r="E45" s="1175" t="s">
        <v>35</v>
      </c>
      <c r="F45" s="1175"/>
      <c r="G45" s="1175"/>
      <c r="H45" s="1176"/>
      <c r="I45" s="333">
        <v>3997</v>
      </c>
      <c r="J45" s="334">
        <v>4047</v>
      </c>
      <c r="K45" s="334">
        <v>4012</v>
      </c>
      <c r="L45" s="334">
        <v>4151</v>
      </c>
      <c r="M45" s="335">
        <v>4143</v>
      </c>
    </row>
    <row r="46" spans="2:13" ht="27.75" customHeight="1" x14ac:dyDescent="0.15">
      <c r="B46" s="1171"/>
      <c r="C46" s="1172"/>
      <c r="D46" s="105"/>
      <c r="E46" s="1175" t="s">
        <v>36</v>
      </c>
      <c r="F46" s="1175"/>
      <c r="G46" s="1175"/>
      <c r="H46" s="1176"/>
      <c r="I46" s="333">
        <v>3</v>
      </c>
      <c r="J46" s="334">
        <v>1</v>
      </c>
      <c r="K46" s="334">
        <v>2</v>
      </c>
      <c r="L46" s="334">
        <v>1</v>
      </c>
      <c r="M46" s="335">
        <v>2</v>
      </c>
    </row>
    <row r="47" spans="2:13" ht="27.75" customHeight="1" x14ac:dyDescent="0.15">
      <c r="B47" s="1171"/>
      <c r="C47" s="1172"/>
      <c r="D47" s="106"/>
      <c r="E47" s="1185" t="s">
        <v>37</v>
      </c>
      <c r="F47" s="1186"/>
      <c r="G47" s="1186"/>
      <c r="H47" s="1187"/>
      <c r="I47" s="333" t="s">
        <v>489</v>
      </c>
      <c r="J47" s="334" t="s">
        <v>489</v>
      </c>
      <c r="K47" s="334" t="s">
        <v>489</v>
      </c>
      <c r="L47" s="334" t="s">
        <v>489</v>
      </c>
      <c r="M47" s="335" t="s">
        <v>489</v>
      </c>
    </row>
    <row r="48" spans="2:13" ht="27.75" customHeight="1" x14ac:dyDescent="0.15">
      <c r="B48" s="1171"/>
      <c r="C48" s="1172"/>
      <c r="D48" s="104"/>
      <c r="E48" s="1175" t="s">
        <v>38</v>
      </c>
      <c r="F48" s="1175"/>
      <c r="G48" s="1175"/>
      <c r="H48" s="1176"/>
      <c r="I48" s="333" t="s">
        <v>489</v>
      </c>
      <c r="J48" s="334" t="s">
        <v>489</v>
      </c>
      <c r="K48" s="334" t="s">
        <v>489</v>
      </c>
      <c r="L48" s="334" t="s">
        <v>489</v>
      </c>
      <c r="M48" s="335" t="s">
        <v>489</v>
      </c>
    </row>
    <row r="49" spans="2:13" ht="27.75" customHeight="1" x14ac:dyDescent="0.15">
      <c r="B49" s="1173"/>
      <c r="C49" s="1174"/>
      <c r="D49" s="104"/>
      <c r="E49" s="1175" t="s">
        <v>39</v>
      </c>
      <c r="F49" s="1175"/>
      <c r="G49" s="1175"/>
      <c r="H49" s="1176"/>
      <c r="I49" s="333" t="s">
        <v>489</v>
      </c>
      <c r="J49" s="334" t="s">
        <v>489</v>
      </c>
      <c r="K49" s="334" t="s">
        <v>489</v>
      </c>
      <c r="L49" s="334" t="s">
        <v>489</v>
      </c>
      <c r="M49" s="335" t="s">
        <v>489</v>
      </c>
    </row>
    <row r="50" spans="2:13" ht="27.75" customHeight="1" x14ac:dyDescent="0.15">
      <c r="B50" s="1169" t="s">
        <v>40</v>
      </c>
      <c r="C50" s="1170"/>
      <c r="D50" s="107"/>
      <c r="E50" s="1175" t="s">
        <v>41</v>
      </c>
      <c r="F50" s="1175"/>
      <c r="G50" s="1175"/>
      <c r="H50" s="1176"/>
      <c r="I50" s="333">
        <v>12536</v>
      </c>
      <c r="J50" s="334">
        <v>13337</v>
      </c>
      <c r="K50" s="334">
        <v>14670</v>
      </c>
      <c r="L50" s="334">
        <v>15419</v>
      </c>
      <c r="M50" s="335">
        <v>16243</v>
      </c>
    </row>
    <row r="51" spans="2:13" ht="27.75" customHeight="1" x14ac:dyDescent="0.15">
      <c r="B51" s="1171"/>
      <c r="C51" s="1172"/>
      <c r="D51" s="104"/>
      <c r="E51" s="1175" t="s">
        <v>42</v>
      </c>
      <c r="F51" s="1175"/>
      <c r="G51" s="1175"/>
      <c r="H51" s="1176"/>
      <c r="I51" s="333">
        <v>3016</v>
      </c>
      <c r="J51" s="334">
        <v>3226</v>
      </c>
      <c r="K51" s="334">
        <v>3333</v>
      </c>
      <c r="L51" s="334">
        <v>3629</v>
      </c>
      <c r="M51" s="335">
        <v>3861</v>
      </c>
    </row>
    <row r="52" spans="2:13" ht="27.75" customHeight="1" x14ac:dyDescent="0.15">
      <c r="B52" s="1173"/>
      <c r="C52" s="1174"/>
      <c r="D52" s="104"/>
      <c r="E52" s="1175" t="s">
        <v>43</v>
      </c>
      <c r="F52" s="1175"/>
      <c r="G52" s="1175"/>
      <c r="H52" s="1176"/>
      <c r="I52" s="333">
        <v>33778</v>
      </c>
      <c r="J52" s="334">
        <v>32332</v>
      </c>
      <c r="K52" s="334">
        <v>31681</v>
      </c>
      <c r="L52" s="334">
        <v>30877</v>
      </c>
      <c r="M52" s="335">
        <v>29867</v>
      </c>
    </row>
    <row r="53" spans="2:13" ht="27.75" customHeight="1" thickBot="1" x14ac:dyDescent="0.2">
      <c r="B53" s="1177" t="s">
        <v>19</v>
      </c>
      <c r="C53" s="1178"/>
      <c r="D53" s="108"/>
      <c r="E53" s="1179" t="s">
        <v>44</v>
      </c>
      <c r="F53" s="1179"/>
      <c r="G53" s="1179"/>
      <c r="H53" s="1180"/>
      <c r="I53" s="336">
        <v>-4312</v>
      </c>
      <c r="J53" s="337">
        <v>-3589</v>
      </c>
      <c r="K53" s="337">
        <v>-5083</v>
      </c>
      <c r="L53" s="337">
        <v>-6519</v>
      </c>
      <c r="M53" s="338">
        <v>-7054</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S6G+NFT6YxA1LLUrV84do98FJVOBwE2+nEBM7KFqwcPvjFoobdcC0mVmypEGVb54Td2hAE63wNo5NYFnagNLmQ==" saltValue="G5evB43zoKshELex3AK6x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529</v>
      </c>
      <c r="G54" s="117" t="s">
        <v>530</v>
      </c>
      <c r="H54" s="118" t="s">
        <v>531</v>
      </c>
    </row>
    <row r="55" spans="2:8" ht="52.5" customHeight="1" x14ac:dyDescent="0.15">
      <c r="B55" s="119"/>
      <c r="C55" s="1196" t="s">
        <v>46</v>
      </c>
      <c r="D55" s="1196"/>
      <c r="E55" s="1197"/>
      <c r="F55" s="339">
        <v>5545</v>
      </c>
      <c r="G55" s="339">
        <v>6259</v>
      </c>
      <c r="H55" s="340">
        <v>6656</v>
      </c>
    </row>
    <row r="56" spans="2:8" ht="52.5" customHeight="1" x14ac:dyDescent="0.15">
      <c r="B56" s="120"/>
      <c r="C56" s="1198" t="s">
        <v>47</v>
      </c>
      <c r="D56" s="1198"/>
      <c r="E56" s="1199"/>
      <c r="F56" s="341">
        <v>1780</v>
      </c>
      <c r="G56" s="341">
        <v>1875</v>
      </c>
      <c r="H56" s="342">
        <v>1897</v>
      </c>
    </row>
    <row r="57" spans="2:8" ht="53.25" customHeight="1" x14ac:dyDescent="0.15">
      <c r="B57" s="120"/>
      <c r="C57" s="1200" t="s">
        <v>48</v>
      </c>
      <c r="D57" s="1200"/>
      <c r="E57" s="1201"/>
      <c r="F57" s="343">
        <v>8337</v>
      </c>
      <c r="G57" s="343">
        <v>8189</v>
      </c>
      <c r="H57" s="344">
        <v>8340</v>
      </c>
    </row>
    <row r="58" spans="2:8" ht="45.75" customHeight="1" x14ac:dyDescent="0.15">
      <c r="B58" s="121"/>
      <c r="C58" s="1188" t="s">
        <v>550</v>
      </c>
      <c r="D58" s="1189"/>
      <c r="E58" s="1190"/>
      <c r="F58" s="345">
        <v>2729</v>
      </c>
      <c r="G58" s="345">
        <v>2631</v>
      </c>
      <c r="H58" s="346">
        <v>2504</v>
      </c>
    </row>
    <row r="59" spans="2:8" ht="45.75" customHeight="1" x14ac:dyDescent="0.15">
      <c r="B59" s="121"/>
      <c r="C59" s="1188" t="s">
        <v>551</v>
      </c>
      <c r="D59" s="1189"/>
      <c r="E59" s="1190"/>
      <c r="F59" s="345">
        <v>1406</v>
      </c>
      <c r="G59" s="345">
        <v>1509</v>
      </c>
      <c r="H59" s="346">
        <v>1713</v>
      </c>
    </row>
    <row r="60" spans="2:8" ht="45.75" customHeight="1" x14ac:dyDescent="0.15">
      <c r="B60" s="121"/>
      <c r="C60" s="1188" t="s">
        <v>552</v>
      </c>
      <c r="D60" s="1189"/>
      <c r="E60" s="1190"/>
      <c r="F60" s="345">
        <v>976</v>
      </c>
      <c r="G60" s="345">
        <v>978</v>
      </c>
      <c r="H60" s="346">
        <v>981</v>
      </c>
    </row>
    <row r="61" spans="2:8" ht="45.75" customHeight="1" x14ac:dyDescent="0.15">
      <c r="B61" s="121"/>
      <c r="C61" s="1188" t="s">
        <v>553</v>
      </c>
      <c r="D61" s="1189"/>
      <c r="E61" s="1190"/>
      <c r="F61" s="345">
        <v>717</v>
      </c>
      <c r="G61" s="345">
        <v>679</v>
      </c>
      <c r="H61" s="346">
        <v>680</v>
      </c>
    </row>
    <row r="62" spans="2:8" ht="45.75" customHeight="1" thickBot="1" x14ac:dyDescent="0.2">
      <c r="B62" s="122"/>
      <c r="C62" s="1191" t="s">
        <v>554</v>
      </c>
      <c r="D62" s="1192"/>
      <c r="E62" s="1193"/>
      <c r="F62" s="347">
        <v>675</v>
      </c>
      <c r="G62" s="347">
        <v>677</v>
      </c>
      <c r="H62" s="348">
        <v>678</v>
      </c>
    </row>
    <row r="63" spans="2:8" ht="52.5" customHeight="1" thickBot="1" x14ac:dyDescent="0.2">
      <c r="B63" s="123"/>
      <c r="C63" s="1194" t="s">
        <v>49</v>
      </c>
      <c r="D63" s="1194"/>
      <c r="E63" s="1195"/>
      <c r="F63" s="349">
        <v>15662</v>
      </c>
      <c r="G63" s="349">
        <v>16323</v>
      </c>
      <c r="H63" s="350">
        <v>16893</v>
      </c>
    </row>
    <row r="64" spans="2:8" x14ac:dyDescent="0.15"/>
  </sheetData>
  <sheetProtection algorithmName="SHA-512" hashValue="Zh4bE2z5ivHzJFXdQzf3U3tNDff6pZYiRRPvJIRWI85h69ZfNja6NRe9x71B+ick3pUFxUZ3c3VOgOnbLdEqLQ==" saltValue="DrH+eY9WkdmiLUwWD9jgT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526</v>
      </c>
      <c r="G2" s="137"/>
      <c r="H2" s="138"/>
    </row>
    <row r="3" spans="1:8" x14ac:dyDescent="0.15">
      <c r="A3" s="134" t="s">
        <v>519</v>
      </c>
      <c r="B3" s="139"/>
      <c r="C3" s="140"/>
      <c r="D3" s="141">
        <v>81962</v>
      </c>
      <c r="E3" s="142"/>
      <c r="F3" s="143">
        <v>70329</v>
      </c>
      <c r="G3" s="144"/>
      <c r="H3" s="145"/>
    </row>
    <row r="4" spans="1:8" x14ac:dyDescent="0.15">
      <c r="A4" s="146"/>
      <c r="B4" s="147"/>
      <c r="C4" s="148"/>
      <c r="D4" s="149">
        <v>46596</v>
      </c>
      <c r="E4" s="150"/>
      <c r="F4" s="151">
        <v>39403</v>
      </c>
      <c r="G4" s="152"/>
      <c r="H4" s="153"/>
    </row>
    <row r="5" spans="1:8" x14ac:dyDescent="0.15">
      <c r="A5" s="134" t="s">
        <v>521</v>
      </c>
      <c r="B5" s="139"/>
      <c r="C5" s="140"/>
      <c r="D5" s="141">
        <v>78786</v>
      </c>
      <c r="E5" s="142"/>
      <c r="F5" s="143">
        <v>71871</v>
      </c>
      <c r="G5" s="144"/>
      <c r="H5" s="145"/>
    </row>
    <row r="6" spans="1:8" x14ac:dyDescent="0.15">
      <c r="A6" s="146"/>
      <c r="B6" s="147"/>
      <c r="C6" s="148"/>
      <c r="D6" s="149">
        <v>43671</v>
      </c>
      <c r="E6" s="150"/>
      <c r="F6" s="151">
        <v>38232</v>
      </c>
      <c r="G6" s="152"/>
      <c r="H6" s="153"/>
    </row>
    <row r="7" spans="1:8" x14ac:dyDescent="0.15">
      <c r="A7" s="134" t="s">
        <v>522</v>
      </c>
      <c r="B7" s="139"/>
      <c r="C7" s="140"/>
      <c r="D7" s="141">
        <v>76486</v>
      </c>
      <c r="E7" s="142"/>
      <c r="F7" s="143">
        <v>71807</v>
      </c>
      <c r="G7" s="144"/>
      <c r="H7" s="145"/>
    </row>
    <row r="8" spans="1:8" x14ac:dyDescent="0.15">
      <c r="A8" s="146"/>
      <c r="B8" s="147"/>
      <c r="C8" s="148"/>
      <c r="D8" s="149">
        <v>45370</v>
      </c>
      <c r="E8" s="150"/>
      <c r="F8" s="151">
        <v>37333</v>
      </c>
      <c r="G8" s="152"/>
      <c r="H8" s="153"/>
    </row>
    <row r="9" spans="1:8" x14ac:dyDescent="0.15">
      <c r="A9" s="134" t="s">
        <v>523</v>
      </c>
      <c r="B9" s="139"/>
      <c r="C9" s="140"/>
      <c r="D9" s="141">
        <v>60913</v>
      </c>
      <c r="E9" s="142"/>
      <c r="F9" s="143">
        <v>80821</v>
      </c>
      <c r="G9" s="144"/>
      <c r="H9" s="145"/>
    </row>
    <row r="10" spans="1:8" x14ac:dyDescent="0.15">
      <c r="A10" s="146"/>
      <c r="B10" s="147"/>
      <c r="C10" s="148"/>
      <c r="D10" s="149">
        <v>39353</v>
      </c>
      <c r="E10" s="150"/>
      <c r="F10" s="151">
        <v>49586</v>
      </c>
      <c r="G10" s="152"/>
      <c r="H10" s="153"/>
    </row>
    <row r="11" spans="1:8" x14ac:dyDescent="0.15">
      <c r="A11" s="134" t="s">
        <v>524</v>
      </c>
      <c r="B11" s="139"/>
      <c r="C11" s="140"/>
      <c r="D11" s="141">
        <v>69329</v>
      </c>
      <c r="E11" s="142"/>
      <c r="F11" s="143">
        <v>79840</v>
      </c>
      <c r="G11" s="144"/>
      <c r="H11" s="145"/>
    </row>
    <row r="12" spans="1:8" x14ac:dyDescent="0.15">
      <c r="A12" s="146"/>
      <c r="B12" s="147"/>
      <c r="C12" s="154"/>
      <c r="D12" s="149">
        <v>46557</v>
      </c>
      <c r="E12" s="150"/>
      <c r="F12" s="151">
        <v>45238</v>
      </c>
      <c r="G12" s="152"/>
      <c r="H12" s="153"/>
    </row>
    <row r="13" spans="1:8" x14ac:dyDescent="0.15">
      <c r="A13" s="134"/>
      <c r="B13" s="139"/>
      <c r="C13" s="140"/>
      <c r="D13" s="141">
        <v>73495</v>
      </c>
      <c r="E13" s="142"/>
      <c r="F13" s="143">
        <v>74934</v>
      </c>
      <c r="G13" s="155"/>
      <c r="H13" s="145"/>
    </row>
    <row r="14" spans="1:8" x14ac:dyDescent="0.15">
      <c r="A14" s="146"/>
      <c r="B14" s="147"/>
      <c r="C14" s="148"/>
      <c r="D14" s="149">
        <v>44309</v>
      </c>
      <c r="E14" s="150"/>
      <c r="F14" s="151">
        <v>41958</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2.4700000000000002</v>
      </c>
      <c r="C19" s="156">
        <f>ROUND(VALUE(SUBSTITUTE(実質収支比率等に係る経年分析!G$48,"▲","-")),2)</f>
        <v>7.11</v>
      </c>
      <c r="D19" s="156">
        <f>ROUND(VALUE(SUBSTITUTE(実質収支比率等に係る経年分析!H$48,"▲","-")),2)</f>
        <v>6.37</v>
      </c>
      <c r="E19" s="156">
        <f>ROUND(VALUE(SUBSTITUTE(実質収支比率等に係る経年分析!I$48,"▲","-")),2)</f>
        <v>3.58</v>
      </c>
      <c r="F19" s="156">
        <f>ROUND(VALUE(SUBSTITUTE(実質収支比率等に係る経年分析!J$48,"▲","-")),2)</f>
        <v>3.68</v>
      </c>
    </row>
    <row r="20" spans="1:11" x14ac:dyDescent="0.15">
      <c r="A20" s="156" t="s">
        <v>53</v>
      </c>
      <c r="B20" s="156">
        <f>ROUND(VALUE(SUBSTITUTE(実質収支比率等に係る経年分析!F$47,"▲","-")),2)</f>
        <v>21.06</v>
      </c>
      <c r="C20" s="156">
        <f>ROUND(VALUE(SUBSTITUTE(実質収支比率等に係る経年分析!G$47,"▲","-")),2)</f>
        <v>21.85</v>
      </c>
      <c r="D20" s="156">
        <f>ROUND(VALUE(SUBSTITUTE(実質収支比率等に係る経年分析!H$47,"▲","-")),2)</f>
        <v>26.56</v>
      </c>
      <c r="E20" s="156">
        <f>ROUND(VALUE(SUBSTITUTE(実質収支比率等に係る経年分析!I$47,"▲","-")),2)</f>
        <v>29.94</v>
      </c>
      <c r="F20" s="156">
        <f>ROUND(VALUE(SUBSTITUTE(実質収支比率等に係る経年分析!J$47,"▲","-")),2)</f>
        <v>31.23</v>
      </c>
    </row>
    <row r="21" spans="1:11" x14ac:dyDescent="0.15">
      <c r="A21" s="156" t="s">
        <v>54</v>
      </c>
      <c r="B21" s="156">
        <f>IF(ISNUMBER(VALUE(SUBSTITUTE(実質収支比率等に係る経年分析!F$49,"▲","-"))),ROUND(VALUE(SUBSTITUTE(実質収支比率等に係る経年分析!F$49,"▲","-")),2),NA())</f>
        <v>-0.28000000000000003</v>
      </c>
      <c r="C21" s="156">
        <f>IF(ISNUMBER(VALUE(SUBSTITUTE(実質収支比率等に係る経年分析!G$49,"▲","-"))),ROUND(VALUE(SUBSTITUTE(実質収支比率等に係る経年分析!G$49,"▲","-")),2),NA())</f>
        <v>4.78</v>
      </c>
      <c r="D21" s="156">
        <f>IF(ISNUMBER(VALUE(SUBSTITUTE(実質収支比率等に係る経年分析!H$49,"▲","-"))),ROUND(VALUE(SUBSTITUTE(実質収支比率等に係る経年分析!H$49,"▲","-")),2),NA())</f>
        <v>-0.95</v>
      </c>
      <c r="E21" s="156">
        <f>IF(ISNUMBER(VALUE(SUBSTITUTE(実質収支比率等に係る経年分析!I$49,"▲","-"))),ROUND(VALUE(SUBSTITUTE(実質収支比率等に係る経年分析!I$49,"▲","-")),2),NA())</f>
        <v>-2.64</v>
      </c>
      <c r="F21" s="156">
        <f>IF(ISNUMBER(VALUE(SUBSTITUTE(実質収支比率等に係る経年分析!J$49,"▲","-"))),ROUND(VALUE(SUBSTITUTE(実質収支比率等に係る経年分析!J$49,"▲","-")),2),NA())</f>
        <v>0.53</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住宅新築資金等貸付事業特別会計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給水施設事業特別会計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v>
      </c>
    </row>
    <row r="31" spans="1:11" x14ac:dyDescent="0.15">
      <c r="A31" s="157" t="str">
        <f>IF(連結実質赤字比率に係る赤字・黒字の構成分析!C$39="",NA(),連結実質赤字比率に係る赤字・黒字の構成分析!C$39)</f>
        <v>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0.01</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v>
      </c>
    </row>
    <row r="32" spans="1:11" x14ac:dyDescent="0.15">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1.79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2.36</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2.75</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1.41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0.52</v>
      </c>
    </row>
    <row r="33" spans="1:16" x14ac:dyDescent="0.15">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0.69</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1.39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1.22</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1.34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0.87</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2.46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7.11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6.37</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3.58</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3.67</v>
      </c>
    </row>
    <row r="35" spans="1:16" x14ac:dyDescent="0.15">
      <c r="A35" s="157" t="str">
        <f>IF(連結実質赤字比率に係る赤字・黒字の構成分析!C$35="",NA(),連結実質赤字比率に係る赤字・黒字の構成分析!C$35)</f>
        <v>下水道事業会計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2.73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3.24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4.28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4.3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4.16</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8.2799999999999994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8.83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9.61</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10.029999999999999</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9.86</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4244</v>
      </c>
      <c r="E42" s="158"/>
      <c r="F42" s="158"/>
      <c r="G42" s="158">
        <f>'実質公債費比率（分子）の構造'!L$52</f>
        <v>4138</v>
      </c>
      <c r="H42" s="158"/>
      <c r="I42" s="158"/>
      <c r="J42" s="158">
        <f>'実質公債費比率（分子）の構造'!M$52</f>
        <v>3945</v>
      </c>
      <c r="K42" s="158"/>
      <c r="L42" s="158"/>
      <c r="M42" s="158">
        <f>'実質公債費比率（分子）の構造'!N$52</f>
        <v>3980</v>
      </c>
      <c r="N42" s="158"/>
      <c r="O42" s="158"/>
      <c r="P42" s="158">
        <f>'実質公債費比率（分子）の構造'!O$52</f>
        <v>3822</v>
      </c>
    </row>
    <row r="43" spans="1:16" x14ac:dyDescent="0.15">
      <c r="A43" s="158" t="s">
        <v>16</v>
      </c>
      <c r="B43" s="158">
        <f>'実質公債費比率（分子）の構造'!K$51</f>
        <v>0</v>
      </c>
      <c r="C43" s="158"/>
      <c r="D43" s="158"/>
      <c r="E43" s="158">
        <f>'実質公債費比率（分子）の構造'!L$51</f>
        <v>0</v>
      </c>
      <c r="F43" s="158"/>
      <c r="G43" s="158"/>
      <c r="H43" s="158" t="str">
        <f>'実質公債費比率（分子）の構造'!M$51</f>
        <v>-</v>
      </c>
      <c r="I43" s="158"/>
      <c r="J43" s="158"/>
      <c r="K43" s="158">
        <f>'実質公債費比率（分子）の構造'!N$51</f>
        <v>0</v>
      </c>
      <c r="L43" s="158"/>
      <c r="M43" s="158"/>
      <c r="N43" s="158">
        <f>'実質公債費比率（分子）の構造'!O$51</f>
        <v>0</v>
      </c>
      <c r="O43" s="158"/>
      <c r="P43" s="158"/>
    </row>
    <row r="44" spans="1:16" x14ac:dyDescent="0.15">
      <c r="A44" s="158" t="s">
        <v>62</v>
      </c>
      <c r="B44" s="158">
        <f>'実質公債費比率（分子）の構造'!K$50</f>
        <v>1</v>
      </c>
      <c r="C44" s="158"/>
      <c r="D44" s="158"/>
      <c r="E44" s="158">
        <f>'実質公債費比率（分子）の構造'!L$50</f>
        <v>2</v>
      </c>
      <c r="F44" s="158"/>
      <c r="G44" s="158"/>
      <c r="H44" s="158">
        <f>'実質公債費比率（分子）の構造'!M$50</f>
        <v>13</v>
      </c>
      <c r="I44" s="158"/>
      <c r="J44" s="158"/>
      <c r="K44" s="158">
        <f>'実質公債費比率（分子）の構造'!N$50</f>
        <v>15</v>
      </c>
      <c r="L44" s="158"/>
      <c r="M44" s="158"/>
      <c r="N44" s="158">
        <f>'実質公債費比率（分子）の構造'!O$50</f>
        <v>11</v>
      </c>
      <c r="O44" s="158"/>
      <c r="P44" s="158"/>
    </row>
    <row r="45" spans="1:16" x14ac:dyDescent="0.15">
      <c r="A45" s="158" t="s">
        <v>63</v>
      </c>
      <c r="B45" s="158">
        <f>'実質公債費比率（分子）の構造'!K$49</f>
        <v>30</v>
      </c>
      <c r="C45" s="158"/>
      <c r="D45" s="158"/>
      <c r="E45" s="158">
        <f>'実質公債費比率（分子）の構造'!L$49</f>
        <v>33</v>
      </c>
      <c r="F45" s="158"/>
      <c r="G45" s="158"/>
      <c r="H45" s="158">
        <f>'実質公債費比率（分子）の構造'!M$49</f>
        <v>34</v>
      </c>
      <c r="I45" s="158"/>
      <c r="J45" s="158"/>
      <c r="K45" s="158">
        <f>'実質公債費比率（分子）の構造'!N$49</f>
        <v>45</v>
      </c>
      <c r="L45" s="158"/>
      <c r="M45" s="158"/>
      <c r="N45" s="158">
        <f>'実質公債費比率（分子）の構造'!O$49</f>
        <v>43</v>
      </c>
      <c r="O45" s="158"/>
      <c r="P45" s="158"/>
    </row>
    <row r="46" spans="1:16" x14ac:dyDescent="0.15">
      <c r="A46" s="158" t="s">
        <v>64</v>
      </c>
      <c r="B46" s="158">
        <f>'実質公債費比率（分子）の構造'!K$48</f>
        <v>602</v>
      </c>
      <c r="C46" s="158"/>
      <c r="D46" s="158"/>
      <c r="E46" s="158">
        <f>'実質公債費比率（分子）の構造'!L$48</f>
        <v>608</v>
      </c>
      <c r="F46" s="158"/>
      <c r="G46" s="158"/>
      <c r="H46" s="158">
        <f>'実質公債費比率（分子）の構造'!M$48</f>
        <v>591</v>
      </c>
      <c r="I46" s="158"/>
      <c r="J46" s="158"/>
      <c r="K46" s="158">
        <f>'実質公債費比率（分子）の構造'!N$48</f>
        <v>612</v>
      </c>
      <c r="L46" s="158"/>
      <c r="M46" s="158"/>
      <c r="N46" s="158">
        <f>'実質公債費比率（分子）の構造'!O$48</f>
        <v>587</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4283</v>
      </c>
      <c r="C49" s="158"/>
      <c r="D49" s="158"/>
      <c r="E49" s="158">
        <f>'実質公債費比率（分子）の構造'!L$45</f>
        <v>4366</v>
      </c>
      <c r="F49" s="158"/>
      <c r="G49" s="158"/>
      <c r="H49" s="158">
        <f>'実質公債費比率（分子）の構造'!M$45</f>
        <v>4382</v>
      </c>
      <c r="I49" s="158"/>
      <c r="J49" s="158"/>
      <c r="K49" s="158">
        <f>'実質公債費比率（分子）の構造'!N$45</f>
        <v>4283</v>
      </c>
      <c r="L49" s="158"/>
      <c r="M49" s="158"/>
      <c r="N49" s="158">
        <f>'実質公債費比率（分子）の構造'!O$45</f>
        <v>3995</v>
      </c>
      <c r="O49" s="158"/>
      <c r="P49" s="158"/>
    </row>
    <row r="50" spans="1:16" x14ac:dyDescent="0.15">
      <c r="A50" s="158" t="s">
        <v>67</v>
      </c>
      <c r="B50" s="158" t="e">
        <f>NA()</f>
        <v>#N/A</v>
      </c>
      <c r="C50" s="158">
        <f>IF(ISNUMBER('実質公債費比率（分子）の構造'!K$53),'実質公債費比率（分子）の構造'!K$53,NA())</f>
        <v>672</v>
      </c>
      <c r="D50" s="158" t="e">
        <f>NA()</f>
        <v>#N/A</v>
      </c>
      <c r="E50" s="158" t="e">
        <f>NA()</f>
        <v>#N/A</v>
      </c>
      <c r="F50" s="158">
        <f>IF(ISNUMBER('実質公債費比率（分子）の構造'!L$53),'実質公債費比率（分子）の構造'!L$53,NA())</f>
        <v>871</v>
      </c>
      <c r="G50" s="158" t="e">
        <f>NA()</f>
        <v>#N/A</v>
      </c>
      <c r="H50" s="158" t="e">
        <f>NA()</f>
        <v>#N/A</v>
      </c>
      <c r="I50" s="158">
        <f>IF(ISNUMBER('実質公債費比率（分子）の構造'!M$53),'実質公債費比率（分子）の構造'!M$53,NA())</f>
        <v>1075</v>
      </c>
      <c r="J50" s="158" t="e">
        <f>NA()</f>
        <v>#N/A</v>
      </c>
      <c r="K50" s="158" t="e">
        <f>NA()</f>
        <v>#N/A</v>
      </c>
      <c r="L50" s="158">
        <f>IF(ISNUMBER('実質公債費比率（分子）の構造'!N$53),'実質公債費比率（分子）の構造'!N$53,NA())</f>
        <v>975</v>
      </c>
      <c r="M50" s="158" t="e">
        <f>NA()</f>
        <v>#N/A</v>
      </c>
      <c r="N50" s="158" t="e">
        <f>NA()</f>
        <v>#N/A</v>
      </c>
      <c r="O50" s="158">
        <f>IF(ISNUMBER('実質公債費比率（分子）の構造'!O$53),'実質公債費比率（分子）の構造'!O$53,NA())</f>
        <v>814</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33778</v>
      </c>
      <c r="E56" s="157"/>
      <c r="F56" s="157"/>
      <c r="G56" s="157">
        <f>'将来負担比率（分子）の構造'!J$52</f>
        <v>32332</v>
      </c>
      <c r="H56" s="157"/>
      <c r="I56" s="157"/>
      <c r="J56" s="157">
        <f>'将来負担比率（分子）の構造'!K$52</f>
        <v>31681</v>
      </c>
      <c r="K56" s="157"/>
      <c r="L56" s="157"/>
      <c r="M56" s="157">
        <f>'将来負担比率（分子）の構造'!L$52</f>
        <v>30877</v>
      </c>
      <c r="N56" s="157"/>
      <c r="O56" s="157"/>
      <c r="P56" s="157">
        <f>'将来負担比率（分子）の構造'!M$52</f>
        <v>29867</v>
      </c>
    </row>
    <row r="57" spans="1:16" x14ac:dyDescent="0.15">
      <c r="A57" s="157" t="s">
        <v>42</v>
      </c>
      <c r="B57" s="157"/>
      <c r="C57" s="157"/>
      <c r="D57" s="157">
        <f>'将来負担比率（分子）の構造'!I$51</f>
        <v>3016</v>
      </c>
      <c r="E57" s="157"/>
      <c r="F57" s="157"/>
      <c r="G57" s="157">
        <f>'将来負担比率（分子）の構造'!J$51</f>
        <v>3226</v>
      </c>
      <c r="H57" s="157"/>
      <c r="I57" s="157"/>
      <c r="J57" s="157">
        <f>'将来負担比率（分子）の構造'!K$51</f>
        <v>3333</v>
      </c>
      <c r="K57" s="157"/>
      <c r="L57" s="157"/>
      <c r="M57" s="157">
        <f>'将来負担比率（分子）の構造'!L$51</f>
        <v>3629</v>
      </c>
      <c r="N57" s="157"/>
      <c r="O57" s="157"/>
      <c r="P57" s="157">
        <f>'将来負担比率（分子）の構造'!M$51</f>
        <v>3861</v>
      </c>
    </row>
    <row r="58" spans="1:16" x14ac:dyDescent="0.15">
      <c r="A58" s="157" t="s">
        <v>41</v>
      </c>
      <c r="B58" s="157"/>
      <c r="C58" s="157"/>
      <c r="D58" s="157">
        <f>'将来負担比率（分子）の構造'!I$50</f>
        <v>12536</v>
      </c>
      <c r="E58" s="157"/>
      <c r="F58" s="157"/>
      <c r="G58" s="157">
        <f>'将来負担比率（分子）の構造'!J$50</f>
        <v>13337</v>
      </c>
      <c r="H58" s="157"/>
      <c r="I58" s="157"/>
      <c r="J58" s="157">
        <f>'将来負担比率（分子）の構造'!K$50</f>
        <v>14670</v>
      </c>
      <c r="K58" s="157"/>
      <c r="L58" s="157"/>
      <c r="M58" s="157">
        <f>'将来負担比率（分子）の構造'!L$50</f>
        <v>15419</v>
      </c>
      <c r="N58" s="157"/>
      <c r="O58" s="157"/>
      <c r="P58" s="157">
        <f>'将来負担比率（分子）の構造'!M$50</f>
        <v>16243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3</v>
      </c>
      <c r="C61" s="157"/>
      <c r="D61" s="157"/>
      <c r="E61" s="157">
        <f>'将来負担比率（分子）の構造'!J$46</f>
        <v>1</v>
      </c>
      <c r="F61" s="157"/>
      <c r="G61" s="157"/>
      <c r="H61" s="157">
        <f>'将来負担比率（分子）の構造'!K$46</f>
        <v>2</v>
      </c>
      <c r="I61" s="157"/>
      <c r="J61" s="157"/>
      <c r="K61" s="157">
        <f>'将来負担比率（分子）の構造'!L$46</f>
        <v>1</v>
      </c>
      <c r="L61" s="157"/>
      <c r="M61" s="157"/>
      <c r="N61" s="157">
        <f>'将来負担比率（分子）の構造'!M$46</f>
        <v>2</v>
      </c>
      <c r="O61" s="157"/>
      <c r="P61" s="157"/>
    </row>
    <row r="62" spans="1:16" x14ac:dyDescent="0.15">
      <c r="A62" s="157" t="s">
        <v>35</v>
      </c>
      <c r="B62" s="157">
        <f>'将来負担比率（分子）の構造'!I$45</f>
        <v>3997</v>
      </c>
      <c r="C62" s="157"/>
      <c r="D62" s="157"/>
      <c r="E62" s="157">
        <f>'将来負担比率（分子）の構造'!J$45</f>
        <v>4047</v>
      </c>
      <c r="F62" s="157"/>
      <c r="G62" s="157"/>
      <c r="H62" s="157">
        <f>'将来負担比率（分子）の構造'!K$45</f>
        <v>4012</v>
      </c>
      <c r="I62" s="157"/>
      <c r="J62" s="157"/>
      <c r="K62" s="157">
        <f>'将来負担比率（分子）の構造'!L$45</f>
        <v>4151</v>
      </c>
      <c r="L62" s="157"/>
      <c r="M62" s="157"/>
      <c r="N62" s="157">
        <f>'将来負担比率（分子）の構造'!M$45</f>
        <v>4143</v>
      </c>
      <c r="O62" s="157"/>
      <c r="P62" s="157"/>
    </row>
    <row r="63" spans="1:16" x14ac:dyDescent="0.15">
      <c r="A63" s="157" t="s">
        <v>34</v>
      </c>
      <c r="B63" s="157">
        <f>'将来負担比率（分子）の構造'!I$44</f>
        <v>423</v>
      </c>
      <c r="C63" s="157"/>
      <c r="D63" s="157"/>
      <c r="E63" s="157">
        <f>'将来負担比率（分子）の構造'!J$44</f>
        <v>416</v>
      </c>
      <c r="F63" s="157"/>
      <c r="G63" s="157"/>
      <c r="H63" s="157">
        <f>'将来負担比率（分子）の構造'!K$44</f>
        <v>381</v>
      </c>
      <c r="I63" s="157"/>
      <c r="J63" s="157"/>
      <c r="K63" s="157">
        <f>'将来負担比率（分子）の構造'!L$44</f>
        <v>359</v>
      </c>
      <c r="L63" s="157"/>
      <c r="M63" s="157"/>
      <c r="N63" s="157">
        <f>'将来負担比率（分子）の構造'!M$44</f>
        <v>652</v>
      </c>
      <c r="O63" s="157"/>
      <c r="P63" s="157"/>
    </row>
    <row r="64" spans="1:16" x14ac:dyDescent="0.15">
      <c r="A64" s="157" t="s">
        <v>33</v>
      </c>
      <c r="B64" s="157">
        <f>'将来負担比率（分子）の構造'!I$43</f>
        <v>4706</v>
      </c>
      <c r="C64" s="157"/>
      <c r="D64" s="157"/>
      <c r="E64" s="157">
        <f>'将来負担比率（分子）の構造'!J$43</f>
        <v>5394</v>
      </c>
      <c r="F64" s="157"/>
      <c r="G64" s="157"/>
      <c r="H64" s="157">
        <f>'将来負担比率（分子）の構造'!K$43</f>
        <v>5874</v>
      </c>
      <c r="I64" s="157"/>
      <c r="J64" s="157"/>
      <c r="K64" s="157">
        <f>'将来負担比率（分子）の構造'!L$43</f>
        <v>5810</v>
      </c>
      <c r="L64" s="157"/>
      <c r="M64" s="157"/>
      <c r="N64" s="157">
        <f>'将来負担比率（分子）の構造'!M$43</f>
        <v>5644</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35888</v>
      </c>
      <c r="C66" s="157"/>
      <c r="D66" s="157"/>
      <c r="E66" s="157">
        <f>'将来負担比率（分子）の構造'!J$41</f>
        <v>35447</v>
      </c>
      <c r="F66" s="157"/>
      <c r="G66" s="157"/>
      <c r="H66" s="157">
        <f>'将来負担比率（分子）の構造'!K$41</f>
        <v>34332</v>
      </c>
      <c r="I66" s="157"/>
      <c r="J66" s="157"/>
      <c r="K66" s="157">
        <f>'将来負担比率（分子）の構造'!L$41</f>
        <v>33084</v>
      </c>
      <c r="L66" s="157"/>
      <c r="M66" s="157"/>
      <c r="N66" s="157">
        <f>'将来負担比率（分子）の構造'!M$41</f>
        <v>32476</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5545</v>
      </c>
      <c r="C72" s="161">
        <f>基金残高に係る経年分析!G55</f>
        <v>6259</v>
      </c>
      <c r="D72" s="161">
        <f>基金残高に係る経年分析!H55</f>
        <v>6656</v>
      </c>
    </row>
    <row r="73" spans="1:16" x14ac:dyDescent="0.15">
      <c r="A73" s="160" t="s">
        <v>74</v>
      </c>
      <c r="B73" s="161">
        <f>基金残高に係る経年分析!F56</f>
        <v>1780</v>
      </c>
      <c r="C73" s="161">
        <f>基金残高に係る経年分析!G56</f>
        <v>1875</v>
      </c>
      <c r="D73" s="161">
        <f>基金残高に係る経年分析!H56</f>
        <v>1897</v>
      </c>
    </row>
    <row r="74" spans="1:16" x14ac:dyDescent="0.15">
      <c r="A74" s="160" t="s">
        <v>75</v>
      </c>
      <c r="B74" s="161">
        <f>基金残高に係る経年分析!F57</f>
        <v>8337</v>
      </c>
      <c r="C74" s="161">
        <f>基金残高に係る経年分析!G57</f>
        <v>8189</v>
      </c>
      <c r="D74" s="161">
        <f>基金残高に係る経年分析!H57</f>
        <v>8340</v>
      </c>
    </row>
  </sheetData>
  <sheetProtection algorithmName="SHA-512" hashValue="ZabSa4gRgSZHWAMQzd/mP1+Ls9NMvgo0axvS9R3f3UCHXFZooc+f0oKAAVQoU6W5YFeRhIi/cZwNURePLfb1Vg==" saltValue="qtpp7DfqC6DaEbjNuRvMw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0" zoomScaleNormal="7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8024992</v>
      </c>
      <c r="S5" s="664"/>
      <c r="T5" s="664"/>
      <c r="U5" s="664"/>
      <c r="V5" s="664"/>
      <c r="W5" s="664"/>
      <c r="X5" s="664"/>
      <c r="Y5" s="689"/>
      <c r="Z5" s="702">
        <v>19.5</v>
      </c>
      <c r="AA5" s="702"/>
      <c r="AB5" s="702"/>
      <c r="AC5" s="702"/>
      <c r="AD5" s="703">
        <v>7584336</v>
      </c>
      <c r="AE5" s="703"/>
      <c r="AF5" s="703"/>
      <c r="AG5" s="703"/>
      <c r="AH5" s="703"/>
      <c r="AI5" s="703"/>
      <c r="AJ5" s="703"/>
      <c r="AK5" s="703"/>
      <c r="AL5" s="690">
        <v>35</v>
      </c>
      <c r="AM5" s="672"/>
      <c r="AN5" s="672"/>
      <c r="AO5" s="691"/>
      <c r="AP5" s="666" t="s">
        <v>216</v>
      </c>
      <c r="AQ5" s="667"/>
      <c r="AR5" s="667"/>
      <c r="AS5" s="667"/>
      <c r="AT5" s="667"/>
      <c r="AU5" s="667"/>
      <c r="AV5" s="667"/>
      <c r="AW5" s="667"/>
      <c r="AX5" s="667"/>
      <c r="AY5" s="667"/>
      <c r="AZ5" s="667"/>
      <c r="BA5" s="667"/>
      <c r="BB5" s="667"/>
      <c r="BC5" s="667"/>
      <c r="BD5" s="667"/>
      <c r="BE5" s="667"/>
      <c r="BF5" s="668"/>
      <c r="BG5" s="608">
        <v>7550864</v>
      </c>
      <c r="BH5" s="609"/>
      <c r="BI5" s="609"/>
      <c r="BJ5" s="609"/>
      <c r="BK5" s="609"/>
      <c r="BL5" s="609"/>
      <c r="BM5" s="609"/>
      <c r="BN5" s="610"/>
      <c r="BO5" s="646">
        <v>94.1</v>
      </c>
      <c r="BP5" s="646"/>
      <c r="BQ5" s="646"/>
      <c r="BR5" s="646"/>
      <c r="BS5" s="647">
        <v>92510</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694740</v>
      </c>
      <c r="S6" s="609"/>
      <c r="T6" s="609"/>
      <c r="U6" s="609"/>
      <c r="V6" s="609"/>
      <c r="W6" s="609"/>
      <c r="X6" s="609"/>
      <c r="Y6" s="610"/>
      <c r="Z6" s="646">
        <v>1.7</v>
      </c>
      <c r="AA6" s="646"/>
      <c r="AB6" s="646"/>
      <c r="AC6" s="646"/>
      <c r="AD6" s="647">
        <v>694740</v>
      </c>
      <c r="AE6" s="647"/>
      <c r="AF6" s="647"/>
      <c r="AG6" s="647"/>
      <c r="AH6" s="647"/>
      <c r="AI6" s="647"/>
      <c r="AJ6" s="647"/>
      <c r="AK6" s="647"/>
      <c r="AL6" s="611">
        <v>3.2</v>
      </c>
      <c r="AM6" s="612"/>
      <c r="AN6" s="612"/>
      <c r="AO6" s="648"/>
      <c r="AP6" s="605" t="s">
        <v>221</v>
      </c>
      <c r="AQ6" s="606"/>
      <c r="AR6" s="606"/>
      <c r="AS6" s="606"/>
      <c r="AT6" s="606"/>
      <c r="AU6" s="606"/>
      <c r="AV6" s="606"/>
      <c r="AW6" s="606"/>
      <c r="AX6" s="606"/>
      <c r="AY6" s="606"/>
      <c r="AZ6" s="606"/>
      <c r="BA6" s="606"/>
      <c r="BB6" s="606"/>
      <c r="BC6" s="606"/>
      <c r="BD6" s="606"/>
      <c r="BE6" s="606"/>
      <c r="BF6" s="607"/>
      <c r="BG6" s="608">
        <v>7550864</v>
      </c>
      <c r="BH6" s="609"/>
      <c r="BI6" s="609"/>
      <c r="BJ6" s="609"/>
      <c r="BK6" s="609"/>
      <c r="BL6" s="609"/>
      <c r="BM6" s="609"/>
      <c r="BN6" s="610"/>
      <c r="BO6" s="646">
        <v>94.1</v>
      </c>
      <c r="BP6" s="646"/>
      <c r="BQ6" s="646"/>
      <c r="BR6" s="646"/>
      <c r="BS6" s="647">
        <v>92510</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254365</v>
      </c>
      <c r="CS6" s="609"/>
      <c r="CT6" s="609"/>
      <c r="CU6" s="609"/>
      <c r="CV6" s="609"/>
      <c r="CW6" s="609"/>
      <c r="CX6" s="609"/>
      <c r="CY6" s="610"/>
      <c r="CZ6" s="690">
        <v>0.6</v>
      </c>
      <c r="DA6" s="672"/>
      <c r="DB6" s="672"/>
      <c r="DC6" s="692"/>
      <c r="DD6" s="614" t="s">
        <v>122</v>
      </c>
      <c r="DE6" s="609"/>
      <c r="DF6" s="609"/>
      <c r="DG6" s="609"/>
      <c r="DH6" s="609"/>
      <c r="DI6" s="609"/>
      <c r="DJ6" s="609"/>
      <c r="DK6" s="609"/>
      <c r="DL6" s="609"/>
      <c r="DM6" s="609"/>
      <c r="DN6" s="609"/>
      <c r="DO6" s="609"/>
      <c r="DP6" s="610"/>
      <c r="DQ6" s="614">
        <v>254365</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2780</v>
      </c>
      <c r="S7" s="609"/>
      <c r="T7" s="609"/>
      <c r="U7" s="609"/>
      <c r="V7" s="609"/>
      <c r="W7" s="609"/>
      <c r="X7" s="609"/>
      <c r="Y7" s="610"/>
      <c r="Z7" s="646">
        <v>0</v>
      </c>
      <c r="AA7" s="646"/>
      <c r="AB7" s="646"/>
      <c r="AC7" s="646"/>
      <c r="AD7" s="647">
        <v>2780</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2813568</v>
      </c>
      <c r="BH7" s="609"/>
      <c r="BI7" s="609"/>
      <c r="BJ7" s="609"/>
      <c r="BK7" s="609"/>
      <c r="BL7" s="609"/>
      <c r="BM7" s="609"/>
      <c r="BN7" s="610"/>
      <c r="BO7" s="646">
        <v>35.1</v>
      </c>
      <c r="BP7" s="646"/>
      <c r="BQ7" s="646"/>
      <c r="BR7" s="646"/>
      <c r="BS7" s="647">
        <v>92510</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4747942</v>
      </c>
      <c r="CS7" s="609"/>
      <c r="CT7" s="609"/>
      <c r="CU7" s="609"/>
      <c r="CV7" s="609"/>
      <c r="CW7" s="609"/>
      <c r="CX7" s="609"/>
      <c r="CY7" s="610"/>
      <c r="CZ7" s="646">
        <v>11.8</v>
      </c>
      <c r="DA7" s="646"/>
      <c r="DB7" s="646"/>
      <c r="DC7" s="646"/>
      <c r="DD7" s="614">
        <v>119182</v>
      </c>
      <c r="DE7" s="609"/>
      <c r="DF7" s="609"/>
      <c r="DG7" s="609"/>
      <c r="DH7" s="609"/>
      <c r="DI7" s="609"/>
      <c r="DJ7" s="609"/>
      <c r="DK7" s="609"/>
      <c r="DL7" s="609"/>
      <c r="DM7" s="609"/>
      <c r="DN7" s="609"/>
      <c r="DO7" s="609"/>
      <c r="DP7" s="610"/>
      <c r="DQ7" s="614">
        <v>3410344</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42028</v>
      </c>
      <c r="S8" s="609"/>
      <c r="T8" s="609"/>
      <c r="U8" s="609"/>
      <c r="V8" s="609"/>
      <c r="W8" s="609"/>
      <c r="X8" s="609"/>
      <c r="Y8" s="610"/>
      <c r="Z8" s="646">
        <v>0.1</v>
      </c>
      <c r="AA8" s="646"/>
      <c r="AB8" s="646"/>
      <c r="AC8" s="646"/>
      <c r="AD8" s="647">
        <v>42028</v>
      </c>
      <c r="AE8" s="647"/>
      <c r="AF8" s="647"/>
      <c r="AG8" s="647"/>
      <c r="AH8" s="647"/>
      <c r="AI8" s="647"/>
      <c r="AJ8" s="647"/>
      <c r="AK8" s="647"/>
      <c r="AL8" s="611">
        <v>0.2</v>
      </c>
      <c r="AM8" s="612"/>
      <c r="AN8" s="612"/>
      <c r="AO8" s="648"/>
      <c r="AP8" s="605" t="s">
        <v>227</v>
      </c>
      <c r="AQ8" s="606"/>
      <c r="AR8" s="606"/>
      <c r="AS8" s="606"/>
      <c r="AT8" s="606"/>
      <c r="AU8" s="606"/>
      <c r="AV8" s="606"/>
      <c r="AW8" s="606"/>
      <c r="AX8" s="606"/>
      <c r="AY8" s="606"/>
      <c r="AZ8" s="606"/>
      <c r="BA8" s="606"/>
      <c r="BB8" s="606"/>
      <c r="BC8" s="606"/>
      <c r="BD8" s="606"/>
      <c r="BE8" s="606"/>
      <c r="BF8" s="607"/>
      <c r="BG8" s="608">
        <v>92650</v>
      </c>
      <c r="BH8" s="609"/>
      <c r="BI8" s="609"/>
      <c r="BJ8" s="609"/>
      <c r="BK8" s="609"/>
      <c r="BL8" s="609"/>
      <c r="BM8" s="609"/>
      <c r="BN8" s="610"/>
      <c r="BO8" s="646">
        <v>1.2</v>
      </c>
      <c r="BP8" s="646"/>
      <c r="BQ8" s="646"/>
      <c r="BR8" s="646"/>
      <c r="BS8" s="647" t="s">
        <v>122</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14038194</v>
      </c>
      <c r="CS8" s="609"/>
      <c r="CT8" s="609"/>
      <c r="CU8" s="609"/>
      <c r="CV8" s="609"/>
      <c r="CW8" s="609"/>
      <c r="CX8" s="609"/>
      <c r="CY8" s="610"/>
      <c r="CZ8" s="646">
        <v>34.799999999999997</v>
      </c>
      <c r="DA8" s="646"/>
      <c r="DB8" s="646"/>
      <c r="DC8" s="646"/>
      <c r="DD8" s="614">
        <v>134287</v>
      </c>
      <c r="DE8" s="609"/>
      <c r="DF8" s="609"/>
      <c r="DG8" s="609"/>
      <c r="DH8" s="609"/>
      <c r="DI8" s="609"/>
      <c r="DJ8" s="609"/>
      <c r="DK8" s="609"/>
      <c r="DL8" s="609"/>
      <c r="DM8" s="609"/>
      <c r="DN8" s="609"/>
      <c r="DO8" s="609"/>
      <c r="DP8" s="610"/>
      <c r="DQ8" s="614">
        <v>6952452</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49489</v>
      </c>
      <c r="S9" s="609"/>
      <c r="T9" s="609"/>
      <c r="U9" s="609"/>
      <c r="V9" s="609"/>
      <c r="W9" s="609"/>
      <c r="X9" s="609"/>
      <c r="Y9" s="610"/>
      <c r="Z9" s="646">
        <v>0.1</v>
      </c>
      <c r="AA9" s="646"/>
      <c r="AB9" s="646"/>
      <c r="AC9" s="646"/>
      <c r="AD9" s="647">
        <v>49489</v>
      </c>
      <c r="AE9" s="647"/>
      <c r="AF9" s="647"/>
      <c r="AG9" s="647"/>
      <c r="AH9" s="647"/>
      <c r="AI9" s="647"/>
      <c r="AJ9" s="647"/>
      <c r="AK9" s="647"/>
      <c r="AL9" s="611">
        <v>0.2</v>
      </c>
      <c r="AM9" s="612"/>
      <c r="AN9" s="612"/>
      <c r="AO9" s="648"/>
      <c r="AP9" s="605" t="s">
        <v>230</v>
      </c>
      <c r="AQ9" s="606"/>
      <c r="AR9" s="606"/>
      <c r="AS9" s="606"/>
      <c r="AT9" s="606"/>
      <c r="AU9" s="606"/>
      <c r="AV9" s="606"/>
      <c r="AW9" s="606"/>
      <c r="AX9" s="606"/>
      <c r="AY9" s="606"/>
      <c r="AZ9" s="606"/>
      <c r="BA9" s="606"/>
      <c r="BB9" s="606"/>
      <c r="BC9" s="606"/>
      <c r="BD9" s="606"/>
      <c r="BE9" s="606"/>
      <c r="BF9" s="607"/>
      <c r="BG9" s="608">
        <v>2206136</v>
      </c>
      <c r="BH9" s="609"/>
      <c r="BI9" s="609"/>
      <c r="BJ9" s="609"/>
      <c r="BK9" s="609"/>
      <c r="BL9" s="609"/>
      <c r="BM9" s="609"/>
      <c r="BN9" s="610"/>
      <c r="BO9" s="646">
        <v>27.5</v>
      </c>
      <c r="BP9" s="646"/>
      <c r="BQ9" s="646"/>
      <c r="BR9" s="646"/>
      <c r="BS9" s="647" t="s">
        <v>122</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3919734</v>
      </c>
      <c r="CS9" s="609"/>
      <c r="CT9" s="609"/>
      <c r="CU9" s="609"/>
      <c r="CV9" s="609"/>
      <c r="CW9" s="609"/>
      <c r="CX9" s="609"/>
      <c r="CY9" s="610"/>
      <c r="CZ9" s="646">
        <v>9.6999999999999993</v>
      </c>
      <c r="DA9" s="646"/>
      <c r="DB9" s="646"/>
      <c r="DC9" s="646"/>
      <c r="DD9" s="614">
        <v>964032</v>
      </c>
      <c r="DE9" s="609"/>
      <c r="DF9" s="609"/>
      <c r="DG9" s="609"/>
      <c r="DH9" s="609"/>
      <c r="DI9" s="609"/>
      <c r="DJ9" s="609"/>
      <c r="DK9" s="609"/>
      <c r="DL9" s="609"/>
      <c r="DM9" s="609"/>
      <c r="DN9" s="609"/>
      <c r="DO9" s="609"/>
      <c r="DP9" s="610"/>
      <c r="DQ9" s="614">
        <v>2622381</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190937</v>
      </c>
      <c r="BH10" s="609"/>
      <c r="BI10" s="609"/>
      <c r="BJ10" s="609"/>
      <c r="BK10" s="609"/>
      <c r="BL10" s="609"/>
      <c r="BM10" s="609"/>
      <c r="BN10" s="610"/>
      <c r="BO10" s="646">
        <v>2.4</v>
      </c>
      <c r="BP10" s="646"/>
      <c r="BQ10" s="646"/>
      <c r="BR10" s="646"/>
      <c r="BS10" s="647" t="s">
        <v>122</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60664</v>
      </c>
      <c r="CS10" s="609"/>
      <c r="CT10" s="609"/>
      <c r="CU10" s="609"/>
      <c r="CV10" s="609"/>
      <c r="CW10" s="609"/>
      <c r="CX10" s="609"/>
      <c r="CY10" s="610"/>
      <c r="CZ10" s="646">
        <v>0.2</v>
      </c>
      <c r="DA10" s="646"/>
      <c r="DB10" s="646"/>
      <c r="DC10" s="646"/>
      <c r="DD10" s="614">
        <v>2530</v>
      </c>
      <c r="DE10" s="609"/>
      <c r="DF10" s="609"/>
      <c r="DG10" s="609"/>
      <c r="DH10" s="609"/>
      <c r="DI10" s="609"/>
      <c r="DJ10" s="609"/>
      <c r="DK10" s="609"/>
      <c r="DL10" s="609"/>
      <c r="DM10" s="609"/>
      <c r="DN10" s="609"/>
      <c r="DO10" s="609"/>
      <c r="DP10" s="610"/>
      <c r="DQ10" s="614">
        <v>30021</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1704640</v>
      </c>
      <c r="S11" s="609"/>
      <c r="T11" s="609"/>
      <c r="U11" s="609"/>
      <c r="V11" s="609"/>
      <c r="W11" s="609"/>
      <c r="X11" s="609"/>
      <c r="Y11" s="610"/>
      <c r="Z11" s="611">
        <v>4.0999999999999996</v>
      </c>
      <c r="AA11" s="612"/>
      <c r="AB11" s="612"/>
      <c r="AC11" s="613"/>
      <c r="AD11" s="614">
        <v>1704640</v>
      </c>
      <c r="AE11" s="609"/>
      <c r="AF11" s="609"/>
      <c r="AG11" s="609"/>
      <c r="AH11" s="609"/>
      <c r="AI11" s="609"/>
      <c r="AJ11" s="609"/>
      <c r="AK11" s="610"/>
      <c r="AL11" s="611">
        <v>7.9</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323845</v>
      </c>
      <c r="BH11" s="609"/>
      <c r="BI11" s="609"/>
      <c r="BJ11" s="609"/>
      <c r="BK11" s="609"/>
      <c r="BL11" s="609"/>
      <c r="BM11" s="609"/>
      <c r="BN11" s="610"/>
      <c r="BO11" s="646">
        <v>4</v>
      </c>
      <c r="BP11" s="646"/>
      <c r="BQ11" s="646"/>
      <c r="BR11" s="646"/>
      <c r="BS11" s="647">
        <v>92510</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1883721</v>
      </c>
      <c r="CS11" s="609"/>
      <c r="CT11" s="609"/>
      <c r="CU11" s="609"/>
      <c r="CV11" s="609"/>
      <c r="CW11" s="609"/>
      <c r="CX11" s="609"/>
      <c r="CY11" s="610"/>
      <c r="CZ11" s="646">
        <v>4.7</v>
      </c>
      <c r="DA11" s="646"/>
      <c r="DB11" s="646"/>
      <c r="DC11" s="646"/>
      <c r="DD11" s="614">
        <v>724264</v>
      </c>
      <c r="DE11" s="609"/>
      <c r="DF11" s="609"/>
      <c r="DG11" s="609"/>
      <c r="DH11" s="609"/>
      <c r="DI11" s="609"/>
      <c r="DJ11" s="609"/>
      <c r="DK11" s="609"/>
      <c r="DL11" s="609"/>
      <c r="DM11" s="609"/>
      <c r="DN11" s="609"/>
      <c r="DO11" s="609"/>
      <c r="DP11" s="610"/>
      <c r="DQ11" s="614">
        <v>1028999</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v>22276</v>
      </c>
      <c r="S12" s="609"/>
      <c r="T12" s="609"/>
      <c r="U12" s="609"/>
      <c r="V12" s="609"/>
      <c r="W12" s="609"/>
      <c r="X12" s="609"/>
      <c r="Y12" s="610"/>
      <c r="Z12" s="646">
        <v>0.1</v>
      </c>
      <c r="AA12" s="646"/>
      <c r="AB12" s="646"/>
      <c r="AC12" s="646"/>
      <c r="AD12" s="647">
        <v>22276</v>
      </c>
      <c r="AE12" s="647"/>
      <c r="AF12" s="647"/>
      <c r="AG12" s="647"/>
      <c r="AH12" s="647"/>
      <c r="AI12" s="647"/>
      <c r="AJ12" s="647"/>
      <c r="AK12" s="647"/>
      <c r="AL12" s="611">
        <v>0.1</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3964101</v>
      </c>
      <c r="BH12" s="609"/>
      <c r="BI12" s="609"/>
      <c r="BJ12" s="609"/>
      <c r="BK12" s="609"/>
      <c r="BL12" s="609"/>
      <c r="BM12" s="609"/>
      <c r="BN12" s="610"/>
      <c r="BO12" s="646">
        <v>49.4</v>
      </c>
      <c r="BP12" s="646"/>
      <c r="BQ12" s="646"/>
      <c r="BR12" s="646"/>
      <c r="BS12" s="647" t="s">
        <v>122</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816434</v>
      </c>
      <c r="CS12" s="609"/>
      <c r="CT12" s="609"/>
      <c r="CU12" s="609"/>
      <c r="CV12" s="609"/>
      <c r="CW12" s="609"/>
      <c r="CX12" s="609"/>
      <c r="CY12" s="610"/>
      <c r="CZ12" s="646">
        <v>2</v>
      </c>
      <c r="DA12" s="646"/>
      <c r="DB12" s="646"/>
      <c r="DC12" s="646"/>
      <c r="DD12" s="614">
        <v>57804</v>
      </c>
      <c r="DE12" s="609"/>
      <c r="DF12" s="609"/>
      <c r="DG12" s="609"/>
      <c r="DH12" s="609"/>
      <c r="DI12" s="609"/>
      <c r="DJ12" s="609"/>
      <c r="DK12" s="609"/>
      <c r="DL12" s="609"/>
      <c r="DM12" s="609"/>
      <c r="DN12" s="609"/>
      <c r="DO12" s="609"/>
      <c r="DP12" s="610"/>
      <c r="DQ12" s="614">
        <v>542319</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3915674</v>
      </c>
      <c r="BH13" s="609"/>
      <c r="BI13" s="609"/>
      <c r="BJ13" s="609"/>
      <c r="BK13" s="609"/>
      <c r="BL13" s="609"/>
      <c r="BM13" s="609"/>
      <c r="BN13" s="610"/>
      <c r="BO13" s="646">
        <v>48.8</v>
      </c>
      <c r="BP13" s="646"/>
      <c r="BQ13" s="646"/>
      <c r="BR13" s="646"/>
      <c r="BS13" s="647" t="s">
        <v>122</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3270123</v>
      </c>
      <c r="CS13" s="609"/>
      <c r="CT13" s="609"/>
      <c r="CU13" s="609"/>
      <c r="CV13" s="609"/>
      <c r="CW13" s="609"/>
      <c r="CX13" s="609"/>
      <c r="CY13" s="610"/>
      <c r="CZ13" s="646">
        <v>8.1</v>
      </c>
      <c r="DA13" s="646"/>
      <c r="DB13" s="646"/>
      <c r="DC13" s="646"/>
      <c r="DD13" s="614">
        <v>1440225</v>
      </c>
      <c r="DE13" s="609"/>
      <c r="DF13" s="609"/>
      <c r="DG13" s="609"/>
      <c r="DH13" s="609"/>
      <c r="DI13" s="609"/>
      <c r="DJ13" s="609"/>
      <c r="DK13" s="609"/>
      <c r="DL13" s="609"/>
      <c r="DM13" s="609"/>
      <c r="DN13" s="609"/>
      <c r="DO13" s="609"/>
      <c r="DP13" s="610"/>
      <c r="DQ13" s="614">
        <v>1696105</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280954</v>
      </c>
      <c r="BH14" s="609"/>
      <c r="BI14" s="609"/>
      <c r="BJ14" s="609"/>
      <c r="BK14" s="609"/>
      <c r="BL14" s="609"/>
      <c r="BM14" s="609"/>
      <c r="BN14" s="610"/>
      <c r="BO14" s="646">
        <v>3.5</v>
      </c>
      <c r="BP14" s="646"/>
      <c r="BQ14" s="646"/>
      <c r="BR14" s="646"/>
      <c r="BS14" s="647" t="s">
        <v>122</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1099118</v>
      </c>
      <c r="CS14" s="609"/>
      <c r="CT14" s="609"/>
      <c r="CU14" s="609"/>
      <c r="CV14" s="609"/>
      <c r="CW14" s="609"/>
      <c r="CX14" s="609"/>
      <c r="CY14" s="610"/>
      <c r="CZ14" s="646">
        <v>2.7</v>
      </c>
      <c r="DA14" s="646"/>
      <c r="DB14" s="646"/>
      <c r="DC14" s="646"/>
      <c r="DD14" s="614">
        <v>140221</v>
      </c>
      <c r="DE14" s="609"/>
      <c r="DF14" s="609"/>
      <c r="DG14" s="609"/>
      <c r="DH14" s="609"/>
      <c r="DI14" s="609"/>
      <c r="DJ14" s="609"/>
      <c r="DK14" s="609"/>
      <c r="DL14" s="609"/>
      <c r="DM14" s="609"/>
      <c r="DN14" s="609"/>
      <c r="DO14" s="609"/>
      <c r="DP14" s="610"/>
      <c r="DQ14" s="614">
        <v>939323</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38915</v>
      </c>
      <c r="S15" s="609"/>
      <c r="T15" s="609"/>
      <c r="U15" s="609"/>
      <c r="V15" s="609"/>
      <c r="W15" s="609"/>
      <c r="X15" s="609"/>
      <c r="Y15" s="610"/>
      <c r="Z15" s="646">
        <v>0.1</v>
      </c>
      <c r="AA15" s="646"/>
      <c r="AB15" s="646"/>
      <c r="AC15" s="646"/>
      <c r="AD15" s="647">
        <v>38915</v>
      </c>
      <c r="AE15" s="647"/>
      <c r="AF15" s="647"/>
      <c r="AG15" s="647"/>
      <c r="AH15" s="647"/>
      <c r="AI15" s="647"/>
      <c r="AJ15" s="647"/>
      <c r="AK15" s="647"/>
      <c r="AL15" s="611">
        <v>0.2</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492241</v>
      </c>
      <c r="BH15" s="609"/>
      <c r="BI15" s="609"/>
      <c r="BJ15" s="609"/>
      <c r="BK15" s="609"/>
      <c r="BL15" s="609"/>
      <c r="BM15" s="609"/>
      <c r="BN15" s="610"/>
      <c r="BO15" s="646">
        <v>6.1</v>
      </c>
      <c r="BP15" s="646"/>
      <c r="BQ15" s="646"/>
      <c r="BR15" s="646"/>
      <c r="BS15" s="647" t="s">
        <v>122</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3919554</v>
      </c>
      <c r="CS15" s="609"/>
      <c r="CT15" s="609"/>
      <c r="CU15" s="609"/>
      <c r="CV15" s="609"/>
      <c r="CW15" s="609"/>
      <c r="CX15" s="609"/>
      <c r="CY15" s="610"/>
      <c r="CZ15" s="646">
        <v>9.6999999999999993</v>
      </c>
      <c r="DA15" s="646"/>
      <c r="DB15" s="646"/>
      <c r="DC15" s="646"/>
      <c r="DD15" s="614">
        <v>591541</v>
      </c>
      <c r="DE15" s="609"/>
      <c r="DF15" s="609"/>
      <c r="DG15" s="609"/>
      <c r="DH15" s="609"/>
      <c r="DI15" s="609"/>
      <c r="DJ15" s="609"/>
      <c r="DK15" s="609"/>
      <c r="DL15" s="609"/>
      <c r="DM15" s="609"/>
      <c r="DN15" s="609"/>
      <c r="DO15" s="609"/>
      <c r="DP15" s="610"/>
      <c r="DQ15" s="614">
        <v>3020297</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136466</v>
      </c>
      <c r="S16" s="609"/>
      <c r="T16" s="609"/>
      <c r="U16" s="609"/>
      <c r="V16" s="609"/>
      <c r="W16" s="609"/>
      <c r="X16" s="609"/>
      <c r="Y16" s="610"/>
      <c r="Z16" s="646">
        <v>0.3</v>
      </c>
      <c r="AA16" s="646"/>
      <c r="AB16" s="646"/>
      <c r="AC16" s="646"/>
      <c r="AD16" s="647">
        <v>136466</v>
      </c>
      <c r="AE16" s="647"/>
      <c r="AF16" s="647"/>
      <c r="AG16" s="647"/>
      <c r="AH16" s="647"/>
      <c r="AI16" s="647"/>
      <c r="AJ16" s="647"/>
      <c r="AK16" s="647"/>
      <c r="AL16" s="611">
        <v>0.6</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v>2218006</v>
      </c>
      <c r="CS16" s="609"/>
      <c r="CT16" s="609"/>
      <c r="CU16" s="609"/>
      <c r="CV16" s="609"/>
      <c r="CW16" s="609"/>
      <c r="CX16" s="609"/>
      <c r="CY16" s="610"/>
      <c r="CZ16" s="646">
        <v>5.5</v>
      </c>
      <c r="DA16" s="646"/>
      <c r="DB16" s="646"/>
      <c r="DC16" s="646"/>
      <c r="DD16" s="614" t="s">
        <v>122</v>
      </c>
      <c r="DE16" s="609"/>
      <c r="DF16" s="609"/>
      <c r="DG16" s="609"/>
      <c r="DH16" s="609"/>
      <c r="DI16" s="609"/>
      <c r="DJ16" s="609"/>
      <c r="DK16" s="609"/>
      <c r="DL16" s="609"/>
      <c r="DM16" s="609"/>
      <c r="DN16" s="609"/>
      <c r="DO16" s="609"/>
      <c r="DP16" s="610"/>
      <c r="DQ16" s="614">
        <v>214989</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308947</v>
      </c>
      <c r="S17" s="609"/>
      <c r="T17" s="609"/>
      <c r="U17" s="609"/>
      <c r="V17" s="609"/>
      <c r="W17" s="609"/>
      <c r="X17" s="609"/>
      <c r="Y17" s="610"/>
      <c r="Z17" s="646">
        <v>0.7</v>
      </c>
      <c r="AA17" s="646"/>
      <c r="AB17" s="646"/>
      <c r="AC17" s="646"/>
      <c r="AD17" s="647">
        <v>308947</v>
      </c>
      <c r="AE17" s="647"/>
      <c r="AF17" s="647"/>
      <c r="AG17" s="647"/>
      <c r="AH17" s="647"/>
      <c r="AI17" s="647"/>
      <c r="AJ17" s="647"/>
      <c r="AK17" s="647"/>
      <c r="AL17" s="611">
        <v>1.4</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4056873</v>
      </c>
      <c r="CS17" s="609"/>
      <c r="CT17" s="609"/>
      <c r="CU17" s="609"/>
      <c r="CV17" s="609"/>
      <c r="CW17" s="609"/>
      <c r="CX17" s="609"/>
      <c r="CY17" s="610"/>
      <c r="CZ17" s="646">
        <v>10.1</v>
      </c>
      <c r="DA17" s="646"/>
      <c r="DB17" s="646"/>
      <c r="DC17" s="646"/>
      <c r="DD17" s="614" t="s">
        <v>122</v>
      </c>
      <c r="DE17" s="609"/>
      <c r="DF17" s="609"/>
      <c r="DG17" s="609"/>
      <c r="DH17" s="609"/>
      <c r="DI17" s="609"/>
      <c r="DJ17" s="609"/>
      <c r="DK17" s="609"/>
      <c r="DL17" s="609"/>
      <c r="DM17" s="609"/>
      <c r="DN17" s="609"/>
      <c r="DO17" s="609"/>
      <c r="DP17" s="610"/>
      <c r="DQ17" s="614">
        <v>3975790</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52670</v>
      </c>
      <c r="S18" s="609"/>
      <c r="T18" s="609"/>
      <c r="U18" s="609"/>
      <c r="V18" s="609"/>
      <c r="W18" s="609"/>
      <c r="X18" s="609"/>
      <c r="Y18" s="610"/>
      <c r="Z18" s="646">
        <v>0.1</v>
      </c>
      <c r="AA18" s="646"/>
      <c r="AB18" s="646"/>
      <c r="AC18" s="646"/>
      <c r="AD18" s="647">
        <v>52670</v>
      </c>
      <c r="AE18" s="647"/>
      <c r="AF18" s="647"/>
      <c r="AG18" s="647"/>
      <c r="AH18" s="647"/>
      <c r="AI18" s="647"/>
      <c r="AJ18" s="647"/>
      <c r="AK18" s="647"/>
      <c r="AL18" s="611">
        <v>0.2</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243584</v>
      </c>
      <c r="S19" s="609"/>
      <c r="T19" s="609"/>
      <c r="U19" s="609"/>
      <c r="V19" s="609"/>
      <c r="W19" s="609"/>
      <c r="X19" s="609"/>
      <c r="Y19" s="610"/>
      <c r="Z19" s="646">
        <v>0.6</v>
      </c>
      <c r="AA19" s="646"/>
      <c r="AB19" s="646"/>
      <c r="AC19" s="646"/>
      <c r="AD19" s="647">
        <v>243584</v>
      </c>
      <c r="AE19" s="647"/>
      <c r="AF19" s="647"/>
      <c r="AG19" s="647"/>
      <c r="AH19" s="647"/>
      <c r="AI19" s="647"/>
      <c r="AJ19" s="647"/>
      <c r="AK19" s="647"/>
      <c r="AL19" s="611">
        <v>1.1000000000000001</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474128</v>
      </c>
      <c r="BH19" s="609"/>
      <c r="BI19" s="609"/>
      <c r="BJ19" s="609"/>
      <c r="BK19" s="609"/>
      <c r="BL19" s="609"/>
      <c r="BM19" s="609"/>
      <c r="BN19" s="610"/>
      <c r="BO19" s="646">
        <v>5.9</v>
      </c>
      <c r="BP19" s="646"/>
      <c r="BQ19" s="646"/>
      <c r="BR19" s="646"/>
      <c r="BS19" s="647" t="s">
        <v>122</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v>12693</v>
      </c>
      <c r="S20" s="609"/>
      <c r="T20" s="609"/>
      <c r="U20" s="609"/>
      <c r="V20" s="609"/>
      <c r="W20" s="609"/>
      <c r="X20" s="609"/>
      <c r="Y20" s="610"/>
      <c r="Z20" s="646">
        <v>0</v>
      </c>
      <c r="AA20" s="646"/>
      <c r="AB20" s="646"/>
      <c r="AC20" s="646"/>
      <c r="AD20" s="647">
        <v>12693</v>
      </c>
      <c r="AE20" s="647"/>
      <c r="AF20" s="647"/>
      <c r="AG20" s="647"/>
      <c r="AH20" s="647"/>
      <c r="AI20" s="647"/>
      <c r="AJ20" s="647"/>
      <c r="AK20" s="647"/>
      <c r="AL20" s="611">
        <v>0.1</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474128</v>
      </c>
      <c r="BH20" s="609"/>
      <c r="BI20" s="609"/>
      <c r="BJ20" s="609"/>
      <c r="BK20" s="609"/>
      <c r="BL20" s="609"/>
      <c r="BM20" s="609"/>
      <c r="BN20" s="610"/>
      <c r="BO20" s="646">
        <v>5.9</v>
      </c>
      <c r="BP20" s="646"/>
      <c r="BQ20" s="646"/>
      <c r="BR20" s="646"/>
      <c r="BS20" s="647" t="s">
        <v>122</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40284728</v>
      </c>
      <c r="CS20" s="609"/>
      <c r="CT20" s="609"/>
      <c r="CU20" s="609"/>
      <c r="CV20" s="609"/>
      <c r="CW20" s="609"/>
      <c r="CX20" s="609"/>
      <c r="CY20" s="610"/>
      <c r="CZ20" s="646">
        <v>100</v>
      </c>
      <c r="DA20" s="646"/>
      <c r="DB20" s="646"/>
      <c r="DC20" s="646"/>
      <c r="DD20" s="614">
        <v>4174086</v>
      </c>
      <c r="DE20" s="609"/>
      <c r="DF20" s="609"/>
      <c r="DG20" s="609"/>
      <c r="DH20" s="609"/>
      <c r="DI20" s="609"/>
      <c r="DJ20" s="609"/>
      <c r="DK20" s="609"/>
      <c r="DL20" s="609"/>
      <c r="DM20" s="609"/>
      <c r="DN20" s="609"/>
      <c r="DO20" s="609"/>
      <c r="DP20" s="610"/>
      <c r="DQ20" s="614">
        <v>24687385</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12528161</v>
      </c>
      <c r="S21" s="609"/>
      <c r="T21" s="609"/>
      <c r="U21" s="609"/>
      <c r="V21" s="609"/>
      <c r="W21" s="609"/>
      <c r="X21" s="609"/>
      <c r="Y21" s="610"/>
      <c r="Z21" s="646">
        <v>30.4</v>
      </c>
      <c r="AA21" s="646"/>
      <c r="AB21" s="646"/>
      <c r="AC21" s="646"/>
      <c r="AD21" s="647">
        <v>11000576</v>
      </c>
      <c r="AE21" s="647"/>
      <c r="AF21" s="647"/>
      <c r="AG21" s="647"/>
      <c r="AH21" s="647"/>
      <c r="AI21" s="647"/>
      <c r="AJ21" s="647"/>
      <c r="AK21" s="647"/>
      <c r="AL21" s="611">
        <v>50.8</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v>33472</v>
      </c>
      <c r="BH21" s="609"/>
      <c r="BI21" s="609"/>
      <c r="BJ21" s="609"/>
      <c r="BK21" s="609"/>
      <c r="BL21" s="609"/>
      <c r="BM21" s="609"/>
      <c r="BN21" s="610"/>
      <c r="BO21" s="646">
        <v>0.4</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11000576</v>
      </c>
      <c r="S22" s="609"/>
      <c r="T22" s="609"/>
      <c r="U22" s="609"/>
      <c r="V22" s="609"/>
      <c r="W22" s="609"/>
      <c r="X22" s="609"/>
      <c r="Y22" s="610"/>
      <c r="Z22" s="646">
        <v>26.7</v>
      </c>
      <c r="AA22" s="646"/>
      <c r="AB22" s="646"/>
      <c r="AC22" s="646"/>
      <c r="AD22" s="647">
        <v>11000576</v>
      </c>
      <c r="AE22" s="647"/>
      <c r="AF22" s="647"/>
      <c r="AG22" s="647"/>
      <c r="AH22" s="647"/>
      <c r="AI22" s="647"/>
      <c r="AJ22" s="647"/>
      <c r="AK22" s="647"/>
      <c r="AL22" s="611">
        <v>50.8</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1527585</v>
      </c>
      <c r="S23" s="609"/>
      <c r="T23" s="609"/>
      <c r="U23" s="609"/>
      <c r="V23" s="609"/>
      <c r="W23" s="609"/>
      <c r="X23" s="609"/>
      <c r="Y23" s="610"/>
      <c r="Z23" s="646">
        <v>3.7</v>
      </c>
      <c r="AA23" s="646"/>
      <c r="AB23" s="646"/>
      <c r="AC23" s="646"/>
      <c r="AD23" s="647" t="s">
        <v>122</v>
      </c>
      <c r="AE23" s="647"/>
      <c r="AF23" s="647"/>
      <c r="AG23" s="647"/>
      <c r="AH23" s="647"/>
      <c r="AI23" s="647"/>
      <c r="AJ23" s="647"/>
      <c r="AK23" s="647"/>
      <c r="AL23" s="611" t="s">
        <v>122</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v>440656</v>
      </c>
      <c r="BH23" s="609"/>
      <c r="BI23" s="609"/>
      <c r="BJ23" s="609"/>
      <c r="BK23" s="609"/>
      <c r="BL23" s="609"/>
      <c r="BM23" s="609"/>
      <c r="BN23" s="610"/>
      <c r="BO23" s="646">
        <v>5.5</v>
      </c>
      <c r="BP23" s="646"/>
      <c r="BQ23" s="646"/>
      <c r="BR23" s="646"/>
      <c r="BS23" s="647" t="s">
        <v>122</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19233871</v>
      </c>
      <c r="CS24" s="664"/>
      <c r="CT24" s="664"/>
      <c r="CU24" s="664"/>
      <c r="CV24" s="664"/>
      <c r="CW24" s="664"/>
      <c r="CX24" s="664"/>
      <c r="CY24" s="689"/>
      <c r="CZ24" s="690">
        <v>47.7</v>
      </c>
      <c r="DA24" s="672"/>
      <c r="DB24" s="672"/>
      <c r="DC24" s="692"/>
      <c r="DD24" s="688">
        <v>12806970</v>
      </c>
      <c r="DE24" s="664"/>
      <c r="DF24" s="664"/>
      <c r="DG24" s="664"/>
      <c r="DH24" s="664"/>
      <c r="DI24" s="664"/>
      <c r="DJ24" s="664"/>
      <c r="DK24" s="689"/>
      <c r="DL24" s="688">
        <v>11824664</v>
      </c>
      <c r="DM24" s="664"/>
      <c r="DN24" s="664"/>
      <c r="DO24" s="664"/>
      <c r="DP24" s="664"/>
      <c r="DQ24" s="664"/>
      <c r="DR24" s="664"/>
      <c r="DS24" s="664"/>
      <c r="DT24" s="664"/>
      <c r="DU24" s="664"/>
      <c r="DV24" s="689"/>
      <c r="DW24" s="690">
        <v>54.5</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23553434</v>
      </c>
      <c r="S25" s="609"/>
      <c r="T25" s="609"/>
      <c r="U25" s="609"/>
      <c r="V25" s="609"/>
      <c r="W25" s="609"/>
      <c r="X25" s="609"/>
      <c r="Y25" s="610"/>
      <c r="Z25" s="646">
        <v>57.2</v>
      </c>
      <c r="AA25" s="646"/>
      <c r="AB25" s="646"/>
      <c r="AC25" s="646"/>
      <c r="AD25" s="647">
        <v>21585193</v>
      </c>
      <c r="AE25" s="647"/>
      <c r="AF25" s="647"/>
      <c r="AG25" s="647"/>
      <c r="AH25" s="647"/>
      <c r="AI25" s="647"/>
      <c r="AJ25" s="647"/>
      <c r="AK25" s="647"/>
      <c r="AL25" s="611">
        <v>99.7</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5941322</v>
      </c>
      <c r="CS25" s="621"/>
      <c r="CT25" s="621"/>
      <c r="CU25" s="621"/>
      <c r="CV25" s="621"/>
      <c r="CW25" s="621"/>
      <c r="CX25" s="621"/>
      <c r="CY25" s="622"/>
      <c r="CZ25" s="611">
        <v>14.7</v>
      </c>
      <c r="DA25" s="623"/>
      <c r="DB25" s="623"/>
      <c r="DC25" s="624"/>
      <c r="DD25" s="614">
        <v>5552579</v>
      </c>
      <c r="DE25" s="621"/>
      <c r="DF25" s="621"/>
      <c r="DG25" s="621"/>
      <c r="DH25" s="621"/>
      <c r="DI25" s="621"/>
      <c r="DJ25" s="621"/>
      <c r="DK25" s="622"/>
      <c r="DL25" s="614">
        <v>5493896</v>
      </c>
      <c r="DM25" s="621"/>
      <c r="DN25" s="621"/>
      <c r="DO25" s="621"/>
      <c r="DP25" s="621"/>
      <c r="DQ25" s="621"/>
      <c r="DR25" s="621"/>
      <c r="DS25" s="621"/>
      <c r="DT25" s="621"/>
      <c r="DU25" s="621"/>
      <c r="DV25" s="622"/>
      <c r="DW25" s="611">
        <v>25.3</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6716</v>
      </c>
      <c r="S26" s="609"/>
      <c r="T26" s="609"/>
      <c r="U26" s="609"/>
      <c r="V26" s="609"/>
      <c r="W26" s="609"/>
      <c r="X26" s="609"/>
      <c r="Y26" s="610"/>
      <c r="Z26" s="646">
        <v>0</v>
      </c>
      <c r="AA26" s="646"/>
      <c r="AB26" s="646"/>
      <c r="AC26" s="646"/>
      <c r="AD26" s="647">
        <v>6716</v>
      </c>
      <c r="AE26" s="647"/>
      <c r="AF26" s="647"/>
      <c r="AG26" s="647"/>
      <c r="AH26" s="647"/>
      <c r="AI26" s="647"/>
      <c r="AJ26" s="647"/>
      <c r="AK26" s="647"/>
      <c r="AL26" s="611">
        <v>0</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3704203</v>
      </c>
      <c r="CS26" s="609"/>
      <c r="CT26" s="609"/>
      <c r="CU26" s="609"/>
      <c r="CV26" s="609"/>
      <c r="CW26" s="609"/>
      <c r="CX26" s="609"/>
      <c r="CY26" s="610"/>
      <c r="CZ26" s="611">
        <v>9.1999999999999993</v>
      </c>
      <c r="DA26" s="623"/>
      <c r="DB26" s="623"/>
      <c r="DC26" s="624"/>
      <c r="DD26" s="614">
        <v>3435854</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162740</v>
      </c>
      <c r="S27" s="609"/>
      <c r="T27" s="609"/>
      <c r="U27" s="609"/>
      <c r="V27" s="609"/>
      <c r="W27" s="609"/>
      <c r="X27" s="609"/>
      <c r="Y27" s="610"/>
      <c r="Z27" s="646">
        <v>0.4</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8024992</v>
      </c>
      <c r="BH27" s="609"/>
      <c r="BI27" s="609"/>
      <c r="BJ27" s="609"/>
      <c r="BK27" s="609"/>
      <c r="BL27" s="609"/>
      <c r="BM27" s="609"/>
      <c r="BN27" s="610"/>
      <c r="BO27" s="646">
        <v>100</v>
      </c>
      <c r="BP27" s="646"/>
      <c r="BQ27" s="646"/>
      <c r="BR27" s="646"/>
      <c r="BS27" s="647">
        <v>92510</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9235676</v>
      </c>
      <c r="CS27" s="621"/>
      <c r="CT27" s="621"/>
      <c r="CU27" s="621"/>
      <c r="CV27" s="621"/>
      <c r="CW27" s="621"/>
      <c r="CX27" s="621"/>
      <c r="CY27" s="622"/>
      <c r="CZ27" s="611">
        <v>22.9</v>
      </c>
      <c r="DA27" s="623"/>
      <c r="DB27" s="623"/>
      <c r="DC27" s="624"/>
      <c r="DD27" s="614">
        <v>3278601</v>
      </c>
      <c r="DE27" s="621"/>
      <c r="DF27" s="621"/>
      <c r="DG27" s="621"/>
      <c r="DH27" s="621"/>
      <c r="DI27" s="621"/>
      <c r="DJ27" s="621"/>
      <c r="DK27" s="622"/>
      <c r="DL27" s="614">
        <v>2416811</v>
      </c>
      <c r="DM27" s="621"/>
      <c r="DN27" s="621"/>
      <c r="DO27" s="621"/>
      <c r="DP27" s="621"/>
      <c r="DQ27" s="621"/>
      <c r="DR27" s="621"/>
      <c r="DS27" s="621"/>
      <c r="DT27" s="621"/>
      <c r="DU27" s="621"/>
      <c r="DV27" s="622"/>
      <c r="DW27" s="611">
        <v>11.1</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402022</v>
      </c>
      <c r="S28" s="609"/>
      <c r="T28" s="609"/>
      <c r="U28" s="609"/>
      <c r="V28" s="609"/>
      <c r="W28" s="609"/>
      <c r="X28" s="609"/>
      <c r="Y28" s="610"/>
      <c r="Z28" s="646">
        <v>1</v>
      </c>
      <c r="AA28" s="646"/>
      <c r="AB28" s="646"/>
      <c r="AC28" s="646"/>
      <c r="AD28" s="647">
        <v>21852</v>
      </c>
      <c r="AE28" s="647"/>
      <c r="AF28" s="647"/>
      <c r="AG28" s="647"/>
      <c r="AH28" s="647"/>
      <c r="AI28" s="647"/>
      <c r="AJ28" s="647"/>
      <c r="AK28" s="647"/>
      <c r="AL28" s="611">
        <v>0.1</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4056873</v>
      </c>
      <c r="CS28" s="609"/>
      <c r="CT28" s="609"/>
      <c r="CU28" s="609"/>
      <c r="CV28" s="609"/>
      <c r="CW28" s="609"/>
      <c r="CX28" s="609"/>
      <c r="CY28" s="610"/>
      <c r="CZ28" s="611">
        <v>10.1</v>
      </c>
      <c r="DA28" s="623"/>
      <c r="DB28" s="623"/>
      <c r="DC28" s="624"/>
      <c r="DD28" s="614">
        <v>3975790</v>
      </c>
      <c r="DE28" s="609"/>
      <c r="DF28" s="609"/>
      <c r="DG28" s="609"/>
      <c r="DH28" s="609"/>
      <c r="DI28" s="609"/>
      <c r="DJ28" s="609"/>
      <c r="DK28" s="610"/>
      <c r="DL28" s="614">
        <v>3913957</v>
      </c>
      <c r="DM28" s="609"/>
      <c r="DN28" s="609"/>
      <c r="DO28" s="609"/>
      <c r="DP28" s="609"/>
      <c r="DQ28" s="609"/>
      <c r="DR28" s="609"/>
      <c r="DS28" s="609"/>
      <c r="DT28" s="609"/>
      <c r="DU28" s="609"/>
      <c r="DV28" s="610"/>
      <c r="DW28" s="611">
        <v>18</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231128</v>
      </c>
      <c r="S29" s="609"/>
      <c r="T29" s="609"/>
      <c r="U29" s="609"/>
      <c r="V29" s="609"/>
      <c r="W29" s="609"/>
      <c r="X29" s="609"/>
      <c r="Y29" s="610"/>
      <c r="Z29" s="646">
        <v>0.6</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4056627</v>
      </c>
      <c r="CS29" s="621"/>
      <c r="CT29" s="621"/>
      <c r="CU29" s="621"/>
      <c r="CV29" s="621"/>
      <c r="CW29" s="621"/>
      <c r="CX29" s="621"/>
      <c r="CY29" s="622"/>
      <c r="CZ29" s="611">
        <v>10.1</v>
      </c>
      <c r="DA29" s="623"/>
      <c r="DB29" s="623"/>
      <c r="DC29" s="624"/>
      <c r="DD29" s="614">
        <v>3975544</v>
      </c>
      <c r="DE29" s="621"/>
      <c r="DF29" s="621"/>
      <c r="DG29" s="621"/>
      <c r="DH29" s="621"/>
      <c r="DI29" s="621"/>
      <c r="DJ29" s="621"/>
      <c r="DK29" s="622"/>
      <c r="DL29" s="614">
        <v>3913711</v>
      </c>
      <c r="DM29" s="621"/>
      <c r="DN29" s="621"/>
      <c r="DO29" s="621"/>
      <c r="DP29" s="621"/>
      <c r="DQ29" s="621"/>
      <c r="DR29" s="621"/>
      <c r="DS29" s="621"/>
      <c r="DT29" s="621"/>
      <c r="DU29" s="621"/>
      <c r="DV29" s="622"/>
      <c r="DW29" s="611">
        <v>18</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6967521</v>
      </c>
      <c r="S30" s="609"/>
      <c r="T30" s="609"/>
      <c r="U30" s="609"/>
      <c r="V30" s="609"/>
      <c r="W30" s="609"/>
      <c r="X30" s="609"/>
      <c r="Y30" s="610"/>
      <c r="Z30" s="646">
        <v>16.899999999999999</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78"/>
      <c r="BI30" s="678"/>
      <c r="BJ30" s="678"/>
      <c r="BK30" s="678"/>
      <c r="BL30" s="678"/>
      <c r="BM30" s="678"/>
      <c r="BN30" s="678"/>
      <c r="BO30" s="678"/>
      <c r="BP30" s="678"/>
      <c r="BQ30" s="679"/>
      <c r="BR30" s="660" t="s">
        <v>295</v>
      </c>
      <c r="BS30" s="678"/>
      <c r="BT30" s="678"/>
      <c r="BU30" s="678"/>
      <c r="BV30" s="678"/>
      <c r="BW30" s="678"/>
      <c r="BX30" s="678"/>
      <c r="BY30" s="678"/>
      <c r="BZ30" s="678"/>
      <c r="CA30" s="678"/>
      <c r="CB30" s="679"/>
      <c r="CD30" s="629"/>
      <c r="CE30" s="630"/>
      <c r="CF30" s="605" t="s">
        <v>296</v>
      </c>
      <c r="CG30" s="606"/>
      <c r="CH30" s="606"/>
      <c r="CI30" s="606"/>
      <c r="CJ30" s="606"/>
      <c r="CK30" s="606"/>
      <c r="CL30" s="606"/>
      <c r="CM30" s="606"/>
      <c r="CN30" s="606"/>
      <c r="CO30" s="606"/>
      <c r="CP30" s="606"/>
      <c r="CQ30" s="607"/>
      <c r="CR30" s="608">
        <v>3973678</v>
      </c>
      <c r="CS30" s="609"/>
      <c r="CT30" s="609"/>
      <c r="CU30" s="609"/>
      <c r="CV30" s="609"/>
      <c r="CW30" s="609"/>
      <c r="CX30" s="609"/>
      <c r="CY30" s="610"/>
      <c r="CZ30" s="611">
        <v>9.9</v>
      </c>
      <c r="DA30" s="623"/>
      <c r="DB30" s="623"/>
      <c r="DC30" s="624"/>
      <c r="DD30" s="614">
        <v>3901225</v>
      </c>
      <c r="DE30" s="609"/>
      <c r="DF30" s="609"/>
      <c r="DG30" s="609"/>
      <c r="DH30" s="609"/>
      <c r="DI30" s="609"/>
      <c r="DJ30" s="609"/>
      <c r="DK30" s="610"/>
      <c r="DL30" s="614">
        <v>3839392</v>
      </c>
      <c r="DM30" s="609"/>
      <c r="DN30" s="609"/>
      <c r="DO30" s="609"/>
      <c r="DP30" s="609"/>
      <c r="DQ30" s="609"/>
      <c r="DR30" s="609"/>
      <c r="DS30" s="609"/>
      <c r="DT30" s="609"/>
      <c r="DU30" s="609"/>
      <c r="DV30" s="610"/>
      <c r="DW30" s="611">
        <v>17.7</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80" t="s">
        <v>298</v>
      </c>
      <c r="AQ31" s="681"/>
      <c r="AR31" s="681"/>
      <c r="AS31" s="681"/>
      <c r="AT31" s="682" t="s">
        <v>299</v>
      </c>
      <c r="AU31" s="200"/>
      <c r="AV31" s="200"/>
      <c r="AW31" s="200"/>
      <c r="AX31" s="666" t="s">
        <v>177</v>
      </c>
      <c r="AY31" s="667"/>
      <c r="AZ31" s="667"/>
      <c r="BA31" s="667"/>
      <c r="BB31" s="667"/>
      <c r="BC31" s="667"/>
      <c r="BD31" s="667"/>
      <c r="BE31" s="667"/>
      <c r="BF31" s="668"/>
      <c r="BG31" s="670">
        <v>99.4</v>
      </c>
      <c r="BH31" s="671"/>
      <c r="BI31" s="671"/>
      <c r="BJ31" s="671"/>
      <c r="BK31" s="671"/>
      <c r="BL31" s="671"/>
      <c r="BM31" s="672">
        <v>98.4</v>
      </c>
      <c r="BN31" s="671"/>
      <c r="BO31" s="671"/>
      <c r="BP31" s="671"/>
      <c r="BQ31" s="673"/>
      <c r="BR31" s="670">
        <v>99.4</v>
      </c>
      <c r="BS31" s="671"/>
      <c r="BT31" s="671"/>
      <c r="BU31" s="671"/>
      <c r="BV31" s="671"/>
      <c r="BW31" s="671"/>
      <c r="BX31" s="672">
        <v>98.1</v>
      </c>
      <c r="BY31" s="671"/>
      <c r="BZ31" s="671"/>
      <c r="CA31" s="671"/>
      <c r="CB31" s="673"/>
      <c r="CD31" s="629"/>
      <c r="CE31" s="630"/>
      <c r="CF31" s="605" t="s">
        <v>300</v>
      </c>
      <c r="CG31" s="606"/>
      <c r="CH31" s="606"/>
      <c r="CI31" s="606"/>
      <c r="CJ31" s="606"/>
      <c r="CK31" s="606"/>
      <c r="CL31" s="606"/>
      <c r="CM31" s="606"/>
      <c r="CN31" s="606"/>
      <c r="CO31" s="606"/>
      <c r="CP31" s="606"/>
      <c r="CQ31" s="607"/>
      <c r="CR31" s="608">
        <v>82949</v>
      </c>
      <c r="CS31" s="621"/>
      <c r="CT31" s="621"/>
      <c r="CU31" s="621"/>
      <c r="CV31" s="621"/>
      <c r="CW31" s="621"/>
      <c r="CX31" s="621"/>
      <c r="CY31" s="622"/>
      <c r="CZ31" s="611">
        <v>0.2</v>
      </c>
      <c r="DA31" s="623"/>
      <c r="DB31" s="623"/>
      <c r="DC31" s="624"/>
      <c r="DD31" s="614">
        <v>74319</v>
      </c>
      <c r="DE31" s="621"/>
      <c r="DF31" s="621"/>
      <c r="DG31" s="621"/>
      <c r="DH31" s="621"/>
      <c r="DI31" s="621"/>
      <c r="DJ31" s="621"/>
      <c r="DK31" s="622"/>
      <c r="DL31" s="614">
        <v>74319</v>
      </c>
      <c r="DM31" s="621"/>
      <c r="DN31" s="621"/>
      <c r="DO31" s="621"/>
      <c r="DP31" s="621"/>
      <c r="DQ31" s="621"/>
      <c r="DR31" s="621"/>
      <c r="DS31" s="621"/>
      <c r="DT31" s="621"/>
      <c r="DU31" s="621"/>
      <c r="DV31" s="622"/>
      <c r="DW31" s="611">
        <v>0.3</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3729695</v>
      </c>
      <c r="S32" s="609"/>
      <c r="T32" s="609"/>
      <c r="U32" s="609"/>
      <c r="V32" s="609"/>
      <c r="W32" s="609"/>
      <c r="X32" s="609"/>
      <c r="Y32" s="610"/>
      <c r="Z32" s="646">
        <v>9.1</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3"/>
      <c r="AU32" s="196" t="s">
        <v>302</v>
      </c>
      <c r="AX32" s="605" t="s">
        <v>303</v>
      </c>
      <c r="AY32" s="606"/>
      <c r="AZ32" s="606"/>
      <c r="BA32" s="606"/>
      <c r="BB32" s="606"/>
      <c r="BC32" s="606"/>
      <c r="BD32" s="606"/>
      <c r="BE32" s="606"/>
      <c r="BF32" s="607"/>
      <c r="BG32" s="674">
        <v>99.5</v>
      </c>
      <c r="BH32" s="621"/>
      <c r="BI32" s="621"/>
      <c r="BJ32" s="621"/>
      <c r="BK32" s="621"/>
      <c r="BL32" s="621"/>
      <c r="BM32" s="612">
        <v>98.9</v>
      </c>
      <c r="BN32" s="621"/>
      <c r="BO32" s="621"/>
      <c r="BP32" s="621"/>
      <c r="BQ32" s="644"/>
      <c r="BR32" s="674">
        <v>99.4</v>
      </c>
      <c r="BS32" s="621"/>
      <c r="BT32" s="621"/>
      <c r="BU32" s="621"/>
      <c r="BV32" s="621"/>
      <c r="BW32" s="621"/>
      <c r="BX32" s="612">
        <v>98.7</v>
      </c>
      <c r="BY32" s="621"/>
      <c r="BZ32" s="621"/>
      <c r="CA32" s="621"/>
      <c r="CB32" s="644"/>
      <c r="CD32" s="631"/>
      <c r="CE32" s="632"/>
      <c r="CF32" s="605" t="s">
        <v>304</v>
      </c>
      <c r="CG32" s="606"/>
      <c r="CH32" s="606"/>
      <c r="CI32" s="606"/>
      <c r="CJ32" s="606"/>
      <c r="CK32" s="606"/>
      <c r="CL32" s="606"/>
      <c r="CM32" s="606"/>
      <c r="CN32" s="606"/>
      <c r="CO32" s="606"/>
      <c r="CP32" s="606"/>
      <c r="CQ32" s="607"/>
      <c r="CR32" s="608">
        <v>246</v>
      </c>
      <c r="CS32" s="609"/>
      <c r="CT32" s="609"/>
      <c r="CU32" s="609"/>
      <c r="CV32" s="609"/>
      <c r="CW32" s="609"/>
      <c r="CX32" s="609"/>
      <c r="CY32" s="610"/>
      <c r="CZ32" s="611">
        <v>0</v>
      </c>
      <c r="DA32" s="623"/>
      <c r="DB32" s="623"/>
      <c r="DC32" s="624"/>
      <c r="DD32" s="614">
        <v>246</v>
      </c>
      <c r="DE32" s="609"/>
      <c r="DF32" s="609"/>
      <c r="DG32" s="609"/>
      <c r="DH32" s="609"/>
      <c r="DI32" s="609"/>
      <c r="DJ32" s="609"/>
      <c r="DK32" s="610"/>
      <c r="DL32" s="614">
        <v>246</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151013</v>
      </c>
      <c r="S33" s="609"/>
      <c r="T33" s="609"/>
      <c r="U33" s="609"/>
      <c r="V33" s="609"/>
      <c r="W33" s="609"/>
      <c r="X33" s="609"/>
      <c r="Y33" s="610"/>
      <c r="Z33" s="646">
        <v>0.4</v>
      </c>
      <c r="AA33" s="646"/>
      <c r="AB33" s="646"/>
      <c r="AC33" s="646"/>
      <c r="AD33" s="647">
        <v>36574</v>
      </c>
      <c r="AE33" s="647"/>
      <c r="AF33" s="647"/>
      <c r="AG33" s="647"/>
      <c r="AH33" s="647"/>
      <c r="AI33" s="647"/>
      <c r="AJ33" s="647"/>
      <c r="AK33" s="647"/>
      <c r="AL33" s="611">
        <v>0.2</v>
      </c>
      <c r="AM33" s="612"/>
      <c r="AN33" s="612"/>
      <c r="AO33" s="648"/>
      <c r="AP33" s="651"/>
      <c r="AQ33" s="652"/>
      <c r="AR33" s="652"/>
      <c r="AS33" s="652"/>
      <c r="AT33" s="684"/>
      <c r="AU33" s="201"/>
      <c r="AV33" s="201"/>
      <c r="AW33" s="201"/>
      <c r="AX33" s="589" t="s">
        <v>306</v>
      </c>
      <c r="AY33" s="590"/>
      <c r="AZ33" s="590"/>
      <c r="BA33" s="590"/>
      <c r="BB33" s="590"/>
      <c r="BC33" s="590"/>
      <c r="BD33" s="590"/>
      <c r="BE33" s="590"/>
      <c r="BF33" s="591"/>
      <c r="BG33" s="669">
        <v>99.3</v>
      </c>
      <c r="BH33" s="593"/>
      <c r="BI33" s="593"/>
      <c r="BJ33" s="593"/>
      <c r="BK33" s="593"/>
      <c r="BL33" s="593"/>
      <c r="BM33" s="639">
        <v>98</v>
      </c>
      <c r="BN33" s="593"/>
      <c r="BO33" s="593"/>
      <c r="BP33" s="593"/>
      <c r="BQ33" s="656"/>
      <c r="BR33" s="669">
        <v>99.3</v>
      </c>
      <c r="BS33" s="593"/>
      <c r="BT33" s="593"/>
      <c r="BU33" s="593"/>
      <c r="BV33" s="593"/>
      <c r="BW33" s="593"/>
      <c r="BX33" s="639">
        <v>97.5</v>
      </c>
      <c r="BY33" s="593"/>
      <c r="BZ33" s="593"/>
      <c r="CA33" s="593"/>
      <c r="CB33" s="656"/>
      <c r="CD33" s="605" t="s">
        <v>307</v>
      </c>
      <c r="CE33" s="606"/>
      <c r="CF33" s="606"/>
      <c r="CG33" s="606"/>
      <c r="CH33" s="606"/>
      <c r="CI33" s="606"/>
      <c r="CJ33" s="606"/>
      <c r="CK33" s="606"/>
      <c r="CL33" s="606"/>
      <c r="CM33" s="606"/>
      <c r="CN33" s="606"/>
      <c r="CO33" s="606"/>
      <c r="CP33" s="606"/>
      <c r="CQ33" s="607"/>
      <c r="CR33" s="608">
        <v>14658765</v>
      </c>
      <c r="CS33" s="621"/>
      <c r="CT33" s="621"/>
      <c r="CU33" s="621"/>
      <c r="CV33" s="621"/>
      <c r="CW33" s="621"/>
      <c r="CX33" s="621"/>
      <c r="CY33" s="622"/>
      <c r="CZ33" s="611">
        <v>36.4</v>
      </c>
      <c r="DA33" s="623"/>
      <c r="DB33" s="623"/>
      <c r="DC33" s="624"/>
      <c r="DD33" s="614">
        <v>10938221</v>
      </c>
      <c r="DE33" s="621"/>
      <c r="DF33" s="621"/>
      <c r="DG33" s="621"/>
      <c r="DH33" s="621"/>
      <c r="DI33" s="621"/>
      <c r="DJ33" s="621"/>
      <c r="DK33" s="622"/>
      <c r="DL33" s="614">
        <v>8767678</v>
      </c>
      <c r="DM33" s="621"/>
      <c r="DN33" s="621"/>
      <c r="DO33" s="621"/>
      <c r="DP33" s="621"/>
      <c r="DQ33" s="621"/>
      <c r="DR33" s="621"/>
      <c r="DS33" s="621"/>
      <c r="DT33" s="621"/>
      <c r="DU33" s="621"/>
      <c r="DV33" s="622"/>
      <c r="DW33" s="611">
        <v>40.4</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545668</v>
      </c>
      <c r="S34" s="609"/>
      <c r="T34" s="609"/>
      <c r="U34" s="609"/>
      <c r="V34" s="609"/>
      <c r="W34" s="609"/>
      <c r="X34" s="609"/>
      <c r="Y34" s="610"/>
      <c r="Z34" s="646">
        <v>1.3</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309</v>
      </c>
      <c r="CE34" s="606"/>
      <c r="CF34" s="606"/>
      <c r="CG34" s="606"/>
      <c r="CH34" s="606"/>
      <c r="CI34" s="606"/>
      <c r="CJ34" s="606"/>
      <c r="CK34" s="606"/>
      <c r="CL34" s="606"/>
      <c r="CM34" s="606"/>
      <c r="CN34" s="606"/>
      <c r="CO34" s="606"/>
      <c r="CP34" s="606"/>
      <c r="CQ34" s="607"/>
      <c r="CR34" s="608">
        <v>6756064</v>
      </c>
      <c r="CS34" s="609"/>
      <c r="CT34" s="609"/>
      <c r="CU34" s="609"/>
      <c r="CV34" s="609"/>
      <c r="CW34" s="609"/>
      <c r="CX34" s="609"/>
      <c r="CY34" s="610"/>
      <c r="CZ34" s="611">
        <v>16.8</v>
      </c>
      <c r="DA34" s="623"/>
      <c r="DB34" s="623"/>
      <c r="DC34" s="624"/>
      <c r="DD34" s="614">
        <v>4934368</v>
      </c>
      <c r="DE34" s="609"/>
      <c r="DF34" s="609"/>
      <c r="DG34" s="609"/>
      <c r="DH34" s="609"/>
      <c r="DI34" s="609"/>
      <c r="DJ34" s="609"/>
      <c r="DK34" s="610"/>
      <c r="DL34" s="614">
        <v>4294974</v>
      </c>
      <c r="DM34" s="609"/>
      <c r="DN34" s="609"/>
      <c r="DO34" s="609"/>
      <c r="DP34" s="609"/>
      <c r="DQ34" s="609"/>
      <c r="DR34" s="609"/>
      <c r="DS34" s="609"/>
      <c r="DT34" s="609"/>
      <c r="DU34" s="609"/>
      <c r="DV34" s="610"/>
      <c r="DW34" s="611">
        <v>19.8</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792664</v>
      </c>
      <c r="S35" s="609"/>
      <c r="T35" s="609"/>
      <c r="U35" s="609"/>
      <c r="V35" s="609"/>
      <c r="W35" s="609"/>
      <c r="X35" s="609"/>
      <c r="Y35" s="610"/>
      <c r="Z35" s="646">
        <v>1.9</v>
      </c>
      <c r="AA35" s="646"/>
      <c r="AB35" s="646"/>
      <c r="AC35" s="646"/>
      <c r="AD35" s="647" t="s">
        <v>122</v>
      </c>
      <c r="AE35" s="647"/>
      <c r="AF35" s="647"/>
      <c r="AG35" s="647"/>
      <c r="AH35" s="647"/>
      <c r="AI35" s="647"/>
      <c r="AJ35" s="647"/>
      <c r="AK35" s="647"/>
      <c r="AL35" s="611" t="s">
        <v>122</v>
      </c>
      <c r="AM35" s="612"/>
      <c r="AN35" s="612"/>
      <c r="AO35" s="648"/>
      <c r="AP35" s="204"/>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328815</v>
      </c>
      <c r="CS35" s="621"/>
      <c r="CT35" s="621"/>
      <c r="CU35" s="621"/>
      <c r="CV35" s="621"/>
      <c r="CW35" s="621"/>
      <c r="CX35" s="621"/>
      <c r="CY35" s="622"/>
      <c r="CZ35" s="611">
        <v>0.8</v>
      </c>
      <c r="DA35" s="623"/>
      <c r="DB35" s="623"/>
      <c r="DC35" s="624"/>
      <c r="DD35" s="614">
        <v>295869</v>
      </c>
      <c r="DE35" s="621"/>
      <c r="DF35" s="621"/>
      <c r="DG35" s="621"/>
      <c r="DH35" s="621"/>
      <c r="DI35" s="621"/>
      <c r="DJ35" s="621"/>
      <c r="DK35" s="622"/>
      <c r="DL35" s="614">
        <v>295869</v>
      </c>
      <c r="DM35" s="621"/>
      <c r="DN35" s="621"/>
      <c r="DO35" s="621"/>
      <c r="DP35" s="621"/>
      <c r="DQ35" s="621"/>
      <c r="DR35" s="621"/>
      <c r="DS35" s="621"/>
      <c r="DT35" s="621"/>
      <c r="DU35" s="621"/>
      <c r="DV35" s="622"/>
      <c r="DW35" s="611">
        <v>1.4</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556522</v>
      </c>
      <c r="S36" s="609"/>
      <c r="T36" s="609"/>
      <c r="U36" s="609"/>
      <c r="V36" s="609"/>
      <c r="W36" s="609"/>
      <c r="X36" s="609"/>
      <c r="Y36" s="610"/>
      <c r="Z36" s="646">
        <v>1.4</v>
      </c>
      <c r="AA36" s="646"/>
      <c r="AB36" s="646"/>
      <c r="AC36" s="646"/>
      <c r="AD36" s="647" t="s">
        <v>122</v>
      </c>
      <c r="AE36" s="647"/>
      <c r="AF36" s="647"/>
      <c r="AG36" s="647"/>
      <c r="AH36" s="647"/>
      <c r="AI36" s="647"/>
      <c r="AJ36" s="647"/>
      <c r="AK36" s="647"/>
      <c r="AL36" s="611" t="s">
        <v>122</v>
      </c>
      <c r="AM36" s="612"/>
      <c r="AN36" s="612"/>
      <c r="AO36" s="648"/>
      <c r="AP36" s="204"/>
      <c r="AQ36" s="657" t="s">
        <v>315</v>
      </c>
      <c r="AR36" s="658"/>
      <c r="AS36" s="658"/>
      <c r="AT36" s="658"/>
      <c r="AU36" s="658"/>
      <c r="AV36" s="658"/>
      <c r="AW36" s="658"/>
      <c r="AX36" s="658"/>
      <c r="AY36" s="659"/>
      <c r="AZ36" s="663">
        <v>4132049</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111666</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3015686</v>
      </c>
      <c r="CS36" s="609"/>
      <c r="CT36" s="609"/>
      <c r="CU36" s="609"/>
      <c r="CV36" s="609"/>
      <c r="CW36" s="609"/>
      <c r="CX36" s="609"/>
      <c r="CY36" s="610"/>
      <c r="CZ36" s="611">
        <v>7.5</v>
      </c>
      <c r="DA36" s="623"/>
      <c r="DB36" s="623"/>
      <c r="DC36" s="624"/>
      <c r="DD36" s="614">
        <v>2415531</v>
      </c>
      <c r="DE36" s="609"/>
      <c r="DF36" s="609"/>
      <c r="DG36" s="609"/>
      <c r="DH36" s="609"/>
      <c r="DI36" s="609"/>
      <c r="DJ36" s="609"/>
      <c r="DK36" s="610"/>
      <c r="DL36" s="614">
        <v>1683157</v>
      </c>
      <c r="DM36" s="609"/>
      <c r="DN36" s="609"/>
      <c r="DO36" s="609"/>
      <c r="DP36" s="609"/>
      <c r="DQ36" s="609"/>
      <c r="DR36" s="609"/>
      <c r="DS36" s="609"/>
      <c r="DT36" s="609"/>
      <c r="DU36" s="609"/>
      <c r="DV36" s="610"/>
      <c r="DW36" s="611">
        <v>7.8</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732683</v>
      </c>
      <c r="S37" s="609"/>
      <c r="T37" s="609"/>
      <c r="U37" s="609"/>
      <c r="V37" s="609"/>
      <c r="W37" s="609"/>
      <c r="X37" s="609"/>
      <c r="Y37" s="610"/>
      <c r="Z37" s="646">
        <v>1.8</v>
      </c>
      <c r="AA37" s="646"/>
      <c r="AB37" s="646"/>
      <c r="AC37" s="646"/>
      <c r="AD37" s="647">
        <v>5932</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605659</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-2447</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751592</v>
      </c>
      <c r="CS37" s="621"/>
      <c r="CT37" s="621"/>
      <c r="CU37" s="621"/>
      <c r="CV37" s="621"/>
      <c r="CW37" s="621"/>
      <c r="CX37" s="621"/>
      <c r="CY37" s="622"/>
      <c r="CZ37" s="611">
        <v>1.9</v>
      </c>
      <c r="DA37" s="623"/>
      <c r="DB37" s="623"/>
      <c r="DC37" s="624"/>
      <c r="DD37" s="614">
        <v>746512</v>
      </c>
      <c r="DE37" s="621"/>
      <c r="DF37" s="621"/>
      <c r="DG37" s="621"/>
      <c r="DH37" s="621"/>
      <c r="DI37" s="621"/>
      <c r="DJ37" s="621"/>
      <c r="DK37" s="622"/>
      <c r="DL37" s="614">
        <v>708923</v>
      </c>
      <c r="DM37" s="621"/>
      <c r="DN37" s="621"/>
      <c r="DO37" s="621"/>
      <c r="DP37" s="621"/>
      <c r="DQ37" s="621"/>
      <c r="DR37" s="621"/>
      <c r="DS37" s="621"/>
      <c r="DT37" s="621"/>
      <c r="DU37" s="621"/>
      <c r="DV37" s="622"/>
      <c r="DW37" s="611">
        <v>3.3</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3365067</v>
      </c>
      <c r="S38" s="609"/>
      <c r="T38" s="609"/>
      <c r="U38" s="609"/>
      <c r="V38" s="609"/>
      <c r="W38" s="609"/>
      <c r="X38" s="609"/>
      <c r="Y38" s="610"/>
      <c r="Z38" s="646">
        <v>8.1999999999999993</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298736</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7962</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3227654</v>
      </c>
      <c r="CS38" s="609"/>
      <c r="CT38" s="609"/>
      <c r="CU38" s="609"/>
      <c r="CV38" s="609"/>
      <c r="CW38" s="609"/>
      <c r="CX38" s="609"/>
      <c r="CY38" s="610"/>
      <c r="CZ38" s="611">
        <v>8</v>
      </c>
      <c r="DA38" s="623"/>
      <c r="DB38" s="623"/>
      <c r="DC38" s="624"/>
      <c r="DD38" s="614">
        <v>2532573</v>
      </c>
      <c r="DE38" s="609"/>
      <c r="DF38" s="609"/>
      <c r="DG38" s="609"/>
      <c r="DH38" s="609"/>
      <c r="DI38" s="609"/>
      <c r="DJ38" s="609"/>
      <c r="DK38" s="610"/>
      <c r="DL38" s="614">
        <v>2409738</v>
      </c>
      <c r="DM38" s="609"/>
      <c r="DN38" s="609"/>
      <c r="DO38" s="609"/>
      <c r="DP38" s="609"/>
      <c r="DQ38" s="609"/>
      <c r="DR38" s="609"/>
      <c r="DS38" s="609"/>
      <c r="DT38" s="609"/>
      <c r="DU38" s="609"/>
      <c r="DV38" s="610"/>
      <c r="DW38" s="611">
        <v>11.1</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t="s">
        <v>122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12022</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942665</v>
      </c>
      <c r="CS39" s="621"/>
      <c r="CT39" s="621"/>
      <c r="CU39" s="621"/>
      <c r="CV39" s="621"/>
      <c r="CW39" s="621"/>
      <c r="CX39" s="621"/>
      <c r="CY39" s="622"/>
      <c r="CZ39" s="611">
        <v>2.2999999999999998</v>
      </c>
      <c r="DA39" s="623"/>
      <c r="DB39" s="623"/>
      <c r="DC39" s="624"/>
      <c r="DD39" s="614">
        <v>631653</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56867</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5"/>
      <c r="BM40" s="606" t="s">
        <v>333</v>
      </c>
      <c r="BN40" s="606"/>
      <c r="BO40" s="606"/>
      <c r="BP40" s="606"/>
      <c r="BQ40" s="606"/>
      <c r="BR40" s="606"/>
      <c r="BS40" s="606"/>
      <c r="BT40" s="606"/>
      <c r="BU40" s="607"/>
      <c r="BV40" s="608">
        <v>100</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387881</v>
      </c>
      <c r="CS40" s="609"/>
      <c r="CT40" s="609"/>
      <c r="CU40" s="609"/>
      <c r="CV40" s="609"/>
      <c r="CW40" s="609"/>
      <c r="CX40" s="609"/>
      <c r="CY40" s="610"/>
      <c r="CZ40" s="611">
        <v>1</v>
      </c>
      <c r="DA40" s="623"/>
      <c r="DB40" s="623"/>
      <c r="DC40" s="624"/>
      <c r="DD40" s="614">
        <v>128227</v>
      </c>
      <c r="DE40" s="609"/>
      <c r="DF40" s="609"/>
      <c r="DG40" s="609"/>
      <c r="DH40" s="609"/>
      <c r="DI40" s="609"/>
      <c r="DJ40" s="609"/>
      <c r="DK40" s="610"/>
      <c r="DL40" s="614">
        <v>83940</v>
      </c>
      <c r="DM40" s="609"/>
      <c r="DN40" s="609"/>
      <c r="DO40" s="609"/>
      <c r="DP40" s="609"/>
      <c r="DQ40" s="609"/>
      <c r="DR40" s="609"/>
      <c r="DS40" s="609"/>
      <c r="DT40" s="609"/>
      <c r="DU40" s="609"/>
      <c r="DV40" s="610"/>
      <c r="DW40" s="611">
        <v>0.4</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41196873</v>
      </c>
      <c r="S41" s="633"/>
      <c r="T41" s="633"/>
      <c r="U41" s="633"/>
      <c r="V41" s="633"/>
      <c r="W41" s="633"/>
      <c r="X41" s="633"/>
      <c r="Y41" s="636"/>
      <c r="Z41" s="637">
        <v>100</v>
      </c>
      <c r="AA41" s="637"/>
      <c r="AB41" s="637"/>
      <c r="AC41" s="637"/>
      <c r="AD41" s="638">
        <v>21656267</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629215</v>
      </c>
      <c r="BA41" s="609"/>
      <c r="BB41" s="609"/>
      <c r="BC41" s="609"/>
      <c r="BD41" s="621"/>
      <c r="BE41" s="621"/>
      <c r="BF41" s="644"/>
      <c r="BG41" s="649"/>
      <c r="BH41" s="650"/>
      <c r="BI41" s="650"/>
      <c r="BJ41" s="650"/>
      <c r="BK41" s="650"/>
      <c r="BL41" s="205"/>
      <c r="BM41" s="606" t="s">
        <v>337</v>
      </c>
      <c r="BN41" s="606"/>
      <c r="BO41" s="606"/>
      <c r="BP41" s="606"/>
      <c r="BQ41" s="606"/>
      <c r="BR41" s="606"/>
      <c r="BS41" s="606"/>
      <c r="BT41" s="606"/>
      <c r="BU41" s="607"/>
      <c r="BV41" s="608" t="s">
        <v>122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2598439</v>
      </c>
      <c r="BA42" s="633"/>
      <c r="BB42" s="633"/>
      <c r="BC42" s="633"/>
      <c r="BD42" s="593"/>
      <c r="BE42" s="593"/>
      <c r="BF42" s="656"/>
      <c r="BG42" s="651"/>
      <c r="BH42" s="652"/>
      <c r="BI42" s="652"/>
      <c r="BJ42" s="652"/>
      <c r="BK42" s="652"/>
      <c r="BL42" s="206"/>
      <c r="BM42" s="590" t="s">
        <v>340</v>
      </c>
      <c r="BN42" s="590"/>
      <c r="BO42" s="590"/>
      <c r="BP42" s="590"/>
      <c r="BQ42" s="590"/>
      <c r="BR42" s="590"/>
      <c r="BS42" s="590"/>
      <c r="BT42" s="590"/>
      <c r="BU42" s="591"/>
      <c r="BV42" s="592">
        <v>458</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6392092</v>
      </c>
      <c r="CS42" s="621"/>
      <c r="CT42" s="621"/>
      <c r="CU42" s="621"/>
      <c r="CV42" s="621"/>
      <c r="CW42" s="621"/>
      <c r="CX42" s="621"/>
      <c r="CY42" s="622"/>
      <c r="CZ42" s="611">
        <v>15.9</v>
      </c>
      <c r="DA42" s="623"/>
      <c r="DB42" s="623"/>
      <c r="DC42" s="624"/>
      <c r="DD42" s="614">
        <v>942194</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59943</v>
      </c>
      <c r="CS43" s="621"/>
      <c r="CT43" s="621"/>
      <c r="CU43" s="621"/>
      <c r="CV43" s="621"/>
      <c r="CW43" s="621"/>
      <c r="CX43" s="621"/>
      <c r="CY43" s="622"/>
      <c r="CZ43" s="611">
        <v>0.1</v>
      </c>
      <c r="DA43" s="623"/>
      <c r="DB43" s="623"/>
      <c r="DC43" s="624"/>
      <c r="DD43" s="614">
        <v>58441</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4174086</v>
      </c>
      <c r="CS44" s="609"/>
      <c r="CT44" s="609"/>
      <c r="CU44" s="609"/>
      <c r="CV44" s="609"/>
      <c r="CW44" s="609"/>
      <c r="CX44" s="609"/>
      <c r="CY44" s="610"/>
      <c r="CZ44" s="611">
        <v>10.4</v>
      </c>
      <c r="DA44" s="612"/>
      <c r="DB44" s="612"/>
      <c r="DC44" s="613"/>
      <c r="DD44" s="614">
        <v>727205</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1060588</v>
      </c>
      <c r="CS45" s="621"/>
      <c r="CT45" s="621"/>
      <c r="CU45" s="621"/>
      <c r="CV45" s="621"/>
      <c r="CW45" s="621"/>
      <c r="CX45" s="621"/>
      <c r="CY45" s="622"/>
      <c r="CZ45" s="611">
        <v>2.6</v>
      </c>
      <c r="DA45" s="623"/>
      <c r="DB45" s="623"/>
      <c r="DC45" s="624"/>
      <c r="DD45" s="614">
        <v>90064</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2803075</v>
      </c>
      <c r="CS46" s="609"/>
      <c r="CT46" s="609"/>
      <c r="CU46" s="609"/>
      <c r="CV46" s="609"/>
      <c r="CW46" s="609"/>
      <c r="CX46" s="609"/>
      <c r="CY46" s="610"/>
      <c r="CZ46" s="611">
        <v>7</v>
      </c>
      <c r="DA46" s="612"/>
      <c r="DB46" s="612"/>
      <c r="DC46" s="613"/>
      <c r="DD46" s="614">
        <v>601338</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v>2218006</v>
      </c>
      <c r="CS47" s="621"/>
      <c r="CT47" s="621"/>
      <c r="CU47" s="621"/>
      <c r="CV47" s="621"/>
      <c r="CW47" s="621"/>
      <c r="CX47" s="621"/>
      <c r="CY47" s="622"/>
      <c r="CZ47" s="611">
        <v>5.5</v>
      </c>
      <c r="DA47" s="623"/>
      <c r="DB47" s="623"/>
      <c r="DC47" s="624"/>
      <c r="DD47" s="614">
        <v>214989</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40284728</v>
      </c>
      <c r="CS49" s="593"/>
      <c r="CT49" s="593"/>
      <c r="CU49" s="593"/>
      <c r="CV49" s="593"/>
      <c r="CW49" s="593"/>
      <c r="CX49" s="593"/>
      <c r="CY49" s="594"/>
      <c r="CZ49" s="595">
        <v>100</v>
      </c>
      <c r="DA49" s="596"/>
      <c r="DB49" s="596"/>
      <c r="DC49" s="597"/>
      <c r="DD49" s="598">
        <v>24687385</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KAc1bmvBiiYbd5r9o+ORS5DsBFHLKnZHF7UcMpbm/unMc+wSzprZzAaU8mBRRe91dz2Pj2Qy8+dwcBrbVl/aNw==" saltValue="1tzEjvdoBlCNq0vFezJFg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election activeCell="AP33" sqref="AP33:AT33"/>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374</v>
      </c>
      <c r="C7" s="1035"/>
      <c r="D7" s="1035"/>
      <c r="E7" s="1035"/>
      <c r="F7" s="1035"/>
      <c r="G7" s="1035"/>
      <c r="H7" s="1035"/>
      <c r="I7" s="1035"/>
      <c r="J7" s="1035"/>
      <c r="K7" s="1035"/>
      <c r="L7" s="1035"/>
      <c r="M7" s="1035"/>
      <c r="N7" s="1035"/>
      <c r="O7" s="1035"/>
      <c r="P7" s="1036"/>
      <c r="Q7" s="1089">
        <v>41118</v>
      </c>
      <c r="R7" s="1090"/>
      <c r="S7" s="1090"/>
      <c r="T7" s="1090"/>
      <c r="U7" s="1090"/>
      <c r="V7" s="1090">
        <v>40206</v>
      </c>
      <c r="W7" s="1090"/>
      <c r="X7" s="1090"/>
      <c r="Y7" s="1090"/>
      <c r="Z7" s="1090"/>
      <c r="AA7" s="1090">
        <v>912</v>
      </c>
      <c r="AB7" s="1090"/>
      <c r="AC7" s="1090"/>
      <c r="AD7" s="1090"/>
      <c r="AE7" s="1091"/>
      <c r="AF7" s="1092">
        <v>783</v>
      </c>
      <c r="AG7" s="1093"/>
      <c r="AH7" s="1093"/>
      <c r="AI7" s="1093"/>
      <c r="AJ7" s="1094"/>
      <c r="AK7" s="1095">
        <v>795</v>
      </c>
      <c r="AL7" s="1096"/>
      <c r="AM7" s="1096"/>
      <c r="AN7" s="1096"/>
      <c r="AO7" s="1096"/>
      <c r="AP7" s="1096">
        <v>32279</v>
      </c>
      <c r="AQ7" s="1096"/>
      <c r="AR7" s="1096"/>
      <c r="AS7" s="1096"/>
      <c r="AT7" s="1096"/>
      <c r="AU7" s="1097" t="s">
        <v>567</v>
      </c>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t="s">
        <v>555</v>
      </c>
      <c r="BT7" s="1087"/>
      <c r="BU7" s="1087"/>
      <c r="BV7" s="1087"/>
      <c r="BW7" s="1087"/>
      <c r="BX7" s="1087"/>
      <c r="BY7" s="1087"/>
      <c r="BZ7" s="1087"/>
      <c r="CA7" s="1087"/>
      <c r="CB7" s="1087"/>
      <c r="CC7" s="1087"/>
      <c r="CD7" s="1087"/>
      <c r="CE7" s="1087"/>
      <c r="CF7" s="1087"/>
      <c r="CG7" s="1099"/>
      <c r="CH7" s="1083">
        <v>-3</v>
      </c>
      <c r="CI7" s="1084"/>
      <c r="CJ7" s="1084"/>
      <c r="CK7" s="1084"/>
      <c r="CL7" s="1085"/>
      <c r="CM7" s="1083">
        <v>59</v>
      </c>
      <c r="CN7" s="1084"/>
      <c r="CO7" s="1084"/>
      <c r="CP7" s="1084"/>
      <c r="CQ7" s="1085"/>
      <c r="CR7" s="1083">
        <v>3</v>
      </c>
      <c r="CS7" s="1084"/>
      <c r="CT7" s="1084"/>
      <c r="CU7" s="1084"/>
      <c r="CV7" s="1085"/>
      <c r="CW7" s="1083" t="s">
        <v>489</v>
      </c>
      <c r="CX7" s="1084"/>
      <c r="CY7" s="1084"/>
      <c r="CZ7" s="1084"/>
      <c r="DA7" s="1085"/>
      <c r="DB7" s="1083" t="s">
        <v>489</v>
      </c>
      <c r="DC7" s="1084"/>
      <c r="DD7" s="1084"/>
      <c r="DE7" s="1084"/>
      <c r="DF7" s="1085"/>
      <c r="DG7" s="1083" t="s">
        <v>489</v>
      </c>
      <c r="DH7" s="1084"/>
      <c r="DI7" s="1084"/>
      <c r="DJ7" s="1084"/>
      <c r="DK7" s="1085"/>
      <c r="DL7" s="1083" t="s">
        <v>489</v>
      </c>
      <c r="DM7" s="1084"/>
      <c r="DN7" s="1084"/>
      <c r="DO7" s="1084"/>
      <c r="DP7" s="1085"/>
      <c r="DQ7" s="1083" t="s">
        <v>489</v>
      </c>
      <c r="DR7" s="1084"/>
      <c r="DS7" s="1084"/>
      <c r="DT7" s="1084"/>
      <c r="DU7" s="1085"/>
      <c r="DV7" s="1086"/>
      <c r="DW7" s="1087"/>
      <c r="DX7" s="1087"/>
      <c r="DY7" s="1087"/>
      <c r="DZ7" s="1088"/>
      <c r="EA7" s="216"/>
    </row>
    <row r="8" spans="1:131" s="217" customFormat="1" ht="26.25" customHeight="1" x14ac:dyDescent="0.15">
      <c r="A8" s="220">
        <v>2</v>
      </c>
      <c r="B8" s="1017" t="s">
        <v>375</v>
      </c>
      <c r="C8" s="1018"/>
      <c r="D8" s="1018"/>
      <c r="E8" s="1018"/>
      <c r="F8" s="1018"/>
      <c r="G8" s="1018"/>
      <c r="H8" s="1018"/>
      <c r="I8" s="1018"/>
      <c r="J8" s="1018"/>
      <c r="K8" s="1018"/>
      <c r="L8" s="1018"/>
      <c r="M8" s="1018"/>
      <c r="N8" s="1018"/>
      <c r="O8" s="1018"/>
      <c r="P8" s="1019"/>
      <c r="Q8" s="1025">
        <v>2</v>
      </c>
      <c r="R8" s="1026"/>
      <c r="S8" s="1026"/>
      <c r="T8" s="1026"/>
      <c r="U8" s="1026"/>
      <c r="V8" s="1026">
        <v>2</v>
      </c>
      <c r="W8" s="1026"/>
      <c r="X8" s="1026"/>
      <c r="Y8" s="1026"/>
      <c r="Z8" s="1026"/>
      <c r="AA8" s="1026">
        <v>0</v>
      </c>
      <c r="AB8" s="1026"/>
      <c r="AC8" s="1026"/>
      <c r="AD8" s="1026"/>
      <c r="AE8" s="1027"/>
      <c r="AF8" s="1022" t="s">
        <v>122</v>
      </c>
      <c r="AG8" s="1023"/>
      <c r="AH8" s="1023"/>
      <c r="AI8" s="1023"/>
      <c r="AJ8" s="1024"/>
      <c r="AK8" s="1067" t="s">
        <v>489</v>
      </c>
      <c r="AL8" s="1068"/>
      <c r="AM8" s="1068"/>
      <c r="AN8" s="1068"/>
      <c r="AO8" s="1068"/>
      <c r="AP8" s="1068" t="s">
        <v>489</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t="s">
        <v>556</v>
      </c>
      <c r="BT8" s="980"/>
      <c r="BU8" s="980"/>
      <c r="BV8" s="980"/>
      <c r="BW8" s="980"/>
      <c r="BX8" s="980"/>
      <c r="BY8" s="980"/>
      <c r="BZ8" s="980"/>
      <c r="CA8" s="980"/>
      <c r="CB8" s="980"/>
      <c r="CC8" s="980"/>
      <c r="CD8" s="980"/>
      <c r="CE8" s="980"/>
      <c r="CF8" s="980"/>
      <c r="CG8" s="1001"/>
      <c r="CH8" s="976">
        <v>-16</v>
      </c>
      <c r="CI8" s="977"/>
      <c r="CJ8" s="977"/>
      <c r="CK8" s="977"/>
      <c r="CL8" s="978"/>
      <c r="CM8" s="976">
        <v>434</v>
      </c>
      <c r="CN8" s="977"/>
      <c r="CO8" s="977"/>
      <c r="CP8" s="977"/>
      <c r="CQ8" s="978"/>
      <c r="CR8" s="976">
        <v>2</v>
      </c>
      <c r="CS8" s="977"/>
      <c r="CT8" s="977"/>
      <c r="CU8" s="977"/>
      <c r="CV8" s="978"/>
      <c r="CW8" s="976" t="s">
        <v>489</v>
      </c>
      <c r="CX8" s="977"/>
      <c r="CY8" s="977"/>
      <c r="CZ8" s="977"/>
      <c r="DA8" s="978"/>
      <c r="DB8" s="976" t="s">
        <v>489</v>
      </c>
      <c r="DC8" s="977"/>
      <c r="DD8" s="977"/>
      <c r="DE8" s="977"/>
      <c r="DF8" s="978"/>
      <c r="DG8" s="976" t="s">
        <v>489</v>
      </c>
      <c r="DH8" s="977"/>
      <c r="DI8" s="977"/>
      <c r="DJ8" s="977"/>
      <c r="DK8" s="978"/>
      <c r="DL8" s="976" t="s">
        <v>489</v>
      </c>
      <c r="DM8" s="977"/>
      <c r="DN8" s="977"/>
      <c r="DO8" s="977"/>
      <c r="DP8" s="978"/>
      <c r="DQ8" s="976" t="s">
        <v>489</v>
      </c>
      <c r="DR8" s="977"/>
      <c r="DS8" s="977"/>
      <c r="DT8" s="977"/>
      <c r="DU8" s="978"/>
      <c r="DV8" s="979"/>
      <c r="DW8" s="980"/>
      <c r="DX8" s="980"/>
      <c r="DY8" s="980"/>
      <c r="DZ8" s="981"/>
      <c r="EA8" s="216"/>
    </row>
    <row r="9" spans="1:131" s="217" customFormat="1" ht="26.25" customHeight="1" x14ac:dyDescent="0.15">
      <c r="A9" s="220">
        <v>3</v>
      </c>
      <c r="B9" s="1017" t="s">
        <v>376</v>
      </c>
      <c r="C9" s="1018"/>
      <c r="D9" s="1018"/>
      <c r="E9" s="1018"/>
      <c r="F9" s="1018"/>
      <c r="G9" s="1018"/>
      <c r="H9" s="1018"/>
      <c r="I9" s="1018"/>
      <c r="J9" s="1018"/>
      <c r="K9" s="1018"/>
      <c r="L9" s="1018"/>
      <c r="M9" s="1018"/>
      <c r="N9" s="1018"/>
      <c r="O9" s="1018"/>
      <c r="P9" s="1019"/>
      <c r="Q9" s="1025">
        <v>129</v>
      </c>
      <c r="R9" s="1026"/>
      <c r="S9" s="1026"/>
      <c r="T9" s="1026"/>
      <c r="U9" s="1026"/>
      <c r="V9" s="1026">
        <v>129</v>
      </c>
      <c r="W9" s="1026"/>
      <c r="X9" s="1026"/>
      <c r="Y9" s="1026"/>
      <c r="Z9" s="1026"/>
      <c r="AA9" s="1026">
        <v>0</v>
      </c>
      <c r="AB9" s="1026"/>
      <c r="AC9" s="1026"/>
      <c r="AD9" s="1026"/>
      <c r="AE9" s="1027"/>
      <c r="AF9" s="1022">
        <v>0</v>
      </c>
      <c r="AG9" s="1023"/>
      <c r="AH9" s="1023"/>
      <c r="AI9" s="1023"/>
      <c r="AJ9" s="1024"/>
      <c r="AK9" s="1067">
        <v>95</v>
      </c>
      <c r="AL9" s="1068"/>
      <c r="AM9" s="1068"/>
      <c r="AN9" s="1068"/>
      <c r="AO9" s="1068"/>
      <c r="AP9" s="1068">
        <v>197</v>
      </c>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t="s">
        <v>557</v>
      </c>
      <c r="BT9" s="980"/>
      <c r="BU9" s="980"/>
      <c r="BV9" s="980"/>
      <c r="BW9" s="980"/>
      <c r="BX9" s="980"/>
      <c r="BY9" s="980"/>
      <c r="BZ9" s="980"/>
      <c r="CA9" s="980"/>
      <c r="CB9" s="980"/>
      <c r="CC9" s="980"/>
      <c r="CD9" s="980"/>
      <c r="CE9" s="980"/>
      <c r="CF9" s="980"/>
      <c r="CG9" s="1001"/>
      <c r="CH9" s="976">
        <v>36</v>
      </c>
      <c r="CI9" s="977"/>
      <c r="CJ9" s="977"/>
      <c r="CK9" s="977"/>
      <c r="CL9" s="978"/>
      <c r="CM9" s="976">
        <v>214</v>
      </c>
      <c r="CN9" s="977"/>
      <c r="CO9" s="977"/>
      <c r="CP9" s="977"/>
      <c r="CQ9" s="978"/>
      <c r="CR9" s="976">
        <v>33</v>
      </c>
      <c r="CS9" s="977"/>
      <c r="CT9" s="977"/>
      <c r="CU9" s="977"/>
      <c r="CV9" s="978"/>
      <c r="CW9" s="976" t="s">
        <v>489</v>
      </c>
      <c r="CX9" s="977"/>
      <c r="CY9" s="977"/>
      <c r="CZ9" s="977"/>
      <c r="DA9" s="978"/>
      <c r="DB9" s="976" t="s">
        <v>489</v>
      </c>
      <c r="DC9" s="977"/>
      <c r="DD9" s="977"/>
      <c r="DE9" s="977"/>
      <c r="DF9" s="978"/>
      <c r="DG9" s="976" t="s">
        <v>489</v>
      </c>
      <c r="DH9" s="977"/>
      <c r="DI9" s="977"/>
      <c r="DJ9" s="977"/>
      <c r="DK9" s="978"/>
      <c r="DL9" s="976" t="s">
        <v>489</v>
      </c>
      <c r="DM9" s="977"/>
      <c r="DN9" s="977"/>
      <c r="DO9" s="977"/>
      <c r="DP9" s="978"/>
      <c r="DQ9" s="976" t="s">
        <v>489</v>
      </c>
      <c r="DR9" s="977"/>
      <c r="DS9" s="977"/>
      <c r="DT9" s="977"/>
      <c r="DU9" s="978"/>
      <c r="DV9" s="979"/>
      <c r="DW9" s="980"/>
      <c r="DX9" s="980"/>
      <c r="DY9" s="980"/>
      <c r="DZ9" s="981"/>
      <c r="EA9" s="216"/>
    </row>
    <row r="10" spans="1:131" s="217" customFormat="1" ht="26.25" customHeight="1" x14ac:dyDescent="0.15">
      <c r="A10" s="220">
        <v>4</v>
      </c>
      <c r="B10" s="1017" t="s">
        <v>377</v>
      </c>
      <c r="C10" s="1018"/>
      <c r="D10" s="1018"/>
      <c r="E10" s="1018"/>
      <c r="F10" s="1018"/>
      <c r="G10" s="1018"/>
      <c r="H10" s="1018"/>
      <c r="I10" s="1018"/>
      <c r="J10" s="1018"/>
      <c r="K10" s="1018"/>
      <c r="L10" s="1018"/>
      <c r="M10" s="1018"/>
      <c r="N10" s="1018"/>
      <c r="O10" s="1018"/>
      <c r="P10" s="1019"/>
      <c r="Q10" s="1025">
        <v>161</v>
      </c>
      <c r="R10" s="1026"/>
      <c r="S10" s="1026"/>
      <c r="T10" s="1026"/>
      <c r="U10" s="1026"/>
      <c r="V10" s="1026">
        <v>161</v>
      </c>
      <c r="W10" s="1026"/>
      <c r="X10" s="1026"/>
      <c r="Y10" s="1026"/>
      <c r="Z10" s="1026"/>
      <c r="AA10" s="1026">
        <v>0</v>
      </c>
      <c r="AB10" s="1026"/>
      <c r="AC10" s="1026"/>
      <c r="AD10" s="1026"/>
      <c r="AE10" s="1027"/>
      <c r="AF10" s="1022" t="s">
        <v>122</v>
      </c>
      <c r="AG10" s="1023"/>
      <c r="AH10" s="1023"/>
      <c r="AI10" s="1023"/>
      <c r="AJ10" s="1024"/>
      <c r="AK10" s="1067">
        <v>116</v>
      </c>
      <c r="AL10" s="1068"/>
      <c r="AM10" s="1068"/>
      <c r="AN10" s="1068"/>
      <c r="AO10" s="1068"/>
      <c r="AP10" s="1068" t="s">
        <v>489</v>
      </c>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t="s">
        <v>558</v>
      </c>
      <c r="BT10" s="980"/>
      <c r="BU10" s="980"/>
      <c r="BV10" s="980"/>
      <c r="BW10" s="980"/>
      <c r="BX10" s="980"/>
      <c r="BY10" s="980"/>
      <c r="BZ10" s="980"/>
      <c r="CA10" s="980"/>
      <c r="CB10" s="980"/>
      <c r="CC10" s="980"/>
      <c r="CD10" s="980"/>
      <c r="CE10" s="980"/>
      <c r="CF10" s="980"/>
      <c r="CG10" s="1001"/>
      <c r="CH10" s="976">
        <v>6</v>
      </c>
      <c r="CI10" s="977"/>
      <c r="CJ10" s="977"/>
      <c r="CK10" s="977"/>
      <c r="CL10" s="978"/>
      <c r="CM10" s="976">
        <v>126</v>
      </c>
      <c r="CN10" s="977"/>
      <c r="CO10" s="977"/>
      <c r="CP10" s="977"/>
      <c r="CQ10" s="978"/>
      <c r="CR10" s="976">
        <v>49</v>
      </c>
      <c r="CS10" s="977"/>
      <c r="CT10" s="977"/>
      <c r="CU10" s="977"/>
      <c r="CV10" s="978"/>
      <c r="CW10" s="976" t="s">
        <v>489</v>
      </c>
      <c r="CX10" s="977"/>
      <c r="CY10" s="977"/>
      <c r="CZ10" s="977"/>
      <c r="DA10" s="978"/>
      <c r="DB10" s="976" t="s">
        <v>489</v>
      </c>
      <c r="DC10" s="977"/>
      <c r="DD10" s="977"/>
      <c r="DE10" s="977"/>
      <c r="DF10" s="978"/>
      <c r="DG10" s="976" t="s">
        <v>489</v>
      </c>
      <c r="DH10" s="977"/>
      <c r="DI10" s="977"/>
      <c r="DJ10" s="977"/>
      <c r="DK10" s="978"/>
      <c r="DL10" s="976" t="s">
        <v>489</v>
      </c>
      <c r="DM10" s="977"/>
      <c r="DN10" s="977"/>
      <c r="DO10" s="977"/>
      <c r="DP10" s="978"/>
      <c r="DQ10" s="976" t="s">
        <v>489</v>
      </c>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t="s">
        <v>559</v>
      </c>
      <c r="BT11" s="980"/>
      <c r="BU11" s="980"/>
      <c r="BV11" s="980"/>
      <c r="BW11" s="980"/>
      <c r="BX11" s="980"/>
      <c r="BY11" s="980"/>
      <c r="BZ11" s="980"/>
      <c r="CA11" s="980"/>
      <c r="CB11" s="980"/>
      <c r="CC11" s="980"/>
      <c r="CD11" s="980"/>
      <c r="CE11" s="980"/>
      <c r="CF11" s="980"/>
      <c r="CG11" s="1001"/>
      <c r="CH11" s="976">
        <v>-9</v>
      </c>
      <c r="CI11" s="977"/>
      <c r="CJ11" s="977"/>
      <c r="CK11" s="977"/>
      <c r="CL11" s="978"/>
      <c r="CM11" s="976">
        <v>572</v>
      </c>
      <c r="CN11" s="977"/>
      <c r="CO11" s="977"/>
      <c r="CP11" s="977"/>
      <c r="CQ11" s="978"/>
      <c r="CR11" s="976">
        <v>380</v>
      </c>
      <c r="CS11" s="977"/>
      <c r="CT11" s="977"/>
      <c r="CU11" s="977"/>
      <c r="CV11" s="978"/>
      <c r="CW11" s="976">
        <v>7</v>
      </c>
      <c r="CX11" s="977"/>
      <c r="CY11" s="977"/>
      <c r="CZ11" s="977"/>
      <c r="DA11" s="978"/>
      <c r="DB11" s="976" t="s">
        <v>489</v>
      </c>
      <c r="DC11" s="977"/>
      <c r="DD11" s="977"/>
      <c r="DE11" s="977"/>
      <c r="DF11" s="978"/>
      <c r="DG11" s="976" t="s">
        <v>489</v>
      </c>
      <c r="DH11" s="977"/>
      <c r="DI11" s="977"/>
      <c r="DJ11" s="977"/>
      <c r="DK11" s="978"/>
      <c r="DL11" s="976" t="s">
        <v>489</v>
      </c>
      <c r="DM11" s="977"/>
      <c r="DN11" s="977"/>
      <c r="DO11" s="977"/>
      <c r="DP11" s="978"/>
      <c r="DQ11" s="976" t="s">
        <v>489</v>
      </c>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t="s">
        <v>560</v>
      </c>
      <c r="BT12" s="980"/>
      <c r="BU12" s="980"/>
      <c r="BV12" s="980"/>
      <c r="BW12" s="980"/>
      <c r="BX12" s="980"/>
      <c r="BY12" s="980"/>
      <c r="BZ12" s="980"/>
      <c r="CA12" s="980"/>
      <c r="CB12" s="980"/>
      <c r="CC12" s="980"/>
      <c r="CD12" s="980"/>
      <c r="CE12" s="980"/>
      <c r="CF12" s="980"/>
      <c r="CG12" s="1001"/>
      <c r="CH12" s="976">
        <v>-1</v>
      </c>
      <c r="CI12" s="977"/>
      <c r="CJ12" s="977"/>
      <c r="CK12" s="977"/>
      <c r="CL12" s="978"/>
      <c r="CM12" s="976">
        <v>0</v>
      </c>
      <c r="CN12" s="977"/>
      <c r="CO12" s="977"/>
      <c r="CP12" s="977"/>
      <c r="CQ12" s="978"/>
      <c r="CR12" s="976">
        <v>10</v>
      </c>
      <c r="CS12" s="977"/>
      <c r="CT12" s="977"/>
      <c r="CU12" s="977"/>
      <c r="CV12" s="978"/>
      <c r="CW12" s="976" t="s">
        <v>489</v>
      </c>
      <c r="CX12" s="977"/>
      <c r="CY12" s="977"/>
      <c r="CZ12" s="977"/>
      <c r="DA12" s="978"/>
      <c r="DB12" s="976" t="s">
        <v>489</v>
      </c>
      <c r="DC12" s="977"/>
      <c r="DD12" s="977"/>
      <c r="DE12" s="977"/>
      <c r="DF12" s="978"/>
      <c r="DG12" s="976" t="s">
        <v>489</v>
      </c>
      <c r="DH12" s="977"/>
      <c r="DI12" s="977"/>
      <c r="DJ12" s="977"/>
      <c r="DK12" s="978"/>
      <c r="DL12" s="976" t="s">
        <v>489</v>
      </c>
      <c r="DM12" s="977"/>
      <c r="DN12" s="977"/>
      <c r="DO12" s="977"/>
      <c r="DP12" s="978"/>
      <c r="DQ12" s="976" t="s">
        <v>489</v>
      </c>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t="s">
        <v>561</v>
      </c>
      <c r="BT13" s="980"/>
      <c r="BU13" s="980"/>
      <c r="BV13" s="980"/>
      <c r="BW13" s="980"/>
      <c r="BX13" s="980"/>
      <c r="BY13" s="980"/>
      <c r="BZ13" s="980"/>
      <c r="CA13" s="980"/>
      <c r="CB13" s="980"/>
      <c r="CC13" s="980"/>
      <c r="CD13" s="980"/>
      <c r="CE13" s="980"/>
      <c r="CF13" s="980"/>
      <c r="CG13" s="1001"/>
      <c r="CH13" s="976">
        <v>0</v>
      </c>
      <c r="CI13" s="977"/>
      <c r="CJ13" s="977"/>
      <c r="CK13" s="977"/>
      <c r="CL13" s="978"/>
      <c r="CM13" s="976">
        <v>13</v>
      </c>
      <c r="CN13" s="977"/>
      <c r="CO13" s="977"/>
      <c r="CP13" s="977"/>
      <c r="CQ13" s="978"/>
      <c r="CR13" s="976">
        <v>6</v>
      </c>
      <c r="CS13" s="977"/>
      <c r="CT13" s="977"/>
      <c r="CU13" s="977"/>
      <c r="CV13" s="978"/>
      <c r="CW13" s="976" t="s">
        <v>489</v>
      </c>
      <c r="CX13" s="977"/>
      <c r="CY13" s="977"/>
      <c r="CZ13" s="977"/>
      <c r="DA13" s="978"/>
      <c r="DB13" s="976" t="s">
        <v>489</v>
      </c>
      <c r="DC13" s="977"/>
      <c r="DD13" s="977"/>
      <c r="DE13" s="977"/>
      <c r="DF13" s="978"/>
      <c r="DG13" s="976" t="s">
        <v>489</v>
      </c>
      <c r="DH13" s="977"/>
      <c r="DI13" s="977"/>
      <c r="DJ13" s="977"/>
      <c r="DK13" s="978"/>
      <c r="DL13" s="976" t="s">
        <v>489</v>
      </c>
      <c r="DM13" s="977"/>
      <c r="DN13" s="977"/>
      <c r="DO13" s="977"/>
      <c r="DP13" s="978"/>
      <c r="DQ13" s="976" t="s">
        <v>489</v>
      </c>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378</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379</v>
      </c>
      <c r="B23" s="924" t="s">
        <v>380</v>
      </c>
      <c r="C23" s="925"/>
      <c r="D23" s="925"/>
      <c r="E23" s="925"/>
      <c r="F23" s="925"/>
      <c r="G23" s="925"/>
      <c r="H23" s="925"/>
      <c r="I23" s="925"/>
      <c r="J23" s="925"/>
      <c r="K23" s="925"/>
      <c r="L23" s="925"/>
      <c r="M23" s="925"/>
      <c r="N23" s="925"/>
      <c r="O23" s="925"/>
      <c r="P23" s="935"/>
      <c r="Q23" s="1054">
        <v>41197</v>
      </c>
      <c r="R23" s="1048"/>
      <c r="S23" s="1048"/>
      <c r="T23" s="1048"/>
      <c r="U23" s="1048"/>
      <c r="V23" s="1048">
        <v>40285</v>
      </c>
      <c r="W23" s="1048"/>
      <c r="X23" s="1048"/>
      <c r="Y23" s="1048"/>
      <c r="Z23" s="1048"/>
      <c r="AA23" s="1048">
        <v>912</v>
      </c>
      <c r="AB23" s="1048"/>
      <c r="AC23" s="1048"/>
      <c r="AD23" s="1048"/>
      <c r="AE23" s="1055"/>
      <c r="AF23" s="1056">
        <v>783</v>
      </c>
      <c r="AG23" s="1048"/>
      <c r="AH23" s="1048"/>
      <c r="AI23" s="1048"/>
      <c r="AJ23" s="1057"/>
      <c r="AK23" s="1058"/>
      <c r="AL23" s="1059"/>
      <c r="AM23" s="1059"/>
      <c r="AN23" s="1059"/>
      <c r="AO23" s="1059"/>
      <c r="AP23" s="1048">
        <v>32476</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381</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382</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383</v>
      </c>
      <c r="R26" s="989"/>
      <c r="S26" s="989"/>
      <c r="T26" s="989"/>
      <c r="U26" s="990"/>
      <c r="V26" s="988" t="s">
        <v>384</v>
      </c>
      <c r="W26" s="989"/>
      <c r="X26" s="989"/>
      <c r="Y26" s="989"/>
      <c r="Z26" s="990"/>
      <c r="AA26" s="988" t="s">
        <v>385</v>
      </c>
      <c r="AB26" s="989"/>
      <c r="AC26" s="989"/>
      <c r="AD26" s="989"/>
      <c r="AE26" s="989"/>
      <c r="AF26" s="1042" t="s">
        <v>386</v>
      </c>
      <c r="AG26" s="995"/>
      <c r="AH26" s="995"/>
      <c r="AI26" s="995"/>
      <c r="AJ26" s="1043"/>
      <c r="AK26" s="989" t="s">
        <v>387</v>
      </c>
      <c r="AL26" s="989"/>
      <c r="AM26" s="989"/>
      <c r="AN26" s="989"/>
      <c r="AO26" s="990"/>
      <c r="AP26" s="988" t="s">
        <v>388</v>
      </c>
      <c r="AQ26" s="989"/>
      <c r="AR26" s="989"/>
      <c r="AS26" s="989"/>
      <c r="AT26" s="990"/>
      <c r="AU26" s="988" t="s">
        <v>389</v>
      </c>
      <c r="AV26" s="989"/>
      <c r="AW26" s="989"/>
      <c r="AX26" s="989"/>
      <c r="AY26" s="990"/>
      <c r="AZ26" s="988" t="s">
        <v>390</v>
      </c>
      <c r="BA26" s="989"/>
      <c r="BB26" s="989"/>
      <c r="BC26" s="989"/>
      <c r="BD26" s="990"/>
      <c r="BE26" s="988" t="s">
        <v>364</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391</v>
      </c>
      <c r="C28" s="1035"/>
      <c r="D28" s="1035"/>
      <c r="E28" s="1035"/>
      <c r="F28" s="1035"/>
      <c r="G28" s="1035"/>
      <c r="H28" s="1035"/>
      <c r="I28" s="1035"/>
      <c r="J28" s="1035"/>
      <c r="K28" s="1035"/>
      <c r="L28" s="1035"/>
      <c r="M28" s="1035"/>
      <c r="N28" s="1035"/>
      <c r="O28" s="1035"/>
      <c r="P28" s="1036"/>
      <c r="Q28" s="1037">
        <v>7837</v>
      </c>
      <c r="R28" s="1038"/>
      <c r="S28" s="1038"/>
      <c r="T28" s="1038"/>
      <c r="U28" s="1038"/>
      <c r="V28" s="1038">
        <v>7725</v>
      </c>
      <c r="W28" s="1038"/>
      <c r="X28" s="1038"/>
      <c r="Y28" s="1038"/>
      <c r="Z28" s="1038"/>
      <c r="AA28" s="1038">
        <v>112</v>
      </c>
      <c r="AB28" s="1038"/>
      <c r="AC28" s="1038"/>
      <c r="AD28" s="1038"/>
      <c r="AE28" s="1039"/>
      <c r="AF28" s="1040">
        <v>112</v>
      </c>
      <c r="AG28" s="1038"/>
      <c r="AH28" s="1038"/>
      <c r="AI28" s="1038"/>
      <c r="AJ28" s="1041"/>
      <c r="AK28" s="1029">
        <v>635</v>
      </c>
      <c r="AL28" s="1030"/>
      <c r="AM28" s="1030"/>
      <c r="AN28" s="1030"/>
      <c r="AO28" s="1030"/>
      <c r="AP28" s="1030" t="s">
        <v>489</v>
      </c>
      <c r="AQ28" s="1030"/>
      <c r="AR28" s="1030"/>
      <c r="AS28" s="1030"/>
      <c r="AT28" s="1030"/>
      <c r="AU28" s="1030" t="s">
        <v>489</v>
      </c>
      <c r="AV28" s="1030"/>
      <c r="AW28" s="1030"/>
      <c r="AX28" s="1030"/>
      <c r="AY28" s="1030"/>
      <c r="AZ28" s="1031" t="s">
        <v>489</v>
      </c>
      <c r="BA28" s="1031"/>
      <c r="BB28" s="1031"/>
      <c r="BC28" s="1031"/>
      <c r="BD28" s="1031"/>
      <c r="BE28" s="1032" t="s">
        <v>568</v>
      </c>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392</v>
      </c>
      <c r="C29" s="1018"/>
      <c r="D29" s="1018"/>
      <c r="E29" s="1018"/>
      <c r="F29" s="1018"/>
      <c r="G29" s="1018"/>
      <c r="H29" s="1018"/>
      <c r="I29" s="1018"/>
      <c r="J29" s="1018"/>
      <c r="K29" s="1018"/>
      <c r="L29" s="1018"/>
      <c r="M29" s="1018"/>
      <c r="N29" s="1018"/>
      <c r="O29" s="1018"/>
      <c r="P29" s="1019"/>
      <c r="Q29" s="1025">
        <v>7503</v>
      </c>
      <c r="R29" s="1026"/>
      <c r="S29" s="1026"/>
      <c r="T29" s="1026"/>
      <c r="U29" s="1026"/>
      <c r="V29" s="1026">
        <v>7316</v>
      </c>
      <c r="W29" s="1026"/>
      <c r="X29" s="1026"/>
      <c r="Y29" s="1026"/>
      <c r="Z29" s="1026"/>
      <c r="AA29" s="1026">
        <v>186</v>
      </c>
      <c r="AB29" s="1026"/>
      <c r="AC29" s="1026"/>
      <c r="AD29" s="1026"/>
      <c r="AE29" s="1027"/>
      <c r="AF29" s="1022">
        <v>186</v>
      </c>
      <c r="AG29" s="1023"/>
      <c r="AH29" s="1023"/>
      <c r="AI29" s="1023"/>
      <c r="AJ29" s="1024"/>
      <c r="AK29" s="967">
        <v>1116</v>
      </c>
      <c r="AL29" s="958"/>
      <c r="AM29" s="958"/>
      <c r="AN29" s="958"/>
      <c r="AO29" s="958"/>
      <c r="AP29" s="958" t="s">
        <v>489</v>
      </c>
      <c r="AQ29" s="958"/>
      <c r="AR29" s="958"/>
      <c r="AS29" s="958"/>
      <c r="AT29" s="958"/>
      <c r="AU29" s="958" t="s">
        <v>489</v>
      </c>
      <c r="AV29" s="958"/>
      <c r="AW29" s="958"/>
      <c r="AX29" s="958"/>
      <c r="AY29" s="958"/>
      <c r="AZ29" s="1028" t="s">
        <v>489</v>
      </c>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393</v>
      </c>
      <c r="C30" s="1018"/>
      <c r="D30" s="1018"/>
      <c r="E30" s="1018"/>
      <c r="F30" s="1018"/>
      <c r="G30" s="1018"/>
      <c r="H30" s="1018"/>
      <c r="I30" s="1018"/>
      <c r="J30" s="1018"/>
      <c r="K30" s="1018"/>
      <c r="L30" s="1018"/>
      <c r="M30" s="1018"/>
      <c r="N30" s="1018"/>
      <c r="O30" s="1018"/>
      <c r="P30" s="1019"/>
      <c r="Q30" s="1025">
        <v>1224</v>
      </c>
      <c r="R30" s="1026"/>
      <c r="S30" s="1026"/>
      <c r="T30" s="1026"/>
      <c r="U30" s="1026"/>
      <c r="V30" s="1026">
        <v>1222</v>
      </c>
      <c r="W30" s="1026"/>
      <c r="X30" s="1026"/>
      <c r="Y30" s="1026"/>
      <c r="Z30" s="1026"/>
      <c r="AA30" s="1026">
        <v>2</v>
      </c>
      <c r="AB30" s="1026"/>
      <c r="AC30" s="1026"/>
      <c r="AD30" s="1026"/>
      <c r="AE30" s="1027"/>
      <c r="AF30" s="1022">
        <v>2</v>
      </c>
      <c r="AG30" s="1023"/>
      <c r="AH30" s="1023"/>
      <c r="AI30" s="1023"/>
      <c r="AJ30" s="1024"/>
      <c r="AK30" s="967">
        <v>346</v>
      </c>
      <c r="AL30" s="958"/>
      <c r="AM30" s="958"/>
      <c r="AN30" s="958"/>
      <c r="AO30" s="958"/>
      <c r="AP30" s="958" t="s">
        <v>489</v>
      </c>
      <c r="AQ30" s="958"/>
      <c r="AR30" s="958"/>
      <c r="AS30" s="958"/>
      <c r="AT30" s="958"/>
      <c r="AU30" s="958" t="s">
        <v>489</v>
      </c>
      <c r="AV30" s="958"/>
      <c r="AW30" s="958"/>
      <c r="AX30" s="958"/>
      <c r="AY30" s="958"/>
      <c r="AZ30" s="1028" t="s">
        <v>489</v>
      </c>
      <c r="BA30" s="1028"/>
      <c r="BB30" s="1028"/>
      <c r="BC30" s="1028"/>
      <c r="BD30" s="1028"/>
      <c r="BE30" s="959"/>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394</v>
      </c>
      <c r="C31" s="1018"/>
      <c r="D31" s="1018"/>
      <c r="E31" s="1018"/>
      <c r="F31" s="1018"/>
      <c r="G31" s="1018"/>
      <c r="H31" s="1018"/>
      <c r="I31" s="1018"/>
      <c r="J31" s="1018"/>
      <c r="K31" s="1018"/>
      <c r="L31" s="1018"/>
      <c r="M31" s="1018"/>
      <c r="N31" s="1018"/>
      <c r="O31" s="1018"/>
      <c r="P31" s="1019"/>
      <c r="Q31" s="1025">
        <v>1205</v>
      </c>
      <c r="R31" s="1026"/>
      <c r="S31" s="1026"/>
      <c r="T31" s="1026"/>
      <c r="U31" s="1026"/>
      <c r="V31" s="1026">
        <v>1101</v>
      </c>
      <c r="W31" s="1026"/>
      <c r="X31" s="1026"/>
      <c r="Y31" s="1026"/>
      <c r="Z31" s="1026"/>
      <c r="AA31" s="1026">
        <v>103</v>
      </c>
      <c r="AB31" s="1026"/>
      <c r="AC31" s="1026"/>
      <c r="AD31" s="1026"/>
      <c r="AE31" s="1027"/>
      <c r="AF31" s="1022">
        <v>2102</v>
      </c>
      <c r="AG31" s="1023"/>
      <c r="AH31" s="1023"/>
      <c r="AI31" s="1023"/>
      <c r="AJ31" s="1024"/>
      <c r="AK31" s="967">
        <v>299</v>
      </c>
      <c r="AL31" s="958"/>
      <c r="AM31" s="958"/>
      <c r="AN31" s="958"/>
      <c r="AO31" s="958"/>
      <c r="AP31" s="958">
        <v>3724</v>
      </c>
      <c r="AQ31" s="958"/>
      <c r="AR31" s="958"/>
      <c r="AS31" s="958"/>
      <c r="AT31" s="958"/>
      <c r="AU31" s="958">
        <v>1035</v>
      </c>
      <c r="AV31" s="958"/>
      <c r="AW31" s="958"/>
      <c r="AX31" s="958"/>
      <c r="AY31" s="958"/>
      <c r="AZ31" s="1028" t="s">
        <v>489</v>
      </c>
      <c r="BA31" s="1028"/>
      <c r="BB31" s="1028"/>
      <c r="BC31" s="1028"/>
      <c r="BD31" s="1028"/>
      <c r="BE31" s="959" t="s">
        <v>395</v>
      </c>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396</v>
      </c>
      <c r="C32" s="1018"/>
      <c r="D32" s="1018"/>
      <c r="E32" s="1018"/>
      <c r="F32" s="1018"/>
      <c r="G32" s="1018"/>
      <c r="H32" s="1018"/>
      <c r="I32" s="1018"/>
      <c r="J32" s="1018"/>
      <c r="K32" s="1018"/>
      <c r="L32" s="1018"/>
      <c r="M32" s="1018"/>
      <c r="N32" s="1018"/>
      <c r="O32" s="1018"/>
      <c r="P32" s="1019"/>
      <c r="Q32" s="1025">
        <v>2031</v>
      </c>
      <c r="R32" s="1026"/>
      <c r="S32" s="1026"/>
      <c r="T32" s="1026"/>
      <c r="U32" s="1026"/>
      <c r="V32" s="1026">
        <v>2026</v>
      </c>
      <c r="W32" s="1026"/>
      <c r="X32" s="1026"/>
      <c r="Y32" s="1026"/>
      <c r="Z32" s="1026"/>
      <c r="AA32" s="1026">
        <v>5</v>
      </c>
      <c r="AB32" s="1026"/>
      <c r="AC32" s="1026"/>
      <c r="AD32" s="1026"/>
      <c r="AE32" s="1027"/>
      <c r="AF32" s="1022">
        <v>886</v>
      </c>
      <c r="AG32" s="1023"/>
      <c r="AH32" s="1023"/>
      <c r="AI32" s="1023"/>
      <c r="AJ32" s="1024"/>
      <c r="AK32" s="967">
        <v>606</v>
      </c>
      <c r="AL32" s="958"/>
      <c r="AM32" s="958"/>
      <c r="AN32" s="958"/>
      <c r="AO32" s="958"/>
      <c r="AP32" s="958">
        <v>9603</v>
      </c>
      <c r="AQ32" s="958"/>
      <c r="AR32" s="958"/>
      <c r="AS32" s="958"/>
      <c r="AT32" s="958"/>
      <c r="AU32" s="958">
        <v>4609</v>
      </c>
      <c r="AV32" s="958"/>
      <c r="AW32" s="958"/>
      <c r="AX32" s="958"/>
      <c r="AY32" s="958"/>
      <c r="AZ32" s="1028" t="s">
        <v>489</v>
      </c>
      <c r="BA32" s="1028"/>
      <c r="BB32" s="1028"/>
      <c r="BC32" s="1028"/>
      <c r="BD32" s="1028"/>
      <c r="BE32" s="959" t="s">
        <v>395</v>
      </c>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397</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379</v>
      </c>
      <c r="B63" s="924" t="s">
        <v>398</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3288</v>
      </c>
      <c r="AG63" s="946"/>
      <c r="AH63" s="946"/>
      <c r="AI63" s="946"/>
      <c r="AJ63" s="1009"/>
      <c r="AK63" s="1010"/>
      <c r="AL63" s="950"/>
      <c r="AM63" s="950"/>
      <c r="AN63" s="950"/>
      <c r="AO63" s="950"/>
      <c r="AP63" s="946">
        <v>13326</v>
      </c>
      <c r="AQ63" s="946"/>
      <c r="AR63" s="946"/>
      <c r="AS63" s="946"/>
      <c r="AT63" s="946"/>
      <c r="AU63" s="946">
        <v>5644</v>
      </c>
      <c r="AV63" s="946"/>
      <c r="AW63" s="946"/>
      <c r="AX63" s="946"/>
      <c r="AY63" s="946"/>
      <c r="AZ63" s="1004"/>
      <c r="BA63" s="1004"/>
      <c r="BB63" s="1004"/>
      <c r="BC63" s="1004"/>
      <c r="BD63" s="1004"/>
      <c r="BE63" s="1005"/>
      <c r="BF63" s="940"/>
      <c r="BG63" s="940"/>
      <c r="BH63" s="940"/>
      <c r="BI63" s="1006"/>
      <c r="BJ63" s="1005" t="s">
        <v>122</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400</v>
      </c>
      <c r="B66" s="983"/>
      <c r="C66" s="983"/>
      <c r="D66" s="983"/>
      <c r="E66" s="983"/>
      <c r="F66" s="983"/>
      <c r="G66" s="983"/>
      <c r="H66" s="983"/>
      <c r="I66" s="983"/>
      <c r="J66" s="983"/>
      <c r="K66" s="983"/>
      <c r="L66" s="983"/>
      <c r="M66" s="983"/>
      <c r="N66" s="983"/>
      <c r="O66" s="983"/>
      <c r="P66" s="984"/>
      <c r="Q66" s="988" t="s">
        <v>383</v>
      </c>
      <c r="R66" s="989"/>
      <c r="S66" s="989"/>
      <c r="T66" s="989"/>
      <c r="U66" s="990"/>
      <c r="V66" s="988" t="s">
        <v>384</v>
      </c>
      <c r="W66" s="989"/>
      <c r="X66" s="989"/>
      <c r="Y66" s="989"/>
      <c r="Z66" s="990"/>
      <c r="AA66" s="988" t="s">
        <v>385</v>
      </c>
      <c r="AB66" s="989"/>
      <c r="AC66" s="989"/>
      <c r="AD66" s="989"/>
      <c r="AE66" s="990"/>
      <c r="AF66" s="994" t="s">
        <v>386</v>
      </c>
      <c r="AG66" s="995"/>
      <c r="AH66" s="995"/>
      <c r="AI66" s="995"/>
      <c r="AJ66" s="996"/>
      <c r="AK66" s="988" t="s">
        <v>387</v>
      </c>
      <c r="AL66" s="983"/>
      <c r="AM66" s="983"/>
      <c r="AN66" s="983"/>
      <c r="AO66" s="984"/>
      <c r="AP66" s="988" t="s">
        <v>388</v>
      </c>
      <c r="AQ66" s="989"/>
      <c r="AR66" s="989"/>
      <c r="AS66" s="989"/>
      <c r="AT66" s="990"/>
      <c r="AU66" s="988" t="s">
        <v>401</v>
      </c>
      <c r="AV66" s="989"/>
      <c r="AW66" s="989"/>
      <c r="AX66" s="989"/>
      <c r="AY66" s="990"/>
      <c r="AZ66" s="988" t="s">
        <v>364</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562</v>
      </c>
      <c r="C68" s="973"/>
      <c r="D68" s="973"/>
      <c r="E68" s="973"/>
      <c r="F68" s="973"/>
      <c r="G68" s="973"/>
      <c r="H68" s="973"/>
      <c r="I68" s="973"/>
      <c r="J68" s="973"/>
      <c r="K68" s="973"/>
      <c r="L68" s="973"/>
      <c r="M68" s="973"/>
      <c r="N68" s="973"/>
      <c r="O68" s="973"/>
      <c r="P68" s="974"/>
      <c r="Q68" s="975">
        <v>21</v>
      </c>
      <c r="R68" s="969"/>
      <c r="S68" s="969"/>
      <c r="T68" s="969"/>
      <c r="U68" s="969"/>
      <c r="V68" s="969">
        <v>23</v>
      </c>
      <c r="W68" s="969"/>
      <c r="X68" s="969"/>
      <c r="Y68" s="969"/>
      <c r="Z68" s="969"/>
      <c r="AA68" s="969">
        <v>-1</v>
      </c>
      <c r="AB68" s="969"/>
      <c r="AC68" s="969"/>
      <c r="AD68" s="969"/>
      <c r="AE68" s="969"/>
      <c r="AF68" s="969">
        <v>-1</v>
      </c>
      <c r="AG68" s="969"/>
      <c r="AH68" s="969"/>
      <c r="AI68" s="969"/>
      <c r="AJ68" s="969"/>
      <c r="AK68" s="969" t="s">
        <v>489</v>
      </c>
      <c r="AL68" s="969"/>
      <c r="AM68" s="969"/>
      <c r="AN68" s="969"/>
      <c r="AO68" s="969"/>
      <c r="AP68" s="969" t="s">
        <v>489</v>
      </c>
      <c r="AQ68" s="969"/>
      <c r="AR68" s="969"/>
      <c r="AS68" s="969"/>
      <c r="AT68" s="969"/>
      <c r="AU68" s="969" t="s">
        <v>489</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563</v>
      </c>
      <c r="C69" s="962"/>
      <c r="D69" s="962"/>
      <c r="E69" s="962"/>
      <c r="F69" s="962"/>
      <c r="G69" s="962"/>
      <c r="H69" s="962"/>
      <c r="I69" s="962"/>
      <c r="J69" s="962"/>
      <c r="K69" s="962"/>
      <c r="L69" s="962"/>
      <c r="M69" s="962"/>
      <c r="N69" s="962"/>
      <c r="O69" s="962"/>
      <c r="P69" s="963"/>
      <c r="Q69" s="964">
        <v>72</v>
      </c>
      <c r="R69" s="958"/>
      <c r="S69" s="958"/>
      <c r="T69" s="958"/>
      <c r="U69" s="958"/>
      <c r="V69" s="958">
        <v>61</v>
      </c>
      <c r="W69" s="958"/>
      <c r="X69" s="958"/>
      <c r="Y69" s="958"/>
      <c r="Z69" s="958"/>
      <c r="AA69" s="958">
        <v>11</v>
      </c>
      <c r="AB69" s="958"/>
      <c r="AC69" s="958"/>
      <c r="AD69" s="958"/>
      <c r="AE69" s="958"/>
      <c r="AF69" s="958">
        <v>11</v>
      </c>
      <c r="AG69" s="958"/>
      <c r="AH69" s="958"/>
      <c r="AI69" s="958"/>
      <c r="AJ69" s="958"/>
      <c r="AK69" s="958" t="s">
        <v>489</v>
      </c>
      <c r="AL69" s="958"/>
      <c r="AM69" s="958"/>
      <c r="AN69" s="958"/>
      <c r="AO69" s="958"/>
      <c r="AP69" s="958" t="s">
        <v>489</v>
      </c>
      <c r="AQ69" s="958"/>
      <c r="AR69" s="958"/>
      <c r="AS69" s="958"/>
      <c r="AT69" s="958"/>
      <c r="AU69" s="958" t="s">
        <v>489</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564</v>
      </c>
      <c r="C70" s="962"/>
      <c r="D70" s="962"/>
      <c r="E70" s="962"/>
      <c r="F70" s="962"/>
      <c r="G70" s="962"/>
      <c r="H70" s="962"/>
      <c r="I70" s="962"/>
      <c r="J70" s="962"/>
      <c r="K70" s="962"/>
      <c r="L70" s="962"/>
      <c r="M70" s="962"/>
      <c r="N70" s="962"/>
      <c r="O70" s="962"/>
      <c r="P70" s="963"/>
      <c r="Q70" s="964">
        <v>407</v>
      </c>
      <c r="R70" s="958"/>
      <c r="S70" s="958"/>
      <c r="T70" s="958"/>
      <c r="U70" s="958"/>
      <c r="V70" s="958">
        <v>217</v>
      </c>
      <c r="W70" s="958"/>
      <c r="X70" s="958"/>
      <c r="Y70" s="958"/>
      <c r="Z70" s="958"/>
      <c r="AA70" s="958">
        <v>190</v>
      </c>
      <c r="AB70" s="958"/>
      <c r="AC70" s="958"/>
      <c r="AD70" s="958"/>
      <c r="AE70" s="958"/>
      <c r="AF70" s="958">
        <v>190</v>
      </c>
      <c r="AG70" s="958"/>
      <c r="AH70" s="958"/>
      <c r="AI70" s="958"/>
      <c r="AJ70" s="958"/>
      <c r="AK70" s="958">
        <v>114</v>
      </c>
      <c r="AL70" s="958"/>
      <c r="AM70" s="958"/>
      <c r="AN70" s="958"/>
      <c r="AO70" s="958"/>
      <c r="AP70" s="958" t="s">
        <v>489</v>
      </c>
      <c r="AQ70" s="958"/>
      <c r="AR70" s="958"/>
      <c r="AS70" s="958"/>
      <c r="AT70" s="958"/>
      <c r="AU70" s="958" t="s">
        <v>489</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565</v>
      </c>
      <c r="C71" s="962"/>
      <c r="D71" s="962"/>
      <c r="E71" s="962"/>
      <c r="F71" s="962"/>
      <c r="G71" s="962"/>
      <c r="H71" s="962"/>
      <c r="I71" s="962"/>
      <c r="J71" s="962"/>
      <c r="K71" s="962"/>
      <c r="L71" s="962"/>
      <c r="M71" s="962"/>
      <c r="N71" s="962"/>
      <c r="O71" s="962"/>
      <c r="P71" s="963"/>
      <c r="Q71" s="964">
        <v>218789</v>
      </c>
      <c r="R71" s="958"/>
      <c r="S71" s="958"/>
      <c r="T71" s="958"/>
      <c r="U71" s="958"/>
      <c r="V71" s="958">
        <v>212178</v>
      </c>
      <c r="W71" s="958"/>
      <c r="X71" s="958"/>
      <c r="Y71" s="958"/>
      <c r="Z71" s="958"/>
      <c r="AA71" s="958">
        <v>6611</v>
      </c>
      <c r="AB71" s="958"/>
      <c r="AC71" s="958"/>
      <c r="AD71" s="958"/>
      <c r="AE71" s="958"/>
      <c r="AF71" s="958">
        <v>6611</v>
      </c>
      <c r="AG71" s="958"/>
      <c r="AH71" s="958"/>
      <c r="AI71" s="958"/>
      <c r="AJ71" s="958"/>
      <c r="AK71" s="958" t="s">
        <v>489</v>
      </c>
      <c r="AL71" s="958"/>
      <c r="AM71" s="958"/>
      <c r="AN71" s="958"/>
      <c r="AO71" s="958"/>
      <c r="AP71" s="958" t="s">
        <v>489</v>
      </c>
      <c r="AQ71" s="958"/>
      <c r="AR71" s="958"/>
      <c r="AS71" s="958"/>
      <c r="AT71" s="958"/>
      <c r="AU71" s="958" t="s">
        <v>489</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566</v>
      </c>
      <c r="C72" s="962"/>
      <c r="D72" s="962"/>
      <c r="E72" s="962"/>
      <c r="F72" s="962"/>
      <c r="G72" s="962"/>
      <c r="H72" s="962"/>
      <c r="I72" s="962"/>
      <c r="J72" s="962"/>
      <c r="K72" s="962"/>
      <c r="L72" s="962"/>
      <c r="M72" s="962"/>
      <c r="N72" s="962"/>
      <c r="O72" s="962"/>
      <c r="P72" s="963"/>
      <c r="Q72" s="964">
        <v>1742</v>
      </c>
      <c r="R72" s="958"/>
      <c r="S72" s="958"/>
      <c r="T72" s="958"/>
      <c r="U72" s="958"/>
      <c r="V72" s="958">
        <v>1733</v>
      </c>
      <c r="W72" s="958"/>
      <c r="X72" s="958"/>
      <c r="Y72" s="958"/>
      <c r="Z72" s="958"/>
      <c r="AA72" s="958">
        <v>8</v>
      </c>
      <c r="AB72" s="958"/>
      <c r="AC72" s="958"/>
      <c r="AD72" s="958"/>
      <c r="AE72" s="958"/>
      <c r="AF72" s="958">
        <v>8</v>
      </c>
      <c r="AG72" s="958"/>
      <c r="AH72" s="958"/>
      <c r="AI72" s="958"/>
      <c r="AJ72" s="958"/>
      <c r="AK72" s="958">
        <v>15</v>
      </c>
      <c r="AL72" s="958"/>
      <c r="AM72" s="958"/>
      <c r="AN72" s="958"/>
      <c r="AO72" s="958"/>
      <c r="AP72" s="958">
        <v>989</v>
      </c>
      <c r="AQ72" s="958"/>
      <c r="AR72" s="958"/>
      <c r="AS72" s="958"/>
      <c r="AT72" s="958"/>
      <c r="AU72" s="958">
        <v>652</v>
      </c>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c r="C73" s="962"/>
      <c r="D73" s="962"/>
      <c r="E73" s="962"/>
      <c r="F73" s="962"/>
      <c r="G73" s="962"/>
      <c r="H73" s="962"/>
      <c r="I73" s="962"/>
      <c r="J73" s="962"/>
      <c r="K73" s="962"/>
      <c r="L73" s="962"/>
      <c r="M73" s="962"/>
      <c r="N73" s="962"/>
      <c r="O73" s="962"/>
      <c r="P73" s="963"/>
      <c r="Q73" s="964"/>
      <c r="R73" s="958"/>
      <c r="S73" s="958"/>
      <c r="T73" s="958"/>
      <c r="U73" s="958"/>
      <c r="V73" s="958"/>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c r="C74" s="962"/>
      <c r="D74" s="962"/>
      <c r="E74" s="962"/>
      <c r="F74" s="962"/>
      <c r="G74" s="962"/>
      <c r="H74" s="962"/>
      <c r="I74" s="962"/>
      <c r="J74" s="962"/>
      <c r="K74" s="962"/>
      <c r="L74" s="962"/>
      <c r="M74" s="962"/>
      <c r="N74" s="962"/>
      <c r="O74" s="962"/>
      <c r="P74" s="963"/>
      <c r="Q74" s="964"/>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379</v>
      </c>
      <c r="B88" s="924" t="s">
        <v>402</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6819</v>
      </c>
      <c r="AG88" s="946"/>
      <c r="AH88" s="946"/>
      <c r="AI88" s="946"/>
      <c r="AJ88" s="946"/>
      <c r="AK88" s="950"/>
      <c r="AL88" s="950"/>
      <c r="AM88" s="950"/>
      <c r="AN88" s="950"/>
      <c r="AO88" s="950"/>
      <c r="AP88" s="946">
        <v>989</v>
      </c>
      <c r="AQ88" s="946"/>
      <c r="AR88" s="946"/>
      <c r="AS88" s="946"/>
      <c r="AT88" s="946"/>
      <c r="AU88" s="946">
        <v>652</v>
      </c>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379</v>
      </c>
      <c r="BR102" s="924" t="s">
        <v>403</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483</v>
      </c>
      <c r="CS102" s="940"/>
      <c r="CT102" s="940"/>
      <c r="CU102" s="940"/>
      <c r="CV102" s="941"/>
      <c r="CW102" s="939">
        <v>58</v>
      </c>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404</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405</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408</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409</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411</v>
      </c>
      <c r="AB109" s="883"/>
      <c r="AC109" s="883"/>
      <c r="AD109" s="883"/>
      <c r="AE109" s="884"/>
      <c r="AF109" s="885" t="s">
        <v>412</v>
      </c>
      <c r="AG109" s="883"/>
      <c r="AH109" s="883"/>
      <c r="AI109" s="883"/>
      <c r="AJ109" s="884"/>
      <c r="AK109" s="885" t="s">
        <v>294</v>
      </c>
      <c r="AL109" s="883"/>
      <c r="AM109" s="883"/>
      <c r="AN109" s="883"/>
      <c r="AO109" s="884"/>
      <c r="AP109" s="885" t="s">
        <v>413</v>
      </c>
      <c r="AQ109" s="883"/>
      <c r="AR109" s="883"/>
      <c r="AS109" s="883"/>
      <c r="AT109" s="916"/>
      <c r="AU109" s="882" t="s">
        <v>410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411</v>
      </c>
      <c r="BR109" s="883"/>
      <c r="BS109" s="883"/>
      <c r="BT109" s="883"/>
      <c r="BU109" s="884"/>
      <c r="BV109" s="885" t="s">
        <v>412</v>
      </c>
      <c r="BW109" s="883"/>
      <c r="BX109" s="883"/>
      <c r="BY109" s="883"/>
      <c r="BZ109" s="884"/>
      <c r="CA109" s="885" t="s">
        <v>294</v>
      </c>
      <c r="CB109" s="883"/>
      <c r="CC109" s="883"/>
      <c r="CD109" s="883"/>
      <c r="CE109" s="884"/>
      <c r="CF109" s="923" t="s">
        <v>413</v>
      </c>
      <c r="CG109" s="923"/>
      <c r="CH109" s="923"/>
      <c r="CI109" s="923"/>
      <c r="CJ109" s="923"/>
      <c r="CK109" s="885" t="s">
        <v>414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411</v>
      </c>
      <c r="DH109" s="883"/>
      <c r="DI109" s="883"/>
      <c r="DJ109" s="883"/>
      <c r="DK109" s="884"/>
      <c r="DL109" s="885" t="s">
        <v>412</v>
      </c>
      <c r="DM109" s="883"/>
      <c r="DN109" s="883"/>
      <c r="DO109" s="883"/>
      <c r="DP109" s="884"/>
      <c r="DQ109" s="885" t="s">
        <v>294</v>
      </c>
      <c r="DR109" s="883"/>
      <c r="DS109" s="883"/>
      <c r="DT109" s="883"/>
      <c r="DU109" s="884"/>
      <c r="DV109" s="885" t="s">
        <v>413</v>
      </c>
      <c r="DW109" s="883"/>
      <c r="DX109" s="883"/>
      <c r="DY109" s="883"/>
      <c r="DZ109" s="916"/>
    </row>
    <row r="110" spans="1:131" s="212" customFormat="1" ht="26.25" customHeight="1" x14ac:dyDescent="0.15">
      <c r="A110" s="794" t="s">
        <v>415</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4381507</v>
      </c>
      <c r="AB110" s="876"/>
      <c r="AC110" s="876"/>
      <c r="AD110" s="876"/>
      <c r="AE110" s="877"/>
      <c r="AF110" s="878">
        <v>4282584</v>
      </c>
      <c r="AG110" s="876"/>
      <c r="AH110" s="876"/>
      <c r="AI110" s="876"/>
      <c r="AJ110" s="877"/>
      <c r="AK110" s="878">
        <v>3994794</v>
      </c>
      <c r="AL110" s="876"/>
      <c r="AM110" s="876"/>
      <c r="AN110" s="876"/>
      <c r="AO110" s="877"/>
      <c r="AP110" s="879">
        <v>22.3</v>
      </c>
      <c r="AQ110" s="880"/>
      <c r="AR110" s="880"/>
      <c r="AS110" s="880"/>
      <c r="AT110" s="881"/>
      <c r="AU110" s="917" t="s">
        <v>69</v>
      </c>
      <c r="AV110" s="918"/>
      <c r="AW110" s="918"/>
      <c r="AX110" s="918"/>
      <c r="AY110" s="918"/>
      <c r="AZ110" s="847" t="s">
        <v>416</v>
      </c>
      <c r="BA110" s="795"/>
      <c r="BB110" s="795"/>
      <c r="BC110" s="795"/>
      <c r="BD110" s="795"/>
      <c r="BE110" s="795"/>
      <c r="BF110" s="795"/>
      <c r="BG110" s="795"/>
      <c r="BH110" s="795"/>
      <c r="BI110" s="795"/>
      <c r="BJ110" s="795"/>
      <c r="BK110" s="795"/>
      <c r="BL110" s="795"/>
      <c r="BM110" s="795"/>
      <c r="BN110" s="795"/>
      <c r="BO110" s="795"/>
      <c r="BP110" s="796"/>
      <c r="BQ110" s="848">
        <v>34332117</v>
      </c>
      <c r="BR110" s="829"/>
      <c r="BS110" s="829"/>
      <c r="BT110" s="829"/>
      <c r="BU110" s="829"/>
      <c r="BV110" s="829">
        <v>33084375</v>
      </c>
      <c r="BW110" s="829"/>
      <c r="BX110" s="829"/>
      <c r="BY110" s="829"/>
      <c r="BZ110" s="829"/>
      <c r="CA110" s="829">
        <v>32475764</v>
      </c>
      <c r="CB110" s="829"/>
      <c r="CC110" s="829"/>
      <c r="CD110" s="829"/>
      <c r="CE110" s="829"/>
      <c r="CF110" s="853">
        <v>181.3</v>
      </c>
      <c r="CG110" s="854"/>
      <c r="CH110" s="854"/>
      <c r="CI110" s="854"/>
      <c r="CJ110" s="854"/>
      <c r="CK110" s="913" t="s">
        <v>417</v>
      </c>
      <c r="CL110" s="806"/>
      <c r="CM110" s="847" t="s">
        <v>418</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419</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420</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421</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422</v>
      </c>
      <c r="B112" s="900"/>
      <c r="C112" s="739" t="s">
        <v>423</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424</v>
      </c>
      <c r="BA112" s="739"/>
      <c r="BB112" s="739"/>
      <c r="BC112" s="739"/>
      <c r="BD112" s="739"/>
      <c r="BE112" s="739"/>
      <c r="BF112" s="739"/>
      <c r="BG112" s="739"/>
      <c r="BH112" s="739"/>
      <c r="BI112" s="739"/>
      <c r="BJ112" s="739"/>
      <c r="BK112" s="739"/>
      <c r="BL112" s="739"/>
      <c r="BM112" s="739"/>
      <c r="BN112" s="739"/>
      <c r="BO112" s="739"/>
      <c r="BP112" s="740"/>
      <c r="BQ112" s="803">
        <v>5873644</v>
      </c>
      <c r="BR112" s="804"/>
      <c r="BS112" s="804"/>
      <c r="BT112" s="804"/>
      <c r="BU112" s="804"/>
      <c r="BV112" s="804">
        <v>5810308</v>
      </c>
      <c r="BW112" s="804"/>
      <c r="BX112" s="804"/>
      <c r="BY112" s="804"/>
      <c r="BZ112" s="804"/>
      <c r="CA112" s="804">
        <v>5644400</v>
      </c>
      <c r="CB112" s="804"/>
      <c r="CC112" s="804"/>
      <c r="CD112" s="804"/>
      <c r="CE112" s="804"/>
      <c r="CF112" s="862">
        <v>31.5</v>
      </c>
      <c r="CG112" s="863"/>
      <c r="CH112" s="863"/>
      <c r="CI112" s="863"/>
      <c r="CJ112" s="863"/>
      <c r="CK112" s="914"/>
      <c r="CL112" s="808"/>
      <c r="CM112" s="802" t="s">
        <v>425</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426</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591065</v>
      </c>
      <c r="AB113" s="906"/>
      <c r="AC113" s="906"/>
      <c r="AD113" s="906"/>
      <c r="AE113" s="907"/>
      <c r="AF113" s="908">
        <v>611621</v>
      </c>
      <c r="AG113" s="906"/>
      <c r="AH113" s="906"/>
      <c r="AI113" s="906"/>
      <c r="AJ113" s="907"/>
      <c r="AK113" s="908">
        <v>586732</v>
      </c>
      <c r="AL113" s="906"/>
      <c r="AM113" s="906"/>
      <c r="AN113" s="906"/>
      <c r="AO113" s="907"/>
      <c r="AP113" s="909">
        <v>3.3</v>
      </c>
      <c r="AQ113" s="910"/>
      <c r="AR113" s="910"/>
      <c r="AS113" s="910"/>
      <c r="AT113" s="911"/>
      <c r="AU113" s="919"/>
      <c r="AV113" s="920"/>
      <c r="AW113" s="920"/>
      <c r="AX113" s="920"/>
      <c r="AY113" s="920"/>
      <c r="AZ113" s="802" t="s">
        <v>427</v>
      </c>
      <c r="BA113" s="739"/>
      <c r="BB113" s="739"/>
      <c r="BC113" s="739"/>
      <c r="BD113" s="739"/>
      <c r="BE113" s="739"/>
      <c r="BF113" s="739"/>
      <c r="BG113" s="739"/>
      <c r="BH113" s="739"/>
      <c r="BI113" s="739"/>
      <c r="BJ113" s="739"/>
      <c r="BK113" s="739"/>
      <c r="BL113" s="739"/>
      <c r="BM113" s="739"/>
      <c r="BN113" s="739"/>
      <c r="BO113" s="739"/>
      <c r="BP113" s="740"/>
      <c r="BQ113" s="803">
        <v>381086</v>
      </c>
      <c r="BR113" s="804"/>
      <c r="BS113" s="804"/>
      <c r="BT113" s="804"/>
      <c r="BU113" s="804"/>
      <c r="BV113" s="804">
        <v>359309</v>
      </c>
      <c r="BW113" s="804"/>
      <c r="BX113" s="804"/>
      <c r="BY113" s="804"/>
      <c r="BZ113" s="804"/>
      <c r="CA113" s="804">
        <v>651570</v>
      </c>
      <c r="CB113" s="804"/>
      <c r="CC113" s="804"/>
      <c r="CD113" s="804"/>
      <c r="CE113" s="804"/>
      <c r="CF113" s="862">
        <v>3.6</v>
      </c>
      <c r="CG113" s="863"/>
      <c r="CH113" s="863"/>
      <c r="CI113" s="863"/>
      <c r="CJ113" s="863"/>
      <c r="CK113" s="914"/>
      <c r="CL113" s="808"/>
      <c r="CM113" s="802" t="s">
        <v>428</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429</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34344</v>
      </c>
      <c r="AB114" s="767"/>
      <c r="AC114" s="767"/>
      <c r="AD114" s="767"/>
      <c r="AE114" s="768"/>
      <c r="AF114" s="769">
        <v>44885</v>
      </c>
      <c r="AG114" s="767"/>
      <c r="AH114" s="767"/>
      <c r="AI114" s="767"/>
      <c r="AJ114" s="768"/>
      <c r="AK114" s="769">
        <v>42721</v>
      </c>
      <c r="AL114" s="767"/>
      <c r="AM114" s="767"/>
      <c r="AN114" s="767"/>
      <c r="AO114" s="768"/>
      <c r="AP114" s="811">
        <v>0.2</v>
      </c>
      <c r="AQ114" s="812"/>
      <c r="AR114" s="812"/>
      <c r="AS114" s="812"/>
      <c r="AT114" s="813"/>
      <c r="AU114" s="919"/>
      <c r="AV114" s="920"/>
      <c r="AW114" s="920"/>
      <c r="AX114" s="920"/>
      <c r="AY114" s="920"/>
      <c r="AZ114" s="802" t="s">
        <v>430</v>
      </c>
      <c r="BA114" s="739"/>
      <c r="BB114" s="739"/>
      <c r="BC114" s="739"/>
      <c r="BD114" s="739"/>
      <c r="BE114" s="739"/>
      <c r="BF114" s="739"/>
      <c r="BG114" s="739"/>
      <c r="BH114" s="739"/>
      <c r="BI114" s="739"/>
      <c r="BJ114" s="739"/>
      <c r="BK114" s="739"/>
      <c r="BL114" s="739"/>
      <c r="BM114" s="739"/>
      <c r="BN114" s="739"/>
      <c r="BO114" s="739"/>
      <c r="BP114" s="740"/>
      <c r="BQ114" s="803">
        <v>4012335</v>
      </c>
      <c r="BR114" s="804"/>
      <c r="BS114" s="804"/>
      <c r="BT114" s="804"/>
      <c r="BU114" s="804"/>
      <c r="BV114" s="804">
        <v>4150750</v>
      </c>
      <c r="BW114" s="804"/>
      <c r="BX114" s="804"/>
      <c r="BY114" s="804"/>
      <c r="BZ114" s="804"/>
      <c r="CA114" s="804">
        <v>4143375</v>
      </c>
      <c r="CB114" s="804"/>
      <c r="CC114" s="804"/>
      <c r="CD114" s="804"/>
      <c r="CE114" s="804"/>
      <c r="CF114" s="862">
        <v>23.1</v>
      </c>
      <c r="CG114" s="863"/>
      <c r="CH114" s="863"/>
      <c r="CI114" s="863"/>
      <c r="CJ114" s="863"/>
      <c r="CK114" s="914"/>
      <c r="CL114" s="808"/>
      <c r="CM114" s="802" t="s">
        <v>431</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432</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12686</v>
      </c>
      <c r="AB115" s="906"/>
      <c r="AC115" s="906"/>
      <c r="AD115" s="906"/>
      <c r="AE115" s="907"/>
      <c r="AF115" s="908">
        <v>14818</v>
      </c>
      <c r="AG115" s="906"/>
      <c r="AH115" s="906"/>
      <c r="AI115" s="906"/>
      <c r="AJ115" s="907"/>
      <c r="AK115" s="908">
        <v>11079</v>
      </c>
      <c r="AL115" s="906"/>
      <c r="AM115" s="906"/>
      <c r="AN115" s="906"/>
      <c r="AO115" s="907"/>
      <c r="AP115" s="909">
        <v>0.1</v>
      </c>
      <c r="AQ115" s="910"/>
      <c r="AR115" s="910"/>
      <c r="AS115" s="910"/>
      <c r="AT115" s="911"/>
      <c r="AU115" s="919"/>
      <c r="AV115" s="920"/>
      <c r="AW115" s="920"/>
      <c r="AX115" s="920"/>
      <c r="AY115" s="920"/>
      <c r="AZ115" s="802" t="s">
        <v>433</v>
      </c>
      <c r="BA115" s="739"/>
      <c r="BB115" s="739"/>
      <c r="BC115" s="739"/>
      <c r="BD115" s="739"/>
      <c r="BE115" s="739"/>
      <c r="BF115" s="739"/>
      <c r="BG115" s="739"/>
      <c r="BH115" s="739"/>
      <c r="BI115" s="739"/>
      <c r="BJ115" s="739"/>
      <c r="BK115" s="739"/>
      <c r="BL115" s="739"/>
      <c r="BM115" s="739"/>
      <c r="BN115" s="739"/>
      <c r="BO115" s="739"/>
      <c r="BP115" s="740"/>
      <c r="BQ115" s="803">
        <v>2094</v>
      </c>
      <c r="BR115" s="804"/>
      <c r="BS115" s="804"/>
      <c r="BT115" s="804"/>
      <c r="BU115" s="804"/>
      <c r="BV115" s="804">
        <v>1431</v>
      </c>
      <c r="BW115" s="804"/>
      <c r="BX115" s="804"/>
      <c r="BY115" s="804"/>
      <c r="BZ115" s="804"/>
      <c r="CA115" s="804">
        <v>1591</v>
      </c>
      <c r="CB115" s="804"/>
      <c r="CC115" s="804"/>
      <c r="CD115" s="804"/>
      <c r="CE115" s="804"/>
      <c r="CF115" s="862">
        <v>0</v>
      </c>
      <c r="CG115" s="863"/>
      <c r="CH115" s="863"/>
      <c r="CI115" s="863"/>
      <c r="CJ115" s="863"/>
      <c r="CK115" s="914"/>
      <c r="CL115" s="808"/>
      <c r="CM115" s="802" t="s">
        <v>434</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435</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v>256</v>
      </c>
      <c r="AG116" s="767"/>
      <c r="AH116" s="767"/>
      <c r="AI116" s="767"/>
      <c r="AJ116" s="768"/>
      <c r="AK116" s="769">
        <v>156</v>
      </c>
      <c r="AL116" s="767"/>
      <c r="AM116" s="767"/>
      <c r="AN116" s="767"/>
      <c r="AO116" s="768"/>
      <c r="AP116" s="811">
        <v>0</v>
      </c>
      <c r="AQ116" s="812"/>
      <c r="AR116" s="812"/>
      <c r="AS116" s="812"/>
      <c r="AT116" s="813"/>
      <c r="AU116" s="919"/>
      <c r="AV116" s="920"/>
      <c r="AW116" s="920"/>
      <c r="AX116" s="920"/>
      <c r="AY116" s="920"/>
      <c r="AZ116" s="896" t="s">
        <v>436</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437</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438</v>
      </c>
      <c r="Z117" s="884"/>
      <c r="AA117" s="889">
        <v>5019602</v>
      </c>
      <c r="AB117" s="890"/>
      <c r="AC117" s="890"/>
      <c r="AD117" s="890"/>
      <c r="AE117" s="891"/>
      <c r="AF117" s="892">
        <v>4954164</v>
      </c>
      <c r="AG117" s="890"/>
      <c r="AH117" s="890"/>
      <c r="AI117" s="890"/>
      <c r="AJ117" s="891"/>
      <c r="AK117" s="892">
        <v>4635482</v>
      </c>
      <c r="AL117" s="890"/>
      <c r="AM117" s="890"/>
      <c r="AN117" s="890"/>
      <c r="AO117" s="891"/>
      <c r="AP117" s="893"/>
      <c r="AQ117" s="894"/>
      <c r="AR117" s="894"/>
      <c r="AS117" s="894"/>
      <c r="AT117" s="895"/>
      <c r="AU117" s="919"/>
      <c r="AV117" s="920"/>
      <c r="AW117" s="920"/>
      <c r="AX117" s="920"/>
      <c r="AY117" s="920"/>
      <c r="AZ117" s="850" t="s">
        <v>439</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440</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411</v>
      </c>
      <c r="AB118" s="883"/>
      <c r="AC118" s="883"/>
      <c r="AD118" s="883"/>
      <c r="AE118" s="884"/>
      <c r="AF118" s="885" t="s">
        <v>412</v>
      </c>
      <c r="AG118" s="883"/>
      <c r="AH118" s="883"/>
      <c r="AI118" s="883"/>
      <c r="AJ118" s="884"/>
      <c r="AK118" s="885" t="s">
        <v>294</v>
      </c>
      <c r="AL118" s="883"/>
      <c r="AM118" s="883"/>
      <c r="AN118" s="883"/>
      <c r="AO118" s="884"/>
      <c r="AP118" s="886" t="s">
        <v>413</v>
      </c>
      <c r="AQ118" s="887"/>
      <c r="AR118" s="887"/>
      <c r="AS118" s="887"/>
      <c r="AT118" s="888"/>
      <c r="AU118" s="919"/>
      <c r="AV118" s="920"/>
      <c r="AW118" s="920"/>
      <c r="AX118" s="920"/>
      <c r="AY118" s="920"/>
      <c r="AZ118" s="825" t="s">
        <v>441</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442</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417</v>
      </c>
      <c r="B119" s="806"/>
      <c r="C119" s="847" t="s">
        <v>418</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3" t="s">
        <v>177</v>
      </c>
      <c r="BA119" s="233"/>
      <c r="BB119" s="233"/>
      <c r="BC119" s="233"/>
      <c r="BD119" s="233"/>
      <c r="BE119" s="233"/>
      <c r="BF119" s="233"/>
      <c r="BG119" s="233"/>
      <c r="BH119" s="233"/>
      <c r="BI119" s="233"/>
      <c r="BJ119" s="233"/>
      <c r="BK119" s="233"/>
      <c r="BL119" s="233"/>
      <c r="BM119" s="233"/>
      <c r="BN119" s="233"/>
      <c r="BO119" s="864" t="s">
        <v>443</v>
      </c>
      <c r="BP119" s="865"/>
      <c r="BQ119" s="866">
        <v>44601276</v>
      </c>
      <c r="BR119" s="832"/>
      <c r="BS119" s="832"/>
      <c r="BT119" s="832"/>
      <c r="BU119" s="832"/>
      <c r="BV119" s="832">
        <v>43406173</v>
      </c>
      <c r="BW119" s="832"/>
      <c r="BX119" s="832"/>
      <c r="BY119" s="832"/>
      <c r="BZ119" s="832"/>
      <c r="CA119" s="832">
        <v>42916700</v>
      </c>
      <c r="CB119" s="832"/>
      <c r="CC119" s="832"/>
      <c r="CD119" s="832"/>
      <c r="CE119" s="832"/>
      <c r="CF119" s="735"/>
      <c r="CG119" s="736"/>
      <c r="CH119" s="736"/>
      <c r="CI119" s="736"/>
      <c r="CJ119" s="821"/>
      <c r="CK119" s="915"/>
      <c r="CL119" s="810"/>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421</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445</v>
      </c>
      <c r="AV120" s="868"/>
      <c r="AW120" s="868"/>
      <c r="AX120" s="868"/>
      <c r="AY120" s="869"/>
      <c r="AZ120" s="847" t="s">
        <v>446</v>
      </c>
      <c r="BA120" s="795"/>
      <c r="BB120" s="795"/>
      <c r="BC120" s="795"/>
      <c r="BD120" s="795"/>
      <c r="BE120" s="795"/>
      <c r="BF120" s="795"/>
      <c r="BG120" s="795"/>
      <c r="BH120" s="795"/>
      <c r="BI120" s="795"/>
      <c r="BJ120" s="795"/>
      <c r="BK120" s="795"/>
      <c r="BL120" s="795"/>
      <c r="BM120" s="795"/>
      <c r="BN120" s="795"/>
      <c r="BO120" s="795"/>
      <c r="BP120" s="796"/>
      <c r="BQ120" s="848">
        <v>14670138</v>
      </c>
      <c r="BR120" s="829"/>
      <c r="BS120" s="829"/>
      <c r="BT120" s="829"/>
      <c r="BU120" s="829"/>
      <c r="BV120" s="829">
        <v>15419299</v>
      </c>
      <c r="BW120" s="829"/>
      <c r="BX120" s="829"/>
      <c r="BY120" s="829"/>
      <c r="BZ120" s="829"/>
      <c r="CA120" s="829">
        <v>16242641</v>
      </c>
      <c r="CB120" s="829"/>
      <c r="CC120" s="829"/>
      <c r="CD120" s="829"/>
      <c r="CE120" s="829"/>
      <c r="CF120" s="853">
        <v>90.7</v>
      </c>
      <c r="CG120" s="854"/>
      <c r="CH120" s="854"/>
      <c r="CI120" s="854"/>
      <c r="CJ120" s="854"/>
      <c r="CK120" s="855" t="s">
        <v>447</v>
      </c>
      <c r="CL120" s="839"/>
      <c r="CM120" s="839"/>
      <c r="CN120" s="839"/>
      <c r="CO120" s="840"/>
      <c r="CP120" s="859" t="s">
        <v>396</v>
      </c>
      <c r="CQ120" s="860"/>
      <c r="CR120" s="860"/>
      <c r="CS120" s="860"/>
      <c r="CT120" s="860"/>
      <c r="CU120" s="860"/>
      <c r="CV120" s="860"/>
      <c r="CW120" s="860"/>
      <c r="CX120" s="860"/>
      <c r="CY120" s="860"/>
      <c r="CZ120" s="860"/>
      <c r="DA120" s="860"/>
      <c r="DB120" s="860"/>
      <c r="DC120" s="860"/>
      <c r="DD120" s="860"/>
      <c r="DE120" s="860"/>
      <c r="DF120" s="861"/>
      <c r="DG120" s="848">
        <v>4708593</v>
      </c>
      <c r="DH120" s="829"/>
      <c r="DI120" s="829"/>
      <c r="DJ120" s="829"/>
      <c r="DK120" s="829"/>
      <c r="DL120" s="829">
        <v>4706114</v>
      </c>
      <c r="DM120" s="829"/>
      <c r="DN120" s="829"/>
      <c r="DO120" s="829"/>
      <c r="DP120" s="829"/>
      <c r="DQ120" s="829">
        <v>4609254</v>
      </c>
      <c r="DR120" s="829"/>
      <c r="DS120" s="829"/>
      <c r="DT120" s="829"/>
      <c r="DU120" s="829"/>
      <c r="DV120" s="830">
        <v>25.7</v>
      </c>
      <c r="DW120" s="830"/>
      <c r="DX120" s="830"/>
      <c r="DY120" s="830"/>
      <c r="DZ120" s="831"/>
    </row>
    <row r="121" spans="1:130" s="212" customFormat="1" ht="26.25" customHeight="1" x14ac:dyDescent="0.15">
      <c r="A121" s="807"/>
      <c r="B121" s="808"/>
      <c r="C121" s="850" t="s">
        <v>448</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449</v>
      </c>
      <c r="BA121" s="739"/>
      <c r="BB121" s="739"/>
      <c r="BC121" s="739"/>
      <c r="BD121" s="739"/>
      <c r="BE121" s="739"/>
      <c r="BF121" s="739"/>
      <c r="BG121" s="739"/>
      <c r="BH121" s="739"/>
      <c r="BI121" s="739"/>
      <c r="BJ121" s="739"/>
      <c r="BK121" s="739"/>
      <c r="BL121" s="739"/>
      <c r="BM121" s="739"/>
      <c r="BN121" s="739"/>
      <c r="BO121" s="739"/>
      <c r="BP121" s="740"/>
      <c r="BQ121" s="803">
        <v>3333224</v>
      </c>
      <c r="BR121" s="804"/>
      <c r="BS121" s="804"/>
      <c r="BT121" s="804"/>
      <c r="BU121" s="804"/>
      <c r="BV121" s="804">
        <v>3629006</v>
      </c>
      <c r="BW121" s="804"/>
      <c r="BX121" s="804"/>
      <c r="BY121" s="804"/>
      <c r="BZ121" s="804"/>
      <c r="CA121" s="804">
        <v>3860901</v>
      </c>
      <c r="CB121" s="804"/>
      <c r="CC121" s="804"/>
      <c r="CD121" s="804"/>
      <c r="CE121" s="804"/>
      <c r="CF121" s="862">
        <v>21.5</v>
      </c>
      <c r="CG121" s="863"/>
      <c r="CH121" s="863"/>
      <c r="CI121" s="863"/>
      <c r="CJ121" s="863"/>
      <c r="CK121" s="856"/>
      <c r="CL121" s="842"/>
      <c r="CM121" s="842"/>
      <c r="CN121" s="842"/>
      <c r="CO121" s="843"/>
      <c r="CP121" s="822" t="s">
        <v>394</v>
      </c>
      <c r="CQ121" s="823"/>
      <c r="CR121" s="823"/>
      <c r="CS121" s="823"/>
      <c r="CT121" s="823"/>
      <c r="CU121" s="823"/>
      <c r="CV121" s="823"/>
      <c r="CW121" s="823"/>
      <c r="CX121" s="823"/>
      <c r="CY121" s="823"/>
      <c r="CZ121" s="823"/>
      <c r="DA121" s="823"/>
      <c r="DB121" s="823"/>
      <c r="DC121" s="823"/>
      <c r="DD121" s="823"/>
      <c r="DE121" s="823"/>
      <c r="DF121" s="824"/>
      <c r="DG121" s="803">
        <v>1165051</v>
      </c>
      <c r="DH121" s="804"/>
      <c r="DI121" s="804"/>
      <c r="DJ121" s="804"/>
      <c r="DK121" s="804"/>
      <c r="DL121" s="804">
        <v>1104194</v>
      </c>
      <c r="DM121" s="804"/>
      <c r="DN121" s="804"/>
      <c r="DO121" s="804"/>
      <c r="DP121" s="804"/>
      <c r="DQ121" s="804">
        <v>1035146</v>
      </c>
      <c r="DR121" s="804"/>
      <c r="DS121" s="804"/>
      <c r="DT121" s="804"/>
      <c r="DU121" s="804"/>
      <c r="DV121" s="781">
        <v>5.8</v>
      </c>
      <c r="DW121" s="781"/>
      <c r="DX121" s="781"/>
      <c r="DY121" s="781"/>
      <c r="DZ121" s="782"/>
    </row>
    <row r="122" spans="1:130" s="212" customFormat="1" ht="26.25" customHeight="1" x14ac:dyDescent="0.15">
      <c r="A122" s="807"/>
      <c r="B122" s="808"/>
      <c r="C122" s="802" t="s">
        <v>431</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450</v>
      </c>
      <c r="BA122" s="826"/>
      <c r="BB122" s="826"/>
      <c r="BC122" s="826"/>
      <c r="BD122" s="826"/>
      <c r="BE122" s="826"/>
      <c r="BF122" s="826"/>
      <c r="BG122" s="826"/>
      <c r="BH122" s="826"/>
      <c r="BI122" s="826"/>
      <c r="BJ122" s="826"/>
      <c r="BK122" s="826"/>
      <c r="BL122" s="826"/>
      <c r="BM122" s="826"/>
      <c r="BN122" s="826"/>
      <c r="BO122" s="826"/>
      <c r="BP122" s="827"/>
      <c r="BQ122" s="866">
        <v>31680740</v>
      </c>
      <c r="BR122" s="832"/>
      <c r="BS122" s="832"/>
      <c r="BT122" s="832"/>
      <c r="BU122" s="832"/>
      <c r="BV122" s="832">
        <v>30876634</v>
      </c>
      <c r="BW122" s="832"/>
      <c r="BX122" s="832"/>
      <c r="BY122" s="832"/>
      <c r="BZ122" s="832"/>
      <c r="CA122" s="832">
        <v>29867251</v>
      </c>
      <c r="CB122" s="832"/>
      <c r="CC122" s="832"/>
      <c r="CD122" s="832"/>
      <c r="CE122" s="832"/>
      <c r="CF122" s="833">
        <v>166.7</v>
      </c>
      <c r="CG122" s="834"/>
      <c r="CH122" s="834"/>
      <c r="CI122" s="834"/>
      <c r="CJ122" s="834"/>
      <c r="CK122" s="856"/>
      <c r="CL122" s="842"/>
      <c r="CM122" s="842"/>
      <c r="CN122" s="842"/>
      <c r="CO122" s="843"/>
      <c r="CP122" s="822" t="s">
        <v>392</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12" customFormat="1" ht="26.25" customHeight="1" x14ac:dyDescent="0.15">
      <c r="A123" s="807"/>
      <c r="B123" s="808"/>
      <c r="C123" s="802" t="s">
        <v>437</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3" t="s">
        <v>177</v>
      </c>
      <c r="BA123" s="233"/>
      <c r="BB123" s="233"/>
      <c r="BC123" s="233"/>
      <c r="BD123" s="233"/>
      <c r="BE123" s="233"/>
      <c r="BF123" s="233"/>
      <c r="BG123" s="233"/>
      <c r="BH123" s="233"/>
      <c r="BI123" s="233"/>
      <c r="BJ123" s="233"/>
      <c r="BK123" s="233"/>
      <c r="BL123" s="233"/>
      <c r="BM123" s="233"/>
      <c r="BN123" s="233"/>
      <c r="BO123" s="864" t="s">
        <v>451</v>
      </c>
      <c r="BP123" s="865"/>
      <c r="BQ123" s="819">
        <v>49684102</v>
      </c>
      <c r="BR123" s="820"/>
      <c r="BS123" s="820"/>
      <c r="BT123" s="820"/>
      <c r="BU123" s="820"/>
      <c r="BV123" s="820">
        <v>49924939</v>
      </c>
      <c r="BW123" s="820"/>
      <c r="BX123" s="820"/>
      <c r="BY123" s="820"/>
      <c r="BZ123" s="820"/>
      <c r="CA123" s="820">
        <v>49970793</v>
      </c>
      <c r="CB123" s="820"/>
      <c r="CC123" s="820"/>
      <c r="CD123" s="820"/>
      <c r="CE123" s="820"/>
      <c r="CF123" s="735"/>
      <c r="CG123" s="736"/>
      <c r="CH123" s="736"/>
      <c r="CI123" s="736"/>
      <c r="CJ123" s="821"/>
      <c r="CK123" s="856"/>
      <c r="CL123" s="842"/>
      <c r="CM123" s="842"/>
      <c r="CN123" s="842"/>
      <c r="CO123" s="843"/>
      <c r="CP123" s="822" t="s">
        <v>393</v>
      </c>
      <c r="CQ123" s="823"/>
      <c r="CR123" s="823"/>
      <c r="CS123" s="823"/>
      <c r="CT123" s="823"/>
      <c r="CU123" s="823"/>
      <c r="CV123" s="823"/>
      <c r="CW123" s="823"/>
      <c r="CX123" s="823"/>
      <c r="CY123" s="823"/>
      <c r="CZ123" s="823"/>
      <c r="DA123" s="823"/>
      <c r="DB123" s="823"/>
      <c r="DC123" s="823"/>
      <c r="DD123" s="823"/>
      <c r="DE123" s="823"/>
      <c r="DF123" s="824"/>
      <c r="DG123" s="766" t="s">
        <v>122</v>
      </c>
      <c r="DH123" s="767"/>
      <c r="DI123" s="767"/>
      <c r="DJ123" s="767"/>
      <c r="DK123" s="768"/>
      <c r="DL123" s="769" t="s">
        <v>122</v>
      </c>
      <c r="DM123" s="767"/>
      <c r="DN123" s="767"/>
      <c r="DO123" s="767"/>
      <c r="DP123" s="768"/>
      <c r="DQ123" s="769" t="s">
        <v>122</v>
      </c>
      <c r="DR123" s="767"/>
      <c r="DS123" s="767"/>
      <c r="DT123" s="767"/>
      <c r="DU123" s="768"/>
      <c r="DV123" s="811" t="s">
        <v>122</v>
      </c>
      <c r="DW123" s="812"/>
      <c r="DX123" s="812"/>
      <c r="DY123" s="812"/>
      <c r="DZ123" s="813"/>
    </row>
    <row r="124" spans="1:130" s="212" customFormat="1" ht="26.25" customHeight="1" thickBot="1" x14ac:dyDescent="0.2">
      <c r="A124" s="807"/>
      <c r="B124" s="808"/>
      <c r="C124" s="802" t="s">
        <v>440</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452</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122</v>
      </c>
      <c r="BR124" s="818"/>
      <c r="BS124" s="818"/>
      <c r="BT124" s="818"/>
      <c r="BU124" s="818"/>
      <c r="BV124" s="818" t="s">
        <v>122</v>
      </c>
      <c r="BW124" s="818"/>
      <c r="BX124" s="818"/>
      <c r="BY124" s="818"/>
      <c r="BZ124" s="818"/>
      <c r="CA124" s="818" t="s">
        <v>122</v>
      </c>
      <c r="CB124" s="818"/>
      <c r="CC124" s="818"/>
      <c r="CD124" s="818"/>
      <c r="CE124" s="818"/>
      <c r="CF124" s="713"/>
      <c r="CG124" s="714"/>
      <c r="CH124" s="714"/>
      <c r="CI124" s="714"/>
      <c r="CJ124" s="849"/>
      <c r="CK124" s="857"/>
      <c r="CL124" s="857"/>
      <c r="CM124" s="857"/>
      <c r="CN124" s="857"/>
      <c r="CO124" s="858"/>
      <c r="CP124" s="822" t="s">
        <v>453</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442</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454</v>
      </c>
      <c r="CL125" s="839"/>
      <c r="CM125" s="839"/>
      <c r="CN125" s="839"/>
      <c r="CO125" s="840"/>
      <c r="CP125" s="847" t="s">
        <v>455</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444</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456</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12686</v>
      </c>
      <c r="AB127" s="767"/>
      <c r="AC127" s="767"/>
      <c r="AD127" s="767"/>
      <c r="AE127" s="768"/>
      <c r="AF127" s="769">
        <v>14818</v>
      </c>
      <c r="AG127" s="767"/>
      <c r="AH127" s="767"/>
      <c r="AI127" s="767"/>
      <c r="AJ127" s="768"/>
      <c r="AK127" s="769">
        <v>11079</v>
      </c>
      <c r="AL127" s="767"/>
      <c r="AM127" s="767"/>
      <c r="AN127" s="767"/>
      <c r="AO127" s="768"/>
      <c r="AP127" s="811">
        <v>0.1</v>
      </c>
      <c r="AQ127" s="812"/>
      <c r="AR127" s="812"/>
      <c r="AS127" s="812"/>
      <c r="AT127" s="813"/>
      <c r="AU127" s="214"/>
      <c r="AV127" s="214"/>
      <c r="AW127" s="214"/>
      <c r="AX127" s="828" t="s">
        <v>458</v>
      </c>
      <c r="AY127" s="799"/>
      <c r="AZ127" s="799"/>
      <c r="BA127" s="799"/>
      <c r="BB127" s="799"/>
      <c r="BC127" s="799"/>
      <c r="BD127" s="799"/>
      <c r="BE127" s="800"/>
      <c r="BF127" s="798" t="s">
        <v>459</v>
      </c>
      <c r="BG127" s="799"/>
      <c r="BH127" s="799"/>
      <c r="BI127" s="799"/>
      <c r="BJ127" s="799"/>
      <c r="BK127" s="799"/>
      <c r="BL127" s="800"/>
      <c r="BM127" s="798" t="s">
        <v>460</v>
      </c>
      <c r="BN127" s="799"/>
      <c r="BO127" s="799"/>
      <c r="BP127" s="799"/>
      <c r="BQ127" s="799"/>
      <c r="BR127" s="799"/>
      <c r="BS127" s="800"/>
      <c r="BT127" s="798" t="s">
        <v>461</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462</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463</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464</v>
      </c>
      <c r="X128" s="785"/>
      <c r="Y128" s="785"/>
      <c r="Z128" s="786"/>
      <c r="AA128" s="787">
        <v>369864</v>
      </c>
      <c r="AB128" s="788"/>
      <c r="AC128" s="788"/>
      <c r="AD128" s="788"/>
      <c r="AE128" s="789"/>
      <c r="AF128" s="790">
        <v>470707</v>
      </c>
      <c r="AG128" s="788"/>
      <c r="AH128" s="788"/>
      <c r="AI128" s="788"/>
      <c r="AJ128" s="789"/>
      <c r="AK128" s="790">
        <v>428603</v>
      </c>
      <c r="AL128" s="788"/>
      <c r="AM128" s="788"/>
      <c r="AN128" s="788"/>
      <c r="AO128" s="789"/>
      <c r="AP128" s="791"/>
      <c r="AQ128" s="792"/>
      <c r="AR128" s="792"/>
      <c r="AS128" s="792"/>
      <c r="AT128" s="793"/>
      <c r="AU128" s="214"/>
      <c r="AV128" s="214"/>
      <c r="AW128" s="214"/>
      <c r="AX128" s="794" t="s">
        <v>465</v>
      </c>
      <c r="AY128" s="795"/>
      <c r="AZ128" s="795"/>
      <c r="BA128" s="795"/>
      <c r="BB128" s="795"/>
      <c r="BC128" s="795"/>
      <c r="BD128" s="795"/>
      <c r="BE128" s="796"/>
      <c r="BF128" s="773" t="s">
        <v>122</v>
      </c>
      <c r="BG128" s="774"/>
      <c r="BH128" s="774"/>
      <c r="BI128" s="774"/>
      <c r="BJ128" s="774"/>
      <c r="BK128" s="774"/>
      <c r="BL128" s="797"/>
      <c r="BM128" s="773">
        <v>12.37</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466</v>
      </c>
      <c r="CQ128" s="717"/>
      <c r="CR128" s="717"/>
      <c r="CS128" s="717"/>
      <c r="CT128" s="717"/>
      <c r="CU128" s="717"/>
      <c r="CV128" s="717"/>
      <c r="CW128" s="717"/>
      <c r="CX128" s="717"/>
      <c r="CY128" s="717"/>
      <c r="CZ128" s="717"/>
      <c r="DA128" s="717"/>
      <c r="DB128" s="717"/>
      <c r="DC128" s="717"/>
      <c r="DD128" s="717"/>
      <c r="DE128" s="717"/>
      <c r="DF128" s="718"/>
      <c r="DG128" s="777">
        <v>2094</v>
      </c>
      <c r="DH128" s="778"/>
      <c r="DI128" s="778"/>
      <c r="DJ128" s="778"/>
      <c r="DK128" s="778"/>
      <c r="DL128" s="778">
        <v>1431</v>
      </c>
      <c r="DM128" s="778"/>
      <c r="DN128" s="778"/>
      <c r="DO128" s="778"/>
      <c r="DP128" s="778"/>
      <c r="DQ128" s="778">
        <v>1591</v>
      </c>
      <c r="DR128" s="778"/>
      <c r="DS128" s="778"/>
      <c r="DT128" s="778"/>
      <c r="DU128" s="778"/>
      <c r="DV128" s="779">
        <v>0</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467</v>
      </c>
      <c r="X129" s="764"/>
      <c r="Y129" s="764"/>
      <c r="Z129" s="765"/>
      <c r="AA129" s="766">
        <v>20880054</v>
      </c>
      <c r="AB129" s="767"/>
      <c r="AC129" s="767"/>
      <c r="AD129" s="767"/>
      <c r="AE129" s="768"/>
      <c r="AF129" s="769">
        <v>20905762</v>
      </c>
      <c r="AG129" s="767"/>
      <c r="AH129" s="767"/>
      <c r="AI129" s="767"/>
      <c r="AJ129" s="768"/>
      <c r="AK129" s="769">
        <v>21308406</v>
      </c>
      <c r="AL129" s="767"/>
      <c r="AM129" s="767"/>
      <c r="AN129" s="767"/>
      <c r="AO129" s="768"/>
      <c r="AP129" s="770"/>
      <c r="AQ129" s="771"/>
      <c r="AR129" s="771"/>
      <c r="AS129" s="771"/>
      <c r="AT129" s="772"/>
      <c r="AU129" s="215"/>
      <c r="AV129" s="215"/>
      <c r="AW129" s="215"/>
      <c r="AX129" s="738" t="s">
        <v>468</v>
      </c>
      <c r="AY129" s="739"/>
      <c r="AZ129" s="739"/>
      <c r="BA129" s="739"/>
      <c r="BB129" s="739"/>
      <c r="BC129" s="739"/>
      <c r="BD129" s="739"/>
      <c r="BE129" s="740"/>
      <c r="BF129" s="757" t="s">
        <v>122</v>
      </c>
      <c r="BG129" s="758"/>
      <c r="BH129" s="758"/>
      <c r="BI129" s="758"/>
      <c r="BJ129" s="758"/>
      <c r="BK129" s="758"/>
      <c r="BL129" s="759"/>
      <c r="BM129" s="757">
        <v>17.37</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469</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470</v>
      </c>
      <c r="X130" s="764"/>
      <c r="Y130" s="764"/>
      <c r="Z130" s="765"/>
      <c r="AA130" s="766">
        <v>3575364</v>
      </c>
      <c r="AB130" s="767"/>
      <c r="AC130" s="767"/>
      <c r="AD130" s="767"/>
      <c r="AE130" s="768"/>
      <c r="AF130" s="769">
        <v>3509021</v>
      </c>
      <c r="AG130" s="767"/>
      <c r="AH130" s="767"/>
      <c r="AI130" s="767"/>
      <c r="AJ130" s="768"/>
      <c r="AK130" s="769">
        <v>3392086</v>
      </c>
      <c r="AL130" s="767"/>
      <c r="AM130" s="767"/>
      <c r="AN130" s="767"/>
      <c r="AO130" s="768"/>
      <c r="AP130" s="770"/>
      <c r="AQ130" s="771"/>
      <c r="AR130" s="771"/>
      <c r="AS130" s="771"/>
      <c r="AT130" s="772"/>
      <c r="AU130" s="215"/>
      <c r="AV130" s="215"/>
      <c r="AW130" s="215"/>
      <c r="AX130" s="738" t="s">
        <v>471</v>
      </c>
      <c r="AY130" s="739"/>
      <c r="AZ130" s="739"/>
      <c r="BA130" s="739"/>
      <c r="BB130" s="739"/>
      <c r="BC130" s="739"/>
      <c r="BD130" s="739"/>
      <c r="BE130" s="740"/>
      <c r="BF130" s="741">
        <v>5.4</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472</v>
      </c>
      <c r="X131" s="748"/>
      <c r="Y131" s="748"/>
      <c r="Z131" s="749"/>
      <c r="AA131" s="750">
        <v>17304690</v>
      </c>
      <c r="AB131" s="751"/>
      <c r="AC131" s="751"/>
      <c r="AD131" s="751"/>
      <c r="AE131" s="752"/>
      <c r="AF131" s="753">
        <v>17396741</v>
      </c>
      <c r="AG131" s="751"/>
      <c r="AH131" s="751"/>
      <c r="AI131" s="751"/>
      <c r="AJ131" s="752"/>
      <c r="AK131" s="753">
        <v>17916320</v>
      </c>
      <c r="AL131" s="751"/>
      <c r="AM131" s="751"/>
      <c r="AN131" s="751"/>
      <c r="AO131" s="752"/>
      <c r="AP131" s="754"/>
      <c r="AQ131" s="755"/>
      <c r="AR131" s="755"/>
      <c r="AS131" s="755"/>
      <c r="AT131" s="756"/>
      <c r="AU131" s="215"/>
      <c r="AV131" s="215"/>
      <c r="AW131" s="215"/>
      <c r="AX131" s="716" t="s">
        <v>473</v>
      </c>
      <c r="AY131" s="717"/>
      <c r="AZ131" s="717"/>
      <c r="BA131" s="717"/>
      <c r="BB131" s="717"/>
      <c r="BC131" s="717"/>
      <c r="BD131" s="717"/>
      <c r="BE131" s="718"/>
      <c r="BF131" s="719" t="s">
        <v>122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474</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475</v>
      </c>
      <c r="W132" s="729"/>
      <c r="X132" s="729"/>
      <c r="Y132" s="729"/>
      <c r="Z132" s="730"/>
      <c r="AA132" s="731">
        <v>6.2085712019999999</v>
      </c>
      <c r="AB132" s="732"/>
      <c r="AC132" s="732"/>
      <c r="AD132" s="732"/>
      <c r="AE132" s="733"/>
      <c r="AF132" s="734">
        <v>5.6012560049999998</v>
      </c>
      <c r="AG132" s="732"/>
      <c r="AH132" s="732"/>
      <c r="AI132" s="732"/>
      <c r="AJ132" s="733"/>
      <c r="AK132" s="734">
        <v>4.5477698550000003</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476</v>
      </c>
      <c r="W133" s="708"/>
      <c r="X133" s="708"/>
      <c r="Y133" s="708"/>
      <c r="Z133" s="709"/>
      <c r="AA133" s="710">
        <v>4.9000000000000004</v>
      </c>
      <c r="AB133" s="711"/>
      <c r="AC133" s="711"/>
      <c r="AD133" s="711"/>
      <c r="AE133" s="712"/>
      <c r="AF133" s="710">
        <v>5.5</v>
      </c>
      <c r="AG133" s="711"/>
      <c r="AH133" s="711"/>
      <c r="AI133" s="711"/>
      <c r="AJ133" s="712"/>
      <c r="AK133" s="710">
        <v>5.4</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sbUC7RmPFIkJrIWgR33Pv3CtJdjYLIb9WTK+bR3rxNR+Dax5bIvGAnjLmEA+WfJeRnCkzyNk9RHx0wOopfR7FA==" saltValue="j/KDdKHxTALEUJvpHBz3d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477</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IhSuapEvYs1Y7JrP/yu5HKQuS3t7l56CpN1hAmWDjPx5EffYXfwuk3kFdAOg8yynRoJWwDlewBJ+reokEsk7w==" saltValue="g1YtwG5ff4ydeqQS7BBpYg=="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c7evAdvI1N3uFzYWfhXZekh0IJ+x6omp2e5qnZ9aNGegbzJk5ZQclMmh+GJi5htOJVEZ2lFp7Nrr1/HZnPad9g==" saltValue="h9lvIkoedXMHucXqm+YVVA=="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478</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479</v>
      </c>
      <c r="AL6" s="248"/>
      <c r="AM6" s="248"/>
      <c r="AN6" s="248"/>
    </row>
    <row r="7" spans="1:46" ht="13.5" customHeight="1" x14ac:dyDescent="0.15">
      <c r="A7" s="247"/>
      <c r="AK7" s="250"/>
      <c r="AL7" s="251"/>
      <c r="AM7" s="251"/>
      <c r="AN7" s="252"/>
      <c r="AO7" s="1105" t="s">
        <v>480</v>
      </c>
      <c r="AP7" s="253"/>
      <c r="AQ7" s="254" t="s">
        <v>481</v>
      </c>
      <c r="AR7" s="255"/>
    </row>
    <row r="8" spans="1:46" x14ac:dyDescent="0.15">
      <c r="A8" s="247"/>
      <c r="AK8" s="256"/>
      <c r="AL8" s="257"/>
      <c r="AM8" s="257"/>
      <c r="AN8" s="258"/>
      <c r="AO8" s="1106"/>
      <c r="AP8" s="259" t="s">
        <v>482</v>
      </c>
      <c r="AQ8" s="260" t="s">
        <v>483</v>
      </c>
      <c r="AR8" s="261" t="s">
        <v>484</v>
      </c>
    </row>
    <row r="9" spans="1:46" x14ac:dyDescent="0.15">
      <c r="A9" s="247"/>
      <c r="AK9" s="1117" t="s">
        <v>485</v>
      </c>
      <c r="AL9" s="1118"/>
      <c r="AM9" s="1118"/>
      <c r="AN9" s="1119"/>
      <c r="AO9" s="262">
        <v>5941322</v>
      </c>
      <c r="AP9" s="262">
        <v>98682</v>
      </c>
      <c r="AQ9" s="263">
        <v>95899</v>
      </c>
      <c r="AR9" s="264">
        <v>2.9</v>
      </c>
    </row>
    <row r="10" spans="1:46" ht="13.5" customHeight="1" x14ac:dyDescent="0.15">
      <c r="A10" s="247"/>
      <c r="AK10" s="1117" t="s">
        <v>486</v>
      </c>
      <c r="AL10" s="1118"/>
      <c r="AM10" s="1118"/>
      <c r="AN10" s="1119"/>
      <c r="AO10" s="265">
        <v>561447</v>
      </c>
      <c r="AP10" s="265">
        <v>9325</v>
      </c>
      <c r="AQ10" s="266">
        <v>7418</v>
      </c>
      <c r="AR10" s="267">
        <v>25.7</v>
      </c>
    </row>
    <row r="11" spans="1:46" ht="13.5" customHeight="1" x14ac:dyDescent="0.15">
      <c r="A11" s="247"/>
      <c r="AK11" s="1117" t="s">
        <v>487</v>
      </c>
      <c r="AL11" s="1118"/>
      <c r="AM11" s="1118"/>
      <c r="AN11" s="1119"/>
      <c r="AO11" s="265">
        <v>7927</v>
      </c>
      <c r="AP11" s="265">
        <v>132</v>
      </c>
      <c r="AQ11" s="266">
        <v>1842</v>
      </c>
      <c r="AR11" s="267">
        <v>-92.8</v>
      </c>
    </row>
    <row r="12" spans="1:46" ht="13.5" customHeight="1" x14ac:dyDescent="0.15">
      <c r="A12" s="247"/>
      <c r="AK12" s="1117" t="s">
        <v>488</v>
      </c>
      <c r="AL12" s="1118"/>
      <c r="AM12" s="1118"/>
      <c r="AN12" s="1119"/>
      <c r="AO12" s="265" t="s">
        <v>489</v>
      </c>
      <c r="AP12" s="265" t="s">
        <v>489</v>
      </c>
      <c r="AQ12" s="266">
        <v>18</v>
      </c>
      <c r="AR12" s="267" t="s">
        <v>489</v>
      </c>
    </row>
    <row r="13" spans="1:46" ht="13.5" customHeight="1" x14ac:dyDescent="0.15">
      <c r="A13" s="247"/>
      <c r="AK13" s="1117" t="s">
        <v>490</v>
      </c>
      <c r="AL13" s="1118"/>
      <c r="AM13" s="1118"/>
      <c r="AN13" s="1119"/>
      <c r="AO13" s="265">
        <v>177322</v>
      </c>
      <c r="AP13" s="265">
        <v>2945</v>
      </c>
      <c r="AQ13" s="266">
        <v>3674</v>
      </c>
      <c r="AR13" s="267">
        <v>-19.8</v>
      </c>
    </row>
    <row r="14" spans="1:46" ht="13.5" customHeight="1" x14ac:dyDescent="0.15">
      <c r="A14" s="247"/>
      <c r="AK14" s="1117" t="s">
        <v>491</v>
      </c>
      <c r="AL14" s="1118"/>
      <c r="AM14" s="1118"/>
      <c r="AN14" s="1119"/>
      <c r="AO14" s="265">
        <v>59943</v>
      </c>
      <c r="AP14" s="265">
        <v>996</v>
      </c>
      <c r="AQ14" s="266">
        <v>2040</v>
      </c>
      <c r="AR14" s="267">
        <v>-51.2</v>
      </c>
    </row>
    <row r="15" spans="1:46" ht="13.5" customHeight="1" x14ac:dyDescent="0.15">
      <c r="A15" s="247"/>
      <c r="AK15" s="1120" t="s">
        <v>492</v>
      </c>
      <c r="AL15" s="1121"/>
      <c r="AM15" s="1121"/>
      <c r="AN15" s="1122"/>
      <c r="AO15" s="265">
        <v>-373046</v>
      </c>
      <c r="AP15" s="265">
        <v>-6196</v>
      </c>
      <c r="AQ15" s="266">
        <v>-5724</v>
      </c>
      <c r="AR15" s="267">
        <v>8.1999999999999993</v>
      </c>
    </row>
    <row r="16" spans="1:46" x14ac:dyDescent="0.15">
      <c r="A16" s="247"/>
      <c r="AK16" s="1120" t="s">
        <v>177</v>
      </c>
      <c r="AL16" s="1121"/>
      <c r="AM16" s="1121"/>
      <c r="AN16" s="1122"/>
      <c r="AO16" s="265">
        <v>6374915</v>
      </c>
      <c r="AP16" s="265">
        <v>105883</v>
      </c>
      <c r="AQ16" s="266">
        <v>105167</v>
      </c>
      <c r="AR16" s="267">
        <v>0.7</v>
      </c>
    </row>
    <row r="17" spans="1:46" x14ac:dyDescent="0.15">
      <c r="A17" s="247"/>
    </row>
    <row r="18" spans="1:46" x14ac:dyDescent="0.15">
      <c r="A18" s="247"/>
      <c r="AQ18" s="268"/>
      <c r="AR18" s="268"/>
    </row>
    <row r="19" spans="1:46" x14ac:dyDescent="0.15">
      <c r="A19" s="247"/>
      <c r="AK19" s="243" t="s">
        <v>493</v>
      </c>
    </row>
    <row r="20" spans="1:46" x14ac:dyDescent="0.15">
      <c r="A20" s="247"/>
      <c r="AK20" s="269"/>
      <c r="AL20" s="270"/>
      <c r="AM20" s="270"/>
      <c r="AN20" s="271"/>
      <c r="AO20" s="272" t="s">
        <v>494</v>
      </c>
      <c r="AP20" s="273" t="s">
        <v>495</v>
      </c>
      <c r="AQ20" s="274" t="s">
        <v>496</v>
      </c>
      <c r="AR20" s="275"/>
    </row>
    <row r="21" spans="1:46" s="248" customFormat="1" x14ac:dyDescent="0.15">
      <c r="A21" s="276"/>
      <c r="AK21" s="1123" t="s">
        <v>497</v>
      </c>
      <c r="AL21" s="1124"/>
      <c r="AM21" s="1124"/>
      <c r="AN21" s="1125"/>
      <c r="AO21" s="277">
        <v>9.32</v>
      </c>
      <c r="AP21" s="278">
        <v>8.91</v>
      </c>
      <c r="AQ21" s="279">
        <v>0.41</v>
      </c>
      <c r="AS21" s="280"/>
      <c r="AT21" s="276"/>
    </row>
    <row r="22" spans="1:46" s="248" customFormat="1" x14ac:dyDescent="0.15">
      <c r="A22" s="276"/>
      <c r="AK22" s="1123" t="s">
        <v>498</v>
      </c>
      <c r="AL22" s="1124"/>
      <c r="AM22" s="1124"/>
      <c r="AN22" s="1125"/>
      <c r="AO22" s="281">
        <v>100.6</v>
      </c>
      <c r="AP22" s="282">
        <v>97.6</v>
      </c>
      <c r="AQ22" s="283">
        <v>3</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499</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501</v>
      </c>
      <c r="AL29" s="248"/>
      <c r="AM29" s="248"/>
      <c r="AN29" s="248"/>
      <c r="AS29" s="290"/>
    </row>
    <row r="30" spans="1:46" ht="13.5" customHeight="1" x14ac:dyDescent="0.15">
      <c r="A30" s="247"/>
      <c r="AK30" s="250"/>
      <c r="AL30" s="251"/>
      <c r="AM30" s="251"/>
      <c r="AN30" s="252"/>
      <c r="AO30" s="1105" t="s">
        <v>480</v>
      </c>
      <c r="AP30" s="253"/>
      <c r="AQ30" s="254" t="s">
        <v>481</v>
      </c>
      <c r="AR30" s="255"/>
    </row>
    <row r="31" spans="1:46" x14ac:dyDescent="0.15">
      <c r="A31" s="247"/>
      <c r="AK31" s="256"/>
      <c r="AL31" s="257"/>
      <c r="AM31" s="257"/>
      <c r="AN31" s="258"/>
      <c r="AO31" s="1106"/>
      <c r="AP31" s="259" t="s">
        <v>482</v>
      </c>
      <c r="AQ31" s="260" t="s">
        <v>483</v>
      </c>
      <c r="AR31" s="261" t="s">
        <v>484</v>
      </c>
    </row>
    <row r="32" spans="1:46" ht="27" customHeight="1" x14ac:dyDescent="0.15">
      <c r="A32" s="247"/>
      <c r="AK32" s="1107" t="s">
        <v>502</v>
      </c>
      <c r="AL32" s="1108"/>
      <c r="AM32" s="1108"/>
      <c r="AN32" s="1109"/>
      <c r="AO32" s="291">
        <v>3994794</v>
      </c>
      <c r="AP32" s="291">
        <v>66351</v>
      </c>
      <c r="AQ32" s="292">
        <v>63956</v>
      </c>
      <c r="AR32" s="293">
        <v>3.7</v>
      </c>
    </row>
    <row r="33" spans="1:46" ht="13.5" customHeight="1" x14ac:dyDescent="0.15">
      <c r="A33" s="247"/>
      <c r="AK33" s="1107" t="s">
        <v>503</v>
      </c>
      <c r="AL33" s="1108"/>
      <c r="AM33" s="1108"/>
      <c r="AN33" s="1109"/>
      <c r="AO33" s="291" t="s">
        <v>489</v>
      </c>
      <c r="AP33" s="291" t="s">
        <v>489</v>
      </c>
      <c r="AQ33" s="292" t="s">
        <v>489</v>
      </c>
      <c r="AR33" s="293" t="s">
        <v>489</v>
      </c>
    </row>
    <row r="34" spans="1:46" ht="27" customHeight="1" x14ac:dyDescent="0.15">
      <c r="A34" s="247"/>
      <c r="AK34" s="1107" t="s">
        <v>504</v>
      </c>
      <c r="AL34" s="1108"/>
      <c r="AM34" s="1108"/>
      <c r="AN34" s="1109"/>
      <c r="AO34" s="291" t="s">
        <v>489</v>
      </c>
      <c r="AP34" s="291" t="s">
        <v>489</v>
      </c>
      <c r="AQ34" s="292">
        <v>4</v>
      </c>
      <c r="AR34" s="293" t="s">
        <v>489</v>
      </c>
    </row>
    <row r="35" spans="1:46" ht="27" customHeight="1" x14ac:dyDescent="0.15">
      <c r="A35" s="247"/>
      <c r="AK35" s="1107" t="s">
        <v>505</v>
      </c>
      <c r="AL35" s="1108"/>
      <c r="AM35" s="1108"/>
      <c r="AN35" s="1109"/>
      <c r="AO35" s="291">
        <v>586732</v>
      </c>
      <c r="AP35" s="291">
        <v>9745</v>
      </c>
      <c r="AQ35" s="292">
        <v>14498</v>
      </c>
      <c r="AR35" s="293">
        <v>-32.799999999999997</v>
      </c>
    </row>
    <row r="36" spans="1:46" ht="27" customHeight="1" x14ac:dyDescent="0.15">
      <c r="A36" s="247"/>
      <c r="AK36" s="1107" t="s">
        <v>506</v>
      </c>
      <c r="AL36" s="1108"/>
      <c r="AM36" s="1108"/>
      <c r="AN36" s="1109"/>
      <c r="AO36" s="291">
        <v>42721</v>
      </c>
      <c r="AP36" s="291">
        <v>710</v>
      </c>
      <c r="AQ36" s="292">
        <v>1993</v>
      </c>
      <c r="AR36" s="293">
        <v>-64.400000000000006</v>
      </c>
    </row>
    <row r="37" spans="1:46" ht="13.5" customHeight="1" x14ac:dyDescent="0.15">
      <c r="A37" s="247"/>
      <c r="AK37" s="1107" t="s">
        <v>507</v>
      </c>
      <c r="AL37" s="1108"/>
      <c r="AM37" s="1108"/>
      <c r="AN37" s="1109"/>
      <c r="AO37" s="291">
        <v>11079</v>
      </c>
      <c r="AP37" s="291">
        <v>184</v>
      </c>
      <c r="AQ37" s="292">
        <v>407</v>
      </c>
      <c r="AR37" s="293">
        <v>-54.8</v>
      </c>
    </row>
    <row r="38" spans="1:46" ht="27" customHeight="1" x14ac:dyDescent="0.15">
      <c r="A38" s="247"/>
      <c r="AK38" s="1110" t="s">
        <v>508</v>
      </c>
      <c r="AL38" s="1111"/>
      <c r="AM38" s="1111"/>
      <c r="AN38" s="1112"/>
      <c r="AO38" s="294">
        <v>156</v>
      </c>
      <c r="AP38" s="294">
        <v>3</v>
      </c>
      <c r="AQ38" s="295">
        <v>1</v>
      </c>
      <c r="AR38" s="283">
        <v>200</v>
      </c>
      <c r="AS38" s="290"/>
    </row>
    <row r="39" spans="1:46" x14ac:dyDescent="0.15">
      <c r="A39" s="247"/>
      <c r="AK39" s="1110" t="s">
        <v>509</v>
      </c>
      <c r="AL39" s="1111"/>
      <c r="AM39" s="1111"/>
      <c r="AN39" s="1112"/>
      <c r="AO39" s="291">
        <v>-428603</v>
      </c>
      <c r="AP39" s="291">
        <v>-7119</v>
      </c>
      <c r="AQ39" s="292">
        <v>-3355</v>
      </c>
      <c r="AR39" s="293">
        <v>112.2</v>
      </c>
      <c r="AS39" s="290"/>
    </row>
    <row r="40" spans="1:46" ht="27" customHeight="1" x14ac:dyDescent="0.15">
      <c r="A40" s="247"/>
      <c r="AK40" s="1107" t="s">
        <v>510</v>
      </c>
      <c r="AL40" s="1108"/>
      <c r="AM40" s="1108"/>
      <c r="AN40" s="1109"/>
      <c r="AO40" s="291">
        <v>-3392086</v>
      </c>
      <c r="AP40" s="291">
        <v>-56340</v>
      </c>
      <c r="AQ40" s="292">
        <v>-53996</v>
      </c>
      <c r="AR40" s="293">
        <v>4.3</v>
      </c>
      <c r="AS40" s="290"/>
    </row>
    <row r="41" spans="1:46" x14ac:dyDescent="0.15">
      <c r="A41" s="247"/>
      <c r="AK41" s="1113" t="s">
        <v>287</v>
      </c>
      <c r="AL41" s="1114"/>
      <c r="AM41" s="1114"/>
      <c r="AN41" s="1115"/>
      <c r="AO41" s="291">
        <v>814793</v>
      </c>
      <c r="AP41" s="291">
        <v>13533</v>
      </c>
      <c r="AQ41" s="292">
        <v>23508</v>
      </c>
      <c r="AR41" s="293">
        <v>-42.4</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511</v>
      </c>
    </row>
    <row r="48" spans="1:46" x14ac:dyDescent="0.15">
      <c r="A48" s="247"/>
      <c r="AK48" s="301" t="s">
        <v>512</v>
      </c>
      <c r="AL48" s="301"/>
      <c r="AM48" s="301"/>
      <c r="AN48" s="301"/>
      <c r="AO48" s="301"/>
      <c r="AP48" s="301"/>
      <c r="AQ48" s="302"/>
      <c r="AR48" s="301"/>
    </row>
    <row r="49" spans="1:44" ht="13.5" customHeight="1" x14ac:dyDescent="0.15">
      <c r="A49" s="247"/>
      <c r="AK49" s="303"/>
      <c r="AL49" s="304"/>
      <c r="AM49" s="1100" t="s">
        <v>480</v>
      </c>
      <c r="AN49" s="1102" t="s">
        <v>513</v>
      </c>
      <c r="AO49" s="1103"/>
      <c r="AP49" s="1103"/>
      <c r="AQ49" s="1103"/>
      <c r="AR49" s="1104"/>
    </row>
    <row r="50" spans="1:44" x14ac:dyDescent="0.15">
      <c r="A50" s="247"/>
      <c r="AK50" s="305"/>
      <c r="AL50" s="306"/>
      <c r="AM50" s="1101"/>
      <c r="AN50" s="307" t="s">
        <v>514</v>
      </c>
      <c r="AO50" s="308" t="s">
        <v>515</v>
      </c>
      <c r="AP50" s="309" t="s">
        <v>516</v>
      </c>
      <c r="AQ50" s="310" t="s">
        <v>517</v>
      </c>
      <c r="AR50" s="311" t="s">
        <v>518</v>
      </c>
    </row>
    <row r="51" spans="1:44" x14ac:dyDescent="0.15">
      <c r="A51" s="247"/>
      <c r="AK51" s="303" t="s">
        <v>519</v>
      </c>
      <c r="AL51" s="304"/>
      <c r="AM51" s="312">
        <v>5245108</v>
      </c>
      <c r="AN51" s="313">
        <v>81962</v>
      </c>
      <c r="AO51" s="314">
        <v>10.199999999999999</v>
      </c>
      <c r="AP51" s="315">
        <v>70329</v>
      </c>
      <c r="AQ51" s="316">
        <v>0.2</v>
      </c>
      <c r="AR51" s="317">
        <v>10</v>
      </c>
    </row>
    <row r="52" spans="1:44" x14ac:dyDescent="0.15">
      <c r="A52" s="247"/>
      <c r="AK52" s="318"/>
      <c r="AL52" s="319" t="s">
        <v>520</v>
      </c>
      <c r="AM52" s="320">
        <v>2981867</v>
      </c>
      <c r="AN52" s="321">
        <v>46596</v>
      </c>
      <c r="AO52" s="322">
        <v>14.4</v>
      </c>
      <c r="AP52" s="323">
        <v>39403</v>
      </c>
      <c r="AQ52" s="324">
        <v>9.1</v>
      </c>
      <c r="AR52" s="325">
        <v>5.3</v>
      </c>
    </row>
    <row r="53" spans="1:44" x14ac:dyDescent="0.15">
      <c r="A53" s="247"/>
      <c r="AK53" s="303" t="s">
        <v>521</v>
      </c>
      <c r="AL53" s="304"/>
      <c r="AM53" s="312">
        <v>4962161</v>
      </c>
      <c r="AN53" s="313">
        <v>78786</v>
      </c>
      <c r="AO53" s="314">
        <v>-3.9</v>
      </c>
      <c r="AP53" s="315">
        <v>71871</v>
      </c>
      <c r="AQ53" s="316">
        <v>2.2000000000000002</v>
      </c>
      <c r="AR53" s="317">
        <v>-6.1</v>
      </c>
    </row>
    <row r="54" spans="1:44" x14ac:dyDescent="0.15">
      <c r="A54" s="247"/>
      <c r="AK54" s="318"/>
      <c r="AL54" s="319" t="s">
        <v>520</v>
      </c>
      <c r="AM54" s="320">
        <v>2750503</v>
      </c>
      <c r="AN54" s="321">
        <v>43671</v>
      </c>
      <c r="AO54" s="322">
        <v>-6.3</v>
      </c>
      <c r="AP54" s="323">
        <v>38232</v>
      </c>
      <c r="AQ54" s="324">
        <v>-3</v>
      </c>
      <c r="AR54" s="325">
        <v>-3.3</v>
      </c>
    </row>
    <row r="55" spans="1:44" x14ac:dyDescent="0.15">
      <c r="A55" s="247"/>
      <c r="AK55" s="303" t="s">
        <v>522</v>
      </c>
      <c r="AL55" s="304"/>
      <c r="AM55" s="312">
        <v>4748232</v>
      </c>
      <c r="AN55" s="313">
        <v>76486</v>
      </c>
      <c r="AO55" s="314">
        <v>-2.9</v>
      </c>
      <c r="AP55" s="315">
        <v>71807</v>
      </c>
      <c r="AQ55" s="316">
        <v>-0.1</v>
      </c>
      <c r="AR55" s="317">
        <v>-2.8</v>
      </c>
    </row>
    <row r="56" spans="1:44" x14ac:dyDescent="0.15">
      <c r="A56" s="247"/>
      <c r="AK56" s="318"/>
      <c r="AL56" s="319" t="s">
        <v>520</v>
      </c>
      <c r="AM56" s="320">
        <v>2816577</v>
      </c>
      <c r="AN56" s="321">
        <v>45370</v>
      </c>
      <c r="AO56" s="322">
        <v>3.9</v>
      </c>
      <c r="AP56" s="323">
        <v>37333</v>
      </c>
      <c r="AQ56" s="324">
        <v>-2.4</v>
      </c>
      <c r="AR56" s="325">
        <v>6.3</v>
      </c>
    </row>
    <row r="57" spans="1:44" x14ac:dyDescent="0.15">
      <c r="A57" s="247"/>
      <c r="AK57" s="303" t="s">
        <v>523</v>
      </c>
      <c r="AL57" s="304"/>
      <c r="AM57" s="312">
        <v>3723282</v>
      </c>
      <c r="AN57" s="313">
        <v>60913</v>
      </c>
      <c r="AO57" s="314">
        <v>-20.399999999999999</v>
      </c>
      <c r="AP57" s="315">
        <v>80821</v>
      </c>
      <c r="AQ57" s="316">
        <v>12.6</v>
      </c>
      <c r="AR57" s="317">
        <v>-33</v>
      </c>
    </row>
    <row r="58" spans="1:44" x14ac:dyDescent="0.15">
      <c r="A58" s="247"/>
      <c r="AK58" s="318"/>
      <c r="AL58" s="319" t="s">
        <v>520</v>
      </c>
      <c r="AM58" s="320">
        <v>2405464</v>
      </c>
      <c r="AN58" s="321">
        <v>39353</v>
      </c>
      <c r="AO58" s="322">
        <v>-13.3</v>
      </c>
      <c r="AP58" s="323">
        <v>49586</v>
      </c>
      <c r="AQ58" s="324">
        <v>32.799999999999997</v>
      </c>
      <c r="AR58" s="325">
        <v>-46.1</v>
      </c>
    </row>
    <row r="59" spans="1:44" x14ac:dyDescent="0.15">
      <c r="A59" s="247"/>
      <c r="AK59" s="303" t="s">
        <v>524</v>
      </c>
      <c r="AL59" s="304"/>
      <c r="AM59" s="312">
        <v>4174086</v>
      </c>
      <c r="AN59" s="313">
        <v>69329</v>
      </c>
      <c r="AO59" s="314">
        <v>13.8</v>
      </c>
      <c r="AP59" s="315">
        <v>79840</v>
      </c>
      <c r="AQ59" s="316">
        <v>-1.2</v>
      </c>
      <c r="AR59" s="317">
        <v>15</v>
      </c>
    </row>
    <row r="60" spans="1:44" x14ac:dyDescent="0.15">
      <c r="A60" s="247"/>
      <c r="AK60" s="318"/>
      <c r="AL60" s="319" t="s">
        <v>520</v>
      </c>
      <c r="AM60" s="320">
        <v>2803075</v>
      </c>
      <c r="AN60" s="321">
        <v>46557</v>
      </c>
      <c r="AO60" s="322">
        <v>18.3</v>
      </c>
      <c r="AP60" s="323">
        <v>45238</v>
      </c>
      <c r="AQ60" s="324">
        <v>-8.8000000000000007</v>
      </c>
      <c r="AR60" s="325">
        <v>27.1</v>
      </c>
    </row>
    <row r="61" spans="1:44" x14ac:dyDescent="0.15">
      <c r="A61" s="247"/>
      <c r="AK61" s="303" t="s">
        <v>525</v>
      </c>
      <c r="AL61" s="326"/>
      <c r="AM61" s="312">
        <v>4570574</v>
      </c>
      <c r="AN61" s="313">
        <v>73495</v>
      </c>
      <c r="AO61" s="314">
        <v>-0.6</v>
      </c>
      <c r="AP61" s="315">
        <v>74934</v>
      </c>
      <c r="AQ61" s="327">
        <v>2.7</v>
      </c>
      <c r="AR61" s="317">
        <v>-3.3</v>
      </c>
    </row>
    <row r="62" spans="1:44" x14ac:dyDescent="0.15">
      <c r="A62" s="247"/>
      <c r="AK62" s="318"/>
      <c r="AL62" s="319" t="s">
        <v>520</v>
      </c>
      <c r="AM62" s="320">
        <v>2751497</v>
      </c>
      <c r="AN62" s="321">
        <v>44309</v>
      </c>
      <c r="AO62" s="322">
        <v>3.4</v>
      </c>
      <c r="AP62" s="323">
        <v>41958</v>
      </c>
      <c r="AQ62" s="324">
        <v>5.5</v>
      </c>
      <c r="AR62" s="325">
        <v>-2.1</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qMGVNMa8p4SnEScH19A44a2BmoJ9hJ2lf2JdARNfoDEtJmO3zh6J6GpkUsjmw1jWmA8mch6PhOoPYbUhOoshHQ==" saltValue="7U9QsrWWgiy2uZdMg3nnU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election activeCell="BJ24" sqref="BJ24"/>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477</v>
      </c>
    </row>
    <row r="121" spans="125:125" ht="13.5" hidden="1" customHeight="1" x14ac:dyDescent="0.15">
      <c r="DU121" s="241"/>
    </row>
  </sheetData>
  <sheetProtection algorithmName="SHA-512" hashValue="2V56VdFmilxz5KJYyPupaiOr+p28/S0JpKOVKDWgCTn+YbSS9GOaq1hFUOYJuOF1Hp9P2zd58U6a+axuAF0j8Q==" saltValue="i/Wj3IkjRjN1jdIRWAC0Nw=="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477</v>
      </c>
    </row>
  </sheetData>
  <sheetProtection algorithmName="SHA-512" hashValue="Yy1OrW3oMgEY+/ASXjIQGFRYPhJId9FTmhtYez+RxeVi03fYN4fgU5n0t6hlQF2rUR0tKj9kR2GEUEPnhBIzPg==" saltValue="vJcWGt4wbWEbXpUEH2+jPg=="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26" t="s">
        <v>3</v>
      </c>
      <c r="D47" s="1126"/>
      <c r="E47" s="1127"/>
      <c r="F47" s="11">
        <v>21.06</v>
      </c>
      <c r="G47" s="12">
        <v>21.85</v>
      </c>
      <c r="H47" s="12">
        <v>26.56</v>
      </c>
      <c r="I47" s="12">
        <v>29.94</v>
      </c>
      <c r="J47" s="13">
        <v>31.23</v>
      </c>
    </row>
    <row r="48" spans="2:10" ht="57.75" customHeight="1" x14ac:dyDescent="0.15">
      <c r="B48" s="14"/>
      <c r="C48" s="1128" t="s">
        <v>4</v>
      </c>
      <c r="D48" s="1128"/>
      <c r="E48" s="1129"/>
      <c r="F48" s="15">
        <v>2.4700000000000002</v>
      </c>
      <c r="G48" s="16">
        <v>7.11</v>
      </c>
      <c r="H48" s="16">
        <v>6.37</v>
      </c>
      <c r="I48" s="16">
        <v>3.58</v>
      </c>
      <c r="J48" s="17">
        <v>3.68</v>
      </c>
    </row>
    <row r="49" spans="2:10" ht="57.75" customHeight="1" thickBot="1" x14ac:dyDescent="0.2">
      <c r="B49" s="18"/>
      <c r="C49" s="1130" t="s">
        <v>5</v>
      </c>
      <c r="D49" s="1130"/>
      <c r="E49" s="1131"/>
      <c r="F49" s="19" t="s">
        <v>532</v>
      </c>
      <c r="G49" s="20">
        <v>4.78</v>
      </c>
      <c r="H49" s="20" t="s">
        <v>533</v>
      </c>
      <c r="I49" s="20" t="s">
        <v>534</v>
      </c>
      <c r="J49" s="21">
        <v>0.53</v>
      </c>
    </row>
    <row r="50" spans="2:10" x14ac:dyDescent="0.15"/>
  </sheetData>
  <sheetProtection algorithmName="SHA-512" hashValue="+g0b0L1cJ0VoNwUmpxB/tTt82AWqxorLOOFe6MbhrzvaS41nYCOWfoR9yYYIlUSSHSZWRn/HDHMT5qMJBVujnw==" saltValue="t0Sng3KSL8DZl2+eCMSWV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湯浅　拓巳</cp:lastModifiedBy>
  <cp:lastPrinted>2026-03-11T10:55:35Z</cp:lastPrinted>
  <dcterms:created xsi:type="dcterms:W3CDTF">2026-02-23T09:41:17Z</dcterms:created>
  <dcterms:modified xsi:type="dcterms:W3CDTF">2026-03-19T02:19:25Z</dcterms:modified>
  <cp:category/>
</cp:coreProperties>
</file>