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sv802269\市町村振興課共有\財政班\財政担当R8年度\決算統計\01普通会計\R6財政状況資料集\01_3月公表分\06_HP公開\"/>
    </mc:Choice>
  </mc:AlternateContent>
  <xr:revisionPtr revIDLastSave="0" documentId="13_ncr:1_{818CA101-8298-4A3A-90D6-51B4BE72C166}" xr6:coauthVersionLast="47" xr6:coauthVersionMax="47" xr10:uidLastSave="{00000000-0000-0000-0000-000000000000}"/>
  <bookViews>
    <workbookView xWindow="-120" yWindow="-120" windowWidth="29040" windowHeight="15720" tabRatio="77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BE37" i="10"/>
  <c r="AM37" i="10"/>
  <c r="U37" i="10"/>
  <c r="C37" i="10"/>
  <c r="BE36" i="10"/>
  <c r="C36" i="10"/>
  <c r="BE35" i="10"/>
  <c r="BW34" i="10"/>
  <c r="BW35" i="10" s="1"/>
  <c r="BW36" i="10" s="1"/>
  <c r="BW37" i="10" s="1"/>
  <c r="BW38" i="10" s="1"/>
  <c r="BW39" i="10" s="1"/>
  <c r="BW40" i="10" s="1"/>
  <c r="BW41" i="10" s="1"/>
  <c r="BW42" i="10" s="1"/>
  <c r="C34" i="10"/>
  <c r="C35" i="10" s="1"/>
  <c r="CO34" i="10" l="1"/>
  <c r="CO35" i="10" s="1"/>
  <c r="CO36" i="10" s="1"/>
  <c r="CO37" i="10" s="1"/>
  <c r="U34" i="10"/>
  <c r="U35" i="10" s="1"/>
  <c r="U36" i="10" s="1"/>
  <c r="AM34" i="10"/>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alcChain>
</file>

<file path=xl/sharedStrings.xml><?xml version="1.0" encoding="utf-8"?>
<sst xmlns="http://schemas.openxmlformats.org/spreadsheetml/2006/main" count="1127" uniqueCount="570">
  <si>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</si>
  <si>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</si>
  <si>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</si>
  <si>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</si>
  <si>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</si>
  <si>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</si>
  <si>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</si>
  <si>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</si>
  <si>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</si>
  <si>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</si>
  <si>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</si>
  <si>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</si>
  <si>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</si>
  <si>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</si>
  <si>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</si>
  <si>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</si>
  <si>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</si>
  <si>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</si>
  <si>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</si>
  <si>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</si>
  <si>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</si>
  <si>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</si>
  <si>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</si>
  <si>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</si>
  <si>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</si>
  <si>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</si>
  <si>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</si>
  <si>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</si>
  <si>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</si>
  <si>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</si>
  <si>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</si>
  <si>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</si>
  <si>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</si>
  <si>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</si>
  <si>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</si>
  <si>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</si>
  <si>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</si>
  <si>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</si>
  <si>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</si>
  <si>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</si>
  <si>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</si>
  <si>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</si>
  <si>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</si>
  <si>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</si>
  <si>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</si>
  <si>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</si>
  <si>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</si>
  <si>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</si>
  <si>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</si>
  <si>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</si>
  <si>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</si>
  <si>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</si>
  <si>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</si>
  <si>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</si>
  <si>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</si>
  <si>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</si>
  <si>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</si>
  <si>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</si>
  <si>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</si>
  <si>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</si>
  <si>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</si>
  <si>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</si>
  <si>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</si>
  <si>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</si>
  <si>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</si>
  <si>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</si>
  <si>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</si>
  <si>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</si>
  <si>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</si>
  <si>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</si>
  <si>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</si>
  <si>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</si>
  <si>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</si>
  <si>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</si>
  <si>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</si>
  <si>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</si>
  <si>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</si>
  <si>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</si>
  <si>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</si>
  <si>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大分県</t>
    <phoneticPr fontId="5"/>
  </si>
  <si>
    <t>市町村類型</t>
    <phoneticPr fontId="5"/>
  </si>
  <si>
    <t>Ⅲ－３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</si>
  <si>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</si>
  <si>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</si>
  <si>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</si>
  <si>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</si>
  <si>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</si>
  <si>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</si>
  <si>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</si>
  <si>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</si>
  <si>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</si>
  <si>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</si>
  <si>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</si>
  <si>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</si>
  <si>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別府市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</si>
  <si>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</si>
  <si>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</si>
  <si>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</si>
  <si>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</si>
  <si>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</si>
  <si>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</si>
  <si>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</si>
  <si>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</si>
  <si>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</si>
  <si>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</si>
  <si>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</si>
  <si>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</si>
  <si>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</si>
  <si>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</si>
  <si>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</si>
  <si>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</si>
  <si>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</si>
  <si>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</si>
  <si>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</si>
  <si>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</si>
  <si>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</si>
  <si>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</si>
  <si>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</si>
  <si>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</si>
  <si>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</si>
  <si>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</si>
  <si>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</si>
  <si>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</si>
  <si>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</si>
  <si>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</si>
  <si>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</si>
  <si>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</si>
  <si>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</si>
  <si>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</si>
  <si>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</si>
  <si>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</si>
  <si>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</si>
  <si>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</si>
  <si>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</si>
  <si>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</si>
  <si>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</si>
  <si>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</si>
  <si>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</si>
  <si>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</si>
  <si>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</si>
  <si>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</si>
  <si>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</si>
  <si>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5"/>
  </si>
  <si>
    <t>うち日本人(％)</t>
    <phoneticPr fontId="5"/>
  </si>
  <si>
    <t>-1.2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</si>
  <si>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</si>
  <si>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</si>
  <si>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</si>
  <si>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</si>
  <si>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</si>
  <si>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</si>
  <si>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</si>
  <si>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</si>
  <si>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</si>
  <si>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</si>
  <si>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</si>
  <si>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</si>
  <si>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</si>
  <si>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</si>
  <si>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</si>
  <si>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</si>
  <si>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</si>
  <si>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</si>
  <si>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</si>
  <si>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</si>
  <si>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</si>
  <si>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</si>
  <si>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</si>
  <si>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</si>
  <si>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</si>
  <si>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</si>
  <si>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</si>
  <si>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</si>
  <si>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</si>
  <si>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</si>
  <si>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</si>
  <si>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</si>
  <si>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</si>
  <si>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</si>
  <si>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</si>
  <si>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</si>
  <si>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</si>
  <si>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</si>
  <si>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</si>
  <si>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</si>
  <si>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</si>
  <si>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</si>
  <si>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</si>
  <si>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</si>
  <si>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</si>
  <si>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</si>
  <si>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</si>
  <si>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</si>
  <si>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</si>
  <si>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</si>
  <si>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</si>
  <si>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</si>
  <si>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</si>
  <si>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</si>
  <si>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</si>
  <si>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</si>
  <si>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</si>
  <si>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</si>
  <si>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大分県別府市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</si>
  <si>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</si>
  <si>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</si>
  <si>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</si>
  <si>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</si>
  <si>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</si>
  <si>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</si>
  <si>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</si>
  <si>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</si>
  <si>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</si>
  <si>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</si>
  <si>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</si>
  <si>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</si>
  <si>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</si>
  <si>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</si>
  <si>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</si>
  <si>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</si>
  <si>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</si>
  <si>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</si>
  <si>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</si>
  <si>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</si>
  <si>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</si>
  <si>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</si>
  <si>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</si>
  <si>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</si>
  <si>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</si>
  <si>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</si>
  <si>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</si>
  <si>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</si>
  <si>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</si>
  <si>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</si>
  <si>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</si>
  <si>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</si>
  <si>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</si>
  <si>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</si>
  <si>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</si>
  <si>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</si>
  <si>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</si>
  <si>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</si>
  <si>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</si>
  <si>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</si>
  <si>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</si>
  <si>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</si>
  <si>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</si>
  <si>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</si>
  <si>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</si>
  <si>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</si>
  <si>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</si>
  <si>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</si>
  <si>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</si>
  <si>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</si>
  <si>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</si>
  <si>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</si>
  <si>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</si>
  <si>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</si>
  <si>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</si>
  <si>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</si>
  <si>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</si>
  <si>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</si>
  <si>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</si>
  <si>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</si>
  <si>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</si>
  <si>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</si>
  <si>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</si>
  <si>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</si>
  <si>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</si>
  <si>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</si>
  <si>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</si>
  <si>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</si>
  <si>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</si>
  <si>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</si>
  <si>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</si>
  <si>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</si>
  <si>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</si>
  <si>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</si>
  <si>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</si>
  <si>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</si>
  <si>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</si>
  <si>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</si>
  <si>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</si>
  <si>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</si>
  <si>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</si>
  <si>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</si>
  <si>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</si>
  <si>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</si>
  <si>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</si>
  <si>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</si>
  <si>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</si>
  <si>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</si>
  <si>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</si>
  <si>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</si>
  <si>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</si>
  <si>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</si>
  <si>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</si>
  <si>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</si>
  <si>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</si>
  <si>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</si>
  <si>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</si>
  <si>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</si>
  <si>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</si>
  <si>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</si>
  <si>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</si>
  <si>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</si>
  <si>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</si>
  <si>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</si>
  <si>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</si>
  <si>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</si>
  <si>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</si>
  <si>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</si>
  <si>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</si>
  <si>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</si>
  <si>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</si>
  <si>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</si>
  <si>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</si>
  <si>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</si>
  <si>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</si>
  <si>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</si>
  <si>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</si>
  <si>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</si>
  <si>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</si>
  <si>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</si>
  <si>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</si>
  <si>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</si>
  <si>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</si>
  <si>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市場</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</si>
  <si>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</si>
  <si>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</si>
  <si>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</si>
  <si>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</si>
  <si>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</si>
  <si>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</si>
  <si>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</si>
  <si>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</si>
  <si>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</si>
  <si>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</si>
  <si>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</si>
  <si>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</si>
  <si>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</si>
  <si>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</si>
  <si>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</si>
  <si>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</si>
  <si>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</si>
  <si>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</si>
  <si>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</si>
  <si>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</si>
  <si>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</si>
  <si>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</si>
  <si>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</si>
  <si>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</si>
  <si>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</si>
  <si>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</si>
  <si>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大分県別府市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</si>
  <si>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</si>
  <si>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</si>
  <si>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</si>
  <si>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</si>
  <si>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</si>
  <si>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</si>
  <si>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</si>
  <si>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</si>
  <si>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</si>
  <si>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</si>
  <si>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</si>
  <si>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</si>
  <si>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</si>
  <si>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</si>
  <si>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</si>
  <si>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</si>
  <si>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</si>
  <si>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</si>
  <si>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</si>
  <si>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</si>
  <si>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公共用地先行取得事業特別会計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</si>
  <si>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</si>
  <si>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</si>
  <si>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</si>
  <si>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</si>
  <si>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</si>
  <si>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</si>
  <si>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</si>
  <si>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</si>
  <si>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</si>
  <si>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</si>
  <si>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</si>
  <si>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</si>
  <si>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</si>
  <si>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</si>
  <si>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</si>
  <si>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</si>
  <si>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水道事業会計</t>
    <phoneticPr fontId="5"/>
  </si>
  <si>
    <t>法適用企業</t>
    <phoneticPr fontId="5"/>
  </si>
  <si>
    <t>公共下水道事業会計</t>
    <phoneticPr fontId="5"/>
  </si>
  <si>
    <t>競輪事業会計</t>
    <phoneticPr fontId="5"/>
  </si>
  <si>
    <t>地方卸売市場事業特別会計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</si>
  <si>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</si>
  <si>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</si>
  <si>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</si>
  <si>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</si>
  <si>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</si>
  <si>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</si>
  <si>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</si>
  <si>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</si>
  <si>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</si>
  <si>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</si>
  <si>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</si>
  <si>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</si>
  <si>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</si>
  <si>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</si>
  <si>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</si>
  <si>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</si>
  <si>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</si>
  <si>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</si>
  <si>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</si>
  <si>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</si>
  <si>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</si>
  <si>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</si>
  <si>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</si>
  <si>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</si>
  <si>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</si>
  <si>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</si>
  <si>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</si>
  <si>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</si>
  <si>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</si>
  <si>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</si>
  <si>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</si>
  <si>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</si>
  <si>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</si>
  <si>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</si>
  <si>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</si>
  <si>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</si>
  <si>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</si>
  <si>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</si>
  <si>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</si>
  <si>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</si>
  <si>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</si>
  <si>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</si>
  <si>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</si>
  <si>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</si>
  <si>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</si>
  <si>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</si>
  <si>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</si>
  <si>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</si>
  <si>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</si>
  <si>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</si>
  <si>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</si>
  <si>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</si>
  <si>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</si>
  <si>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</si>
  <si>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</si>
  <si>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</si>
  <si>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</si>
  <si>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</si>
  <si>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</si>
  <si>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</si>
  <si>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</si>
  <si>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</si>
  <si>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</si>
  <si>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</si>
  <si>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</si>
  <si>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</si>
  <si>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</si>
  <si>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</si>
  <si>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</si>
  <si>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</si>
  <si>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</si>
  <si>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</si>
  <si>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</si>
  <si>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</si>
  <si>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</si>
  <si>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</si>
  <si>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</si>
  <si>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</si>
  <si>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</si>
  <si>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</si>
  <si>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</si>
  <si>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</si>
  <si>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</si>
  <si>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</si>
  <si>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</si>
  <si>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</si>
  <si>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</si>
  <si>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</si>
  <si>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</si>
  <si>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</si>
  <si>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</si>
  <si>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</si>
  <si>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</si>
  <si>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</si>
  <si>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</si>
  <si>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</si>
  <si>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</si>
  <si>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</si>
  <si>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</si>
  <si>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</si>
  <si>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</si>
  <si>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</si>
  <si>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</si>
  <si>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</si>
  <si>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</si>
  <si>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</si>
  <si>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</si>
  <si>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</si>
  <si>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</si>
  <si>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</si>
  <si>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</si>
  <si>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</si>
  <si>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</si>
  <si>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</si>
  <si>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</si>
  <si>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</si>
  <si>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</si>
  <si>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</si>
  <si>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</si>
  <si>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</si>
  <si>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</si>
  <si>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</si>
  <si>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</si>
  <si>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</si>
  <si>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</si>
  <si>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</si>
  <si>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</si>
  <si>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</si>
  <si>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</si>
  <si>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</si>
  <si>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</si>
  <si>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</si>
  <si>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</si>
  <si>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</si>
  <si>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</si>
  <si>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</si>
  <si>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2.17</t>
  </si>
  <si>
    <t>▲ 3.50</t>
  </si>
  <si>
    <t>競輪事業会計</t>
  </si>
  <si>
    <t>水道事業会計</t>
  </si>
  <si>
    <t>一般会計</t>
  </si>
  <si>
    <t>介護保険事業特別会計</t>
  </si>
  <si>
    <t>国民健康保険事業特別会計</t>
  </si>
  <si>
    <t>後期高齢者医療特別会計</t>
  </si>
  <si>
    <t>公共用地先行取得事業特別会計</t>
  </si>
  <si>
    <t>公共下水道事業会計</t>
  </si>
  <si>
    <t>その他会計（赤字）</t>
  </si>
  <si>
    <t>その他会計（黒字）</t>
  </si>
  <si>
    <t>R02</t>
    <phoneticPr fontId="5"/>
  </si>
  <si>
    <t>R03</t>
    <phoneticPr fontId="5"/>
  </si>
  <si>
    <t>R04</t>
    <phoneticPr fontId="5"/>
  </si>
  <si>
    <t>R05</t>
    <phoneticPr fontId="5"/>
  </si>
  <si>
    <t>R06</t>
    <phoneticPr fontId="5"/>
  </si>
  <si>
    <t>基金から3,283百万円繰入</t>
    <rPh sb="0" eb="2">
      <t>キキン</t>
    </rPh>
    <rPh sb="9" eb="12">
      <t>ヒャクマンエン</t>
    </rPh>
    <rPh sb="12" eb="14">
      <t>クリイレ</t>
    </rPh>
    <phoneticPr fontId="2"/>
  </si>
  <si>
    <t>別杵速見地域広域市町村圏事務組合（秋草葬祭場事業特別会計）</t>
    <rPh sb="0" eb="2">
      <t>ベッキ</t>
    </rPh>
    <rPh sb="2" eb="4">
      <t>ハヤミ</t>
    </rPh>
    <rPh sb="4" eb="6">
      <t>チイキ</t>
    </rPh>
    <rPh sb="6" eb="8">
      <t>コウイキ</t>
    </rPh>
    <rPh sb="8" eb="11">
      <t>シチョウソン</t>
    </rPh>
    <rPh sb="11" eb="12">
      <t>ケン</t>
    </rPh>
    <rPh sb="12" eb="14">
      <t>ジム</t>
    </rPh>
    <rPh sb="14" eb="16">
      <t>クミアイ</t>
    </rPh>
    <rPh sb="17" eb="18">
      <t>アキ</t>
    </rPh>
    <rPh sb="18" eb="19">
      <t>クサ</t>
    </rPh>
    <rPh sb="19" eb="22">
      <t>ソウサイジョウ</t>
    </rPh>
    <rPh sb="22" eb="24">
      <t>ジギョウ</t>
    </rPh>
    <rPh sb="24" eb="26">
      <t>トクベツ</t>
    </rPh>
    <rPh sb="26" eb="28">
      <t>カイケイ</t>
    </rPh>
    <phoneticPr fontId="2"/>
  </si>
  <si>
    <t>別杵速見地域広域市町村圏事務組合（藤ヶ谷清掃センター事業特別会計）</t>
    <rPh sb="0" eb="2">
      <t>ベッキ</t>
    </rPh>
    <rPh sb="2" eb="4">
      <t>ハヤミ</t>
    </rPh>
    <rPh sb="4" eb="6">
      <t>チイキ</t>
    </rPh>
    <rPh sb="6" eb="8">
      <t>コウイキ</t>
    </rPh>
    <rPh sb="8" eb="11">
      <t>シチョウソン</t>
    </rPh>
    <rPh sb="11" eb="12">
      <t>ケン</t>
    </rPh>
    <rPh sb="12" eb="14">
      <t>ジム</t>
    </rPh>
    <rPh sb="14" eb="16">
      <t>クミアイ</t>
    </rPh>
    <rPh sb="17" eb="20">
      <t>フジガタニ</t>
    </rPh>
    <rPh sb="20" eb="22">
      <t>セイソウ</t>
    </rPh>
    <rPh sb="26" eb="28">
      <t>ジギョウ</t>
    </rPh>
    <rPh sb="28" eb="30">
      <t>トクベツ</t>
    </rPh>
    <rPh sb="30" eb="32">
      <t>カイケイ</t>
    </rPh>
    <phoneticPr fontId="2"/>
  </si>
  <si>
    <t>別杵速見地域広域市町村圏事務組合（介護認定審査会事業特別会計）</t>
    <rPh sb="0" eb="2">
      <t>ベッキ</t>
    </rPh>
    <rPh sb="2" eb="4">
      <t>ハヤミ</t>
    </rPh>
    <rPh sb="4" eb="6">
      <t>チイキ</t>
    </rPh>
    <rPh sb="6" eb="8">
      <t>コウイキ</t>
    </rPh>
    <rPh sb="8" eb="11">
      <t>シチョウソン</t>
    </rPh>
    <rPh sb="11" eb="12">
      <t>ケン</t>
    </rPh>
    <rPh sb="12" eb="14">
      <t>ジム</t>
    </rPh>
    <rPh sb="14" eb="16">
      <t>クミアイ</t>
    </rPh>
    <rPh sb="17" eb="19">
      <t>カイゴ</t>
    </rPh>
    <rPh sb="19" eb="21">
      <t>ニンテイ</t>
    </rPh>
    <rPh sb="21" eb="24">
      <t>シンサカイ</t>
    </rPh>
    <rPh sb="24" eb="26">
      <t>ジギョウ</t>
    </rPh>
    <rPh sb="26" eb="28">
      <t>トクベツ</t>
    </rPh>
    <rPh sb="28" eb="30">
      <t>カイケイ</t>
    </rPh>
    <phoneticPr fontId="2"/>
  </si>
  <si>
    <t>別杵速見地域広域市町村圏事務組合（普通会計）</t>
    <rPh sb="0" eb="2">
      <t>ベッキ</t>
    </rPh>
    <rPh sb="2" eb="4">
      <t>ハヤミ</t>
    </rPh>
    <rPh sb="4" eb="6">
      <t>チイキ</t>
    </rPh>
    <rPh sb="6" eb="8">
      <t>コウイキ</t>
    </rPh>
    <rPh sb="8" eb="11">
      <t>シチョウソン</t>
    </rPh>
    <rPh sb="11" eb="12">
      <t>ケン</t>
    </rPh>
    <rPh sb="12" eb="14">
      <t>ジム</t>
    </rPh>
    <rPh sb="14" eb="16">
      <t>クミアイ</t>
    </rPh>
    <rPh sb="17" eb="19">
      <t>フツウ</t>
    </rPh>
    <rPh sb="19" eb="21">
      <t>カイケイ</t>
    </rPh>
    <phoneticPr fontId="2"/>
  </si>
  <si>
    <t>大分県後期高齢者医療広域連合（普通会計）</t>
    <rPh sb="0" eb="3">
      <t>オオイタケン</t>
    </rPh>
    <rPh sb="3" eb="5">
      <t>コウキ</t>
    </rPh>
    <rPh sb="5" eb="8">
      <t>コウレイシャ</t>
    </rPh>
    <rPh sb="8" eb="10">
      <t>イリョウ</t>
    </rPh>
    <rPh sb="10" eb="12">
      <t>コウイキ</t>
    </rPh>
    <rPh sb="12" eb="14">
      <t>レンゴウ</t>
    </rPh>
    <rPh sb="15" eb="17">
      <t>フツウ</t>
    </rPh>
    <rPh sb="17" eb="19">
      <t>カイケイ</t>
    </rPh>
    <phoneticPr fontId="2"/>
  </si>
  <si>
    <t>大分県後期高齢者医療広域連合（後期高齢者医療事業会計）</t>
    <rPh sb="0" eb="3">
      <t>オオイタケン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ジギョウ</t>
    </rPh>
    <rPh sb="24" eb="26">
      <t>カイケイ</t>
    </rPh>
    <phoneticPr fontId="2"/>
  </si>
  <si>
    <t>一般財団法人別府市綜合振興センター</t>
    <rPh sb="0" eb="2">
      <t>イッパン</t>
    </rPh>
    <rPh sb="2" eb="4">
      <t>ザイダン</t>
    </rPh>
    <rPh sb="4" eb="6">
      <t>ホウジン</t>
    </rPh>
    <rPh sb="6" eb="9">
      <t>ベップシ</t>
    </rPh>
    <rPh sb="9" eb="11">
      <t>ソウゴウ</t>
    </rPh>
    <rPh sb="11" eb="13">
      <t>シンコウ</t>
    </rPh>
    <phoneticPr fontId="5"/>
  </si>
  <si>
    <t>一般財団法人大分県東部勤労者福祉サービスセンター</t>
    <rPh sb="0" eb="2">
      <t>イッパン</t>
    </rPh>
    <rPh sb="2" eb="4">
      <t>ザイダン</t>
    </rPh>
    <rPh sb="4" eb="6">
      <t>ホウジン</t>
    </rPh>
    <rPh sb="6" eb="9">
      <t>オオイタケン</t>
    </rPh>
    <rPh sb="9" eb="11">
      <t>トウブ</t>
    </rPh>
    <rPh sb="11" eb="14">
      <t>キンロウシャ</t>
    </rPh>
    <rPh sb="14" eb="16">
      <t>フクシ</t>
    </rPh>
    <phoneticPr fontId="5"/>
  </si>
  <si>
    <t>別府市公設市場精算株式会社</t>
    <rPh sb="0" eb="3">
      <t>ベップシ</t>
    </rPh>
    <rPh sb="3" eb="5">
      <t>コウセツ</t>
    </rPh>
    <rPh sb="5" eb="7">
      <t>イチバ</t>
    </rPh>
    <rPh sb="7" eb="9">
      <t>セイサン</t>
    </rPh>
    <rPh sb="9" eb="11">
      <t>カブシキ</t>
    </rPh>
    <rPh sb="11" eb="13">
      <t>カイシャ</t>
    </rPh>
    <phoneticPr fontId="5"/>
  </si>
  <si>
    <t>一般財団法人別府市産業連携・協働プラットフォームＢ－ｂｉｚ ＬＩＮＫ</t>
    <rPh sb="6" eb="9">
      <t>ベップシ</t>
    </rPh>
    <rPh sb="9" eb="11">
      <t>サンギョウ</t>
    </rPh>
    <rPh sb="11" eb="13">
      <t>レンケイ</t>
    </rPh>
    <rPh sb="14" eb="16">
      <t>キョウドウ</t>
    </rPh>
    <phoneticPr fontId="10"/>
  </si>
  <si>
    <t>大分県交通災害共済組合（交通災害共済事業会計）</t>
    <phoneticPr fontId="2"/>
  </si>
  <si>
    <t>別杵速見地域広域市町村圏事務組合（一般会計）</t>
    <phoneticPr fontId="2"/>
  </si>
  <si>
    <t xml:space="preserve">大分県市町村会館管理組合 </t>
    <phoneticPr fontId="2"/>
  </si>
  <si>
    <t>基金から114百万円繰入</t>
    <rPh sb="0" eb="2">
      <t>キキン</t>
    </rPh>
    <rPh sb="7" eb="10">
      <t>ヒャクマンエン</t>
    </rPh>
    <rPh sb="10" eb="12">
      <t>クリイレ</t>
    </rPh>
    <phoneticPr fontId="2"/>
  </si>
  <si>
    <t>べっぷ未来共創基金</t>
  </si>
  <si>
    <t>湯のまち別府ふるさと応援基金</t>
  </si>
  <si>
    <t>公共施設再編整備基金</t>
  </si>
  <si>
    <t>観光みらい創造基金</t>
  </si>
  <si>
    <t>べっぷ創生応援基金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</si>
</sst>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44161</c:v>
                </c:pt>
                <c:pt idx="1">
                  <c:v>43955</c:v>
                </c:pt>
                <c:pt idx="2">
                  <c:v>41921</c:v>
                </c:pt>
                <c:pt idx="3">
                  <c:v>44585</c:v>
                </c:pt>
                <c:pt idx="4">
                  <c:v>49779</c:v>
                </c:pt>
              </c:numCache>
            </c:numRef>
          </c:val>
          <c:smooth val="0"/>
          <c:extLst>
            <c:ext xmlns:c16="http://schemas.microsoft.com/office/drawing/2014/chart" uri="{C3380CC4-5D6E-409C-BE32-E72D297353CC}">
              <c16:uniqueId val="{00000000-8A2F-4EDD-A870-6F78EF67A85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71835</c:v>
                </c:pt>
                <c:pt idx="1">
                  <c:v>43402</c:v>
                </c:pt>
                <c:pt idx="2">
                  <c:v>46016</c:v>
                </c:pt>
                <c:pt idx="3">
                  <c:v>71469</c:v>
                </c:pt>
                <c:pt idx="4">
                  <c:v>62789</c:v>
                </c:pt>
              </c:numCache>
            </c:numRef>
          </c:val>
          <c:smooth val="0"/>
          <c:extLst>
            <c:ext xmlns:c16="http://schemas.microsoft.com/office/drawing/2014/chart" uri="{C3380CC4-5D6E-409C-BE32-E72D297353CC}">
              <c16:uniqueId val="{00000001-8A2F-4EDD-A870-6F78EF67A85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3.05</c:v>
                </c:pt>
                <c:pt idx="1">
                  <c:v>3.85</c:v>
                </c:pt>
                <c:pt idx="2">
                  <c:v>2.6</c:v>
                </c:pt>
                <c:pt idx="3">
                  <c:v>3</c:v>
                </c:pt>
                <c:pt idx="4">
                  <c:v>2.5499999999999998</c:v>
                </c:pt>
              </c:numCache>
            </c:numRef>
          </c:val>
          <c:extLst>
            <c:ext xmlns:c16="http://schemas.microsoft.com/office/drawing/2014/chart" uri="{C3380CC4-5D6E-409C-BE32-E72D297353CC}">
              <c16:uniqueId val="{00000000-93DA-498A-92D8-D298FEDB833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25.71</c:v>
                </c:pt>
                <c:pt idx="1">
                  <c:v>27.07</c:v>
                </c:pt>
                <c:pt idx="2">
                  <c:v>29.36</c:v>
                </c:pt>
                <c:pt idx="3">
                  <c:v>25.93</c:v>
                </c:pt>
                <c:pt idx="4">
                  <c:v>22.35</c:v>
                </c:pt>
              </c:numCache>
            </c:numRef>
          </c:val>
          <c:extLst>
            <c:ext xmlns:c16="http://schemas.microsoft.com/office/drawing/2014/chart" uri="{C3380CC4-5D6E-409C-BE32-E72D297353CC}">
              <c16:uniqueId val="{00000001-93DA-498A-92D8-D298FEDB833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1.35</c:v>
                </c:pt>
                <c:pt idx="1">
                  <c:v>3.32</c:v>
                </c:pt>
                <c:pt idx="2">
                  <c:v>0.66</c:v>
                </c:pt>
                <c:pt idx="3">
                  <c:v>-2.17</c:v>
                </c:pt>
                <c:pt idx="4">
                  <c:v>-3.5</c:v>
                </c:pt>
              </c:numCache>
            </c:numRef>
          </c:val>
          <c:smooth val="0"/>
          <c:extLst>
            <c:ext xmlns:c16="http://schemas.microsoft.com/office/drawing/2014/chart" uri="{C3380CC4-5D6E-409C-BE32-E72D297353CC}">
              <c16:uniqueId val="{00000002-93DA-498A-92D8-D298FEDB833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1.23</c:v>
                </c:pt>
                <c:pt idx="2">
                  <c:v>#N/A</c:v>
                </c:pt>
                <c:pt idx="3">
                  <c:v>0.51</c:v>
                </c:pt>
                <c:pt idx="4">
                  <c:v>#N/A</c:v>
                </c:pt>
                <c:pt idx="5">
                  <c:v>0.37</c:v>
                </c:pt>
                <c:pt idx="6">
                  <c:v>#N/A</c:v>
                </c:pt>
                <c:pt idx="7">
                  <c:v>4.57</c:v>
                </c:pt>
                <c:pt idx="8">
                  <c:v>#N/A</c:v>
                </c:pt>
                <c:pt idx="9">
                  <c:v>0</c:v>
                </c:pt>
              </c:numCache>
            </c:numRef>
          </c:val>
          <c:extLst>
            <c:ext xmlns:c16="http://schemas.microsoft.com/office/drawing/2014/chart" uri="{C3380CC4-5D6E-409C-BE32-E72D297353CC}">
              <c16:uniqueId val="{00000000-24E5-49C5-849A-0BB60371849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4E5-49C5-849A-0BB60371849B}"/>
            </c:ext>
          </c:extLst>
        </c:ser>
        <c:ser>
          <c:idx val="2"/>
          <c:order val="2"/>
          <c:tx>
            <c:strRef>
              <c:f>データシート!$A$29</c:f>
              <c:strCache>
                <c:ptCount val="1"/>
                <c:pt idx="0">
                  <c:v>公共下水道事業会計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0.21</c:v>
                </c:pt>
                <c:pt idx="2">
                  <c:v>#N/A</c:v>
                </c:pt>
                <c:pt idx="3">
                  <c:v>0.45</c:v>
                </c:pt>
                <c:pt idx="4">
                  <c:v>#N/A</c:v>
                </c:pt>
                <c:pt idx="5">
                  <c:v>0.26</c:v>
                </c:pt>
                <c:pt idx="6">
                  <c:v>#N/A</c:v>
                </c:pt>
                <c:pt idx="7">
                  <c:v>0.19</c:v>
                </c:pt>
                <c:pt idx="8">
                  <c:v>#N/A</c:v>
                </c:pt>
                <c:pt idx="9">
                  <c:v>0</c:v>
                </c:pt>
              </c:numCache>
            </c:numRef>
          </c:val>
          <c:extLst>
            <c:ext xmlns:c16="http://schemas.microsoft.com/office/drawing/2014/chart" uri="{C3380CC4-5D6E-409C-BE32-E72D297353CC}">
              <c16:uniqueId val="{00000002-24E5-49C5-849A-0BB60371849B}"/>
            </c:ext>
          </c:extLst>
        </c:ser>
        <c:ser>
          <c:idx val="3"/>
          <c:order val="3"/>
          <c:tx>
            <c:strRef>
              <c:f>データシート!$A$30</c:f>
              <c:strCache>
                <c:ptCount val="1"/>
                <c:pt idx="0">
                  <c:v>公共用地先行取得事業特別会計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24E5-49C5-849A-0BB60371849B}"/>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0.03</c:v>
                </c:pt>
                <c:pt idx="2">
                  <c:v>#N/A</c:v>
                </c:pt>
                <c:pt idx="3">
                  <c:v>0.02</c:v>
                </c:pt>
                <c:pt idx="4">
                  <c:v>#N/A</c:v>
                </c:pt>
                <c:pt idx="5">
                  <c:v>0.03</c:v>
                </c:pt>
                <c:pt idx="6">
                  <c:v>#N/A</c:v>
                </c:pt>
                <c:pt idx="7">
                  <c:v>0.03</c:v>
                </c:pt>
                <c:pt idx="8">
                  <c:v>#N/A</c:v>
                </c:pt>
                <c:pt idx="9">
                  <c:v>0.03</c:v>
                </c:pt>
              </c:numCache>
            </c:numRef>
          </c:val>
          <c:extLst>
            <c:ext xmlns:c16="http://schemas.microsoft.com/office/drawing/2014/chart" uri="{C3380CC4-5D6E-409C-BE32-E72D297353CC}">
              <c16:uniqueId val="{00000004-24E5-49C5-849A-0BB60371849B}"/>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1.85</c:v>
                </c:pt>
                <c:pt idx="2">
                  <c:v>#N/A</c:v>
                </c:pt>
                <c:pt idx="3">
                  <c:v>1.97</c:v>
                </c:pt>
                <c:pt idx="4">
                  <c:v>#N/A</c:v>
                </c:pt>
                <c:pt idx="5">
                  <c:v>1.86</c:v>
                </c:pt>
                <c:pt idx="6">
                  <c:v>#N/A</c:v>
                </c:pt>
                <c:pt idx="7">
                  <c:v>1.1399999999999999</c:v>
                </c:pt>
                <c:pt idx="8">
                  <c:v>#N/A</c:v>
                </c:pt>
                <c:pt idx="9">
                  <c:v>0.35</c:v>
                </c:pt>
              </c:numCache>
            </c:numRef>
          </c:val>
          <c:extLst>
            <c:ext xmlns:c16="http://schemas.microsoft.com/office/drawing/2014/chart" uri="{C3380CC4-5D6E-409C-BE32-E72D297353CC}">
              <c16:uniqueId val="{00000005-24E5-49C5-849A-0BB60371849B}"/>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0.8</c:v>
                </c:pt>
                <c:pt idx="2">
                  <c:v>#N/A</c:v>
                </c:pt>
                <c:pt idx="3">
                  <c:v>1.22</c:v>
                </c:pt>
                <c:pt idx="4">
                  <c:v>#N/A</c:v>
                </c:pt>
                <c:pt idx="5">
                  <c:v>1.73</c:v>
                </c:pt>
                <c:pt idx="6">
                  <c:v>#N/A</c:v>
                </c:pt>
                <c:pt idx="7">
                  <c:v>1.28</c:v>
                </c:pt>
                <c:pt idx="8">
                  <c:v>#N/A</c:v>
                </c:pt>
                <c:pt idx="9">
                  <c:v>1.33</c:v>
                </c:pt>
              </c:numCache>
            </c:numRef>
          </c:val>
          <c:extLst>
            <c:ext xmlns:c16="http://schemas.microsoft.com/office/drawing/2014/chart" uri="{C3380CC4-5D6E-409C-BE32-E72D297353CC}">
              <c16:uniqueId val="{00000006-24E5-49C5-849A-0BB60371849B}"/>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3.04</c:v>
                </c:pt>
                <c:pt idx="2">
                  <c:v>#N/A</c:v>
                </c:pt>
                <c:pt idx="3">
                  <c:v>3.85</c:v>
                </c:pt>
                <c:pt idx="4">
                  <c:v>#N/A</c:v>
                </c:pt>
                <c:pt idx="5">
                  <c:v>2.59</c:v>
                </c:pt>
                <c:pt idx="6">
                  <c:v>#N/A</c:v>
                </c:pt>
                <c:pt idx="7">
                  <c:v>3</c:v>
                </c:pt>
                <c:pt idx="8">
                  <c:v>#N/A</c:v>
                </c:pt>
                <c:pt idx="9">
                  <c:v>2.5499999999999998</c:v>
                </c:pt>
              </c:numCache>
            </c:numRef>
          </c:val>
          <c:extLst>
            <c:ext xmlns:c16="http://schemas.microsoft.com/office/drawing/2014/chart" uri="{C3380CC4-5D6E-409C-BE32-E72D297353CC}">
              <c16:uniqueId val="{00000007-24E5-49C5-849A-0BB60371849B}"/>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6.43</c:v>
                </c:pt>
                <c:pt idx="2">
                  <c:v>#N/A</c:v>
                </c:pt>
                <c:pt idx="3">
                  <c:v>5.5</c:v>
                </c:pt>
                <c:pt idx="4">
                  <c:v>#N/A</c:v>
                </c:pt>
                <c:pt idx="5">
                  <c:v>5.46</c:v>
                </c:pt>
                <c:pt idx="6">
                  <c:v>#N/A</c:v>
                </c:pt>
                <c:pt idx="7">
                  <c:v>5.54</c:v>
                </c:pt>
                <c:pt idx="8">
                  <c:v>#N/A</c:v>
                </c:pt>
                <c:pt idx="9">
                  <c:v>5.22</c:v>
                </c:pt>
              </c:numCache>
            </c:numRef>
          </c:val>
          <c:extLst>
            <c:ext xmlns:c16="http://schemas.microsoft.com/office/drawing/2014/chart" uri="{C3380CC4-5D6E-409C-BE32-E72D297353CC}">
              <c16:uniqueId val="{00000008-24E5-49C5-849A-0BB60371849B}"/>
            </c:ext>
          </c:extLst>
        </c:ser>
        <c:ser>
          <c:idx val="9"/>
          <c:order val="9"/>
          <c:tx>
            <c:strRef>
              <c:f>データシート!$A$36</c:f>
              <c:strCache>
                <c:ptCount val="1"/>
                <c:pt idx="0">
                  <c:v>競輪事業会計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0</c:v>
                </c:pt>
                <c:pt idx="1">
                  <c:v>0</c:v>
                </c:pt>
                <c:pt idx="2">
                  <c:v>0</c:v>
                </c:pt>
                <c:pt idx="3">
                  <c:v>0</c:v>
                </c:pt>
                <c:pt idx="4">
                  <c:v>0</c:v>
                </c:pt>
                <c:pt idx="5">
                  <c:v>0</c:v>
                </c:pt>
                <c:pt idx="6">
                  <c:v>0</c:v>
                </c:pt>
                <c:pt idx="7">
                  <c:v>0</c:v>
                </c:pt>
                <c:pt idx="8">
                  <c:v>#N/A</c:v>
                </c:pt>
                <c:pt idx="9">
                  <c:v>10.87</c:v>
                </c:pt>
              </c:numCache>
            </c:numRef>
          </c:val>
          <c:extLst>
            <c:ext xmlns:c16="http://schemas.microsoft.com/office/drawing/2014/chart" uri="{C3380CC4-5D6E-409C-BE32-E72D297353CC}">
              <c16:uniqueId val="{00000009-24E5-49C5-849A-0BB60371849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3170</c:v>
                </c:pt>
                <c:pt idx="5">
                  <c:v>3210</c:v>
                </c:pt>
                <c:pt idx="8">
                  <c:v>3386</c:v>
                </c:pt>
                <c:pt idx="11">
                  <c:v>3305</c:v>
                </c:pt>
                <c:pt idx="14">
                  <c:v>3254</c:v>
                </c:pt>
              </c:numCache>
            </c:numRef>
          </c:val>
          <c:extLst>
            <c:ext xmlns:c16="http://schemas.microsoft.com/office/drawing/2014/chart" uri="{C3380CC4-5D6E-409C-BE32-E72D297353CC}">
              <c16:uniqueId val="{00000000-9E42-4E76-A809-98D86573631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1</c:v>
                </c:pt>
                <c:pt idx="12">
                  <c:v>0</c:v>
                </c:pt>
              </c:numCache>
            </c:numRef>
          </c:val>
          <c:extLst>
            <c:ext xmlns:c16="http://schemas.microsoft.com/office/drawing/2014/chart" uri="{C3380CC4-5D6E-409C-BE32-E72D297353CC}">
              <c16:uniqueId val="{00000001-9E42-4E76-A809-98D86573631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9E42-4E76-A809-98D86573631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371</c:v>
                </c:pt>
                <c:pt idx="3">
                  <c:v>373</c:v>
                </c:pt>
                <c:pt idx="6">
                  <c:v>409</c:v>
                </c:pt>
                <c:pt idx="9">
                  <c:v>430</c:v>
                </c:pt>
                <c:pt idx="12">
                  <c:v>456</c:v>
                </c:pt>
              </c:numCache>
            </c:numRef>
          </c:val>
          <c:extLst>
            <c:ext xmlns:c16="http://schemas.microsoft.com/office/drawing/2014/chart" uri="{C3380CC4-5D6E-409C-BE32-E72D297353CC}">
              <c16:uniqueId val="{00000003-9E42-4E76-A809-98D86573631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209</c:v>
                </c:pt>
                <c:pt idx="3">
                  <c:v>191</c:v>
                </c:pt>
                <c:pt idx="6">
                  <c:v>168</c:v>
                </c:pt>
                <c:pt idx="9">
                  <c:v>174</c:v>
                </c:pt>
                <c:pt idx="12">
                  <c:v>148</c:v>
                </c:pt>
              </c:numCache>
            </c:numRef>
          </c:val>
          <c:extLst>
            <c:ext xmlns:c16="http://schemas.microsoft.com/office/drawing/2014/chart" uri="{C3380CC4-5D6E-409C-BE32-E72D297353CC}">
              <c16:uniqueId val="{00000004-9E42-4E76-A809-98D86573631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E42-4E76-A809-98D86573631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E42-4E76-A809-98D86573631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3130</c:v>
                </c:pt>
                <c:pt idx="3">
                  <c:v>3556</c:v>
                </c:pt>
                <c:pt idx="6">
                  <c:v>3906</c:v>
                </c:pt>
                <c:pt idx="9">
                  <c:v>3743</c:v>
                </c:pt>
                <c:pt idx="12">
                  <c:v>3503</c:v>
                </c:pt>
              </c:numCache>
            </c:numRef>
          </c:val>
          <c:extLst>
            <c:ext xmlns:c16="http://schemas.microsoft.com/office/drawing/2014/chart" uri="{C3380CC4-5D6E-409C-BE32-E72D297353CC}">
              <c16:uniqueId val="{00000007-9E42-4E76-A809-98D86573631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540</c:v>
                </c:pt>
                <c:pt idx="2">
                  <c:v>#N/A</c:v>
                </c:pt>
                <c:pt idx="3">
                  <c:v>#N/A</c:v>
                </c:pt>
                <c:pt idx="4">
                  <c:v>910</c:v>
                </c:pt>
                <c:pt idx="5">
                  <c:v>#N/A</c:v>
                </c:pt>
                <c:pt idx="6">
                  <c:v>#N/A</c:v>
                </c:pt>
                <c:pt idx="7">
                  <c:v>1097</c:v>
                </c:pt>
                <c:pt idx="8">
                  <c:v>#N/A</c:v>
                </c:pt>
                <c:pt idx="9">
                  <c:v>#N/A</c:v>
                </c:pt>
                <c:pt idx="10">
                  <c:v>1043</c:v>
                </c:pt>
                <c:pt idx="11">
                  <c:v>#N/A</c:v>
                </c:pt>
                <c:pt idx="12">
                  <c:v>#N/A</c:v>
                </c:pt>
                <c:pt idx="13">
                  <c:v>853</c:v>
                </c:pt>
                <c:pt idx="14">
                  <c:v>#N/A</c:v>
                </c:pt>
              </c:numCache>
            </c:numRef>
          </c:val>
          <c:smooth val="0"/>
          <c:extLst>
            <c:ext xmlns:c16="http://schemas.microsoft.com/office/drawing/2014/chart" uri="{C3380CC4-5D6E-409C-BE32-E72D297353CC}">
              <c16:uniqueId val="{00000008-9E42-4E76-A809-98D86573631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31668</c:v>
                </c:pt>
                <c:pt idx="5">
                  <c:v>31011</c:v>
                </c:pt>
                <c:pt idx="8">
                  <c:v>29688</c:v>
                </c:pt>
                <c:pt idx="11">
                  <c:v>28839</c:v>
                </c:pt>
                <c:pt idx="14">
                  <c:v>28294</c:v>
                </c:pt>
              </c:numCache>
            </c:numRef>
          </c:val>
          <c:extLst>
            <c:ext xmlns:c16="http://schemas.microsoft.com/office/drawing/2014/chart" uri="{C3380CC4-5D6E-409C-BE32-E72D297353CC}">
              <c16:uniqueId val="{00000000-6823-4786-99A2-FDAD3217F18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6134</c:v>
                </c:pt>
                <c:pt idx="5">
                  <c:v>7058</c:v>
                </c:pt>
                <c:pt idx="8">
                  <c:v>7206</c:v>
                </c:pt>
                <c:pt idx="11">
                  <c:v>8582</c:v>
                </c:pt>
                <c:pt idx="14">
                  <c:v>8433</c:v>
                </c:pt>
              </c:numCache>
            </c:numRef>
          </c:val>
          <c:extLst>
            <c:ext xmlns:c16="http://schemas.microsoft.com/office/drawing/2014/chart" uri="{C3380CC4-5D6E-409C-BE32-E72D297353CC}">
              <c16:uniqueId val="{00000001-6823-4786-99A2-FDAD3217F18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17005</c:v>
                </c:pt>
                <c:pt idx="5">
                  <c:v>20784</c:v>
                </c:pt>
                <c:pt idx="8">
                  <c:v>22334</c:v>
                </c:pt>
                <c:pt idx="11">
                  <c:v>15324</c:v>
                </c:pt>
                <c:pt idx="14">
                  <c:v>14592</c:v>
                </c:pt>
              </c:numCache>
            </c:numRef>
          </c:val>
          <c:extLst>
            <c:ext xmlns:c16="http://schemas.microsoft.com/office/drawing/2014/chart" uri="{C3380CC4-5D6E-409C-BE32-E72D297353CC}">
              <c16:uniqueId val="{00000002-6823-4786-99A2-FDAD3217F18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823-4786-99A2-FDAD3217F18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823-4786-99A2-FDAD3217F18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823-4786-99A2-FDAD3217F18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5095</c:v>
                </c:pt>
                <c:pt idx="3">
                  <c:v>5027</c:v>
                </c:pt>
                <c:pt idx="6">
                  <c:v>5144</c:v>
                </c:pt>
                <c:pt idx="9">
                  <c:v>5505</c:v>
                </c:pt>
                <c:pt idx="12">
                  <c:v>5440</c:v>
                </c:pt>
              </c:numCache>
            </c:numRef>
          </c:val>
          <c:extLst>
            <c:ext xmlns:c16="http://schemas.microsoft.com/office/drawing/2014/chart" uri="{C3380CC4-5D6E-409C-BE32-E72D297353CC}">
              <c16:uniqueId val="{00000006-6823-4786-99A2-FDAD3217F18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3325</c:v>
                </c:pt>
                <c:pt idx="3">
                  <c:v>3185</c:v>
                </c:pt>
                <c:pt idx="6">
                  <c:v>2794</c:v>
                </c:pt>
                <c:pt idx="9">
                  <c:v>2375</c:v>
                </c:pt>
                <c:pt idx="12">
                  <c:v>1947</c:v>
                </c:pt>
              </c:numCache>
            </c:numRef>
          </c:val>
          <c:extLst>
            <c:ext xmlns:c16="http://schemas.microsoft.com/office/drawing/2014/chart" uri="{C3380CC4-5D6E-409C-BE32-E72D297353CC}">
              <c16:uniqueId val="{00000007-6823-4786-99A2-FDAD3217F18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2255</c:v>
                </c:pt>
                <c:pt idx="3">
                  <c:v>2161</c:v>
                </c:pt>
                <c:pt idx="6">
                  <c:v>2078</c:v>
                </c:pt>
                <c:pt idx="9">
                  <c:v>2019</c:v>
                </c:pt>
                <c:pt idx="12">
                  <c:v>1991</c:v>
                </c:pt>
              </c:numCache>
            </c:numRef>
          </c:val>
          <c:extLst>
            <c:ext xmlns:c16="http://schemas.microsoft.com/office/drawing/2014/chart" uri="{C3380CC4-5D6E-409C-BE32-E72D297353CC}">
              <c16:uniqueId val="{00000008-6823-4786-99A2-FDAD3217F18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6823-4786-99A2-FDAD3217F18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37869</c:v>
                </c:pt>
                <c:pt idx="3">
                  <c:v>38319</c:v>
                </c:pt>
                <c:pt idx="6">
                  <c:v>37318</c:v>
                </c:pt>
                <c:pt idx="9">
                  <c:v>38454</c:v>
                </c:pt>
                <c:pt idx="12">
                  <c:v>38967</c:v>
                </c:pt>
              </c:numCache>
            </c:numRef>
          </c:val>
          <c:extLst>
            <c:ext xmlns:c16="http://schemas.microsoft.com/office/drawing/2014/chart" uri="{C3380CC4-5D6E-409C-BE32-E72D297353CC}">
              <c16:uniqueId val="{0000000A-6823-4786-99A2-FDAD3217F18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6823-4786-99A2-FDAD3217F18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7866</c:v>
                </c:pt>
                <c:pt idx="1">
                  <c:v>7047</c:v>
                </c:pt>
                <c:pt idx="2">
                  <c:v>6188</c:v>
                </c:pt>
              </c:numCache>
            </c:numRef>
          </c:val>
          <c:extLst>
            <c:ext xmlns:c16="http://schemas.microsoft.com/office/drawing/2014/chart" uri="{C3380CC4-5D6E-409C-BE32-E72D297353CC}">
              <c16:uniqueId val="{00000000-82C5-4876-A7D1-91A9FF33436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419</c:v>
                </c:pt>
                <c:pt idx="1">
                  <c:v>545</c:v>
                </c:pt>
                <c:pt idx="2">
                  <c:v>585</c:v>
                </c:pt>
              </c:numCache>
            </c:numRef>
          </c:val>
          <c:extLst>
            <c:ext xmlns:c16="http://schemas.microsoft.com/office/drawing/2014/chart" uri="{C3380CC4-5D6E-409C-BE32-E72D297353CC}">
              <c16:uniqueId val="{00000001-82C5-4876-A7D1-91A9FF33436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5221</c:v>
                </c:pt>
                <c:pt idx="1">
                  <c:v>4960</c:v>
                </c:pt>
                <c:pt idx="2">
                  <c:v>5114</c:v>
                </c:pt>
              </c:numCache>
            </c:numRef>
          </c:val>
          <c:extLst>
            <c:ext xmlns:c16="http://schemas.microsoft.com/office/drawing/2014/chart" uri="{C3380CC4-5D6E-409C-BE32-E72D297353CC}">
              <c16:uniqueId val="{00000002-82C5-4876-A7D1-91A9FF33436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大分県別府市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控除財源である元利償還金に係る基準財政需要額算入額の減があったものの、行政改革推進債や緊急防災・減災事業債などの元利償還金が減少したことにより、分子については減となった。</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大分県別府市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組合等負担等見込額及び退職手当負担見込額の減により将来負担額が減少したものの、控除する充当可能財源等における充当可能基金や基準財政需要額算入見込額の減少により、分子においては増となった。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大分県別府市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は臨時財政対策債償還のための積立により増額し、その他特定目的基金についてもふるさと納税の増加等により増額した。一方で、基金残高全体では、財源不足を補うために基金の取り崩しを行ったことで、財政調整基金が減少したことにより、全体としては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666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百万円の減額となっている。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主要基金（財政調整基金及び減債基金）においては、基金残高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億円を確保できるよう、歳入歳出両面から収支改善に取り組む。</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べっぷ未来共創基金：べっぷ未来共創戦略における「まち・ひと・しごと創生」に関する施策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公共施設再編整備基金：公共施設の再編及び大規模な修繕、改築、改修その他整備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湯のまち別府ふるさと応援基金：別府市を応援する方からの寄附金を活用し、活力あるまちづくりに資する施策</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べっぷ創生応援基金：別府市を応援する者からの寄付金を活用し、別府市まち・ひと・しごと創生推進に関する施策</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観光みらい創造基金：観光振興や温泉保護を目的とした施策</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べっぷ未来共創基金は、主に競輪事業収入の一部を積み立てているが、将来的な「まち・ひと・しごと創生」に資する施策の実施のため、増加している。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湯のまち別府ふるさと応援基金は、ふるさと納税の寄附金増に伴い、積立額も増加している。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公共施設再編整備基金は、体育施設整備事業等に対して取り崩したため、減少している。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観光みらい創造基金は、入湯税超過課税の増収に伴い、積立額も増加している。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べっぷ創生応援基金は、図書館等一体的整備事業に対して取り崩したため、減少している。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公共施設の再編や総合戦略の推進に向けて、計画的に積立処分を行うことにより健全な財政運営に努める。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財源不足を補うために基金を取り崩したことによる減少。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今後も人口減少対策や社会保障費の増加など、財政負担は大きくなることが見込まれるが、減債基金残高と合わせて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億円以上を維持できるよう、新たな財源を模索するほか、事務改善を積み重ねることにより、限られた財源の効率的な活用に取り組む。</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臨時財政対策債償還のための積立による増額。</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財政調整基金と合わせて基金残高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大分県別府市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112,115
106,748
125.34
64,154,513
62,784,526
706,513
27,693,729
38,967,351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50">
              <a:latin typeface="ＭＳ Ｐゴシック" panose="020B0600070205080204" pitchFamily="50" charset="-128"/>
              <a:ea typeface="ＭＳ Ｐゴシック" panose="020B0600070205080204" pitchFamily="50" charset="-128"/>
            </a:rPr>
            <a:t>　定額減税の影響により、市民税が減収したものの、当該減税に対する減収補てんや固定資産税等の増収により、基準財政収入額は増加した。　</a:t>
          </a:r>
        </a:p>
        <a:p>
          <a:r>
            <a:rPr kumimoji="1" lang="ja-JP" altLang="en-US" sz="1250">
              <a:latin typeface="ＭＳ Ｐゴシック" panose="020B0600070205080204" pitchFamily="50" charset="-128"/>
              <a:ea typeface="ＭＳ Ｐゴシック" panose="020B0600070205080204" pitchFamily="50" charset="-128"/>
            </a:rPr>
            <a:t>　基準財政需要額は、保健衛生費や生活保護費等が減少したものの、高齢者保健福祉費や小学校費等が増加したことに伴い、増加した。</a:t>
          </a:r>
        </a:p>
        <a:p>
          <a:r>
            <a:rPr kumimoji="1" lang="ja-JP" altLang="en-US" sz="1250">
              <a:latin typeface="ＭＳ Ｐゴシック" panose="020B0600070205080204" pitchFamily="50" charset="-128"/>
              <a:ea typeface="ＭＳ Ｐゴシック" panose="020B0600070205080204" pitchFamily="50" charset="-128"/>
            </a:rPr>
            <a:t>　基準財政収入額、基準財政需要額ともに増加したが、基準財政需要額の伸び率が基準財政収入額の伸び率を上回ったことにより、財政力指数は単年度の比較では悪化したものの、</a:t>
          </a:r>
          <a:r>
            <a:rPr kumimoji="1" lang="en-US" altLang="ja-JP" sz="1250">
              <a:latin typeface="ＭＳ Ｐゴシック" panose="020B0600070205080204" pitchFamily="50" charset="-128"/>
              <a:ea typeface="ＭＳ Ｐゴシック" panose="020B0600070205080204" pitchFamily="50" charset="-128"/>
            </a:rPr>
            <a:t>3</a:t>
          </a:r>
          <a:r>
            <a:rPr kumimoji="1" lang="ja-JP" altLang="en-US" sz="1250">
              <a:latin typeface="ＭＳ Ｐゴシック" panose="020B0600070205080204" pitchFamily="50" charset="-128"/>
              <a:ea typeface="ＭＳ Ｐゴシック" panose="020B0600070205080204" pitchFamily="50" charset="-128"/>
            </a:rPr>
            <a:t>か年平均においては令和</a:t>
          </a:r>
          <a:r>
            <a:rPr kumimoji="1" lang="en-US" altLang="ja-JP" sz="1250">
              <a:latin typeface="ＭＳ Ｐゴシック" panose="020B0600070205080204" pitchFamily="50" charset="-128"/>
              <a:ea typeface="ＭＳ Ｐゴシック" panose="020B0600070205080204" pitchFamily="50" charset="-128"/>
            </a:rPr>
            <a:t>3</a:t>
          </a:r>
          <a:r>
            <a:rPr kumimoji="1" lang="ja-JP" altLang="en-US" sz="1250">
              <a:latin typeface="ＭＳ Ｐゴシック" panose="020B0600070205080204" pitchFamily="50" charset="-128"/>
              <a:ea typeface="ＭＳ Ｐゴシック" panose="020B0600070205080204" pitchFamily="50" charset="-128"/>
            </a:rPr>
            <a:t>年度と令和</a:t>
          </a:r>
          <a:r>
            <a:rPr kumimoji="1" lang="en-US" altLang="ja-JP" sz="1250">
              <a:latin typeface="ＭＳ Ｐゴシック" panose="020B0600070205080204" pitchFamily="50" charset="-128"/>
              <a:ea typeface="ＭＳ Ｐゴシック" panose="020B0600070205080204" pitchFamily="50" charset="-128"/>
            </a:rPr>
            <a:t>6</a:t>
          </a:r>
          <a:r>
            <a:rPr kumimoji="1" lang="ja-JP" altLang="en-US" sz="1250">
              <a:latin typeface="ＭＳ Ｐゴシック" panose="020B0600070205080204" pitchFamily="50" charset="-128"/>
              <a:ea typeface="ＭＳ Ｐゴシック" panose="020B0600070205080204" pitchFamily="50" charset="-128"/>
            </a:rPr>
            <a:t>年度の比較において改善したことに伴い、</a:t>
          </a:r>
          <a:r>
            <a:rPr kumimoji="1" lang="en-US" altLang="ja-JP" sz="1250">
              <a:latin typeface="ＭＳ Ｐゴシック" panose="020B0600070205080204" pitchFamily="50" charset="-128"/>
              <a:ea typeface="ＭＳ Ｐゴシック" panose="020B0600070205080204" pitchFamily="50" charset="-128"/>
            </a:rPr>
            <a:t>3</a:t>
          </a:r>
          <a:r>
            <a:rPr kumimoji="1" lang="ja-JP" altLang="en-US" sz="1250">
              <a:latin typeface="ＭＳ Ｐゴシック" panose="020B0600070205080204" pitchFamily="50" charset="-128"/>
              <a:ea typeface="ＭＳ Ｐゴシック" panose="020B0600070205080204" pitchFamily="50" charset="-128"/>
            </a:rPr>
            <a:t>か年平均は</a:t>
          </a:r>
          <a:r>
            <a:rPr kumimoji="1" lang="en-US" altLang="ja-JP" sz="1250">
              <a:latin typeface="ＭＳ Ｐゴシック" panose="020B0600070205080204" pitchFamily="50" charset="-128"/>
              <a:ea typeface="ＭＳ Ｐゴシック" panose="020B0600070205080204" pitchFamily="50" charset="-128"/>
            </a:rPr>
            <a:t>0.01</a:t>
          </a:r>
          <a:r>
            <a:rPr kumimoji="1" lang="ja-JP" altLang="en-US" sz="1250">
              <a:latin typeface="ＭＳ Ｐゴシック" panose="020B0600070205080204" pitchFamily="50" charset="-128"/>
              <a:ea typeface="ＭＳ Ｐゴシック" panose="020B0600070205080204" pitchFamily="50" charset="-128"/>
            </a:rPr>
            <a:t>ポイントの増となった。</a:t>
          </a:r>
        </a:p>
        <a:p>
          <a:r>
            <a:rPr kumimoji="1" lang="ja-JP" altLang="en-US" sz="1250">
              <a:latin typeface="ＭＳ Ｐゴシック" panose="020B0600070205080204" pitchFamily="50" charset="-128"/>
              <a:ea typeface="ＭＳ Ｐゴシック" panose="020B0600070205080204" pitchFamily="50" charset="-128"/>
            </a:rPr>
            <a:t>　全国平均を上回ってはいるが、今後もより一層の歳入確保に取り組む。</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45</xdr:row>
      <xdr:rowOff>10885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12807"/>
          <a:ext cx="0" cy="1413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154412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9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10885</xdr:rowOff>
    </xdr:from>
    <xdr:to>
      <xdr:col>24</xdr:col>
      <xdr:colOff>12700</xdr:colOff>
      <xdr:row>45</xdr:row>
      <xdr:rowOff>10885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2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5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1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27215</xdr:rowOff>
    </xdr:from>
    <xdr:to>
      <xdr:col>23</xdr:col>
      <xdr:colOff>133350</xdr:colOff>
      <xdr:row>44</xdr:row>
      <xdr:rowOff>44450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4114800" y="7571015"/>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8362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378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163285</xdr:rowOff>
    </xdr:from>
    <xdr:to>
      <xdr:col>23</xdr:col>
      <xdr:colOff>184150</xdr:colOff>
      <xdr:row>42</xdr:row>
      <xdr:rowOff>93435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27215</xdr:rowOff>
    </xdr:from>
    <xdr:to>
      <xdr:col>19</xdr:col>
      <xdr:colOff>133350</xdr:colOff>
      <xdr:row>44</xdr:row>
      <xdr:rowOff>44450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57101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9072</xdr:rowOff>
    </xdr:from>
    <xdr:to>
      <xdr:col>19</xdr:col>
      <xdr:colOff>184150</xdr:colOff>
      <xdr:row>42</xdr:row>
      <xdr:rowOff>110672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120849</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78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9978</xdr:rowOff>
    </xdr:from>
    <xdr:to>
      <xdr:col>15</xdr:col>
      <xdr:colOff>82550</xdr:colOff>
      <xdr:row>44</xdr:row>
      <xdr:rowOff>27215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55377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163285</xdr:rowOff>
    </xdr:from>
    <xdr:to>
      <xdr:col>15</xdr:col>
      <xdr:colOff>133350</xdr:colOff>
      <xdr:row>42</xdr:row>
      <xdr:rowOff>93435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103612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61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164193</xdr:rowOff>
    </xdr:from>
    <xdr:to>
      <xdr:col>11</xdr:col>
      <xdr:colOff>31750</xdr:colOff>
      <xdr:row>44</xdr:row>
      <xdr:rowOff>9978</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53654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128815</xdr:rowOff>
    </xdr:from>
    <xdr:to>
      <xdr:col>11</xdr:col>
      <xdr:colOff>82550</xdr:colOff>
      <xdr:row>42</xdr:row>
      <xdr:rowOff>58965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69142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34670</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147865</xdr:rowOff>
    </xdr:from>
    <xdr:to>
      <xdr:col>23</xdr:col>
      <xdr:colOff>184150</xdr:colOff>
      <xdr:row>44</xdr:row>
      <xdr:rowOff>78015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119942</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492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165100</xdr:rowOff>
    </xdr:from>
    <xdr:to>
      <xdr:col>19</xdr:col>
      <xdr:colOff>184150</xdr:colOff>
      <xdr:row>44</xdr:row>
      <xdr:rowOff>95250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80027</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62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147865</xdr:rowOff>
    </xdr:from>
    <xdr:to>
      <xdr:col>15</xdr:col>
      <xdr:colOff>133350</xdr:colOff>
      <xdr:row>44</xdr:row>
      <xdr:rowOff>78015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62792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130628</xdr:rowOff>
    </xdr:from>
    <xdr:to>
      <xdr:col>11</xdr:col>
      <xdr:colOff>82550</xdr:colOff>
      <xdr:row>44</xdr:row>
      <xdr:rowOff>60778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5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45555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589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113393</xdr:rowOff>
    </xdr:from>
    <xdr:to>
      <xdr:col>7</xdr:col>
      <xdr:colOff>31750</xdr:colOff>
      <xdr:row>44</xdr:row>
      <xdr:rowOff>43543</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28320</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50">
              <a:latin typeface="ＭＳ Ｐゴシック" panose="020B0600070205080204" pitchFamily="50" charset="-128"/>
              <a:ea typeface="ＭＳ Ｐゴシック" panose="020B0600070205080204" pitchFamily="50" charset="-128"/>
            </a:rPr>
            <a:t>　歳出において、経常経費充当一般財源等は、人件費、物件費などの増により、</a:t>
          </a:r>
          <a:r>
            <a:rPr kumimoji="1" lang="en-US" altLang="ja-JP" sz="1250">
              <a:latin typeface="ＭＳ Ｐゴシック" panose="020B0600070205080204" pitchFamily="50" charset="-128"/>
              <a:ea typeface="ＭＳ Ｐゴシック" panose="020B0600070205080204" pitchFamily="50" charset="-128"/>
            </a:rPr>
            <a:t>4.1</a:t>
          </a:r>
          <a:r>
            <a:rPr kumimoji="1" lang="ja-JP" altLang="en-US" sz="1250">
              <a:latin typeface="ＭＳ Ｐゴシック" panose="020B0600070205080204" pitchFamily="50" charset="-128"/>
              <a:ea typeface="ＭＳ Ｐゴシック" panose="020B0600070205080204" pitchFamily="50" charset="-128"/>
            </a:rPr>
            <a:t>ポイントの増となった。</a:t>
          </a:r>
        </a:p>
        <a:p>
          <a:r>
            <a:rPr kumimoji="1" lang="ja-JP" altLang="en-US" sz="1250">
              <a:latin typeface="ＭＳ Ｐゴシック" panose="020B0600070205080204" pitchFamily="50" charset="-128"/>
              <a:ea typeface="ＭＳ Ｐゴシック" panose="020B0600070205080204" pitchFamily="50" charset="-128"/>
            </a:rPr>
            <a:t>　歳入において、経常一般財源等は、地方特例交付金や地方交付税が増となり、</a:t>
          </a:r>
          <a:r>
            <a:rPr kumimoji="1" lang="en-US" altLang="ja-JP" sz="1250">
              <a:latin typeface="ＭＳ Ｐゴシック" panose="020B0600070205080204" pitchFamily="50" charset="-128"/>
              <a:ea typeface="ＭＳ Ｐゴシック" panose="020B0600070205080204" pitchFamily="50" charset="-128"/>
            </a:rPr>
            <a:t>3.8</a:t>
          </a:r>
          <a:r>
            <a:rPr kumimoji="1" lang="ja-JP" altLang="en-US" sz="1250">
              <a:latin typeface="ＭＳ Ｐゴシック" panose="020B0600070205080204" pitchFamily="50" charset="-128"/>
              <a:ea typeface="ＭＳ Ｐゴシック" panose="020B0600070205080204" pitchFamily="50" charset="-128"/>
            </a:rPr>
            <a:t>ポイントの増となった。</a:t>
          </a:r>
          <a:endParaRPr kumimoji="1" lang="en-US" altLang="ja-JP" sz="1250">
            <a:latin typeface="ＭＳ Ｐゴシック" panose="020B0600070205080204" pitchFamily="50" charset="-128"/>
            <a:ea typeface="ＭＳ Ｐゴシック" panose="020B0600070205080204" pitchFamily="50" charset="-128"/>
          </a:endParaRPr>
        </a:p>
        <a:p>
          <a:r>
            <a:rPr kumimoji="1" lang="ja-JP" altLang="en-US" sz="1250">
              <a:latin typeface="ＭＳ Ｐゴシック" panose="020B0600070205080204" pitchFamily="50" charset="-128"/>
              <a:ea typeface="ＭＳ Ｐゴシック" panose="020B0600070205080204" pitchFamily="50" charset="-128"/>
            </a:rPr>
            <a:t>　経常一般財源より経常経費充当一般財源等の増加幅のほうが大きかったことに伴い、経常収支比率は前年度より</a:t>
          </a:r>
          <a:r>
            <a:rPr kumimoji="1" lang="en-US" altLang="ja-JP" sz="1250">
              <a:latin typeface="ＭＳ Ｐゴシック" panose="020B0600070205080204" pitchFamily="50" charset="-128"/>
              <a:ea typeface="ＭＳ Ｐゴシック" panose="020B0600070205080204" pitchFamily="50" charset="-128"/>
            </a:rPr>
            <a:t>0.3</a:t>
          </a:r>
          <a:r>
            <a:rPr kumimoji="1" lang="ja-JP" altLang="en-US" sz="1250">
              <a:latin typeface="ＭＳ Ｐゴシック" panose="020B0600070205080204" pitchFamily="50" charset="-128"/>
              <a:ea typeface="ＭＳ Ｐゴシック" panose="020B0600070205080204" pitchFamily="50" charset="-128"/>
            </a:rPr>
            <a:t>ポイント上昇し、</a:t>
          </a:r>
          <a:r>
            <a:rPr kumimoji="1" lang="en-US" altLang="ja-JP" sz="1250">
              <a:latin typeface="ＭＳ Ｐゴシック" panose="020B0600070205080204" pitchFamily="50" charset="-128"/>
              <a:ea typeface="ＭＳ Ｐゴシック" panose="020B0600070205080204" pitchFamily="50" charset="-128"/>
            </a:rPr>
            <a:t>97.4</a:t>
          </a:r>
          <a:r>
            <a:rPr kumimoji="1" lang="ja-JP" altLang="en-US" sz="1250">
              <a:latin typeface="ＭＳ Ｐゴシック" panose="020B0600070205080204" pitchFamily="50" charset="-128"/>
              <a:ea typeface="ＭＳ Ｐゴシック" panose="020B0600070205080204" pitchFamily="50" charset="-128"/>
            </a:rPr>
            <a:t>％となった。</a:t>
          </a:r>
        </a:p>
        <a:p>
          <a:r>
            <a:rPr kumimoji="1" lang="ja-JP" altLang="en-US" sz="1250">
              <a:latin typeface="ＭＳ Ｐゴシック" panose="020B0600070205080204" pitchFamily="50" charset="-128"/>
              <a:ea typeface="ＭＳ Ｐゴシック" panose="020B0600070205080204" pitchFamily="50" charset="-128"/>
            </a:rPr>
            <a:t>　引き続き、歳入歳出両面からの改善に努めることで、持続可能で安定的な行政経営を行う。</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30480</xdr:rowOff>
    </xdr:from>
    <xdr:to>
      <xdr:col>23</xdr:col>
      <xdr:colOff>133350</xdr:colOff>
      <xdr:row>66</xdr:row>
      <xdr:rowOff>122767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9974580"/>
          <a:ext cx="0" cy="14638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94844</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1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122767</xdr:rowOff>
    </xdr:from>
    <xdr:to>
      <xdr:col>24</xdr:col>
      <xdr:colOff>12700</xdr:colOff>
      <xdr:row>66</xdr:row>
      <xdr:rowOff>122767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3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116857</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30480</xdr:rowOff>
    </xdr:from>
    <xdr:to>
      <xdr:col>24</xdr:col>
      <xdr:colOff>12700</xdr:colOff>
      <xdr:row>58</xdr:row>
      <xdr:rowOff>30480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162560</xdr:rowOff>
    </xdr:from>
    <xdr:to>
      <xdr:col>23</xdr:col>
      <xdr:colOff>133350</xdr:colOff>
      <xdr:row>64</xdr:row>
      <xdr:rowOff>15240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096391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98654</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5571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82127</xdr:rowOff>
    </xdr:from>
    <xdr:to>
      <xdr:col>23</xdr:col>
      <xdr:colOff>184150</xdr:colOff>
      <xdr:row>63</xdr:row>
      <xdr:rowOff>12277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82127</xdr:rowOff>
    </xdr:from>
    <xdr:to>
      <xdr:col>19</xdr:col>
      <xdr:colOff>133350</xdr:colOff>
      <xdr:row>63</xdr:row>
      <xdr:rowOff>162560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883477"/>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33867</xdr:rowOff>
    </xdr:from>
    <xdr:to>
      <xdr:col>19</xdr:col>
      <xdr:colOff>184150</xdr:colOff>
      <xdr:row>62</xdr:row>
      <xdr:rowOff>135467</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66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145644</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432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22860</xdr:rowOff>
    </xdr:from>
    <xdr:to>
      <xdr:col>15</xdr:col>
      <xdr:colOff>82550</xdr:colOff>
      <xdr:row>63</xdr:row>
      <xdr:rowOff>82127</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481310"/>
          <a:ext cx="889000" cy="402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100754</xdr:rowOff>
    </xdr:from>
    <xdr:to>
      <xdr:col>15</xdr:col>
      <xdr:colOff>133350</xdr:colOff>
      <xdr:row>62</xdr:row>
      <xdr:rowOff>30904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5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41081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32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22860</xdr:rowOff>
    </xdr:from>
    <xdr:to>
      <xdr:col>11</xdr:col>
      <xdr:colOff>31750</xdr:colOff>
      <xdr:row>63</xdr:row>
      <xdr:rowOff>146473</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481310"/>
          <a:ext cx="889000" cy="466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22860</xdr:rowOff>
    </xdr:from>
    <xdr:to>
      <xdr:col>11</xdr:col>
      <xdr:colOff>82550</xdr:colOff>
      <xdr:row>60</xdr:row>
      <xdr:rowOff>124460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30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134637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07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25823</xdr:rowOff>
    </xdr:from>
    <xdr:to>
      <xdr:col>7</xdr:col>
      <xdr:colOff>31750</xdr:colOff>
      <xdr:row>62</xdr:row>
      <xdr:rowOff>127423</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137600</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42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135890</xdr:rowOff>
    </xdr:from>
    <xdr:to>
      <xdr:col>23</xdr:col>
      <xdr:colOff>184150</xdr:colOff>
      <xdr:row>64</xdr:row>
      <xdr:rowOff>66040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107967</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909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111760</xdr:rowOff>
    </xdr:from>
    <xdr:to>
      <xdr:col>19</xdr:col>
      <xdr:colOff>184150</xdr:colOff>
      <xdr:row>64</xdr:row>
      <xdr:rowOff>41910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26687</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99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31327</xdr:rowOff>
    </xdr:from>
    <xdr:to>
      <xdr:col>15</xdr:col>
      <xdr:colOff>133350</xdr:colOff>
      <xdr:row>63</xdr:row>
      <xdr:rowOff>132927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83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117704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91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143510</xdr:rowOff>
    </xdr:from>
    <xdr:to>
      <xdr:col>11</xdr:col>
      <xdr:colOff>82550</xdr:colOff>
      <xdr:row>61</xdr:row>
      <xdr:rowOff>73660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58437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51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95673</xdr:rowOff>
    </xdr:from>
    <xdr:to>
      <xdr:col>7</xdr:col>
      <xdr:colOff>31750</xdr:colOff>
      <xdr:row>64</xdr:row>
      <xdr:rowOff>25823</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89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10600</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98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[146,560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50">
              <a:latin typeface="ＭＳ Ｐゴシック" panose="020B0600070205080204" pitchFamily="50" charset="-128"/>
              <a:ea typeface="ＭＳ Ｐゴシック" panose="020B0600070205080204" pitchFamily="50" charset="-128"/>
            </a:rPr>
            <a:t>　全国平均、県平均と比較すると、概ね良好な数値である。</a:t>
          </a:r>
        </a:p>
        <a:p>
          <a:r>
            <a:rPr kumimoji="1" lang="ja-JP" altLang="en-US" sz="1250">
              <a:latin typeface="ＭＳ Ｐゴシック" panose="020B0600070205080204" pitchFamily="50" charset="-128"/>
              <a:ea typeface="ＭＳ Ｐゴシック" panose="020B0600070205080204" pitchFamily="50" charset="-128"/>
            </a:rPr>
            <a:t>　人件費については、給与改定により職員給が大幅な増となった。</a:t>
          </a:r>
        </a:p>
        <a:p>
          <a:r>
            <a:rPr kumimoji="1" lang="ja-JP" altLang="en-US" sz="1250">
              <a:latin typeface="ＭＳ Ｐゴシック" panose="020B0600070205080204" pitchFamily="50" charset="-128"/>
              <a:ea typeface="ＭＳ Ｐゴシック" panose="020B0600070205080204" pitchFamily="50" charset="-128"/>
            </a:rPr>
            <a:t>　物件費については、新型コロナウイルスワクチン接種事業の終了したことによる減があったものの、コロナウイルスワクチンの定期接種化に伴う委託料の増加や小中学校における学習机の一斉更新事業等により</a:t>
          </a:r>
          <a:r>
            <a:rPr kumimoji="1" lang="en-US" altLang="ja-JP" sz="1250">
              <a:latin typeface="ＭＳ Ｐゴシック" panose="020B0600070205080204" pitchFamily="50" charset="-128"/>
              <a:ea typeface="ＭＳ Ｐゴシック" panose="020B0600070205080204" pitchFamily="50" charset="-128"/>
            </a:rPr>
            <a:t>5.3</a:t>
          </a:r>
          <a:r>
            <a:rPr kumimoji="1" lang="ja-JP" altLang="en-US" sz="1250">
              <a:latin typeface="ＭＳ Ｐゴシック" panose="020B0600070205080204" pitchFamily="50" charset="-128"/>
              <a:ea typeface="ＭＳ Ｐゴシック" panose="020B0600070205080204" pitchFamily="50" charset="-128"/>
            </a:rPr>
            <a:t>％の増となった。</a:t>
          </a:r>
        </a:p>
        <a:p>
          <a:r>
            <a:rPr kumimoji="1" lang="ja-JP" altLang="en-US" sz="1250">
              <a:latin typeface="ＭＳ Ｐゴシック" panose="020B0600070205080204" pitchFamily="50" charset="-128"/>
              <a:ea typeface="ＭＳ Ｐゴシック" panose="020B0600070205080204" pitchFamily="50" charset="-128"/>
            </a:rPr>
            <a:t>　公共施設の適正配置と管理運営の効率化により施設の統廃合や集約化、複合化等を進め、総量の削減に努めることで、人件費・物件費の抑制を図る。</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124227</xdr:rowOff>
    </xdr:from>
    <xdr:to>
      <xdr:col>23</xdr:col>
      <xdr:colOff>133350</xdr:colOff>
      <xdr:row>88</xdr:row>
      <xdr:rowOff>136429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40227"/>
          <a:ext cx="0" cy="13838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108506</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96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136429</xdr:rowOff>
    </xdr:from>
    <xdr:to>
      <xdr:col>24</xdr:col>
      <xdr:colOff>12700</xdr:colOff>
      <xdr:row>88</xdr:row>
      <xdr:rowOff>136429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24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39154</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83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124227</xdr:rowOff>
    </xdr:from>
    <xdr:to>
      <xdr:col>24</xdr:col>
      <xdr:colOff>12700</xdr:colOff>
      <xdr:row>80</xdr:row>
      <xdr:rowOff>124227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40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36421</xdr:rowOff>
    </xdr:from>
    <xdr:to>
      <xdr:col>23</xdr:col>
      <xdr:colOff>133350</xdr:colOff>
      <xdr:row>84</xdr:row>
      <xdr:rowOff>157085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438221"/>
          <a:ext cx="838200" cy="120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18288</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248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1761</xdr:rowOff>
    </xdr:from>
    <xdr:to>
      <xdr:col>23</xdr:col>
      <xdr:colOff>184150</xdr:colOff>
      <xdr:row>84</xdr:row>
      <xdr:rowOff>103361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40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36421</xdr:rowOff>
    </xdr:from>
    <xdr:to>
      <xdr:col>19</xdr:col>
      <xdr:colOff>133350</xdr:colOff>
      <xdr:row>85</xdr:row>
      <xdr:rowOff>18827</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4438221"/>
          <a:ext cx="889000" cy="153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60230</xdr:rowOff>
    </xdr:from>
    <xdr:to>
      <xdr:col>19</xdr:col>
      <xdr:colOff>184150</xdr:colOff>
      <xdr:row>83</xdr:row>
      <xdr:rowOff>161830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29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557</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059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162661</xdr:rowOff>
    </xdr:from>
    <xdr:to>
      <xdr:col>15</xdr:col>
      <xdr:colOff>82550</xdr:colOff>
      <xdr:row>85</xdr:row>
      <xdr:rowOff>18827</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564461"/>
          <a:ext cx="889000" cy="27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82510</xdr:rowOff>
    </xdr:from>
    <xdr:to>
      <xdr:col>15</xdr:col>
      <xdr:colOff>133350</xdr:colOff>
      <xdr:row>84</xdr:row>
      <xdr:rowOff>12660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1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22837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081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11359</xdr:rowOff>
    </xdr:from>
    <xdr:to>
      <xdr:col>11</xdr:col>
      <xdr:colOff>31750</xdr:colOff>
      <xdr:row>84</xdr:row>
      <xdr:rowOff>162661</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241709"/>
          <a:ext cx="889000" cy="322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20307</xdr:rowOff>
    </xdr:from>
    <xdr:to>
      <xdr:col>11</xdr:col>
      <xdr:colOff>82550</xdr:colOff>
      <xdr:row>83</xdr:row>
      <xdr:rowOff>121907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25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132084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019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89984</xdr:rowOff>
    </xdr:from>
    <xdr:to>
      <xdr:col>7</xdr:col>
      <xdr:colOff>31750</xdr:colOff>
      <xdr:row>83</xdr:row>
      <xdr:rowOff>20134</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4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30311</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91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106285</xdr:rowOff>
    </xdr:from>
    <xdr:to>
      <xdr:col>23</xdr:col>
      <xdr:colOff>184150</xdr:colOff>
      <xdr:row>85</xdr:row>
      <xdr:rowOff>36435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50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78362</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48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157071</xdr:rowOff>
    </xdr:from>
    <xdr:to>
      <xdr:col>19</xdr:col>
      <xdr:colOff>184150</xdr:colOff>
      <xdr:row>84</xdr:row>
      <xdr:rowOff>87221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387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71998</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4737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139477</xdr:rowOff>
    </xdr:from>
    <xdr:to>
      <xdr:col>15</xdr:col>
      <xdr:colOff>133350</xdr:colOff>
      <xdr:row>85</xdr:row>
      <xdr:rowOff>69627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541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54404</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627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111861</xdr:rowOff>
    </xdr:from>
    <xdr:to>
      <xdr:col>11</xdr:col>
      <xdr:colOff>82550</xdr:colOff>
      <xdr:row>85</xdr:row>
      <xdr:rowOff>42011</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513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26788</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600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132009</xdr:rowOff>
    </xdr:from>
    <xdr:to>
      <xdr:col>7</xdr:col>
      <xdr:colOff>31750</xdr:colOff>
      <xdr:row>83</xdr:row>
      <xdr:rowOff>62159</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190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46936</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277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給与制度の総合的見直し、給与構造の見直しを実施し、激変緩和の経過措置も終了した。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年度のラスパイレス指数は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を下回っているが、今後も引き続き、給与全般の適正化に努めることで、水準を見直していく。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90</xdr:row>
      <xdr:rowOff>39159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760450"/>
          <a:ext cx="0" cy="17092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11236</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441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39159</xdr:rowOff>
    </xdr:from>
    <xdr:to>
      <xdr:col>81</xdr:col>
      <xdr:colOff>133350</xdr:colOff>
      <xdr:row>90</xdr:row>
      <xdr:rowOff>39159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469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81491</xdr:rowOff>
    </xdr:from>
    <xdr:to>
      <xdr:col>81</xdr:col>
      <xdr:colOff>44450</xdr:colOff>
      <xdr:row>87</xdr:row>
      <xdr:rowOff>10584</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4826191"/>
          <a:ext cx="838200" cy="100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138236</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5400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121709</xdr:rowOff>
    </xdr:from>
    <xdr:to>
      <xdr:col>81</xdr:col>
      <xdr:colOff>95250</xdr:colOff>
      <xdr:row>86</xdr:row>
      <xdr:rowOff>51859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69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10584</xdr:rowOff>
    </xdr:from>
    <xdr:to>
      <xdr:col>77</xdr:col>
      <xdr:colOff>44450</xdr:colOff>
      <xdr:row>87</xdr:row>
      <xdr:rowOff>50800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92673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121709</xdr:rowOff>
    </xdr:from>
    <xdr:to>
      <xdr:col>77</xdr:col>
      <xdr:colOff>95250</xdr:colOff>
      <xdr:row>86</xdr:row>
      <xdr:rowOff>51859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69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62036</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4638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50800</xdr:rowOff>
    </xdr:from>
    <xdr:to>
      <xdr:col>72</xdr:col>
      <xdr:colOff>203200</xdr:colOff>
      <xdr:row>87</xdr:row>
      <xdr:rowOff>111125</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4966950"/>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161925</xdr:rowOff>
    </xdr:from>
    <xdr:to>
      <xdr:col>73</xdr:col>
      <xdr:colOff>44450</xdr:colOff>
      <xdr:row>86</xdr:row>
      <xdr:rowOff>92075</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102252</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50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30691</xdr:rowOff>
    </xdr:from>
    <xdr:to>
      <xdr:col>68</xdr:col>
      <xdr:colOff>152400</xdr:colOff>
      <xdr:row>87</xdr:row>
      <xdr:rowOff>111125</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4946841"/>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10584</xdr:rowOff>
    </xdr:from>
    <xdr:to>
      <xdr:col>68</xdr:col>
      <xdr:colOff>203200</xdr:colOff>
      <xdr:row>86</xdr:row>
      <xdr:rowOff>112184</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122361</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52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131234</xdr:rowOff>
    </xdr:from>
    <xdr:to>
      <xdr:col>64</xdr:col>
      <xdr:colOff>152400</xdr:colOff>
      <xdr:row>87</xdr:row>
      <xdr:rowOff>61384</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87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71561</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644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30691</xdr:rowOff>
    </xdr:from>
    <xdr:to>
      <xdr:col>81</xdr:col>
      <xdr:colOff>95250</xdr:colOff>
      <xdr:row>86</xdr:row>
      <xdr:rowOff>132291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775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2768</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747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131234</xdr:rowOff>
    </xdr:from>
    <xdr:to>
      <xdr:col>77</xdr:col>
      <xdr:colOff>95250</xdr:colOff>
      <xdr:row>87</xdr:row>
      <xdr:rowOff>61384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46161</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9623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0</xdr:rowOff>
    </xdr:from>
    <xdr:to>
      <xdr:col>73</xdr:col>
      <xdr:colOff>44450</xdr:colOff>
      <xdr:row>87</xdr:row>
      <xdr:rowOff>101600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86377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60325</xdr:rowOff>
    </xdr:from>
    <xdr:to>
      <xdr:col>68</xdr:col>
      <xdr:colOff>203200</xdr:colOff>
      <xdr:row>87</xdr:row>
      <xdr:rowOff>161925</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97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146702</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506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151341</xdr:rowOff>
    </xdr:from>
    <xdr:to>
      <xdr:col>64</xdr:col>
      <xdr:colOff>152400</xdr:colOff>
      <xdr:row>87</xdr:row>
      <xdr:rowOff>81491</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896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66268</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982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平成１７年度に策定した第１次別府市定員適正化計画の目標数値以上の職員数を削減し、行財政改革に取り組んだ。</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さらに、平成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月</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日を起点とした第２次定員適正化計画を策定し、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年間でさらなる職員数を削減すべく適正な定員管理に努め、計画最終時点の令和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月</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日までに一定の削減を達成した。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今後も、新たな定員管理の指標を検討しつつ、適正な定員管理を行っていく。</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130493</xdr:rowOff>
    </xdr:from>
    <xdr:to>
      <xdr:col>81</xdr:col>
      <xdr:colOff>44450</xdr:colOff>
      <xdr:row>67</xdr:row>
      <xdr:rowOff>156421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246043"/>
          <a:ext cx="0" cy="13975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128498</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61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156421</xdr:rowOff>
    </xdr:from>
    <xdr:to>
      <xdr:col>81</xdr:col>
      <xdr:colOff>133350</xdr:colOff>
      <xdr:row>67</xdr:row>
      <xdr:rowOff>156421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643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45420</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130493</xdr:rowOff>
    </xdr:from>
    <xdr:to>
      <xdr:col>81</xdr:col>
      <xdr:colOff>133350</xdr:colOff>
      <xdr:row>59</xdr:row>
      <xdr:rowOff>130493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246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133879</xdr:rowOff>
    </xdr:from>
    <xdr:to>
      <xdr:col>81</xdr:col>
      <xdr:colOff>44450</xdr:colOff>
      <xdr:row>64</xdr:row>
      <xdr:rowOff>158009</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1106679"/>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15681</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645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170604</xdr:rowOff>
    </xdr:from>
    <xdr:to>
      <xdr:col>81</xdr:col>
      <xdr:colOff>95250</xdr:colOff>
      <xdr:row>63</xdr:row>
      <xdr:rowOff>100754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80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133879</xdr:rowOff>
    </xdr:from>
    <xdr:to>
      <xdr:col>77</xdr:col>
      <xdr:colOff>44450</xdr:colOff>
      <xdr:row>64</xdr:row>
      <xdr:rowOff>137901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5290800" y="11106679"/>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158538</xdr:rowOff>
    </xdr:from>
    <xdr:to>
      <xdr:col>77</xdr:col>
      <xdr:colOff>95250</xdr:colOff>
      <xdr:row>63</xdr:row>
      <xdr:rowOff>88688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78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98865</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5573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103717</xdr:rowOff>
    </xdr:from>
    <xdr:to>
      <xdr:col>72</xdr:col>
      <xdr:colOff>203200</xdr:colOff>
      <xdr:row>64</xdr:row>
      <xdr:rowOff>137901</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1076517"/>
          <a:ext cx="889000" cy="3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146473</xdr:rowOff>
    </xdr:from>
    <xdr:to>
      <xdr:col>73</xdr:col>
      <xdr:colOff>44450</xdr:colOff>
      <xdr:row>63</xdr:row>
      <xdr:rowOff>76623</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86800</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54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83608</xdr:rowOff>
    </xdr:from>
    <xdr:to>
      <xdr:col>68</xdr:col>
      <xdr:colOff>152400</xdr:colOff>
      <xdr:row>64</xdr:row>
      <xdr:rowOff>103717</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105640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134408</xdr:rowOff>
    </xdr:from>
    <xdr:to>
      <xdr:col>68</xdr:col>
      <xdr:colOff>203200</xdr:colOff>
      <xdr:row>63</xdr:row>
      <xdr:rowOff>64558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76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74735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53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126365</xdr:rowOff>
    </xdr:from>
    <xdr:to>
      <xdr:col>64</xdr:col>
      <xdr:colOff>152400</xdr:colOff>
      <xdr:row>63</xdr:row>
      <xdr:rowOff>56515</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66692</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52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107209</xdr:rowOff>
    </xdr:from>
    <xdr:to>
      <xdr:col>81</xdr:col>
      <xdr:colOff>95250</xdr:colOff>
      <xdr:row>65</xdr:row>
      <xdr:rowOff>37359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108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79286</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105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83079</xdr:rowOff>
    </xdr:from>
    <xdr:to>
      <xdr:col>77</xdr:col>
      <xdr:colOff>95250</xdr:colOff>
      <xdr:row>65</xdr:row>
      <xdr:rowOff>13229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1055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169456</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11422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87101</xdr:rowOff>
    </xdr:from>
    <xdr:to>
      <xdr:col>73</xdr:col>
      <xdr:colOff>44450</xdr:colOff>
      <xdr:row>65</xdr:row>
      <xdr:rowOff>17251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105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2028</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1146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52917</xdr:rowOff>
    </xdr:from>
    <xdr:to>
      <xdr:col>68</xdr:col>
      <xdr:colOff>203200</xdr:colOff>
      <xdr:row>64</xdr:row>
      <xdr:rowOff>154517</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102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139294</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111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32808</xdr:rowOff>
    </xdr:from>
    <xdr:to>
      <xdr:col>64</xdr:col>
      <xdr:colOff>152400</xdr:colOff>
      <xdr:row>64</xdr:row>
      <xdr:rowOff>134408</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100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119185</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109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latin typeface="ＭＳ Ｐゴシック" panose="020B0600070205080204" pitchFamily="50" charset="-128"/>
              <a:ea typeface="ＭＳ Ｐゴシック" panose="020B0600070205080204" pitchFamily="50" charset="-128"/>
            </a:rPr>
            <a:t>　分子については減となった。これは、控除財源である元利償還金に係る基準財政需要額算入額の減があったものの、行政改革推進債や緊急防災・減災事業債などの元利償還金が減少したためである。</a:t>
          </a:r>
        </a:p>
        <a:p>
          <a:r>
            <a:rPr kumimoji="1" lang="ja-JP" altLang="en-US" sz="1150">
              <a:latin typeface="ＭＳ Ｐゴシック" panose="020B0600070205080204" pitchFamily="50" charset="-128"/>
              <a:ea typeface="ＭＳ Ｐゴシック" panose="020B0600070205080204" pitchFamily="50" charset="-128"/>
            </a:rPr>
            <a:t>　一方で分母については増となった。普通交付税や地方特例交付金の増に伴う標準財政規模が増加したためである。</a:t>
          </a:r>
        </a:p>
        <a:p>
          <a:r>
            <a:rPr kumimoji="1" lang="ja-JP" altLang="en-US" sz="1150">
              <a:latin typeface="ＭＳ Ｐゴシック" panose="020B0600070205080204" pitchFamily="50" charset="-128"/>
              <a:ea typeface="ＭＳ Ｐゴシック" panose="020B0600070205080204" pitchFamily="50" charset="-128"/>
            </a:rPr>
            <a:t>　前年度との単年度の比較に加え、令和</a:t>
          </a:r>
          <a:r>
            <a:rPr kumimoji="1" lang="en-US" altLang="ja-JP" sz="1150">
              <a:latin typeface="ＭＳ Ｐゴシック" panose="020B0600070205080204" pitchFamily="50" charset="-128"/>
              <a:ea typeface="ＭＳ Ｐゴシック" panose="020B0600070205080204" pitchFamily="50" charset="-128"/>
            </a:rPr>
            <a:t>3</a:t>
          </a:r>
          <a:r>
            <a:rPr kumimoji="1" lang="ja-JP" altLang="en-US" sz="1150">
              <a:latin typeface="ＭＳ Ｐゴシック" panose="020B0600070205080204" pitchFamily="50" charset="-128"/>
              <a:ea typeface="ＭＳ Ｐゴシック" panose="020B0600070205080204" pitchFamily="50" charset="-128"/>
            </a:rPr>
            <a:t>年度と令和</a:t>
          </a:r>
          <a:r>
            <a:rPr kumimoji="1" lang="en-US" altLang="ja-JP" sz="1150">
              <a:latin typeface="ＭＳ Ｐゴシック" panose="020B0600070205080204" pitchFamily="50" charset="-128"/>
              <a:ea typeface="ＭＳ Ｐゴシック" panose="020B0600070205080204" pitchFamily="50" charset="-128"/>
            </a:rPr>
            <a:t>6</a:t>
          </a:r>
          <a:r>
            <a:rPr kumimoji="1" lang="ja-JP" altLang="en-US" sz="1150">
              <a:latin typeface="ＭＳ Ｐゴシック" panose="020B0600070205080204" pitchFamily="50" charset="-128"/>
              <a:ea typeface="ＭＳ Ｐゴシック" panose="020B0600070205080204" pitchFamily="50" charset="-128"/>
            </a:rPr>
            <a:t>年度の比較においても改善したことに伴い、</a:t>
          </a:r>
          <a:r>
            <a:rPr kumimoji="1" lang="en-US" altLang="ja-JP" sz="1150">
              <a:latin typeface="ＭＳ Ｐゴシック" panose="020B0600070205080204" pitchFamily="50" charset="-128"/>
              <a:ea typeface="ＭＳ Ｐゴシック" panose="020B0600070205080204" pitchFamily="50" charset="-128"/>
            </a:rPr>
            <a:t>3</a:t>
          </a:r>
          <a:r>
            <a:rPr kumimoji="1" lang="ja-JP" altLang="en-US" sz="1150">
              <a:latin typeface="ＭＳ Ｐゴシック" panose="020B0600070205080204" pitchFamily="50" charset="-128"/>
              <a:ea typeface="ＭＳ Ｐゴシック" panose="020B0600070205080204" pitchFamily="50" charset="-128"/>
            </a:rPr>
            <a:t>か年平均で</a:t>
          </a:r>
          <a:r>
            <a:rPr kumimoji="1" lang="en-US" altLang="ja-JP" sz="1150">
              <a:latin typeface="ＭＳ Ｐゴシック" panose="020B0600070205080204" pitchFamily="50" charset="-128"/>
              <a:ea typeface="ＭＳ Ｐゴシック" panose="020B0600070205080204" pitchFamily="50" charset="-128"/>
            </a:rPr>
            <a:t>0.1</a:t>
          </a:r>
          <a:r>
            <a:rPr kumimoji="1" lang="ja-JP" altLang="en-US" sz="1150">
              <a:latin typeface="ＭＳ Ｐゴシック" panose="020B0600070205080204" pitchFamily="50" charset="-128"/>
              <a:ea typeface="ＭＳ Ｐゴシック" panose="020B0600070205080204" pitchFamily="50" charset="-128"/>
            </a:rPr>
            <a:t>ポイント改善した。</a:t>
          </a:r>
          <a:endParaRPr kumimoji="1" lang="en-US" altLang="ja-JP" sz="1150">
            <a:latin typeface="ＭＳ Ｐゴシック" panose="020B0600070205080204" pitchFamily="50" charset="-128"/>
            <a:ea typeface="ＭＳ Ｐゴシック" panose="020B0600070205080204" pitchFamily="50" charset="-128"/>
          </a:endParaRPr>
        </a:p>
        <a:p>
          <a:r>
            <a:rPr kumimoji="1" lang="ja-JP" altLang="en-US" sz="1150">
              <a:latin typeface="ＭＳ Ｐゴシック" panose="020B0600070205080204" pitchFamily="50" charset="-128"/>
              <a:ea typeface="ＭＳ Ｐゴシック" panose="020B0600070205080204" pitchFamily="50" charset="-128"/>
            </a:rPr>
            <a:t>　良好な数値となっているものの、将来負担を見据えた効率的かつ効果的な事業執行及び事業選択により、健全な財政運営に努める。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31448</xdr:rowOff>
    </xdr:from>
    <xdr:to>
      <xdr:col>81</xdr:col>
      <xdr:colOff>44450</xdr:colOff>
      <xdr:row>44</xdr:row>
      <xdr:rowOff>107648</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20364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79725</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62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107648</xdr:rowOff>
    </xdr:from>
    <xdr:to>
      <xdr:col>81</xdr:col>
      <xdr:colOff>133350</xdr:colOff>
      <xdr:row>44</xdr:row>
      <xdr:rowOff>107648</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65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117825</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31448</xdr:rowOff>
    </xdr:from>
    <xdr:to>
      <xdr:col>81</xdr:col>
      <xdr:colOff>133350</xdr:colOff>
      <xdr:row>36</xdr:row>
      <xdr:rowOff>31448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69548</xdr:rowOff>
    </xdr:from>
    <xdr:to>
      <xdr:col>81</xdr:col>
      <xdr:colOff>44450</xdr:colOff>
      <xdr:row>40</xdr:row>
      <xdr:rowOff>81038</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6927548"/>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71258</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9292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99181</xdr:rowOff>
    </xdr:from>
    <xdr:to>
      <xdr:col>81</xdr:col>
      <xdr:colOff>95250</xdr:colOff>
      <xdr:row>41</xdr:row>
      <xdr:rowOff>29331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12095</xdr:rowOff>
    </xdr:from>
    <xdr:to>
      <xdr:col>77</xdr:col>
      <xdr:colOff>44450</xdr:colOff>
      <xdr:row>40</xdr:row>
      <xdr:rowOff>81038</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6870095"/>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99181</xdr:rowOff>
    </xdr:from>
    <xdr:to>
      <xdr:col>77</xdr:col>
      <xdr:colOff>95250</xdr:colOff>
      <xdr:row>41</xdr:row>
      <xdr:rowOff>29331</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14108</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70435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114602</xdr:rowOff>
    </xdr:from>
    <xdr:to>
      <xdr:col>72</xdr:col>
      <xdr:colOff>203200</xdr:colOff>
      <xdr:row>40</xdr:row>
      <xdr:rowOff>12095</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6801152"/>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87691</xdr:rowOff>
    </xdr:from>
    <xdr:to>
      <xdr:col>73</xdr:col>
      <xdr:colOff>44450</xdr:colOff>
      <xdr:row>41</xdr:row>
      <xdr:rowOff>17841</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94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2618</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7032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103112</xdr:rowOff>
    </xdr:from>
    <xdr:to>
      <xdr:col>68</xdr:col>
      <xdr:colOff>152400</xdr:colOff>
      <xdr:row>39</xdr:row>
      <xdr:rowOff>114602</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678966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76200</xdr:rowOff>
    </xdr:from>
    <xdr:to>
      <xdr:col>68</xdr:col>
      <xdr:colOff>203200</xdr:colOff>
      <xdr:row>41</xdr:row>
      <xdr:rowOff>6350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162577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41728</xdr:rowOff>
    </xdr:from>
    <xdr:to>
      <xdr:col>64</xdr:col>
      <xdr:colOff>152400</xdr:colOff>
      <xdr:row>40</xdr:row>
      <xdr:rowOff>143328</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128105</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18748</xdr:rowOff>
    </xdr:from>
    <xdr:to>
      <xdr:col>81</xdr:col>
      <xdr:colOff>95250</xdr:colOff>
      <xdr:row>40</xdr:row>
      <xdr:rowOff>120348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87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35275</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721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30238</xdr:rowOff>
    </xdr:from>
    <xdr:to>
      <xdr:col>77</xdr:col>
      <xdr:colOff>95250</xdr:colOff>
      <xdr:row>40</xdr:row>
      <xdr:rowOff>131838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88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142015</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6571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132745</xdr:rowOff>
    </xdr:from>
    <xdr:to>
      <xdr:col>73</xdr:col>
      <xdr:colOff>44450</xdr:colOff>
      <xdr:row>40</xdr:row>
      <xdr:rowOff>62895</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81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73072</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588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63802</xdr:rowOff>
    </xdr:from>
    <xdr:to>
      <xdr:col>68</xdr:col>
      <xdr:colOff>203200</xdr:colOff>
      <xdr:row>39</xdr:row>
      <xdr:rowOff>165402</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75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4129</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519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52312</xdr:rowOff>
    </xdr:from>
    <xdr:to>
      <xdr:col>64</xdr:col>
      <xdr:colOff>152400</xdr:colOff>
      <xdr:row>39</xdr:row>
      <xdr:rowOff>153912</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73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164089</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507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50">
              <a:latin typeface="ＭＳ Ｐゴシック" panose="020B0600070205080204" pitchFamily="50" charset="-128"/>
              <a:ea typeface="ＭＳ Ｐゴシック" panose="020B0600070205080204" pitchFamily="50" charset="-128"/>
            </a:rPr>
            <a:t>　分子において、組合等負担等見込額及び退職手当負担見込額の減により、将来負担額が減少したものの、控除する充当可能財源等における充当可能基金や基準財政需要額算入見込額が大幅に減少したことから増となった。</a:t>
          </a:r>
        </a:p>
        <a:p>
          <a:r>
            <a:rPr kumimoji="1" lang="ja-JP" altLang="en-US" sz="1250">
              <a:latin typeface="ＭＳ Ｐゴシック" panose="020B0600070205080204" pitchFamily="50" charset="-128"/>
              <a:ea typeface="ＭＳ Ｐゴシック" panose="020B0600070205080204" pitchFamily="50" charset="-128"/>
            </a:rPr>
            <a:t>　分母においては、標準財政規模の増加や元利償還金・準元利償還金に係る基準財政需要額算入額の減により増となったが、分子において充当可能財源等が将来負担額を上回ったことにより、将来負担比率はなかった。</a:t>
          </a:r>
          <a:endParaRPr kumimoji="1" lang="en-US" altLang="ja-JP" sz="1250">
            <a:latin typeface="ＭＳ Ｐゴシック" panose="020B0600070205080204" pitchFamily="50" charset="-128"/>
            <a:ea typeface="ＭＳ Ｐゴシック" panose="020B0600070205080204" pitchFamily="50" charset="-128"/>
          </a:endParaRPr>
        </a:p>
        <a:p>
          <a:r>
            <a:rPr kumimoji="1" lang="ja-JP" altLang="en-US" sz="1250">
              <a:latin typeface="ＭＳ Ｐゴシック" panose="020B0600070205080204" pitchFamily="50" charset="-128"/>
              <a:ea typeface="ＭＳ Ｐゴシック" panose="020B0600070205080204" pitchFamily="50" charset="-128"/>
            </a:rPr>
            <a:t>　今後も地方債発行を伴う事業の実施にあたっては、世代間負担の公平と公債費負担の中長期的な平準化などの観点から負担を軽減するよう努める。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8981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6391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152508</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924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8981</xdr:rowOff>
    </xdr:from>
    <xdr:to>
      <xdr:col>81</xdr:col>
      <xdr:colOff>133350</xdr:colOff>
      <xdr:row>23</xdr:row>
      <xdr:rowOff>8981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52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100784</xdr:rowOff>
    </xdr:from>
    <xdr:to>
      <xdr:col>64</xdr:col>
      <xdr:colOff>152400</xdr:colOff>
      <xdr:row>14</xdr:row>
      <xdr:rowOff>30934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32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41111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098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大分県別府市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112,115
106,748
125.34
64,154,513
62,784,526
706,513
27,693,729
38,967,351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人件費については、給与改定に伴う職員給の大幅な増により、前年度と比較して増加した。</a:t>
          </a:r>
        </a:p>
        <a:p>
          <a:r>
            <a:rPr kumimoji="1" lang="ja-JP" altLang="en-US" sz="1300">
              <a:latin typeface="ＭＳ Ｐゴシック" panose="020B0600070205080204" pitchFamily="50" charset="-128"/>
              <a:ea typeface="ＭＳ Ｐゴシック" panose="020B0600070205080204" pitchFamily="50" charset="-128"/>
            </a:rPr>
            <a:t>　依然として職員数や給与水準が類似団体と比較して高いことから、今後も新たな定員管理の指標を検討しつつ、適正な定員管理を行っていく。</a:t>
          </a:r>
        </a:p>
        <a:p>
          <a:r>
            <a:rPr kumimoji="1" lang="ja-JP" altLang="en-US" sz="1300">
              <a:latin typeface="ＭＳ Ｐゴシック" panose="020B0600070205080204" pitchFamily="50" charset="-128"/>
              <a:ea typeface="ＭＳ Ｐゴシック" panose="020B0600070205080204" pitchFamily="50" charset="-128"/>
            </a:rPr>
            <a:t>　また、事務事業の見直し、行政需要にあった職員の適正配置などに努め、人件費の削減に努める。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127000</xdr:rowOff>
    </xdr:from>
    <xdr:to>
      <xdr:col>24</xdr:col>
      <xdr:colOff>25400</xdr:colOff>
      <xdr:row>40</xdr:row>
      <xdr:rowOff>35560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134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35560</xdr:rowOff>
    </xdr:from>
    <xdr:to>
      <xdr:col>24</xdr:col>
      <xdr:colOff>114300</xdr:colOff>
      <xdr:row>40</xdr:row>
      <xdr:rowOff>35560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41927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127000</xdr:rowOff>
    </xdr:from>
    <xdr:to>
      <xdr:col>24</xdr:col>
      <xdr:colOff>114300</xdr:colOff>
      <xdr:row>32</xdr:row>
      <xdr:rowOff>127000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58420</xdr:rowOff>
    </xdr:from>
    <xdr:to>
      <xdr:col>24</xdr:col>
      <xdr:colOff>25400</xdr:colOff>
      <xdr:row>38</xdr:row>
      <xdr:rowOff>142240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57352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58420</xdr:rowOff>
    </xdr:from>
    <xdr:to>
      <xdr:col>19</xdr:col>
      <xdr:colOff>187325</xdr:colOff>
      <xdr:row>38</xdr:row>
      <xdr:rowOff>157480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5735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39387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73660</xdr:rowOff>
    </xdr:from>
    <xdr:to>
      <xdr:col>15</xdr:col>
      <xdr:colOff>98425</xdr:colOff>
      <xdr:row>38</xdr:row>
      <xdr:rowOff>157480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5887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106680</xdr:rowOff>
    </xdr:from>
    <xdr:to>
      <xdr:col>15</xdr:col>
      <xdr:colOff>149225</xdr:colOff>
      <xdr:row>37</xdr:row>
      <xdr:rowOff>36830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47007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73660</xdr:rowOff>
    </xdr:from>
    <xdr:to>
      <xdr:col>11</xdr:col>
      <xdr:colOff>9525</xdr:colOff>
      <xdr:row>39</xdr:row>
      <xdr:rowOff>130810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58876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34290</xdr:rowOff>
    </xdr:from>
    <xdr:to>
      <xdr:col>6</xdr:col>
      <xdr:colOff>171450</xdr:colOff>
      <xdr:row>37</xdr:row>
      <xdr:rowOff>135890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146067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4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91440</xdr:rowOff>
    </xdr:from>
    <xdr:to>
      <xdr:col>24</xdr:col>
      <xdr:colOff>76200</xdr:colOff>
      <xdr:row>39</xdr:row>
      <xdr:rowOff>21590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60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63517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57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7620</xdr:rowOff>
    </xdr:from>
    <xdr:to>
      <xdr:col>20</xdr:col>
      <xdr:colOff>38100</xdr:colOff>
      <xdr:row>38</xdr:row>
      <xdr:rowOff>109220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93997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609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106680</xdr:rowOff>
    </xdr:from>
    <xdr:to>
      <xdr:col>15</xdr:col>
      <xdr:colOff>149225</xdr:colOff>
      <xdr:row>39</xdr:row>
      <xdr:rowOff>36830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62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21607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70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22860</xdr:rowOff>
    </xdr:from>
    <xdr:to>
      <xdr:col>11</xdr:col>
      <xdr:colOff>60325</xdr:colOff>
      <xdr:row>38</xdr:row>
      <xdr:rowOff>124460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53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109237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62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80010</xdr:rowOff>
    </xdr:from>
    <xdr:to>
      <xdr:col>6</xdr:col>
      <xdr:colOff>171450</xdr:colOff>
      <xdr:row>40</xdr:row>
      <xdr:rowOff>10160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76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166387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85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類似団体、全国平均、県平均と比較し良好な数値となっているが、新型コロナウイルスワクチンの定期接種化に伴う委託料の増加や小中学校における学習机の一斉更新事業の実施に伴い、増加している。</a:t>
          </a:r>
        </a:p>
        <a:p>
          <a:r>
            <a:rPr kumimoji="1" lang="ja-JP" altLang="en-US" sz="1300">
              <a:latin typeface="ＭＳ Ｐゴシック" panose="020B0600070205080204" pitchFamily="50" charset="-128"/>
              <a:ea typeface="ＭＳ Ｐゴシック" panose="020B0600070205080204" pitchFamily="50" charset="-128"/>
            </a:rPr>
            <a:t>　今後は別府市公共施設再編計画により、市民ニーズを把握しつつ、施設の統廃合や複合化を行うことにより、物件費の抑制を図る。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60706</xdr:rowOff>
    </xdr:from>
    <xdr:to>
      <xdr:col>82</xdr:col>
      <xdr:colOff>107950</xdr:colOff>
      <xdr:row>21</xdr:row>
      <xdr:rowOff>78994</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89556"/>
          <a:ext cx="0"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51071</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5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78994</xdr:rowOff>
    </xdr:from>
    <xdr:to>
      <xdr:col>82</xdr:col>
      <xdr:colOff>196850</xdr:colOff>
      <xdr:row>21</xdr:row>
      <xdr:rowOff>78994</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79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147083</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33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60706</xdr:rowOff>
    </xdr:from>
    <xdr:to>
      <xdr:col>82</xdr:col>
      <xdr:colOff>196850</xdr:colOff>
      <xdr:row>13</xdr:row>
      <xdr:rowOff>60706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8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83566</xdr:rowOff>
    </xdr:from>
    <xdr:to>
      <xdr:col>82</xdr:col>
      <xdr:colOff>107950</xdr:colOff>
      <xdr:row>16</xdr:row>
      <xdr:rowOff>12700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655316"/>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9415</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924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10414</xdr:rowOff>
    </xdr:from>
    <xdr:to>
      <xdr:col>78</xdr:col>
      <xdr:colOff>69850</xdr:colOff>
      <xdr:row>15</xdr:row>
      <xdr:rowOff>83566</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58216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163068</xdr:rowOff>
    </xdr:from>
    <xdr:to>
      <xdr:col>78</xdr:col>
      <xdr:colOff>120650</xdr:colOff>
      <xdr:row>17</xdr:row>
      <xdr:rowOff>93218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906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77995</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92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108712</xdr:rowOff>
    </xdr:from>
    <xdr:to>
      <xdr:col>73</xdr:col>
      <xdr:colOff>180975</xdr:colOff>
      <xdr:row>15</xdr:row>
      <xdr:rowOff>10414</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50901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135636</xdr:rowOff>
    </xdr:from>
    <xdr:to>
      <xdr:col>74</xdr:col>
      <xdr:colOff>31750</xdr:colOff>
      <xdr:row>17</xdr:row>
      <xdr:rowOff>65786</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50563</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965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108712</xdr:rowOff>
    </xdr:from>
    <xdr:to>
      <xdr:col>69</xdr:col>
      <xdr:colOff>92075</xdr:colOff>
      <xdr:row>14</xdr:row>
      <xdr:rowOff>136144</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50901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35052</xdr:rowOff>
    </xdr:from>
    <xdr:to>
      <xdr:col>69</xdr:col>
      <xdr:colOff>142875</xdr:colOff>
      <xdr:row>16</xdr:row>
      <xdr:rowOff>136652</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121429</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64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99060</xdr:rowOff>
    </xdr:from>
    <xdr:to>
      <xdr:col>65</xdr:col>
      <xdr:colOff>53975</xdr:colOff>
      <xdr:row>17</xdr:row>
      <xdr:rowOff>29210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13987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9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149877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32766</xdr:rowOff>
    </xdr:from>
    <xdr:to>
      <xdr:col>78</xdr:col>
      <xdr:colOff>120650</xdr:colOff>
      <xdr:row>15</xdr:row>
      <xdr:rowOff>134366</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60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144543</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373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131064</xdr:rowOff>
    </xdr:from>
    <xdr:to>
      <xdr:col>74</xdr:col>
      <xdr:colOff>31750</xdr:colOff>
      <xdr:row>15</xdr:row>
      <xdr:rowOff>61214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53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71391</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300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57912</xdr:rowOff>
    </xdr:from>
    <xdr:to>
      <xdr:col>69</xdr:col>
      <xdr:colOff>142875</xdr:colOff>
      <xdr:row>14</xdr:row>
      <xdr:rowOff>159512</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45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169689</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227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85344</xdr:rowOff>
    </xdr:from>
    <xdr:to>
      <xdr:col>65</xdr:col>
      <xdr:colOff>53975</xdr:colOff>
      <xdr:row>15</xdr:row>
      <xdr:rowOff>15494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485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25671</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254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扶助費については、保育園運営費負担金や自立支援給付費が増加したものの、子育て応援支援金や住民税非課税世帯等臨時特別給付金の減により、前年度から減少した。</a:t>
          </a:r>
        </a:p>
        <a:p>
          <a:r>
            <a:rPr kumimoji="1" lang="ja-JP" altLang="en-US" sz="1300">
              <a:latin typeface="ＭＳ Ｐゴシック" panose="020B0600070205080204" pitchFamily="50" charset="-128"/>
              <a:ea typeface="ＭＳ Ｐゴシック" panose="020B0600070205080204" pitchFamily="50" charset="-128"/>
            </a:rPr>
            <a:t>　類似団体や県内平均と比較し、生活保護受給率や自立支援給付費等が依然として高い状態にあるため、今後も、稼動年齢層を中心とした就労促進やレセプト点検などによる生活保護の適正化に努めたい。</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58420</xdr:rowOff>
    </xdr:from>
    <xdr:to>
      <xdr:col>24</xdr:col>
      <xdr:colOff>25400</xdr:colOff>
      <xdr:row>61</xdr:row>
      <xdr:rowOff>146050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31672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144797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58420</xdr:rowOff>
    </xdr:from>
    <xdr:to>
      <xdr:col>24</xdr:col>
      <xdr:colOff>114300</xdr:colOff>
      <xdr:row>54</xdr:row>
      <xdr:rowOff>58420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62230</xdr:rowOff>
    </xdr:from>
    <xdr:to>
      <xdr:col>24</xdr:col>
      <xdr:colOff>25400</xdr:colOff>
      <xdr:row>59</xdr:row>
      <xdr:rowOff>123190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1017778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50817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652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34290</xdr:rowOff>
    </xdr:from>
    <xdr:to>
      <xdr:col>24</xdr:col>
      <xdr:colOff>76200</xdr:colOff>
      <xdr:row>57</xdr:row>
      <xdr:rowOff>135890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39370</xdr:rowOff>
    </xdr:from>
    <xdr:to>
      <xdr:col>19</xdr:col>
      <xdr:colOff>187325</xdr:colOff>
      <xdr:row>59</xdr:row>
      <xdr:rowOff>123190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101549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19050</xdr:rowOff>
    </xdr:from>
    <xdr:to>
      <xdr:col>20</xdr:col>
      <xdr:colOff>38100</xdr:colOff>
      <xdr:row>57</xdr:row>
      <xdr:rowOff>120650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130827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157480</xdr:rowOff>
    </xdr:from>
    <xdr:to>
      <xdr:col>15</xdr:col>
      <xdr:colOff>98425</xdr:colOff>
      <xdr:row>59</xdr:row>
      <xdr:rowOff>39370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101015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129540</xdr:rowOff>
    </xdr:from>
    <xdr:to>
      <xdr:col>15</xdr:col>
      <xdr:colOff>149225</xdr:colOff>
      <xdr:row>57</xdr:row>
      <xdr:rowOff>59690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69867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157480</xdr:rowOff>
    </xdr:from>
    <xdr:to>
      <xdr:col>11</xdr:col>
      <xdr:colOff>9525</xdr:colOff>
      <xdr:row>59</xdr:row>
      <xdr:rowOff>54610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101015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91440</xdr:rowOff>
    </xdr:from>
    <xdr:to>
      <xdr:col>11</xdr:col>
      <xdr:colOff>60325</xdr:colOff>
      <xdr:row>57</xdr:row>
      <xdr:rowOff>21590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31767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91440</xdr:rowOff>
    </xdr:from>
    <xdr:to>
      <xdr:col>6</xdr:col>
      <xdr:colOff>171450</xdr:colOff>
      <xdr:row>57</xdr:row>
      <xdr:rowOff>21590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31767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11430</xdr:rowOff>
    </xdr:from>
    <xdr:to>
      <xdr:col>24</xdr:col>
      <xdr:colOff>76200</xdr:colOff>
      <xdr:row>59</xdr:row>
      <xdr:rowOff>113030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1012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154957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1009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72390</xdr:rowOff>
    </xdr:from>
    <xdr:to>
      <xdr:col>20</xdr:col>
      <xdr:colOff>38100</xdr:colOff>
      <xdr:row>60</xdr:row>
      <xdr:rowOff>2540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1018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158767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10274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160020</xdr:rowOff>
    </xdr:from>
    <xdr:to>
      <xdr:col>15</xdr:col>
      <xdr:colOff>149225</xdr:colOff>
      <xdr:row>59</xdr:row>
      <xdr:rowOff>90170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1010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74947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1019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106680</xdr:rowOff>
    </xdr:from>
    <xdr:to>
      <xdr:col>11</xdr:col>
      <xdr:colOff>60325</xdr:colOff>
      <xdr:row>59</xdr:row>
      <xdr:rowOff>36830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1005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21607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1013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3810</xdr:rowOff>
    </xdr:from>
    <xdr:to>
      <xdr:col>6</xdr:col>
      <xdr:colOff>171450</xdr:colOff>
      <xdr:row>59</xdr:row>
      <xdr:rowOff>105410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1011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90187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1020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類似団体を上回っているのは、繰出金に係る比率が高いためである。</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年度において、国民健康保険事業特別会計への繰出金は減少したが、後期高齢者医療特別会計、介護保険事業特別会計への繰出金については増加している。</a:t>
          </a:r>
        </a:p>
        <a:p>
          <a:r>
            <a:rPr kumimoji="1" lang="ja-JP" altLang="en-US" sz="1300">
              <a:latin typeface="ＭＳ Ｐゴシック" panose="020B0600070205080204" pitchFamily="50" charset="-128"/>
              <a:ea typeface="ＭＳ Ｐゴシック" panose="020B0600070205080204" pitchFamily="50" charset="-128"/>
            </a:rPr>
            <a:t>　法定繰出のため急速な改善は困難であるが、関係機関と協力して給付等の適正化に取り組みたい。</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4535</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893898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86178</xdr:rowOff>
    </xdr:from>
    <xdr:to>
      <xdr:col>82</xdr:col>
      <xdr:colOff>107950</xdr:colOff>
      <xdr:row>59</xdr:row>
      <xdr:rowOff>140607</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10201728"/>
          <a:ext cx="8382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35577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31750</xdr:rowOff>
    </xdr:from>
    <xdr:to>
      <xdr:col>78</xdr:col>
      <xdr:colOff>69850</xdr:colOff>
      <xdr:row>59</xdr:row>
      <xdr:rowOff>86178</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10147300"/>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29935</xdr:rowOff>
    </xdr:from>
    <xdr:to>
      <xdr:col>78</xdr:col>
      <xdr:colOff>120650</xdr:colOff>
      <xdr:row>57</xdr:row>
      <xdr:rowOff>131535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141712</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571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105228</xdr:rowOff>
    </xdr:from>
    <xdr:to>
      <xdr:col>73</xdr:col>
      <xdr:colOff>180975</xdr:colOff>
      <xdr:row>59</xdr:row>
      <xdr:rowOff>31750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10049328"/>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157843</xdr:rowOff>
    </xdr:from>
    <xdr:to>
      <xdr:col>74</xdr:col>
      <xdr:colOff>31750</xdr:colOff>
      <xdr:row>57</xdr:row>
      <xdr:rowOff>87993</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98170</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105228</xdr:rowOff>
    </xdr:from>
    <xdr:to>
      <xdr:col>69</xdr:col>
      <xdr:colOff>92075</xdr:colOff>
      <xdr:row>59</xdr:row>
      <xdr:rowOff>129722</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10049328"/>
          <a:ext cx="889000" cy="19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81643</xdr:rowOff>
    </xdr:from>
    <xdr:to>
      <xdr:col>69</xdr:col>
      <xdr:colOff>142875</xdr:colOff>
      <xdr:row>57</xdr:row>
      <xdr:rowOff>11793</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21970</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130827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89807</xdr:rowOff>
    </xdr:from>
    <xdr:to>
      <xdr:col>82</xdr:col>
      <xdr:colOff>158750</xdr:colOff>
      <xdr:row>60</xdr:row>
      <xdr:rowOff>19957</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1020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61884</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1017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35378</xdr:rowOff>
    </xdr:from>
    <xdr:to>
      <xdr:col>78</xdr:col>
      <xdr:colOff>120650</xdr:colOff>
      <xdr:row>59</xdr:row>
      <xdr:rowOff>136978</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1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121755</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237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152400</xdr:rowOff>
    </xdr:from>
    <xdr:to>
      <xdr:col>74</xdr:col>
      <xdr:colOff>31750</xdr:colOff>
      <xdr:row>59</xdr:row>
      <xdr:rowOff>82550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67327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54428</xdr:rowOff>
    </xdr:from>
    <xdr:to>
      <xdr:col>69</xdr:col>
      <xdr:colOff>142875</xdr:colOff>
      <xdr:row>58</xdr:row>
      <xdr:rowOff>156028</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99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140805</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08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78922</xdr:rowOff>
    </xdr:from>
    <xdr:to>
      <xdr:col>65</xdr:col>
      <xdr:colOff>53975</xdr:colOff>
      <xdr:row>60</xdr:row>
      <xdr:rowOff>9072</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19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165299</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28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類似団体、全国平均、県平均と比較し良好な数値となっており、令和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年度については、物価高騰対策として実施したプレミアム商品券発行事業や省エネルギー家電等購入促進事業が終了したことに伴い、減少した。</a:t>
          </a:r>
        </a:p>
        <a:p>
          <a:r>
            <a:rPr kumimoji="1" lang="ja-JP" altLang="en-US" sz="1300">
              <a:latin typeface="ＭＳ Ｐゴシック" panose="020B0600070205080204" pitchFamily="50" charset="-128"/>
              <a:ea typeface="ＭＳ Ｐゴシック" panose="020B0600070205080204" pitchFamily="50" charset="-128"/>
            </a:rPr>
            <a:t>　今後も補助金の見直し等により、歳出削減に努める。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131572</xdr:rowOff>
    </xdr:from>
    <xdr:to>
      <xdr:col>82</xdr:col>
      <xdr:colOff>107950</xdr:colOff>
      <xdr:row>41</xdr:row>
      <xdr:rowOff>170434</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617972"/>
          <a:ext cx="0" cy="1581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142511</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17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170434</xdr:rowOff>
    </xdr:from>
    <xdr:to>
      <xdr:col>82</xdr:col>
      <xdr:colOff>196850</xdr:colOff>
      <xdr:row>41</xdr:row>
      <xdr:rowOff>170434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19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46499</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361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131572</xdr:rowOff>
    </xdr:from>
    <xdr:to>
      <xdr:col>82</xdr:col>
      <xdr:colOff>196850</xdr:colOff>
      <xdr:row>32</xdr:row>
      <xdr:rowOff>131572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617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8128</xdr:rowOff>
    </xdr:from>
    <xdr:to>
      <xdr:col>82</xdr:col>
      <xdr:colOff>107950</xdr:colOff>
      <xdr:row>34</xdr:row>
      <xdr:rowOff>35560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5671800" y="583742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160291</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161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xdr:rowOff>
    </xdr:from>
    <xdr:to>
      <xdr:col>82</xdr:col>
      <xdr:colOff>158750</xdr:colOff>
      <xdr:row>36</xdr:row>
      <xdr:rowOff>118364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170434</xdr:rowOff>
    </xdr:from>
    <xdr:to>
      <xdr:col>78</xdr:col>
      <xdr:colOff>69850</xdr:colOff>
      <xdr:row>34</xdr:row>
      <xdr:rowOff>35560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582828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16764</xdr:rowOff>
    </xdr:from>
    <xdr:to>
      <xdr:col>78</xdr:col>
      <xdr:colOff>120650</xdr:colOff>
      <xdr:row>36</xdr:row>
      <xdr:rowOff>118364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103141</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275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124714</xdr:rowOff>
    </xdr:from>
    <xdr:to>
      <xdr:col>73</xdr:col>
      <xdr:colOff>180975</xdr:colOff>
      <xdr:row>33</xdr:row>
      <xdr:rowOff>170434</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893800" y="578256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169926</xdr:rowOff>
    </xdr:from>
    <xdr:to>
      <xdr:col>74</xdr:col>
      <xdr:colOff>31750</xdr:colOff>
      <xdr:row>36</xdr:row>
      <xdr:rowOff>100076</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84853</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2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124714</xdr:rowOff>
    </xdr:from>
    <xdr:to>
      <xdr:col>69</xdr:col>
      <xdr:colOff>92075</xdr:colOff>
      <xdr:row>33</xdr:row>
      <xdr:rowOff>152146</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578256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160782</xdr:rowOff>
    </xdr:from>
    <xdr:to>
      <xdr:col>69</xdr:col>
      <xdr:colOff>142875</xdr:colOff>
      <xdr:row>36</xdr:row>
      <xdr:rowOff>90932</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75709</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25908</xdr:rowOff>
    </xdr:from>
    <xdr:to>
      <xdr:col>65</xdr:col>
      <xdr:colOff>53975</xdr:colOff>
      <xdr:row>36</xdr:row>
      <xdr:rowOff>127508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112285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128778</xdr:rowOff>
    </xdr:from>
    <xdr:to>
      <xdr:col>82</xdr:col>
      <xdr:colOff>158750</xdr:colOff>
      <xdr:row>34</xdr:row>
      <xdr:rowOff>58928</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578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145305</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5631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156210</xdr:rowOff>
    </xdr:from>
    <xdr:to>
      <xdr:col>78</xdr:col>
      <xdr:colOff>120650</xdr:colOff>
      <xdr:row>34</xdr:row>
      <xdr:rowOff>86360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96537</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558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119634</xdr:rowOff>
    </xdr:from>
    <xdr:to>
      <xdr:col>74</xdr:col>
      <xdr:colOff>31750</xdr:colOff>
      <xdr:row>34</xdr:row>
      <xdr:rowOff>49784</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5777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59961</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5546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73914</xdr:rowOff>
    </xdr:from>
    <xdr:to>
      <xdr:col>69</xdr:col>
      <xdr:colOff>142875</xdr:colOff>
      <xdr:row>34</xdr:row>
      <xdr:rowOff>4064</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573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14241</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550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101346</xdr:rowOff>
    </xdr:from>
    <xdr:to>
      <xdr:col>65</xdr:col>
      <xdr:colOff>53975</xdr:colOff>
      <xdr:row>34</xdr:row>
      <xdr:rowOff>31496</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575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41673</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552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類似団体、全国平均、県平均と比較すると、良好な数値となっており、令和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年度については、臨時財政対策債などの償還額が減少したこと等に伴い、前年度より減少した。</a:t>
          </a:r>
        </a:p>
        <a:p>
          <a:r>
            <a:rPr kumimoji="1" lang="ja-JP" altLang="en-US" sz="1300">
              <a:latin typeface="ＭＳ Ｐゴシック" panose="020B0600070205080204" pitchFamily="50" charset="-128"/>
              <a:ea typeface="ＭＳ Ｐゴシック" panose="020B0600070205080204" pitchFamily="50" charset="-128"/>
            </a:rPr>
            <a:t>　世代間負担の公平と公債費負担の中長期的な平準化などの観点から、将来の負担を軽減するよう財政の健全化を推進する。</a:t>
          </a: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33274</xdr:rowOff>
    </xdr:from>
    <xdr:to>
      <xdr:col>24</xdr:col>
      <xdr:colOff>25400</xdr:colOff>
      <xdr:row>81</xdr:row>
      <xdr:rowOff>115570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549124"/>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87647</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975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115570</xdr:rowOff>
    </xdr:from>
    <xdr:to>
      <xdr:col>24</xdr:col>
      <xdr:colOff>114300</xdr:colOff>
      <xdr:row>81</xdr:row>
      <xdr:rowOff>115570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400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119651</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292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33274</xdr:rowOff>
    </xdr:from>
    <xdr:to>
      <xdr:col>24</xdr:col>
      <xdr:colOff>114300</xdr:colOff>
      <xdr:row>73</xdr:row>
      <xdr:rowOff>33274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549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131572</xdr:rowOff>
    </xdr:from>
    <xdr:to>
      <xdr:col>24</xdr:col>
      <xdr:colOff>25400</xdr:colOff>
      <xdr:row>77</xdr:row>
      <xdr:rowOff>78994</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161772"/>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27703</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229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55626</xdr:rowOff>
    </xdr:from>
    <xdr:to>
      <xdr:col>24</xdr:col>
      <xdr:colOff>76200</xdr:colOff>
      <xdr:row>77</xdr:row>
      <xdr:rowOff>157226</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78994</xdr:rowOff>
    </xdr:from>
    <xdr:to>
      <xdr:col>19</xdr:col>
      <xdr:colOff>187325</xdr:colOff>
      <xdr:row>77</xdr:row>
      <xdr:rowOff>124713</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3280644"/>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137922</xdr:rowOff>
    </xdr:from>
    <xdr:to>
      <xdr:col>20</xdr:col>
      <xdr:colOff>38100</xdr:colOff>
      <xdr:row>78</xdr:row>
      <xdr:rowOff>68072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52849</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425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33274</xdr:rowOff>
    </xdr:from>
    <xdr:to>
      <xdr:col>15</xdr:col>
      <xdr:colOff>98425</xdr:colOff>
      <xdr:row>77</xdr:row>
      <xdr:rowOff>124713</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3234924"/>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165354</xdr:rowOff>
    </xdr:from>
    <xdr:to>
      <xdr:col>15</xdr:col>
      <xdr:colOff>149225</xdr:colOff>
      <xdr:row>78</xdr:row>
      <xdr:rowOff>95504</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367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80281</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45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159004</xdr:rowOff>
    </xdr:from>
    <xdr:to>
      <xdr:col>11</xdr:col>
      <xdr:colOff>9525</xdr:colOff>
      <xdr:row>77</xdr:row>
      <xdr:rowOff>33274</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1320800" y="1318920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137922</xdr:rowOff>
    </xdr:from>
    <xdr:to>
      <xdr:col>11</xdr:col>
      <xdr:colOff>60325</xdr:colOff>
      <xdr:row>78</xdr:row>
      <xdr:rowOff>68072</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52849</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12192</xdr:rowOff>
    </xdr:from>
    <xdr:to>
      <xdr:col>6</xdr:col>
      <xdr:colOff>171450</xdr:colOff>
      <xdr:row>78</xdr:row>
      <xdr:rowOff>113792</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385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98569</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47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80772</xdr:rowOff>
    </xdr:from>
    <xdr:to>
      <xdr:col>24</xdr:col>
      <xdr:colOff>76200</xdr:colOff>
      <xdr:row>77</xdr:row>
      <xdr:rowOff>10922</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97299</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95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28194</xdr:rowOff>
    </xdr:from>
    <xdr:to>
      <xdr:col>20</xdr:col>
      <xdr:colOff>38100</xdr:colOff>
      <xdr:row>77</xdr:row>
      <xdr:rowOff>129794</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139971</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998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73913</xdr:rowOff>
    </xdr:from>
    <xdr:to>
      <xdr:col>15</xdr:col>
      <xdr:colOff>149225</xdr:colOff>
      <xdr:row>78</xdr:row>
      <xdr:rowOff>4063</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14240</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153924</xdr:rowOff>
    </xdr:from>
    <xdr:to>
      <xdr:col>11</xdr:col>
      <xdr:colOff>60325</xdr:colOff>
      <xdr:row>77</xdr:row>
      <xdr:rowOff>84074</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94251</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108204</xdr:rowOff>
    </xdr:from>
    <xdr:to>
      <xdr:col>6</xdr:col>
      <xdr:colOff>171450</xdr:colOff>
      <xdr:row>77</xdr:row>
      <xdr:rowOff>38354</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48531</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latin typeface="ＭＳ Ｐゴシック" panose="020B0600070205080204" pitchFamily="50" charset="-128"/>
              <a:ea typeface="ＭＳ Ｐゴシック" panose="020B0600070205080204" pitchFamily="50" charset="-128"/>
            </a:rPr>
            <a:t>　当市は第三次産業が</a:t>
          </a:r>
          <a:r>
            <a:rPr kumimoji="1" lang="en-US" altLang="ja-JP" sz="1150">
              <a:latin typeface="ＭＳ Ｐゴシック" panose="020B0600070205080204" pitchFamily="50" charset="-128"/>
              <a:ea typeface="ＭＳ Ｐゴシック" panose="020B0600070205080204" pitchFamily="50" charset="-128"/>
            </a:rPr>
            <a:t>8</a:t>
          </a:r>
          <a:r>
            <a:rPr kumimoji="1" lang="ja-JP" altLang="en-US" sz="1150">
              <a:latin typeface="ＭＳ Ｐゴシック" panose="020B0600070205080204" pitchFamily="50" charset="-128"/>
              <a:ea typeface="ＭＳ Ｐゴシック" panose="020B0600070205080204" pitchFamily="50" charset="-128"/>
            </a:rPr>
            <a:t>割以上を占める観光都市であり、景気の変動の影響を受けやすく、高い生活保護受給率や障がい者施策の給付費が扶助費を押し上げている。</a:t>
          </a:r>
        </a:p>
        <a:p>
          <a:r>
            <a:rPr kumimoji="1" lang="ja-JP" altLang="en-US" sz="1150">
              <a:latin typeface="ＭＳ Ｐゴシック" panose="020B0600070205080204" pitchFamily="50" charset="-128"/>
              <a:ea typeface="ＭＳ Ｐゴシック" panose="020B0600070205080204" pitchFamily="50" charset="-128"/>
            </a:rPr>
            <a:t>　人件費についても依然として類似団体平均を上回っている。</a:t>
          </a:r>
        </a:p>
        <a:p>
          <a:r>
            <a:rPr kumimoji="1" lang="ja-JP" altLang="en-US" sz="1150">
              <a:latin typeface="ＭＳ Ｐゴシック" panose="020B0600070205080204" pitchFamily="50" charset="-128"/>
              <a:ea typeface="ＭＳ Ｐゴシック" panose="020B0600070205080204" pitchFamily="50" charset="-128"/>
            </a:rPr>
            <a:t>　人件費と扶助費で経常収支比率の約半分を占めていることが財政硬直化の要因となっている。</a:t>
          </a:r>
        </a:p>
        <a:p>
          <a:r>
            <a:rPr kumimoji="1" lang="ja-JP" altLang="en-US" sz="1150">
              <a:latin typeface="ＭＳ Ｐゴシック" panose="020B0600070205080204" pitchFamily="50" charset="-128"/>
              <a:ea typeface="ＭＳ Ｐゴシック" panose="020B0600070205080204" pitchFamily="50" charset="-128"/>
            </a:rPr>
            <a:t>　今後は税の徴収率の向上、新たな取組による財源の確保、事務事業の見直しによる歳出経費の削減などにより、財政の健全化に努める。</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39370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60856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11447</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39370</xdr:rowOff>
    </xdr:from>
    <xdr:to>
      <xdr:col>82</xdr:col>
      <xdr:colOff>196850</xdr:colOff>
      <xdr:row>81</xdr:row>
      <xdr:rowOff>39370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69850</xdr:rowOff>
    </xdr:from>
    <xdr:to>
      <xdr:col>82</xdr:col>
      <xdr:colOff>107950</xdr:colOff>
      <xdr:row>80</xdr:row>
      <xdr:rowOff>20320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61440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165116</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1953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148589</xdr:rowOff>
    </xdr:from>
    <xdr:to>
      <xdr:col>82</xdr:col>
      <xdr:colOff>158750</xdr:colOff>
      <xdr:row>78</xdr:row>
      <xdr:rowOff>78739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127000</xdr:rowOff>
    </xdr:from>
    <xdr:to>
      <xdr:col>78</xdr:col>
      <xdr:colOff>69850</xdr:colOff>
      <xdr:row>79</xdr:row>
      <xdr:rowOff>69850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35001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34289</xdr:rowOff>
    </xdr:from>
    <xdr:to>
      <xdr:col>78</xdr:col>
      <xdr:colOff>120650</xdr:colOff>
      <xdr:row>77</xdr:row>
      <xdr:rowOff>135889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146066</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004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165100</xdr:rowOff>
    </xdr:from>
    <xdr:to>
      <xdr:col>73</xdr:col>
      <xdr:colOff>180975</xdr:colOff>
      <xdr:row>78</xdr:row>
      <xdr:rowOff>127000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319530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83820</xdr:rowOff>
    </xdr:from>
    <xdr:to>
      <xdr:col>74</xdr:col>
      <xdr:colOff>31750</xdr:colOff>
      <xdr:row>77</xdr:row>
      <xdr:rowOff>13970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24147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165100</xdr:rowOff>
    </xdr:from>
    <xdr:to>
      <xdr:col>69</xdr:col>
      <xdr:colOff>92075</xdr:colOff>
      <xdr:row>79</xdr:row>
      <xdr:rowOff>130811</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3195300"/>
          <a:ext cx="889000" cy="480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41910</xdr:rowOff>
    </xdr:from>
    <xdr:to>
      <xdr:col>69</xdr:col>
      <xdr:colOff>142875</xdr:colOff>
      <xdr:row>75</xdr:row>
      <xdr:rowOff>143510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153687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160020</xdr:rowOff>
    </xdr:from>
    <xdr:to>
      <xdr:col>65</xdr:col>
      <xdr:colOff>53975</xdr:colOff>
      <xdr:row>77</xdr:row>
      <xdr:rowOff>90170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100347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140970</xdr:rowOff>
    </xdr:from>
    <xdr:to>
      <xdr:col>82</xdr:col>
      <xdr:colOff>158750</xdr:colOff>
      <xdr:row>80</xdr:row>
      <xdr:rowOff>71120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68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113047</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65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19050</xdr:rowOff>
    </xdr:from>
    <xdr:to>
      <xdr:col>78</xdr:col>
      <xdr:colOff>120650</xdr:colOff>
      <xdr:row>79</xdr:row>
      <xdr:rowOff>120650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105427</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64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76200</xdr:rowOff>
    </xdr:from>
    <xdr:to>
      <xdr:col>74</xdr:col>
      <xdr:colOff>31750</xdr:colOff>
      <xdr:row>79</xdr:row>
      <xdr:rowOff>6350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162577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114300</xdr:rowOff>
    </xdr:from>
    <xdr:to>
      <xdr:col>69</xdr:col>
      <xdr:colOff>142875</xdr:colOff>
      <xdr:row>77</xdr:row>
      <xdr:rowOff>44450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29227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80011</xdr:rowOff>
    </xdr:from>
    <xdr:to>
      <xdr:col>65</xdr:col>
      <xdr:colOff>53975</xdr:colOff>
      <xdr:row>80</xdr:row>
      <xdr:rowOff>10161</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624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166388</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710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大分県別府市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164948</xdr:rowOff>
    </xdr:from>
    <xdr:to>
      <xdr:col>29</xdr:col>
      <xdr:colOff>127000</xdr:colOff>
      <xdr:row>19</xdr:row>
      <xdr:rowOff>7157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69973"/>
          <a:ext cx="0" cy="10423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150684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84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7157</xdr:rowOff>
    </xdr:from>
    <xdr:to>
      <xdr:col>30</xdr:col>
      <xdr:colOff>25400</xdr:colOff>
      <xdr:row>19</xdr:row>
      <xdr:rowOff>7157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123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79875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13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164948</xdr:rowOff>
    </xdr:from>
    <xdr:to>
      <xdr:col>30</xdr:col>
      <xdr:colOff>25400</xdr:colOff>
      <xdr:row>12</xdr:row>
      <xdr:rowOff>164948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699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156032</xdr:rowOff>
    </xdr:from>
    <xdr:to>
      <xdr:col>29</xdr:col>
      <xdr:colOff>127000</xdr:colOff>
      <xdr:row>16</xdr:row>
      <xdr:rowOff>80728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775407"/>
          <a:ext cx="647700" cy="961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38924</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29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66847</xdr:rowOff>
    </xdr:from>
    <xdr:to>
      <xdr:col>29</xdr:col>
      <xdr:colOff>177800</xdr:colOff>
      <xdr:row>16</xdr:row>
      <xdr:rowOff>168447</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8576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80728</xdr:rowOff>
    </xdr:from>
    <xdr:to>
      <xdr:col>26</xdr:col>
      <xdr:colOff>50800</xdr:colOff>
      <xdr:row>16</xdr:row>
      <xdr:rowOff>97777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871553"/>
          <a:ext cx="698500" cy="170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166745</xdr:rowOff>
    </xdr:from>
    <xdr:to>
      <xdr:col>26</xdr:col>
      <xdr:colOff>101600</xdr:colOff>
      <xdr:row>17</xdr:row>
      <xdr:rowOff>96895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575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81672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43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86671</xdr:rowOff>
    </xdr:from>
    <xdr:to>
      <xdr:col>22</xdr:col>
      <xdr:colOff>114300</xdr:colOff>
      <xdr:row>16</xdr:row>
      <xdr:rowOff>97777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2877496"/>
          <a:ext cx="698500" cy="111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30404</xdr:rowOff>
    </xdr:from>
    <xdr:to>
      <xdr:col>22</xdr:col>
      <xdr:colOff>165100</xdr:colOff>
      <xdr:row>17</xdr:row>
      <xdr:rowOff>132004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926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116781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79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86671</xdr:rowOff>
    </xdr:from>
    <xdr:to>
      <xdr:col>18</xdr:col>
      <xdr:colOff>177800</xdr:colOff>
      <xdr:row>16</xdr:row>
      <xdr:rowOff>111493</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877496"/>
          <a:ext cx="698500" cy="248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39262</xdr:rowOff>
    </xdr:from>
    <xdr:to>
      <xdr:col>19</xdr:col>
      <xdr:colOff>38100</xdr:colOff>
      <xdr:row>17</xdr:row>
      <xdr:rowOff>140862</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015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125639</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8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59017</xdr:rowOff>
    </xdr:from>
    <xdr:to>
      <xdr:col>15</xdr:col>
      <xdr:colOff>101600</xdr:colOff>
      <xdr:row>17</xdr:row>
      <xdr:rowOff>160617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212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145394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07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105232</xdr:rowOff>
    </xdr:from>
    <xdr:to>
      <xdr:col>29</xdr:col>
      <xdr:colOff>177800</xdr:colOff>
      <xdr:row>16</xdr:row>
      <xdr:rowOff>35382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7246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121759</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56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29928</xdr:rowOff>
    </xdr:from>
    <xdr:to>
      <xdr:col>26</xdr:col>
      <xdr:colOff>101600</xdr:colOff>
      <xdr:row>16</xdr:row>
      <xdr:rowOff>131528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8207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141705</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5896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46977</xdr:rowOff>
    </xdr:from>
    <xdr:to>
      <xdr:col>22</xdr:col>
      <xdr:colOff>165100</xdr:colOff>
      <xdr:row>16</xdr:row>
      <xdr:rowOff>148577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8378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158754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606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35871</xdr:rowOff>
    </xdr:from>
    <xdr:to>
      <xdr:col>19</xdr:col>
      <xdr:colOff>38100</xdr:colOff>
      <xdr:row>16</xdr:row>
      <xdr:rowOff>137471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8266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147648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59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60693</xdr:rowOff>
    </xdr:from>
    <xdr:to>
      <xdr:col>15</xdr:col>
      <xdr:colOff>101600</xdr:colOff>
      <xdr:row>16</xdr:row>
      <xdr:rowOff>162293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8515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1020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620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90272</xdr:rowOff>
    </xdr:from>
    <xdr:to>
      <xdr:col>29</xdr:col>
      <xdr:colOff>127000</xdr:colOff>
      <xdr:row>37</xdr:row>
      <xdr:rowOff>177559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14822"/>
          <a:ext cx="0" cy="128743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149636</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74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177559</xdr:rowOff>
    </xdr:from>
    <xdr:to>
      <xdr:col>30</xdr:col>
      <xdr:colOff>25400</xdr:colOff>
      <xdr:row>37</xdr:row>
      <xdr:rowOff>177559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022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5199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58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90272</xdr:rowOff>
    </xdr:from>
    <xdr:to>
      <xdr:col>30</xdr:col>
      <xdr:colOff>25400</xdr:colOff>
      <xdr:row>33</xdr:row>
      <xdr:rowOff>90272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148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213182</xdr:rowOff>
    </xdr:from>
    <xdr:to>
      <xdr:col>29</xdr:col>
      <xdr:colOff>127000</xdr:colOff>
      <xdr:row>35</xdr:row>
      <xdr:rowOff>275324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823532"/>
          <a:ext cx="647700" cy="621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325290</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592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137313</xdr:rowOff>
    </xdr:from>
    <xdr:to>
      <xdr:col>29</xdr:col>
      <xdr:colOff>177800</xdr:colOff>
      <xdr:row>35</xdr:row>
      <xdr:rowOff>238913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476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197180</xdr:rowOff>
    </xdr:from>
    <xdr:to>
      <xdr:col>26</xdr:col>
      <xdr:colOff>50800</xdr:colOff>
      <xdr:row>35</xdr:row>
      <xdr:rowOff>213182</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807530"/>
          <a:ext cx="698500" cy="160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143256</xdr:rowOff>
    </xdr:from>
    <xdr:to>
      <xdr:col>26</xdr:col>
      <xdr:colOff>101600</xdr:colOff>
      <xdr:row>35</xdr:row>
      <xdr:rowOff>244856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53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255033</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522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197180</xdr:rowOff>
    </xdr:from>
    <xdr:to>
      <xdr:col>22</xdr:col>
      <xdr:colOff>114300</xdr:colOff>
      <xdr:row>35</xdr:row>
      <xdr:rowOff>259321</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807530"/>
          <a:ext cx="698500" cy="621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148437</xdr:rowOff>
    </xdr:from>
    <xdr:to>
      <xdr:col>22</xdr:col>
      <xdr:colOff>165100</xdr:colOff>
      <xdr:row>35</xdr:row>
      <xdr:rowOff>250037</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58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234814</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845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259321</xdr:rowOff>
    </xdr:from>
    <xdr:to>
      <xdr:col>18</xdr:col>
      <xdr:colOff>177800</xdr:colOff>
      <xdr:row>36</xdr:row>
      <xdr:rowOff>43256</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869671"/>
          <a:ext cx="698500" cy="1268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166574</xdr:rowOff>
    </xdr:from>
    <xdr:to>
      <xdr:col>19</xdr:col>
      <xdr:colOff>38100</xdr:colOff>
      <xdr:row>35</xdr:row>
      <xdr:rowOff>268174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769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278351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545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220866</xdr:rowOff>
    </xdr:from>
    <xdr:to>
      <xdr:col>15</xdr:col>
      <xdr:colOff>101600</xdr:colOff>
      <xdr:row>35</xdr:row>
      <xdr:rowOff>322466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3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332643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600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224524</xdr:rowOff>
    </xdr:from>
    <xdr:to>
      <xdr:col>29</xdr:col>
      <xdr:colOff>177800</xdr:colOff>
      <xdr:row>35</xdr:row>
      <xdr:rowOff>326124</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8348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196601</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806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162382</xdr:rowOff>
    </xdr:from>
    <xdr:to>
      <xdr:col>26</xdr:col>
      <xdr:colOff>101600</xdr:colOff>
      <xdr:row>35</xdr:row>
      <xdr:rowOff>263982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7727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248759</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859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146380</xdr:rowOff>
    </xdr:from>
    <xdr:to>
      <xdr:col>22</xdr:col>
      <xdr:colOff>165100</xdr:colOff>
      <xdr:row>35</xdr:row>
      <xdr:rowOff>247980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7567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258157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525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208521</xdr:rowOff>
    </xdr:from>
    <xdr:to>
      <xdr:col>19</xdr:col>
      <xdr:colOff>38100</xdr:colOff>
      <xdr:row>35</xdr:row>
      <xdr:rowOff>310121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8188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294898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905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335356</xdr:rowOff>
    </xdr:from>
    <xdr:to>
      <xdr:col>15</xdr:col>
      <xdr:colOff>101600</xdr:colOff>
      <xdr:row>36</xdr:row>
      <xdr:rowOff>94056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9457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78833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032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大分県別府市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112,115
106,748
125.34
64,154,513
62,784,526
706,513
27,693,729
38,967,351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146764</xdr:rowOff>
    </xdr:from>
    <xdr:to>
      <xdr:col>24</xdr:col>
      <xdr:colOff>62865</xdr:colOff>
      <xdr:row>38</xdr:row>
      <xdr:rowOff>85339</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290264"/>
          <a:ext cx="1270" cy="131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89166</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04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85339</xdr:rowOff>
    </xdr:from>
    <xdr:to>
      <xdr:col>24</xdr:col>
      <xdr:colOff>152400</xdr:colOff>
      <xdr:row>38</xdr:row>
      <xdr:rowOff>85339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00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93441</xdr:rowOff>
    </xdr:from>
    <xdr:ext cx="534377"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65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146764</xdr:rowOff>
    </xdr:from>
    <xdr:to>
      <xdr:col>24</xdr:col>
      <xdr:colOff>152400</xdr:colOff>
      <xdr:row>30</xdr:row>
      <xdr:rowOff>146764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290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104724</xdr:rowOff>
    </xdr:from>
    <xdr:to>
      <xdr:col>24</xdr:col>
      <xdr:colOff>63500</xdr:colOff>
      <xdr:row>34</xdr:row>
      <xdr:rowOff>63485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5762574"/>
          <a:ext cx="838200" cy="130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106784</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936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128357</xdr:rowOff>
    </xdr:from>
    <xdr:to>
      <xdr:col>24</xdr:col>
      <xdr:colOff>114300</xdr:colOff>
      <xdr:row>35</xdr:row>
      <xdr:rowOff>58507</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5957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23388</xdr:rowOff>
    </xdr:from>
    <xdr:to>
      <xdr:col>19</xdr:col>
      <xdr:colOff>177800</xdr:colOff>
      <xdr:row>34</xdr:row>
      <xdr:rowOff>63485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2908300" y="5852688"/>
          <a:ext cx="889000" cy="40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73813</xdr:rowOff>
    </xdr:from>
    <xdr:to>
      <xdr:col>20</xdr:col>
      <xdr:colOff>38100</xdr:colOff>
      <xdr:row>36</xdr:row>
      <xdr:rowOff>3963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074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166540</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6167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16233</xdr:rowOff>
    </xdr:from>
    <xdr:to>
      <xdr:col>15</xdr:col>
      <xdr:colOff>50800</xdr:colOff>
      <xdr:row>34</xdr:row>
      <xdr:rowOff>23388</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a:off x="2019300" y="5845533"/>
          <a:ext cx="889000" cy="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91780</xdr:rowOff>
    </xdr:from>
    <xdr:to>
      <xdr:col>15</xdr:col>
      <xdr:colOff>101600</xdr:colOff>
      <xdr:row>36</xdr:row>
      <xdr:rowOff>21930</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09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13057</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6185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162</xdr:rowOff>
    </xdr:from>
    <xdr:to>
      <xdr:col>10</xdr:col>
      <xdr:colOff>114300</xdr:colOff>
      <xdr:row>34</xdr:row>
      <xdr:rowOff>16233</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a:off x="1130300" y="5829462"/>
          <a:ext cx="889000" cy="16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99850</xdr:rowOff>
    </xdr:from>
    <xdr:to>
      <xdr:col>10</xdr:col>
      <xdr:colOff>165100</xdr:colOff>
      <xdr:row>36</xdr:row>
      <xdr:rowOff>30000</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21127</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6193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116698</xdr:rowOff>
    </xdr:from>
    <xdr:to>
      <xdr:col>6</xdr:col>
      <xdr:colOff>38100</xdr:colOff>
      <xdr:row>36</xdr:row>
      <xdr:rowOff>46848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11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37975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6210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53924</xdr:rowOff>
    </xdr:from>
    <xdr:to>
      <xdr:col>24</xdr:col>
      <xdr:colOff>114300</xdr:colOff>
      <xdr:row>33</xdr:row>
      <xdr:rowOff>155524</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711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76801</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563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12685</xdr:rowOff>
    </xdr:from>
    <xdr:to>
      <xdr:col>20</xdr:col>
      <xdr:colOff>38100</xdr:colOff>
      <xdr:row>34</xdr:row>
      <xdr:rowOff>114285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584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130812</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5617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144038</xdr:rowOff>
    </xdr:from>
    <xdr:to>
      <xdr:col>15</xdr:col>
      <xdr:colOff>101600</xdr:colOff>
      <xdr:row>34</xdr:row>
      <xdr:rowOff>74188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5801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90715</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5577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136883</xdr:rowOff>
    </xdr:from>
    <xdr:to>
      <xdr:col>10</xdr:col>
      <xdr:colOff>165100</xdr:colOff>
      <xdr:row>34</xdr:row>
      <xdr:rowOff>67033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5794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83560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5569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120812</xdr:rowOff>
    </xdr:from>
    <xdr:to>
      <xdr:col>6</xdr:col>
      <xdr:colOff>38100</xdr:colOff>
      <xdr:row>34</xdr:row>
      <xdr:rowOff>50962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5778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67489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5553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168291</xdr:rowOff>
    </xdr:from>
    <xdr:to>
      <xdr:col>24</xdr:col>
      <xdr:colOff>62865</xdr:colOff>
      <xdr:row>59</xdr:row>
      <xdr:rowOff>26396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40791"/>
          <a:ext cx="1270" cy="1401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30223</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45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26396</xdr:rowOff>
    </xdr:from>
    <xdr:to>
      <xdr:col>24</xdr:col>
      <xdr:colOff>152400</xdr:colOff>
      <xdr:row>59</xdr:row>
      <xdr:rowOff>26396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4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114968</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1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168291</xdr:rowOff>
    </xdr:from>
    <xdr:to>
      <xdr:col>24</xdr:col>
      <xdr:colOff>152400</xdr:colOff>
      <xdr:row>50</xdr:row>
      <xdr:rowOff>168291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4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15750</xdr:rowOff>
    </xdr:from>
    <xdr:to>
      <xdr:col>24</xdr:col>
      <xdr:colOff>63500</xdr:colOff>
      <xdr:row>57</xdr:row>
      <xdr:rowOff>77750</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788400"/>
          <a:ext cx="838200" cy="62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117476</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5472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94599</xdr:rowOff>
    </xdr:from>
    <xdr:to>
      <xdr:col>24</xdr:col>
      <xdr:colOff>114300</xdr:colOff>
      <xdr:row>57</xdr:row>
      <xdr:rowOff>24749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9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48146</xdr:rowOff>
    </xdr:from>
    <xdr:to>
      <xdr:col>19</xdr:col>
      <xdr:colOff>177800</xdr:colOff>
      <xdr:row>57</xdr:row>
      <xdr:rowOff>77750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649346"/>
          <a:ext cx="889000" cy="201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154900</xdr:rowOff>
    </xdr:from>
    <xdr:to>
      <xdr:col>20</xdr:col>
      <xdr:colOff>38100</xdr:colOff>
      <xdr:row>57</xdr:row>
      <xdr:rowOff>85050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5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101577</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53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48146</xdr:rowOff>
    </xdr:from>
    <xdr:to>
      <xdr:col>15</xdr:col>
      <xdr:colOff>50800</xdr:colOff>
      <xdr:row>56</xdr:row>
      <xdr:rowOff>93180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649346"/>
          <a:ext cx="889000" cy="45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96411</xdr:rowOff>
    </xdr:from>
    <xdr:to>
      <xdr:col>15</xdr:col>
      <xdr:colOff>101600</xdr:colOff>
      <xdr:row>57</xdr:row>
      <xdr:rowOff>26561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17688</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79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93180</xdr:rowOff>
    </xdr:from>
    <xdr:to>
      <xdr:col>10</xdr:col>
      <xdr:colOff>114300</xdr:colOff>
      <xdr:row>58</xdr:row>
      <xdr:rowOff>115060</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694380"/>
          <a:ext cx="889000" cy="36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162966</xdr:rowOff>
    </xdr:from>
    <xdr:to>
      <xdr:col>10</xdr:col>
      <xdr:colOff>165100</xdr:colOff>
      <xdr:row>57</xdr:row>
      <xdr:rowOff>93116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6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84243</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85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97521</xdr:rowOff>
    </xdr:from>
    <xdr:to>
      <xdr:col>6</xdr:col>
      <xdr:colOff>38100</xdr:colOff>
      <xdr:row>58</xdr:row>
      <xdr:rowOff>27671</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7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44198</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4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136400</xdr:rowOff>
    </xdr:from>
    <xdr:to>
      <xdr:col>24</xdr:col>
      <xdr:colOff>114300</xdr:colOff>
      <xdr:row>57</xdr:row>
      <xdr:rowOff>66550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3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114827</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716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26950</xdr:rowOff>
    </xdr:from>
    <xdr:to>
      <xdr:col>20</xdr:col>
      <xdr:colOff>38100</xdr:colOff>
      <xdr:row>57</xdr:row>
      <xdr:rowOff>128550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9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119677</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892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168796</xdr:rowOff>
    </xdr:from>
    <xdr:to>
      <xdr:col>15</xdr:col>
      <xdr:colOff>101600</xdr:colOff>
      <xdr:row>56</xdr:row>
      <xdr:rowOff>98946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59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115473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373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42380</xdr:rowOff>
    </xdr:from>
    <xdr:to>
      <xdr:col>10</xdr:col>
      <xdr:colOff>165100</xdr:colOff>
      <xdr:row>56</xdr:row>
      <xdr:rowOff>143980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64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160507</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41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64260</xdr:rowOff>
    </xdr:from>
    <xdr:to>
      <xdr:col>6</xdr:col>
      <xdr:colOff>38100</xdr:colOff>
      <xdr:row>58</xdr:row>
      <xdr:rowOff>165860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1000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156987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101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91580</xdr:rowOff>
    </xdr:from>
    <xdr:to>
      <xdr:col>24</xdr:col>
      <xdr:colOff>62865</xdr:colOff>
      <xdr:row>77</xdr:row>
      <xdr:rowOff>152502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093080"/>
          <a:ext cx="1270" cy="1261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156329</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3579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152502</xdr:rowOff>
    </xdr:from>
    <xdr:to>
      <xdr:col>24</xdr:col>
      <xdr:colOff>152400</xdr:colOff>
      <xdr:row>77</xdr:row>
      <xdr:rowOff>152502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54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38257</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86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91580</xdr:rowOff>
    </xdr:from>
    <xdr:to>
      <xdr:col>24</xdr:col>
      <xdr:colOff>152400</xdr:colOff>
      <xdr:row>70</xdr:row>
      <xdr:rowOff>91580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093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36773</xdr:rowOff>
    </xdr:from>
    <xdr:to>
      <xdr:col>24</xdr:col>
      <xdr:colOff>63500</xdr:colOff>
      <xdr:row>77</xdr:row>
      <xdr:rowOff>62091</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238423"/>
          <a:ext cx="838200" cy="25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92289</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29510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69411</xdr:rowOff>
    </xdr:from>
    <xdr:to>
      <xdr:col>24</xdr:col>
      <xdr:colOff>114300</xdr:colOff>
      <xdr:row>76</xdr:row>
      <xdr:rowOff>171011</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09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62091</xdr:rowOff>
    </xdr:from>
    <xdr:to>
      <xdr:col>19</xdr:col>
      <xdr:colOff>177800</xdr:colOff>
      <xdr:row>77</xdr:row>
      <xdr:rowOff>68148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263741"/>
          <a:ext cx="889000" cy="6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83241</xdr:rowOff>
    </xdr:from>
    <xdr:to>
      <xdr:col>20</xdr:col>
      <xdr:colOff>38100</xdr:colOff>
      <xdr:row>77</xdr:row>
      <xdr:rowOff>13391</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29919</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2888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51633</xdr:rowOff>
    </xdr:from>
    <xdr:to>
      <xdr:col>15</xdr:col>
      <xdr:colOff>50800</xdr:colOff>
      <xdr:row>77</xdr:row>
      <xdr:rowOff>68148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253283"/>
          <a:ext cx="889000" cy="16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91415</xdr:rowOff>
    </xdr:from>
    <xdr:to>
      <xdr:col>15</xdr:col>
      <xdr:colOff>101600</xdr:colOff>
      <xdr:row>77</xdr:row>
      <xdr:rowOff>21565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2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38092</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2896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51633</xdr:rowOff>
    </xdr:from>
    <xdr:to>
      <xdr:col>10</xdr:col>
      <xdr:colOff>114300</xdr:colOff>
      <xdr:row>77</xdr:row>
      <xdr:rowOff>78893</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253283"/>
          <a:ext cx="889000" cy="27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95244</xdr:rowOff>
    </xdr:from>
    <xdr:to>
      <xdr:col>10</xdr:col>
      <xdr:colOff>165100</xdr:colOff>
      <xdr:row>77</xdr:row>
      <xdr:rowOff>25394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12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41921</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290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112903</xdr:rowOff>
    </xdr:from>
    <xdr:to>
      <xdr:col>6</xdr:col>
      <xdr:colOff>38100</xdr:colOff>
      <xdr:row>77</xdr:row>
      <xdr:rowOff>43053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14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59580</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2918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157423</xdr:rowOff>
    </xdr:from>
    <xdr:to>
      <xdr:col>24</xdr:col>
      <xdr:colOff>114300</xdr:colOff>
      <xdr:row>77</xdr:row>
      <xdr:rowOff>87573</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187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72350</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102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11291</xdr:rowOff>
    </xdr:from>
    <xdr:to>
      <xdr:col>20</xdr:col>
      <xdr:colOff>38100</xdr:colOff>
      <xdr:row>77</xdr:row>
      <xdr:rowOff>112891</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212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104018</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305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17348</xdr:rowOff>
    </xdr:from>
    <xdr:to>
      <xdr:col>15</xdr:col>
      <xdr:colOff>101600</xdr:colOff>
      <xdr:row>77</xdr:row>
      <xdr:rowOff>118948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218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110075</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311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833</xdr:rowOff>
    </xdr:from>
    <xdr:to>
      <xdr:col>10</xdr:col>
      <xdr:colOff>165100</xdr:colOff>
      <xdr:row>77</xdr:row>
      <xdr:rowOff>102433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202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93560</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295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28093</xdr:rowOff>
    </xdr:from>
    <xdr:to>
      <xdr:col>6</xdr:col>
      <xdr:colOff>38100</xdr:colOff>
      <xdr:row>77</xdr:row>
      <xdr:rowOff>129693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229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120820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322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97</xdr:row>
      <xdr:rowOff>168927</xdr:rowOff>
    </xdr:from>
    <xdr:ext cx="59541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166581" y="16799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a:extLst>
            <a:ext uri="{FF2B5EF4-FFF2-40B4-BE49-F238E27FC236}">
              <a16:creationId xmlns:a16="http://schemas.microsoft.com/office/drawing/2014/main" id="{00000000-0008-0000-06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83172</xdr:rowOff>
    </xdr:from>
    <xdr:to>
      <xdr:col>24</xdr:col>
      <xdr:colOff>62865</xdr:colOff>
      <xdr:row>99</xdr:row>
      <xdr:rowOff>8072</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flipV="1">
          <a:off x="4633595" y="15513672"/>
          <a:ext cx="1270" cy="1467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11899</xdr:rowOff>
    </xdr:from>
    <xdr:ext cx="534377" cy="259045"/>
    <xdr:sp macro="" textlink="">
      <xdr:nvSpPr>
        <xdr:cNvPr id="224" name="扶助費最小値テキスト">
          <a:extLst>
            <a:ext uri="{FF2B5EF4-FFF2-40B4-BE49-F238E27FC236}">
              <a16:creationId xmlns:a16="http://schemas.microsoft.com/office/drawing/2014/main" id="{00000000-0008-0000-0600-0000E0000000}"/>
            </a:ext>
          </a:extLst>
        </xdr:cNvPr>
        <xdr:cNvSpPr txBox="1"/>
      </xdr:nvSpPr>
      <xdr:spPr>
        <a:xfrm>
          <a:off x="4686300" y="1698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8072</xdr:rowOff>
    </xdr:from>
    <xdr:to>
      <xdr:col>24</xdr:col>
      <xdr:colOff>152400</xdr:colOff>
      <xdr:row>99</xdr:row>
      <xdr:rowOff>8072</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4546600" y="16981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29849</xdr:rowOff>
    </xdr:from>
    <xdr:ext cx="599010" cy="259045"/>
    <xdr:sp macro="" textlink="">
      <xdr:nvSpPr>
        <xdr:cNvPr id="226" name="扶助費最大値テキスト">
          <a:extLst>
            <a:ext uri="{FF2B5EF4-FFF2-40B4-BE49-F238E27FC236}">
              <a16:creationId xmlns:a16="http://schemas.microsoft.com/office/drawing/2014/main" id="{00000000-0008-0000-0600-0000E2000000}"/>
            </a:ext>
          </a:extLst>
        </xdr:cNvPr>
        <xdr:cNvSpPr txBox="1"/>
      </xdr:nvSpPr>
      <xdr:spPr>
        <a:xfrm>
          <a:off x="4686300" y="15288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83172</xdr:rowOff>
    </xdr:from>
    <xdr:to>
      <xdr:col>24</xdr:col>
      <xdr:colOff>152400</xdr:colOff>
      <xdr:row>90</xdr:row>
      <xdr:rowOff>83172</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5513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89153</xdr:rowOff>
    </xdr:from>
    <xdr:to>
      <xdr:col>24</xdr:col>
      <xdr:colOff>63500</xdr:colOff>
      <xdr:row>93</xdr:row>
      <xdr:rowOff>89343</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3797300" y="16034003"/>
          <a:ext cx="8382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165789</xdr:rowOff>
    </xdr:from>
    <xdr:ext cx="599010" cy="259045"/>
    <xdr:sp macro="" textlink="">
      <xdr:nvSpPr>
        <xdr:cNvPr id="229" name="扶助費平均値テキスト">
          <a:extLst>
            <a:ext uri="{FF2B5EF4-FFF2-40B4-BE49-F238E27FC236}">
              <a16:creationId xmlns:a16="http://schemas.microsoft.com/office/drawing/2014/main" id="{00000000-0008-0000-0600-0000E5000000}"/>
            </a:ext>
          </a:extLst>
        </xdr:cNvPr>
        <xdr:cNvSpPr txBox="1"/>
      </xdr:nvSpPr>
      <xdr:spPr>
        <a:xfrm>
          <a:off x="4686300" y="164535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15912</xdr:rowOff>
    </xdr:from>
    <xdr:to>
      <xdr:col>24</xdr:col>
      <xdr:colOff>114300</xdr:colOff>
      <xdr:row>96</xdr:row>
      <xdr:rowOff>117512</xdr:rowOff>
    </xdr:to>
    <xdr:sp macro="" textlink="">
      <xdr:nvSpPr>
        <xdr:cNvPr id="230" name="フローチャート: 判断 229">
          <a:extLst>
            <a:ext uri="{FF2B5EF4-FFF2-40B4-BE49-F238E27FC236}">
              <a16:creationId xmlns:a16="http://schemas.microsoft.com/office/drawing/2014/main" id="{00000000-0008-0000-0600-0000E6000000}"/>
            </a:ext>
          </a:extLst>
        </xdr:cNvPr>
        <xdr:cNvSpPr/>
      </xdr:nvSpPr>
      <xdr:spPr>
        <a:xfrm>
          <a:off x="4584700" y="1647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89153</xdr:rowOff>
    </xdr:from>
    <xdr:to>
      <xdr:col>19</xdr:col>
      <xdr:colOff>177800</xdr:colOff>
      <xdr:row>94</xdr:row>
      <xdr:rowOff>82979</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2908300" y="16034003"/>
          <a:ext cx="889000" cy="165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89202</xdr:rowOff>
    </xdr:from>
    <xdr:to>
      <xdr:col>20</xdr:col>
      <xdr:colOff>38100</xdr:colOff>
      <xdr:row>97</xdr:row>
      <xdr:rowOff>19352</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3746500" y="16548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10479</xdr:rowOff>
    </xdr:from>
    <xdr:ext cx="599010"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3497795" y="16641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93194</xdr:rowOff>
    </xdr:from>
    <xdr:to>
      <xdr:col>15</xdr:col>
      <xdr:colOff>50800</xdr:colOff>
      <xdr:row>94</xdr:row>
      <xdr:rowOff>82979</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019300" y="16038044"/>
          <a:ext cx="889000" cy="161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2059</xdr:rowOff>
    </xdr:from>
    <xdr:to>
      <xdr:col>15</xdr:col>
      <xdr:colOff>101600</xdr:colOff>
      <xdr:row>97</xdr:row>
      <xdr:rowOff>103659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2857500" y="16632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94786</xdr:rowOff>
    </xdr:from>
    <xdr:ext cx="599010"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2608795" y="16725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93194</xdr:rowOff>
    </xdr:from>
    <xdr:to>
      <xdr:col>10</xdr:col>
      <xdr:colOff>114300</xdr:colOff>
      <xdr:row>95</xdr:row>
      <xdr:rowOff>57834</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1130300" y="16038044"/>
          <a:ext cx="889000" cy="307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77415</xdr:rowOff>
    </xdr:from>
    <xdr:to>
      <xdr:col>10</xdr:col>
      <xdr:colOff>165100</xdr:colOff>
      <xdr:row>97</xdr:row>
      <xdr:rowOff>7565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1968500" y="1653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170142</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1719795" y="16629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5525</xdr:rowOff>
    </xdr:from>
    <xdr:to>
      <xdr:col>6</xdr:col>
      <xdr:colOff>38100</xdr:colOff>
      <xdr:row>98</xdr:row>
      <xdr:rowOff>107125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079500" y="1680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98252</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830795" y="16900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38543</xdr:rowOff>
    </xdr:from>
    <xdr:to>
      <xdr:col>24</xdr:col>
      <xdr:colOff>114300</xdr:colOff>
      <xdr:row>93</xdr:row>
      <xdr:rowOff>140143</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4584700" y="15983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61420</xdr:rowOff>
    </xdr:from>
    <xdr:ext cx="599010" cy="259045"/>
    <xdr:sp macro="" textlink="">
      <xdr:nvSpPr>
        <xdr:cNvPr id="248" name="扶助費該当値テキスト">
          <a:extLst>
            <a:ext uri="{FF2B5EF4-FFF2-40B4-BE49-F238E27FC236}">
              <a16:creationId xmlns:a16="http://schemas.microsoft.com/office/drawing/2014/main" id="{00000000-0008-0000-0600-0000F8000000}"/>
            </a:ext>
          </a:extLst>
        </xdr:cNvPr>
        <xdr:cNvSpPr txBox="1"/>
      </xdr:nvSpPr>
      <xdr:spPr>
        <a:xfrm>
          <a:off x="4686300" y="15834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38353</xdr:rowOff>
    </xdr:from>
    <xdr:to>
      <xdr:col>20</xdr:col>
      <xdr:colOff>38100</xdr:colOff>
      <xdr:row>93</xdr:row>
      <xdr:rowOff>139953</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3746500" y="15983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156480</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497795" y="15758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32179</xdr:rowOff>
    </xdr:from>
    <xdr:to>
      <xdr:col>15</xdr:col>
      <xdr:colOff>101600</xdr:colOff>
      <xdr:row>94</xdr:row>
      <xdr:rowOff>133779</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2857500" y="16148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150306</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608795" y="15923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42394</xdr:rowOff>
    </xdr:from>
    <xdr:to>
      <xdr:col>10</xdr:col>
      <xdr:colOff>165100</xdr:colOff>
      <xdr:row>93</xdr:row>
      <xdr:rowOff>143994</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1968500" y="1598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160521</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719795" y="15762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7034</xdr:rowOff>
    </xdr:from>
    <xdr:to>
      <xdr:col>6</xdr:col>
      <xdr:colOff>38100</xdr:colOff>
      <xdr:row>95</xdr:row>
      <xdr:rowOff>108634</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079500" y="16294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125161</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830795" y="16070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a:extLst>
            <a:ext uri="{FF2B5EF4-FFF2-40B4-BE49-F238E27FC236}">
              <a16:creationId xmlns:a16="http://schemas.microsoft.com/office/drawing/2014/main" id="{00000000-0008-0000-06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109514</xdr:rowOff>
    </xdr:from>
    <xdr:to>
      <xdr:col>54</xdr:col>
      <xdr:colOff>189865</xdr:colOff>
      <xdr:row>38</xdr:row>
      <xdr:rowOff>58329</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10475595" y="5253014"/>
          <a:ext cx="1270" cy="1320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62156</xdr:rowOff>
    </xdr:from>
    <xdr:ext cx="534377" cy="259045"/>
    <xdr:sp macro="" textlink="">
      <xdr:nvSpPr>
        <xdr:cNvPr id="283" name="補助費等最小値テキスト">
          <a:extLst>
            <a:ext uri="{FF2B5EF4-FFF2-40B4-BE49-F238E27FC236}">
              <a16:creationId xmlns:a16="http://schemas.microsoft.com/office/drawing/2014/main" id="{00000000-0008-0000-0600-00001B010000}"/>
            </a:ext>
          </a:extLst>
        </xdr:cNvPr>
        <xdr:cNvSpPr txBox="1"/>
      </xdr:nvSpPr>
      <xdr:spPr>
        <a:xfrm>
          <a:off x="10528300" y="6577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58329</xdr:rowOff>
    </xdr:from>
    <xdr:to>
      <xdr:col>55</xdr:col>
      <xdr:colOff>88900</xdr:colOff>
      <xdr:row>38</xdr:row>
      <xdr:rowOff>58329</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657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56191</xdr:rowOff>
    </xdr:from>
    <xdr:ext cx="599010" cy="259045"/>
    <xdr:sp macro="" textlink="">
      <xdr:nvSpPr>
        <xdr:cNvPr id="285" name="補助費等最大値テキスト">
          <a:extLst>
            <a:ext uri="{FF2B5EF4-FFF2-40B4-BE49-F238E27FC236}">
              <a16:creationId xmlns:a16="http://schemas.microsoft.com/office/drawing/2014/main" id="{00000000-0008-0000-0600-00001D010000}"/>
            </a:ext>
          </a:extLst>
        </xdr:cNvPr>
        <xdr:cNvSpPr txBox="1"/>
      </xdr:nvSpPr>
      <xdr:spPr>
        <a:xfrm>
          <a:off x="10528300" y="5028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109514</xdr:rowOff>
    </xdr:from>
    <xdr:to>
      <xdr:col>55</xdr:col>
      <xdr:colOff>88900</xdr:colOff>
      <xdr:row>30</xdr:row>
      <xdr:rowOff>109514</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5253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42077</xdr:rowOff>
    </xdr:from>
    <xdr:to>
      <xdr:col>55</xdr:col>
      <xdr:colOff>0</xdr:colOff>
      <xdr:row>37</xdr:row>
      <xdr:rowOff>98878</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9639300" y="6385727"/>
          <a:ext cx="838200" cy="56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82875</xdr:rowOff>
    </xdr:from>
    <xdr:ext cx="534377" cy="259045"/>
    <xdr:sp macro="" textlink="">
      <xdr:nvSpPr>
        <xdr:cNvPr id="288" name="補助費等平均値テキスト">
          <a:extLst>
            <a:ext uri="{FF2B5EF4-FFF2-40B4-BE49-F238E27FC236}">
              <a16:creationId xmlns:a16="http://schemas.microsoft.com/office/drawing/2014/main" id="{00000000-0008-0000-0600-000020010000}"/>
            </a:ext>
          </a:extLst>
        </xdr:cNvPr>
        <xdr:cNvSpPr txBox="1"/>
      </xdr:nvSpPr>
      <xdr:spPr>
        <a:xfrm>
          <a:off x="10528300" y="60836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59998</xdr:rowOff>
    </xdr:from>
    <xdr:to>
      <xdr:col>55</xdr:col>
      <xdr:colOff>50800</xdr:colOff>
      <xdr:row>36</xdr:row>
      <xdr:rowOff>161598</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10426700" y="623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168678</xdr:rowOff>
    </xdr:from>
    <xdr:to>
      <xdr:col>50</xdr:col>
      <xdr:colOff>114300</xdr:colOff>
      <xdr:row>37</xdr:row>
      <xdr:rowOff>42077</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8750300" y="6340878"/>
          <a:ext cx="889000" cy="44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53260</xdr:rowOff>
    </xdr:from>
    <xdr:to>
      <xdr:col>50</xdr:col>
      <xdr:colOff>165100</xdr:colOff>
      <xdr:row>36</xdr:row>
      <xdr:rowOff>154860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9588500" y="622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171387</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9372111" y="6000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168678</xdr:rowOff>
    </xdr:from>
    <xdr:to>
      <xdr:col>45</xdr:col>
      <xdr:colOff>177800</xdr:colOff>
      <xdr:row>37</xdr:row>
      <xdr:rowOff>63750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7861300" y="6340878"/>
          <a:ext cx="889000" cy="66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35614</xdr:rowOff>
    </xdr:from>
    <xdr:to>
      <xdr:col>46</xdr:col>
      <xdr:colOff>38100</xdr:colOff>
      <xdr:row>36</xdr:row>
      <xdr:rowOff>137214</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8699500" y="6207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153741</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8483111" y="5983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32574</xdr:rowOff>
    </xdr:from>
    <xdr:to>
      <xdr:col>41</xdr:col>
      <xdr:colOff>50800</xdr:colOff>
      <xdr:row>37</xdr:row>
      <xdr:rowOff>63750</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6972300" y="5347524"/>
          <a:ext cx="889000" cy="1059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73714</xdr:rowOff>
    </xdr:from>
    <xdr:to>
      <xdr:col>41</xdr:col>
      <xdr:colOff>101600</xdr:colOff>
      <xdr:row>37</xdr:row>
      <xdr:rowOff>3864</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7810500" y="624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20391</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7594111" y="602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13527</xdr:rowOff>
    </xdr:from>
    <xdr:to>
      <xdr:col>36</xdr:col>
      <xdr:colOff>165100</xdr:colOff>
      <xdr:row>30</xdr:row>
      <xdr:rowOff>115127</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6921500" y="5157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131654</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672795" y="4932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48078</xdr:rowOff>
    </xdr:from>
    <xdr:to>
      <xdr:col>55</xdr:col>
      <xdr:colOff>50800</xdr:colOff>
      <xdr:row>37</xdr:row>
      <xdr:rowOff>149678</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10426700" y="6391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26505</xdr:rowOff>
    </xdr:from>
    <xdr:ext cx="534377" cy="259045"/>
    <xdr:sp macro="" textlink="">
      <xdr:nvSpPr>
        <xdr:cNvPr id="307" name="補助費等該当値テキスト">
          <a:extLst>
            <a:ext uri="{FF2B5EF4-FFF2-40B4-BE49-F238E27FC236}">
              <a16:creationId xmlns:a16="http://schemas.microsoft.com/office/drawing/2014/main" id="{00000000-0008-0000-0600-000033010000}"/>
            </a:ext>
          </a:extLst>
        </xdr:cNvPr>
        <xdr:cNvSpPr txBox="1"/>
      </xdr:nvSpPr>
      <xdr:spPr>
        <a:xfrm>
          <a:off x="10528300" y="6370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162727</xdr:rowOff>
    </xdr:from>
    <xdr:to>
      <xdr:col>50</xdr:col>
      <xdr:colOff>165100</xdr:colOff>
      <xdr:row>37</xdr:row>
      <xdr:rowOff>92877</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9588500" y="6334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84004</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372111" y="6427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117878</xdr:rowOff>
    </xdr:from>
    <xdr:to>
      <xdr:col>46</xdr:col>
      <xdr:colOff>38100</xdr:colOff>
      <xdr:row>37</xdr:row>
      <xdr:rowOff>48028</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8699500" y="6290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39155</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483111" y="6382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12950</xdr:rowOff>
    </xdr:from>
    <xdr:to>
      <xdr:col>41</xdr:col>
      <xdr:colOff>101600</xdr:colOff>
      <xdr:row>37</xdr:row>
      <xdr:rowOff>114550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7810500" y="635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105677</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594111" y="6449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153224</xdr:rowOff>
    </xdr:from>
    <xdr:to>
      <xdr:col>36</xdr:col>
      <xdr:colOff>165100</xdr:colOff>
      <xdr:row>31</xdr:row>
      <xdr:rowOff>83374</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6921500" y="5296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74501</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672795" y="5389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50949</xdr:rowOff>
    </xdr:from>
    <xdr:to>
      <xdr:col>54</xdr:col>
      <xdr:colOff>189865</xdr:colOff>
      <xdr:row>58</xdr:row>
      <xdr:rowOff>100468</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794899"/>
          <a:ext cx="1270" cy="1249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104295</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48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100468</xdr:rowOff>
    </xdr:from>
    <xdr:to>
      <xdr:col>55</xdr:col>
      <xdr:colOff>88900</xdr:colOff>
      <xdr:row>58</xdr:row>
      <xdr:rowOff>100468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4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169076</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570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50949</xdr:rowOff>
    </xdr:from>
    <xdr:to>
      <xdr:col>55</xdr:col>
      <xdr:colOff>88900</xdr:colOff>
      <xdr:row>51</xdr:row>
      <xdr:rowOff>50949</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794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6687</xdr:rowOff>
    </xdr:from>
    <xdr:to>
      <xdr:col>55</xdr:col>
      <xdr:colOff>0</xdr:colOff>
      <xdr:row>55</xdr:row>
      <xdr:rowOff>101175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9639300" y="9436437"/>
          <a:ext cx="838200" cy="94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170425</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6001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20548</xdr:rowOff>
    </xdr:from>
    <xdr:to>
      <xdr:col>55</xdr:col>
      <xdr:colOff>50800</xdr:colOff>
      <xdr:row>56</xdr:row>
      <xdr:rowOff>122148</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62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6687</xdr:rowOff>
    </xdr:from>
    <xdr:to>
      <xdr:col>50</xdr:col>
      <xdr:colOff>114300</xdr:colOff>
      <xdr:row>56</xdr:row>
      <xdr:rowOff>112312</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9436437"/>
          <a:ext cx="889000" cy="277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77089</xdr:rowOff>
    </xdr:from>
    <xdr:to>
      <xdr:col>50</xdr:col>
      <xdr:colOff>165100</xdr:colOff>
      <xdr:row>57</xdr:row>
      <xdr:rowOff>7239</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678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169816</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771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112312</xdr:rowOff>
    </xdr:from>
    <xdr:to>
      <xdr:col>45</xdr:col>
      <xdr:colOff>177800</xdr:colOff>
      <xdr:row>56</xdr:row>
      <xdr:rowOff>140767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7861300" y="9713512"/>
          <a:ext cx="889000" cy="28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106089</xdr:rowOff>
    </xdr:from>
    <xdr:to>
      <xdr:col>46</xdr:col>
      <xdr:colOff>38100</xdr:colOff>
      <xdr:row>57</xdr:row>
      <xdr:rowOff>36239</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707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27366</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800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2703</xdr:rowOff>
    </xdr:from>
    <xdr:to>
      <xdr:col>41</xdr:col>
      <xdr:colOff>50800</xdr:colOff>
      <xdr:row>56</xdr:row>
      <xdr:rowOff>140767</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6972300" y="9432453"/>
          <a:ext cx="889000" cy="309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83947</xdr:rowOff>
    </xdr:from>
    <xdr:to>
      <xdr:col>41</xdr:col>
      <xdr:colOff>101600</xdr:colOff>
      <xdr:row>57</xdr:row>
      <xdr:rowOff>14097</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685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30624</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460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81704</xdr:rowOff>
    </xdr:from>
    <xdr:to>
      <xdr:col>36</xdr:col>
      <xdr:colOff>165100</xdr:colOff>
      <xdr:row>57</xdr:row>
      <xdr:rowOff>11854</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68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2981</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77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50375</xdr:rowOff>
    </xdr:from>
    <xdr:to>
      <xdr:col>55</xdr:col>
      <xdr:colOff>50800</xdr:colOff>
      <xdr:row>55</xdr:row>
      <xdr:rowOff>151975</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48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73252</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331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127337</xdr:rowOff>
    </xdr:from>
    <xdr:to>
      <xdr:col>50</xdr:col>
      <xdr:colOff>165100</xdr:colOff>
      <xdr:row>55</xdr:row>
      <xdr:rowOff>57487</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385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74014</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9160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61512</xdr:rowOff>
    </xdr:from>
    <xdr:to>
      <xdr:col>46</xdr:col>
      <xdr:colOff>38100</xdr:colOff>
      <xdr:row>56</xdr:row>
      <xdr:rowOff>163112</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66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8189</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9437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89967</xdr:rowOff>
    </xdr:from>
    <xdr:to>
      <xdr:col>41</xdr:col>
      <xdr:colOff>101600</xdr:colOff>
      <xdr:row>57</xdr:row>
      <xdr:rowOff>20117</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69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11244</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9783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123353</xdr:rowOff>
    </xdr:from>
    <xdr:to>
      <xdr:col>36</xdr:col>
      <xdr:colOff>165100</xdr:colOff>
      <xdr:row>55</xdr:row>
      <xdr:rowOff>53503</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381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70030</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915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26315</xdr:rowOff>
    </xdr:from>
    <xdr:to>
      <xdr:col>54</xdr:col>
      <xdr:colOff>189865</xdr:colOff>
      <xdr:row>78</xdr:row>
      <xdr:rowOff>138374</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199265"/>
          <a:ext cx="1270" cy="1312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142201</xdr:rowOff>
    </xdr:from>
    <xdr:ext cx="313932"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5153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138374</xdr:rowOff>
    </xdr:from>
    <xdr:to>
      <xdr:col>55</xdr:col>
      <xdr:colOff>88900</xdr:colOff>
      <xdr:row>78</xdr:row>
      <xdr:rowOff>138374</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511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144442</xdr:rowOff>
    </xdr:from>
    <xdr:ext cx="534377"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974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26315</xdr:rowOff>
    </xdr:from>
    <xdr:to>
      <xdr:col>55</xdr:col>
      <xdr:colOff>88900</xdr:colOff>
      <xdr:row>71</xdr:row>
      <xdr:rowOff>26315</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199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36922</xdr:rowOff>
    </xdr:from>
    <xdr:to>
      <xdr:col>55</xdr:col>
      <xdr:colOff>0</xdr:colOff>
      <xdr:row>76</xdr:row>
      <xdr:rowOff>47757</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9639300" y="12895672"/>
          <a:ext cx="838200" cy="18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91811</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122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113384</xdr:rowOff>
    </xdr:from>
    <xdr:to>
      <xdr:col>55</xdr:col>
      <xdr:colOff>50800</xdr:colOff>
      <xdr:row>77</xdr:row>
      <xdr:rowOff>43534</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143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36922</xdr:rowOff>
    </xdr:from>
    <xdr:to>
      <xdr:col>50</xdr:col>
      <xdr:colOff>114300</xdr:colOff>
      <xdr:row>76</xdr:row>
      <xdr:rowOff>95512</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8750300" y="12895672"/>
          <a:ext cx="889000" cy="23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2694</xdr:rowOff>
    </xdr:from>
    <xdr:to>
      <xdr:col>50</xdr:col>
      <xdr:colOff>165100</xdr:colOff>
      <xdr:row>77</xdr:row>
      <xdr:rowOff>104294</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2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95421</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72111" y="13297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91900</xdr:rowOff>
    </xdr:from>
    <xdr:to>
      <xdr:col>45</xdr:col>
      <xdr:colOff>177800</xdr:colOff>
      <xdr:row>76</xdr:row>
      <xdr:rowOff>95512</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7861300" y="13122100"/>
          <a:ext cx="889000" cy="3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171104</xdr:rowOff>
    </xdr:from>
    <xdr:to>
      <xdr:col>46</xdr:col>
      <xdr:colOff>38100</xdr:colOff>
      <xdr:row>77</xdr:row>
      <xdr:rowOff>101254</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2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92381</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83111" y="13294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29812</xdr:rowOff>
    </xdr:from>
    <xdr:to>
      <xdr:col>41</xdr:col>
      <xdr:colOff>50800</xdr:colOff>
      <xdr:row>76</xdr:row>
      <xdr:rowOff>91900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6972300" y="12374212"/>
          <a:ext cx="889000" cy="747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14788</xdr:rowOff>
    </xdr:from>
    <xdr:to>
      <xdr:col>41</xdr:col>
      <xdr:colOff>101600</xdr:colOff>
      <xdr:row>77</xdr:row>
      <xdr:rowOff>116388</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2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107515</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4111" y="1330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114412</xdr:rowOff>
    </xdr:from>
    <xdr:to>
      <xdr:col>36</xdr:col>
      <xdr:colOff>165100</xdr:colOff>
      <xdr:row>77</xdr:row>
      <xdr:rowOff>44562</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14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35689</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3237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168407</xdr:rowOff>
    </xdr:from>
    <xdr:to>
      <xdr:col>55</xdr:col>
      <xdr:colOff>50800</xdr:colOff>
      <xdr:row>76</xdr:row>
      <xdr:rowOff>98557</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02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19834</xdr:rowOff>
    </xdr:from>
    <xdr:ext cx="534377"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2878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157572</xdr:rowOff>
    </xdr:from>
    <xdr:to>
      <xdr:col>50</xdr:col>
      <xdr:colOff>165100</xdr:colOff>
      <xdr:row>75</xdr:row>
      <xdr:rowOff>87722</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284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104249</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372111" y="12620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44712</xdr:rowOff>
    </xdr:from>
    <xdr:to>
      <xdr:col>46</xdr:col>
      <xdr:colOff>38100</xdr:colOff>
      <xdr:row>76</xdr:row>
      <xdr:rowOff>146312</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074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162839</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483111" y="1285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41100</xdr:rowOff>
    </xdr:from>
    <xdr:to>
      <xdr:col>41</xdr:col>
      <xdr:colOff>101600</xdr:colOff>
      <xdr:row>76</xdr:row>
      <xdr:rowOff>142700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307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159227</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594111" y="1284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71</xdr:row>
      <xdr:rowOff>150462</xdr:rowOff>
    </xdr:from>
    <xdr:to>
      <xdr:col>36</xdr:col>
      <xdr:colOff>165100</xdr:colOff>
      <xdr:row>72</xdr:row>
      <xdr:rowOff>80612</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232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70</xdr:row>
      <xdr:rowOff>97139</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05111" y="12098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77406</xdr:rowOff>
    </xdr:from>
    <xdr:to>
      <xdr:col>54</xdr:col>
      <xdr:colOff>189865</xdr:colOff>
      <xdr:row>98</xdr:row>
      <xdr:rowOff>4643</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507906"/>
          <a:ext cx="1270" cy="1298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8470</xdr:rowOff>
    </xdr:from>
    <xdr:ext cx="469744"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810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4643</xdr:rowOff>
    </xdr:from>
    <xdr:to>
      <xdr:col>55</xdr:col>
      <xdr:colOff>88900</xdr:colOff>
      <xdr:row>98</xdr:row>
      <xdr:rowOff>4643</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806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24083</xdr:rowOff>
    </xdr:from>
    <xdr:ext cx="534377"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283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77406</xdr:rowOff>
    </xdr:from>
    <xdr:to>
      <xdr:col>55</xdr:col>
      <xdr:colOff>88900</xdr:colOff>
      <xdr:row>90</xdr:row>
      <xdr:rowOff>77406</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507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151679</xdr:rowOff>
    </xdr:from>
    <xdr:to>
      <xdr:col>55</xdr:col>
      <xdr:colOff>0</xdr:colOff>
      <xdr:row>94</xdr:row>
      <xdr:rowOff>3660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9639300" y="16096529"/>
          <a:ext cx="838200" cy="23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117619</xdr:rowOff>
    </xdr:from>
    <xdr:ext cx="534377"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2339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139192</xdr:rowOff>
    </xdr:from>
    <xdr:to>
      <xdr:col>55</xdr:col>
      <xdr:colOff>50800</xdr:colOff>
      <xdr:row>95</xdr:row>
      <xdr:rowOff>69342</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255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151679</xdr:rowOff>
    </xdr:from>
    <xdr:to>
      <xdr:col>50</xdr:col>
      <xdr:colOff>114300</xdr:colOff>
      <xdr:row>96</xdr:row>
      <xdr:rowOff>59255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8750300" y="16096529"/>
          <a:ext cx="889000" cy="421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43821</xdr:rowOff>
    </xdr:from>
    <xdr:to>
      <xdr:col>50</xdr:col>
      <xdr:colOff>165100</xdr:colOff>
      <xdr:row>95</xdr:row>
      <xdr:rowOff>145421</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33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136548</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72111" y="16424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48899</xdr:rowOff>
    </xdr:from>
    <xdr:to>
      <xdr:col>45</xdr:col>
      <xdr:colOff>177800</xdr:colOff>
      <xdr:row>96</xdr:row>
      <xdr:rowOff>59255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7861300" y="16508099"/>
          <a:ext cx="889000" cy="10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99164</xdr:rowOff>
    </xdr:from>
    <xdr:to>
      <xdr:col>46</xdr:col>
      <xdr:colOff>38100</xdr:colOff>
      <xdr:row>96</xdr:row>
      <xdr:rowOff>29314</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38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45841</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83111" y="16162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48899</xdr:rowOff>
    </xdr:from>
    <xdr:to>
      <xdr:col>41</xdr:col>
      <xdr:colOff>50800</xdr:colOff>
      <xdr:row>96</xdr:row>
      <xdr:rowOff>160114</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6972300" y="16508099"/>
          <a:ext cx="889000" cy="111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82224</xdr:rowOff>
    </xdr:from>
    <xdr:to>
      <xdr:col>41</xdr:col>
      <xdr:colOff>101600</xdr:colOff>
      <xdr:row>96</xdr:row>
      <xdr:rowOff>12374</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36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28901</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94111" y="1614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99850</xdr:rowOff>
    </xdr:from>
    <xdr:to>
      <xdr:col>36</xdr:col>
      <xdr:colOff>165100</xdr:colOff>
      <xdr:row>96</xdr:row>
      <xdr:rowOff>30000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38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46527</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05111" y="16162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124310</xdr:rowOff>
    </xdr:from>
    <xdr:to>
      <xdr:col>55</xdr:col>
      <xdr:colOff>50800</xdr:colOff>
      <xdr:row>94</xdr:row>
      <xdr:rowOff>54460</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069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147187</xdr:rowOff>
    </xdr:from>
    <xdr:ext cx="534377"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5920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100879</xdr:rowOff>
    </xdr:from>
    <xdr:to>
      <xdr:col>50</xdr:col>
      <xdr:colOff>165100</xdr:colOff>
      <xdr:row>94</xdr:row>
      <xdr:rowOff>31029</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04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47556</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5820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8455</xdr:rowOff>
    </xdr:from>
    <xdr:to>
      <xdr:col>46</xdr:col>
      <xdr:colOff>38100</xdr:colOff>
      <xdr:row>96</xdr:row>
      <xdr:rowOff>110055</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46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101182</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560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169549</xdr:rowOff>
    </xdr:from>
    <xdr:to>
      <xdr:col>41</xdr:col>
      <xdr:colOff>101600</xdr:colOff>
      <xdr:row>96</xdr:row>
      <xdr:rowOff>99699</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457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90826</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550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109314</xdr:rowOff>
    </xdr:from>
    <xdr:to>
      <xdr:col>36</xdr:col>
      <xdr:colOff>165100</xdr:colOff>
      <xdr:row>97</xdr:row>
      <xdr:rowOff>39464</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56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30591</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661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169818</xdr:rowOff>
    </xdr:from>
    <xdr:to>
      <xdr:col>85</xdr:col>
      <xdr:colOff>126364</xdr:colOff>
      <xdr:row>38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313318"/>
          <a:ext cx="1269" cy="1227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29449</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544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116495</xdr:rowOff>
    </xdr:from>
    <xdr:ext cx="534377"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088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169818</xdr:rowOff>
    </xdr:from>
    <xdr:to>
      <xdr:col>86</xdr:col>
      <xdr:colOff>25400</xdr:colOff>
      <xdr:row>30</xdr:row>
      <xdr:rowOff>169818</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313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27343</xdr:rowOff>
    </xdr:from>
    <xdr:to>
      <xdr:col>85</xdr:col>
      <xdr:colOff>127000</xdr:colOff>
      <xdr:row>37</xdr:row>
      <xdr:rowOff>125013</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5481300" y="6370993"/>
          <a:ext cx="838200" cy="97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73899</xdr:rowOff>
    </xdr:from>
    <xdr:ext cx="378565"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4175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95472</xdr:rowOff>
    </xdr:from>
    <xdr:to>
      <xdr:col>85</xdr:col>
      <xdr:colOff>177800</xdr:colOff>
      <xdr:row>38</xdr:row>
      <xdr:rowOff>25622</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43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125013</xdr:rowOff>
    </xdr:from>
    <xdr:to>
      <xdr:col>81</xdr:col>
      <xdr:colOff>50800</xdr:colOff>
      <xdr:row>37</xdr:row>
      <xdr:rowOff>164789</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4592300" y="6468663"/>
          <a:ext cx="889000" cy="39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102330</xdr:rowOff>
    </xdr:from>
    <xdr:to>
      <xdr:col>81</xdr:col>
      <xdr:colOff>101600</xdr:colOff>
      <xdr:row>38</xdr:row>
      <xdr:rowOff>32480</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4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23607</xdr:rowOff>
    </xdr:from>
    <xdr:ext cx="378565"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92017" y="65387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164789</xdr:rowOff>
    </xdr:from>
    <xdr:to>
      <xdr:col>76</xdr:col>
      <xdr:colOff>114300</xdr:colOff>
      <xdr:row>38</xdr:row>
      <xdr:rowOff>9055</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3703300" y="6508439"/>
          <a:ext cx="889000" cy="1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105931</xdr:rowOff>
    </xdr:from>
    <xdr:to>
      <xdr:col>76</xdr:col>
      <xdr:colOff>165100</xdr:colOff>
      <xdr:row>38</xdr:row>
      <xdr:rowOff>36081</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44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52608</xdr:rowOff>
    </xdr:from>
    <xdr:ext cx="378565"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403017" y="6224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170332</xdr:rowOff>
    </xdr:from>
    <xdr:to>
      <xdr:col>71</xdr:col>
      <xdr:colOff>177800</xdr:colOff>
      <xdr:row>38</xdr:row>
      <xdr:rowOff>9055</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814300" y="6513982"/>
          <a:ext cx="889000" cy="10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105816</xdr:rowOff>
    </xdr:from>
    <xdr:to>
      <xdr:col>72</xdr:col>
      <xdr:colOff>38100</xdr:colOff>
      <xdr:row>38</xdr:row>
      <xdr:rowOff>35967</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44946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52493</xdr:rowOff>
    </xdr:from>
    <xdr:ext cx="378565"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514017" y="6224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86843</xdr:rowOff>
    </xdr:from>
    <xdr:to>
      <xdr:col>67</xdr:col>
      <xdr:colOff>101600</xdr:colOff>
      <xdr:row>38</xdr:row>
      <xdr:rowOff>16993</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43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33520</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79428" y="6205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147993</xdr:rowOff>
    </xdr:from>
    <xdr:to>
      <xdr:col>85</xdr:col>
      <xdr:colOff>177800</xdr:colOff>
      <xdr:row>37</xdr:row>
      <xdr:rowOff>78143</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320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170870</xdr:rowOff>
    </xdr:from>
    <xdr:ext cx="469744"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171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74213</xdr:rowOff>
    </xdr:from>
    <xdr:to>
      <xdr:col>81</xdr:col>
      <xdr:colOff>101600</xdr:colOff>
      <xdr:row>38</xdr:row>
      <xdr:rowOff>4363</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41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20890</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428" y="619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113989</xdr:rowOff>
    </xdr:from>
    <xdr:to>
      <xdr:col>76</xdr:col>
      <xdr:colOff>165100</xdr:colOff>
      <xdr:row>38</xdr:row>
      <xdr:rowOff>44138</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45763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35266</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3017" y="65503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129705</xdr:rowOff>
    </xdr:from>
    <xdr:to>
      <xdr:col>72</xdr:col>
      <xdr:colOff>38100</xdr:colOff>
      <xdr:row>38</xdr:row>
      <xdr:rowOff>59855</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47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50982</xdr:rowOff>
    </xdr:from>
    <xdr:ext cx="378565"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4017" y="65660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119532</xdr:rowOff>
    </xdr:from>
    <xdr:to>
      <xdr:col>67</xdr:col>
      <xdr:colOff>101600</xdr:colOff>
      <xdr:row>38</xdr:row>
      <xdr:rowOff>49682</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463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40809</xdr:rowOff>
    </xdr:from>
    <xdr:ext cx="378565"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5017" y="65559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9" name="公債費グラフ枠">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30582</xdr:rowOff>
    </xdr:from>
    <xdr:to>
      <xdr:col>85</xdr:col>
      <xdr:colOff>126364</xdr:colOff>
      <xdr:row>77</xdr:row>
      <xdr:rowOff>146120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flipV="1">
          <a:off x="16317595" y="12203532"/>
          <a:ext cx="1269" cy="1144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149947</xdr:rowOff>
    </xdr:from>
    <xdr:ext cx="534377" cy="259045"/>
    <xdr:sp macro="" textlink="">
      <xdr:nvSpPr>
        <xdr:cNvPr id="611" name="公債費最小値テキスト">
          <a:extLst>
            <a:ext uri="{FF2B5EF4-FFF2-40B4-BE49-F238E27FC236}">
              <a16:creationId xmlns:a16="http://schemas.microsoft.com/office/drawing/2014/main" id="{00000000-0008-0000-0600-000063020000}"/>
            </a:ext>
          </a:extLst>
        </xdr:cNvPr>
        <xdr:cNvSpPr txBox="1"/>
      </xdr:nvSpPr>
      <xdr:spPr>
        <a:xfrm>
          <a:off x="16370300" y="13351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146120</xdr:rowOff>
    </xdr:from>
    <xdr:to>
      <xdr:col>86</xdr:col>
      <xdr:colOff>25400</xdr:colOff>
      <xdr:row>77</xdr:row>
      <xdr:rowOff>146120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3347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148709</xdr:rowOff>
    </xdr:from>
    <xdr:ext cx="534377" cy="259045"/>
    <xdr:sp macro="" textlink="">
      <xdr:nvSpPr>
        <xdr:cNvPr id="613" name="公債費最大値テキスト">
          <a:extLst>
            <a:ext uri="{FF2B5EF4-FFF2-40B4-BE49-F238E27FC236}">
              <a16:creationId xmlns:a16="http://schemas.microsoft.com/office/drawing/2014/main" id="{00000000-0008-0000-0600-000065020000}"/>
            </a:ext>
          </a:extLst>
        </xdr:cNvPr>
        <xdr:cNvSpPr txBox="1"/>
      </xdr:nvSpPr>
      <xdr:spPr>
        <a:xfrm>
          <a:off x="16370300" y="1197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30582</xdr:rowOff>
    </xdr:from>
    <xdr:to>
      <xdr:col>86</xdr:col>
      <xdr:colOff>25400</xdr:colOff>
      <xdr:row>71</xdr:row>
      <xdr:rowOff>30582</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2203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80531</xdr:rowOff>
    </xdr:from>
    <xdr:to>
      <xdr:col>85</xdr:col>
      <xdr:colOff>127000</xdr:colOff>
      <xdr:row>75</xdr:row>
      <xdr:rowOff>134975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5481300" y="12939281"/>
          <a:ext cx="838200" cy="54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68762</xdr:rowOff>
    </xdr:from>
    <xdr:ext cx="534377" cy="259045"/>
    <xdr:sp macro="" textlink="">
      <xdr:nvSpPr>
        <xdr:cNvPr id="616" name="公債費平均値テキスト">
          <a:extLst>
            <a:ext uri="{FF2B5EF4-FFF2-40B4-BE49-F238E27FC236}">
              <a16:creationId xmlns:a16="http://schemas.microsoft.com/office/drawing/2014/main" id="{00000000-0008-0000-0600-000068020000}"/>
            </a:ext>
          </a:extLst>
        </xdr:cNvPr>
        <xdr:cNvSpPr txBox="1"/>
      </xdr:nvSpPr>
      <xdr:spPr>
        <a:xfrm>
          <a:off x="16370300" y="127560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45885</xdr:rowOff>
    </xdr:from>
    <xdr:to>
      <xdr:col>85</xdr:col>
      <xdr:colOff>177800</xdr:colOff>
      <xdr:row>75</xdr:row>
      <xdr:rowOff>147486</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6268700" y="1290463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70129</xdr:rowOff>
    </xdr:from>
    <xdr:to>
      <xdr:col>81</xdr:col>
      <xdr:colOff>50800</xdr:colOff>
      <xdr:row>75</xdr:row>
      <xdr:rowOff>80531</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4592300" y="12928879"/>
          <a:ext cx="889000" cy="10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30493</xdr:rowOff>
    </xdr:from>
    <xdr:to>
      <xdr:col>81</xdr:col>
      <xdr:colOff>101600</xdr:colOff>
      <xdr:row>75</xdr:row>
      <xdr:rowOff>132093</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5430500" y="128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123220</xdr:rowOff>
    </xdr:from>
    <xdr:ext cx="534377"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5214111" y="12981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70129</xdr:rowOff>
    </xdr:from>
    <xdr:to>
      <xdr:col>76</xdr:col>
      <xdr:colOff>114300</xdr:colOff>
      <xdr:row>75</xdr:row>
      <xdr:rowOff>133185</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3703300" y="12928879"/>
          <a:ext cx="889000" cy="63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20453</xdr:rowOff>
    </xdr:from>
    <xdr:to>
      <xdr:col>76</xdr:col>
      <xdr:colOff>165100</xdr:colOff>
      <xdr:row>75</xdr:row>
      <xdr:rowOff>122053</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4541500" y="1287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113180</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4325111" y="1297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133185</xdr:rowOff>
    </xdr:from>
    <xdr:to>
      <xdr:col>71</xdr:col>
      <xdr:colOff>177800</xdr:colOff>
      <xdr:row>76</xdr:row>
      <xdr:rowOff>40393</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2814300" y="12991935"/>
          <a:ext cx="889000" cy="78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30797</xdr:rowOff>
    </xdr:from>
    <xdr:to>
      <xdr:col>72</xdr:col>
      <xdr:colOff>38100</xdr:colOff>
      <xdr:row>75</xdr:row>
      <xdr:rowOff>132397</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36525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148924</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3436111" y="1266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67240</xdr:rowOff>
    </xdr:from>
    <xdr:to>
      <xdr:col>67</xdr:col>
      <xdr:colOff>101600</xdr:colOff>
      <xdr:row>75</xdr:row>
      <xdr:rowOff>168839</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2763500" y="12925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13917</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2547111" y="1270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84175</xdr:rowOff>
    </xdr:from>
    <xdr:to>
      <xdr:col>85</xdr:col>
      <xdr:colOff>177800</xdr:colOff>
      <xdr:row>76</xdr:row>
      <xdr:rowOff>14325</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6268700" y="1294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62602</xdr:rowOff>
    </xdr:from>
    <xdr:ext cx="534377" cy="259045"/>
    <xdr:sp macro="" textlink="">
      <xdr:nvSpPr>
        <xdr:cNvPr id="635" name="公債費該当値テキスト">
          <a:extLst>
            <a:ext uri="{FF2B5EF4-FFF2-40B4-BE49-F238E27FC236}">
              <a16:creationId xmlns:a16="http://schemas.microsoft.com/office/drawing/2014/main" id="{00000000-0008-0000-0600-00007B020000}"/>
            </a:ext>
          </a:extLst>
        </xdr:cNvPr>
        <xdr:cNvSpPr txBox="1"/>
      </xdr:nvSpPr>
      <xdr:spPr>
        <a:xfrm>
          <a:off x="16370300" y="12921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29731</xdr:rowOff>
    </xdr:from>
    <xdr:to>
      <xdr:col>81</xdr:col>
      <xdr:colOff>101600</xdr:colOff>
      <xdr:row>75</xdr:row>
      <xdr:rowOff>131331</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5430500" y="1288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147858</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2663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19329</xdr:rowOff>
    </xdr:from>
    <xdr:to>
      <xdr:col>76</xdr:col>
      <xdr:colOff>165100</xdr:colOff>
      <xdr:row>75</xdr:row>
      <xdr:rowOff>120929</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4541500" y="12878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137456</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2653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82385</xdr:rowOff>
    </xdr:from>
    <xdr:to>
      <xdr:col>72</xdr:col>
      <xdr:colOff>38100</xdr:colOff>
      <xdr:row>76</xdr:row>
      <xdr:rowOff>12536</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3652500" y="1294113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3663</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36111" y="13033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161043</xdr:rowOff>
    </xdr:from>
    <xdr:to>
      <xdr:col>67</xdr:col>
      <xdr:colOff>101600</xdr:colOff>
      <xdr:row>76</xdr:row>
      <xdr:rowOff>91193</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2763500" y="1301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82320</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47111" y="13112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106256</xdr:rowOff>
    </xdr:from>
    <xdr:to>
      <xdr:col>85</xdr:col>
      <xdr:colOff>126364</xdr:colOff>
      <xdr:row>98</xdr:row>
      <xdr:rowOff>129267</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6317595" y="15879656"/>
          <a:ext cx="1269" cy="1051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133094</xdr:rowOff>
    </xdr:from>
    <xdr:ext cx="469744" cy="259045"/>
    <xdr:sp macro="" textlink="">
      <xdr:nvSpPr>
        <xdr:cNvPr id="666" name="積立金最小値テキスト">
          <a:extLst>
            <a:ext uri="{FF2B5EF4-FFF2-40B4-BE49-F238E27FC236}">
              <a16:creationId xmlns:a16="http://schemas.microsoft.com/office/drawing/2014/main" id="{00000000-0008-0000-0600-00009A020000}"/>
            </a:ext>
          </a:extLst>
        </xdr:cNvPr>
        <xdr:cNvSpPr txBox="1"/>
      </xdr:nvSpPr>
      <xdr:spPr>
        <a:xfrm>
          <a:off x="16370300" y="1693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129267</xdr:rowOff>
    </xdr:from>
    <xdr:to>
      <xdr:col>86</xdr:col>
      <xdr:colOff>25400</xdr:colOff>
      <xdr:row>98</xdr:row>
      <xdr:rowOff>129267</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6931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52933</xdr:rowOff>
    </xdr:from>
    <xdr:ext cx="599010" cy="259045"/>
    <xdr:sp macro="" textlink="">
      <xdr:nvSpPr>
        <xdr:cNvPr id="668" name="積立金最大値テキスト">
          <a:extLst>
            <a:ext uri="{FF2B5EF4-FFF2-40B4-BE49-F238E27FC236}">
              <a16:creationId xmlns:a16="http://schemas.microsoft.com/office/drawing/2014/main" id="{00000000-0008-0000-0600-00009C020000}"/>
            </a:ext>
          </a:extLst>
        </xdr:cNvPr>
        <xdr:cNvSpPr txBox="1"/>
      </xdr:nvSpPr>
      <xdr:spPr>
        <a:xfrm>
          <a:off x="16370300" y="15654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106256</xdr:rowOff>
    </xdr:from>
    <xdr:to>
      <xdr:col>86</xdr:col>
      <xdr:colOff>25400</xdr:colOff>
      <xdr:row>92</xdr:row>
      <xdr:rowOff>106256</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5879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32948</xdr:rowOff>
    </xdr:from>
    <xdr:to>
      <xdr:col>85</xdr:col>
      <xdr:colOff>127000</xdr:colOff>
      <xdr:row>98</xdr:row>
      <xdr:rowOff>43002</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5481300" y="16835048"/>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142701</xdr:rowOff>
    </xdr:from>
    <xdr:ext cx="534377" cy="259045"/>
    <xdr:sp macro="" textlink="">
      <xdr:nvSpPr>
        <xdr:cNvPr id="671" name="積立金平均値テキスト">
          <a:extLst>
            <a:ext uri="{FF2B5EF4-FFF2-40B4-BE49-F238E27FC236}">
              <a16:creationId xmlns:a16="http://schemas.microsoft.com/office/drawing/2014/main" id="{00000000-0008-0000-0600-00009F020000}"/>
            </a:ext>
          </a:extLst>
        </xdr:cNvPr>
        <xdr:cNvSpPr txBox="1"/>
      </xdr:nvSpPr>
      <xdr:spPr>
        <a:xfrm>
          <a:off x="16370300" y="167733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164274</xdr:rowOff>
    </xdr:from>
    <xdr:to>
      <xdr:col>85</xdr:col>
      <xdr:colOff>177800</xdr:colOff>
      <xdr:row>98</xdr:row>
      <xdr:rowOff>94424</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6268700" y="1679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43002</xdr:rowOff>
    </xdr:from>
    <xdr:to>
      <xdr:col>81</xdr:col>
      <xdr:colOff>50800</xdr:colOff>
      <xdr:row>98</xdr:row>
      <xdr:rowOff>43811</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4592300" y="16845102"/>
          <a:ext cx="889000" cy="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159707</xdr:rowOff>
    </xdr:from>
    <xdr:to>
      <xdr:col>81</xdr:col>
      <xdr:colOff>101600</xdr:colOff>
      <xdr:row>98</xdr:row>
      <xdr:rowOff>89857</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5430500" y="1679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106384</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14111" y="16565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35193</xdr:rowOff>
    </xdr:from>
    <xdr:to>
      <xdr:col>76</xdr:col>
      <xdr:colOff>114300</xdr:colOff>
      <xdr:row>98</xdr:row>
      <xdr:rowOff>43811</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3703300" y="16837293"/>
          <a:ext cx="8890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160575</xdr:rowOff>
    </xdr:from>
    <xdr:to>
      <xdr:col>76</xdr:col>
      <xdr:colOff>165100</xdr:colOff>
      <xdr:row>98</xdr:row>
      <xdr:rowOff>90725</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4541500" y="16791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107252</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325111" y="1656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35193</xdr:rowOff>
    </xdr:from>
    <xdr:to>
      <xdr:col>71</xdr:col>
      <xdr:colOff>177800</xdr:colOff>
      <xdr:row>98</xdr:row>
      <xdr:rowOff>96504</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2814300" y="16837293"/>
          <a:ext cx="889000" cy="61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161421</xdr:rowOff>
    </xdr:from>
    <xdr:to>
      <xdr:col>72</xdr:col>
      <xdr:colOff>38100</xdr:colOff>
      <xdr:row>98</xdr:row>
      <xdr:rowOff>91571</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3652500" y="16792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82698</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436111" y="16884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27443</xdr:rowOff>
    </xdr:from>
    <xdr:to>
      <xdr:col>67</xdr:col>
      <xdr:colOff>101600</xdr:colOff>
      <xdr:row>98</xdr:row>
      <xdr:rowOff>129043</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2763500" y="16829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145570</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547111" y="16604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153598</xdr:rowOff>
    </xdr:from>
    <xdr:to>
      <xdr:col>85</xdr:col>
      <xdr:colOff>177800</xdr:colOff>
      <xdr:row>98</xdr:row>
      <xdr:rowOff>83748</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6268700" y="1678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112975</xdr:rowOff>
    </xdr:from>
    <xdr:ext cx="534377" cy="259045"/>
    <xdr:sp macro="" textlink="">
      <xdr:nvSpPr>
        <xdr:cNvPr id="690" name="積立金該当値テキスト">
          <a:extLst>
            <a:ext uri="{FF2B5EF4-FFF2-40B4-BE49-F238E27FC236}">
              <a16:creationId xmlns:a16="http://schemas.microsoft.com/office/drawing/2014/main" id="{00000000-0008-0000-0600-0000B2020000}"/>
            </a:ext>
          </a:extLst>
        </xdr:cNvPr>
        <xdr:cNvSpPr txBox="1"/>
      </xdr:nvSpPr>
      <xdr:spPr>
        <a:xfrm>
          <a:off x="16370300" y="16572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163652</xdr:rowOff>
    </xdr:from>
    <xdr:to>
      <xdr:col>81</xdr:col>
      <xdr:colOff>101600</xdr:colOff>
      <xdr:row>98</xdr:row>
      <xdr:rowOff>93802</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5430500" y="1679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84929</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887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164461</xdr:rowOff>
    </xdr:from>
    <xdr:to>
      <xdr:col>76</xdr:col>
      <xdr:colOff>165100</xdr:colOff>
      <xdr:row>98</xdr:row>
      <xdr:rowOff>94611</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4541500" y="16795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85738</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887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155843</xdr:rowOff>
    </xdr:from>
    <xdr:to>
      <xdr:col>72</xdr:col>
      <xdr:colOff>38100</xdr:colOff>
      <xdr:row>98</xdr:row>
      <xdr:rowOff>85993</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3652500" y="16786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102520</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561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45704</xdr:rowOff>
    </xdr:from>
    <xdr:to>
      <xdr:col>67</xdr:col>
      <xdr:colOff>101600</xdr:colOff>
      <xdr:row>98</xdr:row>
      <xdr:rowOff>147304</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2763500" y="16847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138431</xdr:rowOff>
    </xdr:from>
    <xdr:ext cx="469744"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79428" y="16940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1" name="投資及び出資金グラフ枠">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120650</xdr:rowOff>
    </xdr:from>
    <xdr:to>
      <xdr:col>116</xdr:col>
      <xdr:colOff>62864</xdr:colOff>
      <xdr:row>39</xdr:row>
      <xdr:rowOff>44450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flipV="1">
          <a:off x="22159595" y="5435600"/>
          <a:ext cx="1269"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3" name="投資及び出資金最小値テキスト">
          <a:extLst>
            <a:ext uri="{FF2B5EF4-FFF2-40B4-BE49-F238E27FC236}">
              <a16:creationId xmlns:a16="http://schemas.microsoft.com/office/drawing/2014/main" id="{00000000-0008-0000-0600-0000D3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67327</xdr:rowOff>
    </xdr:from>
    <xdr:ext cx="469744" cy="259045"/>
    <xdr:sp macro="" textlink="">
      <xdr:nvSpPr>
        <xdr:cNvPr id="725" name="投資及び出資金最大値テキスト">
          <a:extLst>
            <a:ext uri="{FF2B5EF4-FFF2-40B4-BE49-F238E27FC236}">
              <a16:creationId xmlns:a16="http://schemas.microsoft.com/office/drawing/2014/main" id="{00000000-0008-0000-0600-0000D5020000}"/>
            </a:ext>
          </a:extLst>
        </xdr:cNvPr>
        <xdr:cNvSpPr txBox="1"/>
      </xdr:nvSpPr>
      <xdr:spPr>
        <a:xfrm>
          <a:off x="22212300" y="521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120650</xdr:rowOff>
    </xdr:from>
    <xdr:to>
      <xdr:col>116</xdr:col>
      <xdr:colOff>152400</xdr:colOff>
      <xdr:row>31</xdr:row>
      <xdr:rowOff>120650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543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50817</xdr:rowOff>
    </xdr:from>
    <xdr:ext cx="378565" cy="259045"/>
    <xdr:sp macro="" textlink="">
      <xdr:nvSpPr>
        <xdr:cNvPr id="728" name="投資及び出資金平均値テキスト">
          <a:extLst>
            <a:ext uri="{FF2B5EF4-FFF2-40B4-BE49-F238E27FC236}">
              <a16:creationId xmlns:a16="http://schemas.microsoft.com/office/drawing/2014/main" id="{00000000-0008-0000-0600-0000D8020000}"/>
            </a:ext>
          </a:extLst>
        </xdr:cNvPr>
        <xdr:cNvSpPr txBox="1"/>
      </xdr:nvSpPr>
      <xdr:spPr>
        <a:xfrm>
          <a:off x="22212300" y="63944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27940</xdr:rowOff>
    </xdr:from>
    <xdr:to>
      <xdr:col>116</xdr:col>
      <xdr:colOff>114300</xdr:colOff>
      <xdr:row>38</xdr:row>
      <xdr:rowOff>129540</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2110700" y="654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147765</xdr:rowOff>
    </xdr:from>
    <xdr:to>
      <xdr:col>112</xdr:col>
      <xdr:colOff>38100</xdr:colOff>
      <xdr:row>38</xdr:row>
      <xdr:rowOff>77915</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1272500" y="64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94442</xdr:rowOff>
    </xdr:from>
    <xdr:ext cx="378565"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21134017" y="62666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7176</xdr:rowOff>
    </xdr:from>
    <xdr:to>
      <xdr:col>107</xdr:col>
      <xdr:colOff>101600</xdr:colOff>
      <xdr:row>38</xdr:row>
      <xdr:rowOff>108776</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0383500" y="652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125303</xdr:rowOff>
    </xdr:from>
    <xdr:ext cx="378565"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0245017" y="62975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154432</xdr:rowOff>
    </xdr:from>
    <xdr:to>
      <xdr:col>102</xdr:col>
      <xdr:colOff>165100</xdr:colOff>
      <xdr:row>38</xdr:row>
      <xdr:rowOff>84582</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9494500" y="649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101109</xdr:rowOff>
    </xdr:from>
    <xdr:ext cx="378565"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9356017" y="62733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137287</xdr:rowOff>
    </xdr:from>
    <xdr:to>
      <xdr:col>98</xdr:col>
      <xdr:colOff>38100</xdr:colOff>
      <xdr:row>38</xdr:row>
      <xdr:rowOff>67437</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8605500" y="64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83964</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8421428" y="6256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47" name="投資及び出資金該当値テキスト">
          <a:extLst>
            <a:ext uri="{FF2B5EF4-FFF2-40B4-BE49-F238E27FC236}">
              <a16:creationId xmlns:a16="http://schemas.microsoft.com/office/drawing/2014/main" id="{00000000-0008-0000-0600-0000EB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73272</xdr:rowOff>
    </xdr:from>
    <xdr:to>
      <xdr:col>116</xdr:col>
      <xdr:colOff>62864</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flipV="1">
          <a:off x="22159595" y="8817222"/>
          <a:ext cx="1269" cy="1342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0" name="貸付金最小値テキスト">
          <a:extLst>
            <a:ext uri="{FF2B5EF4-FFF2-40B4-BE49-F238E27FC236}">
              <a16:creationId xmlns:a16="http://schemas.microsoft.com/office/drawing/2014/main" id="{00000000-0008-0000-0600-00000C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19949</xdr:rowOff>
    </xdr:from>
    <xdr:ext cx="534377" cy="259045"/>
    <xdr:sp macro="" textlink="">
      <xdr:nvSpPr>
        <xdr:cNvPr id="782" name="貸付金最大値テキスト">
          <a:extLst>
            <a:ext uri="{FF2B5EF4-FFF2-40B4-BE49-F238E27FC236}">
              <a16:creationId xmlns:a16="http://schemas.microsoft.com/office/drawing/2014/main" id="{00000000-0008-0000-0600-00000E030000}"/>
            </a:ext>
          </a:extLst>
        </xdr:cNvPr>
        <xdr:cNvSpPr txBox="1"/>
      </xdr:nvSpPr>
      <xdr:spPr>
        <a:xfrm>
          <a:off x="22212300" y="8592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73272</xdr:rowOff>
    </xdr:from>
    <xdr:to>
      <xdr:col>116</xdr:col>
      <xdr:colOff>152400</xdr:colOff>
      <xdr:row>51</xdr:row>
      <xdr:rowOff>73272</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8817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99561</xdr:rowOff>
    </xdr:from>
    <xdr:to>
      <xdr:col>116</xdr:col>
      <xdr:colOff>63500</xdr:colOff>
      <xdr:row>58</xdr:row>
      <xdr:rowOff>102057</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1323300" y="10043661"/>
          <a:ext cx="838200" cy="2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65536</xdr:rowOff>
    </xdr:from>
    <xdr:ext cx="469744" cy="259045"/>
    <xdr:sp macro="" textlink="">
      <xdr:nvSpPr>
        <xdr:cNvPr id="785" name="貸付金平均値テキスト">
          <a:extLst>
            <a:ext uri="{FF2B5EF4-FFF2-40B4-BE49-F238E27FC236}">
              <a16:creationId xmlns:a16="http://schemas.microsoft.com/office/drawing/2014/main" id="{00000000-0008-0000-0600-000011030000}"/>
            </a:ext>
          </a:extLst>
        </xdr:cNvPr>
        <xdr:cNvSpPr txBox="1"/>
      </xdr:nvSpPr>
      <xdr:spPr>
        <a:xfrm>
          <a:off x="22212300" y="10009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87109</xdr:rowOff>
    </xdr:from>
    <xdr:to>
      <xdr:col>116</xdr:col>
      <xdr:colOff>114300</xdr:colOff>
      <xdr:row>59</xdr:row>
      <xdr:rowOff>17259</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2110700" y="10031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102057</xdr:rowOff>
    </xdr:from>
    <xdr:to>
      <xdr:col>111</xdr:col>
      <xdr:colOff>177800</xdr:colOff>
      <xdr:row>58</xdr:row>
      <xdr:rowOff>136995</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0434300" y="10046157"/>
          <a:ext cx="889000" cy="3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88653</xdr:rowOff>
    </xdr:from>
    <xdr:to>
      <xdr:col>112</xdr:col>
      <xdr:colOff>38100</xdr:colOff>
      <xdr:row>59</xdr:row>
      <xdr:rowOff>18803</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1272500" y="10032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9930</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1088428" y="10125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136995</xdr:rowOff>
    </xdr:from>
    <xdr:to>
      <xdr:col>107</xdr:col>
      <xdr:colOff>50800</xdr:colOff>
      <xdr:row>58</xdr:row>
      <xdr:rowOff>154425</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19545300" y="10081095"/>
          <a:ext cx="889000" cy="1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86805</xdr:rowOff>
    </xdr:from>
    <xdr:to>
      <xdr:col>107</xdr:col>
      <xdr:colOff>101600</xdr:colOff>
      <xdr:row>59</xdr:row>
      <xdr:rowOff>16955</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0383500" y="1003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8082</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0199428" y="10123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138576</xdr:rowOff>
    </xdr:from>
    <xdr:to>
      <xdr:col>102</xdr:col>
      <xdr:colOff>114300</xdr:colOff>
      <xdr:row>58</xdr:row>
      <xdr:rowOff>154425</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656300" y="10082676"/>
          <a:ext cx="889000" cy="15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80804</xdr:rowOff>
    </xdr:from>
    <xdr:to>
      <xdr:col>102</xdr:col>
      <xdr:colOff>165100</xdr:colOff>
      <xdr:row>59</xdr:row>
      <xdr:rowOff>10954</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94945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27481</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9310428" y="980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61525</xdr:rowOff>
    </xdr:from>
    <xdr:to>
      <xdr:col>98</xdr:col>
      <xdr:colOff>38100</xdr:colOff>
      <xdr:row>58</xdr:row>
      <xdr:rowOff>163125</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8605500" y="100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8202</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421428" y="9780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48761</xdr:rowOff>
    </xdr:from>
    <xdr:to>
      <xdr:col>116</xdr:col>
      <xdr:colOff>114300</xdr:colOff>
      <xdr:row>58</xdr:row>
      <xdr:rowOff>150361</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2110700" y="999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8138</xdr:rowOff>
    </xdr:from>
    <xdr:ext cx="469744" cy="259045"/>
    <xdr:sp macro="" textlink="">
      <xdr:nvSpPr>
        <xdr:cNvPr id="804" name="貸付金該当値テキスト">
          <a:extLst>
            <a:ext uri="{FF2B5EF4-FFF2-40B4-BE49-F238E27FC236}">
              <a16:creationId xmlns:a16="http://schemas.microsoft.com/office/drawing/2014/main" id="{00000000-0008-0000-0600-000024030000}"/>
            </a:ext>
          </a:extLst>
        </xdr:cNvPr>
        <xdr:cNvSpPr txBox="1"/>
      </xdr:nvSpPr>
      <xdr:spPr>
        <a:xfrm>
          <a:off x="22212300" y="9780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51257</xdr:rowOff>
    </xdr:from>
    <xdr:to>
      <xdr:col>112</xdr:col>
      <xdr:colOff>38100</xdr:colOff>
      <xdr:row>58</xdr:row>
      <xdr:rowOff>152857</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1272500" y="999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169384</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70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86195</xdr:rowOff>
    </xdr:from>
    <xdr:to>
      <xdr:col>107</xdr:col>
      <xdr:colOff>101600</xdr:colOff>
      <xdr:row>59</xdr:row>
      <xdr:rowOff>16345</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0383500" y="10030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32872</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199428" y="9805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103625</xdr:rowOff>
    </xdr:from>
    <xdr:to>
      <xdr:col>102</xdr:col>
      <xdr:colOff>165100</xdr:colOff>
      <xdr:row>59</xdr:row>
      <xdr:rowOff>33775</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9494500" y="1004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24902</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10140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87776</xdr:rowOff>
    </xdr:from>
    <xdr:to>
      <xdr:col>98</xdr:col>
      <xdr:colOff>38100</xdr:colOff>
      <xdr:row>59</xdr:row>
      <xdr:rowOff>17926</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8605500" y="10031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9053</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10124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55052</xdr:rowOff>
    </xdr:from>
    <xdr:to>
      <xdr:col>116</xdr:col>
      <xdr:colOff>62864</xdr:colOff>
      <xdr:row>79</xdr:row>
      <xdr:rowOff>98585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2159595" y="12228002"/>
          <a:ext cx="1269" cy="1415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102412</xdr:rowOff>
    </xdr:from>
    <xdr:ext cx="534377" cy="259045"/>
    <xdr:sp macro="" textlink="">
      <xdr:nvSpPr>
        <xdr:cNvPr id="840" name="繰出金最小値テキスト">
          <a:extLst>
            <a:ext uri="{FF2B5EF4-FFF2-40B4-BE49-F238E27FC236}">
              <a16:creationId xmlns:a16="http://schemas.microsoft.com/office/drawing/2014/main" id="{00000000-0008-0000-0600-000048030000}"/>
            </a:ext>
          </a:extLst>
        </xdr:cNvPr>
        <xdr:cNvSpPr txBox="1"/>
      </xdr:nvSpPr>
      <xdr:spPr>
        <a:xfrm>
          <a:off x="22212300" y="13646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98585</xdr:rowOff>
    </xdr:from>
    <xdr:to>
      <xdr:col>116</xdr:col>
      <xdr:colOff>152400</xdr:colOff>
      <xdr:row>79</xdr:row>
      <xdr:rowOff>98585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3643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1729</xdr:rowOff>
    </xdr:from>
    <xdr:ext cx="534377" cy="259045"/>
    <xdr:sp macro="" textlink="">
      <xdr:nvSpPr>
        <xdr:cNvPr id="842" name="繰出金最大値テキスト">
          <a:extLst>
            <a:ext uri="{FF2B5EF4-FFF2-40B4-BE49-F238E27FC236}">
              <a16:creationId xmlns:a16="http://schemas.microsoft.com/office/drawing/2014/main" id="{00000000-0008-0000-0600-00004A030000}"/>
            </a:ext>
          </a:extLst>
        </xdr:cNvPr>
        <xdr:cNvSpPr txBox="1"/>
      </xdr:nvSpPr>
      <xdr:spPr>
        <a:xfrm>
          <a:off x="22212300" y="1200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55052</xdr:rowOff>
    </xdr:from>
    <xdr:to>
      <xdr:col>116</xdr:col>
      <xdr:colOff>152400</xdr:colOff>
      <xdr:row>71</xdr:row>
      <xdr:rowOff>55052</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2228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160503</xdr:rowOff>
    </xdr:from>
    <xdr:to>
      <xdr:col>116</xdr:col>
      <xdr:colOff>63500</xdr:colOff>
      <xdr:row>73</xdr:row>
      <xdr:rowOff>82224</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1323300" y="12504903"/>
          <a:ext cx="838200" cy="93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53056</xdr:rowOff>
    </xdr:from>
    <xdr:ext cx="534377" cy="259045"/>
    <xdr:sp macro="" textlink="">
      <xdr:nvSpPr>
        <xdr:cNvPr id="845" name="繰出金平均値テキスト">
          <a:extLst>
            <a:ext uri="{FF2B5EF4-FFF2-40B4-BE49-F238E27FC236}">
              <a16:creationId xmlns:a16="http://schemas.microsoft.com/office/drawing/2014/main" id="{00000000-0008-0000-0600-00004D030000}"/>
            </a:ext>
          </a:extLst>
        </xdr:cNvPr>
        <xdr:cNvSpPr txBox="1"/>
      </xdr:nvSpPr>
      <xdr:spPr>
        <a:xfrm>
          <a:off x="22212300" y="129118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74629</xdr:rowOff>
    </xdr:from>
    <xdr:to>
      <xdr:col>116</xdr:col>
      <xdr:colOff>114300</xdr:colOff>
      <xdr:row>76</xdr:row>
      <xdr:rowOff>4778</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2110700" y="129333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82224</xdr:rowOff>
    </xdr:from>
    <xdr:to>
      <xdr:col>111</xdr:col>
      <xdr:colOff>177800</xdr:colOff>
      <xdr:row>73</xdr:row>
      <xdr:rowOff>136010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0434300" y="12598074"/>
          <a:ext cx="889000" cy="53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106567</xdr:rowOff>
    </xdr:from>
    <xdr:to>
      <xdr:col>112</xdr:col>
      <xdr:colOff>38100</xdr:colOff>
      <xdr:row>76</xdr:row>
      <xdr:rowOff>36717</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1272500" y="1296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27844</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056111" y="13058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136010</xdr:rowOff>
    </xdr:from>
    <xdr:to>
      <xdr:col>107</xdr:col>
      <xdr:colOff>50800</xdr:colOff>
      <xdr:row>73</xdr:row>
      <xdr:rowOff>141039</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9545300" y="12651860"/>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169171</xdr:rowOff>
    </xdr:from>
    <xdr:to>
      <xdr:col>107</xdr:col>
      <xdr:colOff>101600</xdr:colOff>
      <xdr:row>76</xdr:row>
      <xdr:rowOff>99321</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0383500" y="13027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90448</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0167111" y="13120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138426</xdr:rowOff>
    </xdr:from>
    <xdr:to>
      <xdr:col>102</xdr:col>
      <xdr:colOff>114300</xdr:colOff>
      <xdr:row>73</xdr:row>
      <xdr:rowOff>141039</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656300" y="12654276"/>
          <a:ext cx="889000" cy="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37987</xdr:rowOff>
    </xdr:from>
    <xdr:to>
      <xdr:col>102</xdr:col>
      <xdr:colOff>165100</xdr:colOff>
      <xdr:row>76</xdr:row>
      <xdr:rowOff>139587</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9494500" y="1306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130714</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278111" y="1316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39914</xdr:rowOff>
    </xdr:from>
    <xdr:to>
      <xdr:col>98</xdr:col>
      <xdr:colOff>38100</xdr:colOff>
      <xdr:row>76</xdr:row>
      <xdr:rowOff>141514</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8605500" y="1307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132641</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389111" y="13162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109703</xdr:rowOff>
    </xdr:from>
    <xdr:to>
      <xdr:col>116</xdr:col>
      <xdr:colOff>114300</xdr:colOff>
      <xdr:row>73</xdr:row>
      <xdr:rowOff>39853</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2110700" y="12454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132580</xdr:rowOff>
    </xdr:from>
    <xdr:ext cx="534377" cy="259045"/>
    <xdr:sp macro="" textlink="">
      <xdr:nvSpPr>
        <xdr:cNvPr id="864" name="繰出金該当値テキスト">
          <a:extLst>
            <a:ext uri="{FF2B5EF4-FFF2-40B4-BE49-F238E27FC236}">
              <a16:creationId xmlns:a16="http://schemas.microsoft.com/office/drawing/2014/main" id="{00000000-0008-0000-0600-000060030000}"/>
            </a:ext>
          </a:extLst>
        </xdr:cNvPr>
        <xdr:cNvSpPr txBox="1"/>
      </xdr:nvSpPr>
      <xdr:spPr>
        <a:xfrm>
          <a:off x="22212300" y="12305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31424</xdr:rowOff>
    </xdr:from>
    <xdr:to>
      <xdr:col>112</xdr:col>
      <xdr:colOff>38100</xdr:colOff>
      <xdr:row>73</xdr:row>
      <xdr:rowOff>133024</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1272500" y="1254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149551</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2322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85210</xdr:rowOff>
    </xdr:from>
    <xdr:to>
      <xdr:col>107</xdr:col>
      <xdr:colOff>101600</xdr:colOff>
      <xdr:row>74</xdr:row>
      <xdr:rowOff>15360</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0383500" y="12601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31887</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2376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90239</xdr:rowOff>
    </xdr:from>
    <xdr:to>
      <xdr:col>102</xdr:col>
      <xdr:colOff>165100</xdr:colOff>
      <xdr:row>74</xdr:row>
      <xdr:rowOff>20389</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9494500" y="1260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36916</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381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87626</xdr:rowOff>
    </xdr:from>
    <xdr:to>
      <xdr:col>98</xdr:col>
      <xdr:colOff>38100</xdr:colOff>
      <xdr:row>74</xdr:row>
      <xdr:rowOff>17776</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8605500" y="12603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34303</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378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a:extLst>
            <a:ext uri="{FF2B5EF4-FFF2-40B4-BE49-F238E27FC236}">
              <a16:creationId xmlns:a16="http://schemas.microsoft.com/office/drawing/2014/main" id="{00000000-0008-0000-0600-00007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a:extLst>
            <a:ext uri="{FF2B5EF4-FFF2-40B4-BE49-F238E27FC236}">
              <a16:creationId xmlns:a16="http://schemas.microsoft.com/office/drawing/2014/main" id="{00000000-0008-0000-0600-00007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a:extLst>
            <a:ext uri="{FF2B5EF4-FFF2-40B4-BE49-F238E27FC236}">
              <a16:creationId xmlns:a16="http://schemas.microsoft.com/office/drawing/2014/main" id="{00000000-0008-0000-0600-00007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a:extLst>
            <a:ext uri="{FF2B5EF4-FFF2-40B4-BE49-F238E27FC236}">
              <a16:creationId xmlns:a16="http://schemas.microsoft.com/office/drawing/2014/main" id="{00000000-0008-0000-0600-00009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歳出決算額は、住民一人当たり</a:t>
          </a:r>
          <a:r>
            <a:rPr kumimoji="1" lang="en-US" altLang="ja-JP" sz="1300">
              <a:latin typeface="ＭＳ Ｐゴシック" panose="020B0600070205080204" pitchFamily="50" charset="-128"/>
              <a:ea typeface="ＭＳ Ｐゴシック" panose="020B0600070205080204" pitchFamily="50" charset="-128"/>
            </a:rPr>
            <a:t>560,001</a:t>
          </a:r>
          <a:r>
            <a:rPr kumimoji="1" lang="ja-JP" altLang="en-US" sz="1300">
              <a:latin typeface="ＭＳ Ｐゴシック" panose="020B0600070205080204" pitchFamily="50" charset="-128"/>
              <a:ea typeface="ＭＳ Ｐゴシック" panose="020B0600070205080204" pitchFamily="50" charset="-128"/>
            </a:rPr>
            <a:t>円となっている。大きな要因項目である扶助費は住民一人当たり</a:t>
          </a:r>
          <a:r>
            <a:rPr kumimoji="1" lang="en-US" altLang="ja-JP" sz="1300">
              <a:latin typeface="ＭＳ Ｐゴシック" panose="020B0600070205080204" pitchFamily="50" charset="-128"/>
              <a:ea typeface="ＭＳ Ｐゴシック" panose="020B0600070205080204" pitchFamily="50" charset="-128"/>
            </a:rPr>
            <a:t>199,257</a:t>
          </a:r>
          <a:r>
            <a:rPr kumimoji="1" lang="ja-JP" altLang="en-US" sz="1300">
              <a:latin typeface="ＭＳ Ｐゴシック" panose="020B0600070205080204" pitchFamily="50" charset="-128"/>
              <a:ea typeface="ＭＳ Ｐゴシック" panose="020B0600070205080204" pitchFamily="50" charset="-128"/>
            </a:rPr>
            <a:t>円となっており、類似団体と比べても高い水準にある。昨年度と比較して微減しているものの、生活保護受給率の高さ、障がい者施策の給付費が大きな要因となり依然として高い水準となっている。</a:t>
          </a:r>
        </a:p>
        <a:p>
          <a:r>
            <a:rPr kumimoji="1" lang="ja-JP" altLang="en-US" sz="1300">
              <a:latin typeface="ＭＳ Ｐゴシック" panose="020B0600070205080204" pitchFamily="50" charset="-128"/>
              <a:ea typeface="ＭＳ Ｐゴシック" panose="020B0600070205080204" pitchFamily="50" charset="-128"/>
            </a:rPr>
            <a:t>　また、物件費は、住民一人当たり</a:t>
          </a:r>
          <a:r>
            <a:rPr kumimoji="1" lang="en-US" altLang="ja-JP" sz="1300">
              <a:latin typeface="ＭＳ Ｐゴシック" panose="020B0600070205080204" pitchFamily="50" charset="-128"/>
              <a:ea typeface="ＭＳ Ｐゴシック" panose="020B0600070205080204" pitchFamily="50" charset="-128"/>
            </a:rPr>
            <a:t>66,091</a:t>
          </a:r>
          <a:r>
            <a:rPr kumimoji="1" lang="ja-JP" altLang="en-US" sz="1300">
              <a:latin typeface="ＭＳ Ｐゴシック" panose="020B0600070205080204" pitchFamily="50" charset="-128"/>
              <a:ea typeface="ＭＳ Ｐゴシック" panose="020B0600070205080204" pitchFamily="50" charset="-128"/>
            </a:rPr>
            <a:t>円となっている。前年度から増加した主な要因は、新型コロナウイルスワクチンの定期接種化に伴う委託料の増加や小中学校における学習机の一斉更新事業によるものである。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補助費等は、住民一人当たり</a:t>
          </a:r>
          <a:r>
            <a:rPr kumimoji="1" lang="en-US" altLang="ja-JP" sz="1300">
              <a:latin typeface="ＭＳ Ｐゴシック" panose="020B0600070205080204" pitchFamily="50" charset="-128"/>
              <a:ea typeface="ＭＳ Ｐゴシック" panose="020B0600070205080204" pitchFamily="50" charset="-128"/>
            </a:rPr>
            <a:t>31,500</a:t>
          </a:r>
          <a:r>
            <a:rPr kumimoji="1" lang="ja-JP" altLang="en-US" sz="1300">
              <a:latin typeface="ＭＳ Ｐゴシック" panose="020B0600070205080204" pitchFamily="50" charset="-128"/>
              <a:ea typeface="ＭＳ Ｐゴシック" panose="020B0600070205080204" pitchFamily="50" charset="-128"/>
            </a:rPr>
            <a:t>円となっており、前年度と比較して減少している。これは、物価高騰対策として実施したプレミアム商品券発行事業や省エネルギー家電等購入促進事業が終了したことによるものである。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62,789</a:t>
          </a:r>
          <a:r>
            <a:rPr kumimoji="1" lang="ja-JP" altLang="en-US" sz="1300">
              <a:latin typeface="ＭＳ Ｐゴシック" panose="020B0600070205080204" pitchFamily="50" charset="-128"/>
              <a:ea typeface="ＭＳ Ｐゴシック" panose="020B0600070205080204" pitchFamily="50" charset="-128"/>
            </a:rPr>
            <a:t>円となっている。前年度から減少した主な要因は、学校給食共同調理場建設事業、美術館等改修事業などの完了や体育館空調整備事業の減少によるものである。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公債費は、住民一人当たり</a:t>
          </a:r>
          <a:r>
            <a:rPr kumimoji="1" lang="en-US" altLang="ja-JP" sz="1300">
              <a:latin typeface="ＭＳ Ｐゴシック" panose="020B0600070205080204" pitchFamily="50" charset="-128"/>
              <a:ea typeface="ＭＳ Ｐゴシック" panose="020B0600070205080204" pitchFamily="50" charset="-128"/>
            </a:rPr>
            <a:t>31,248</a:t>
          </a:r>
          <a:r>
            <a:rPr kumimoji="1" lang="ja-JP" altLang="en-US" sz="1300">
              <a:latin typeface="ＭＳ Ｐゴシック" panose="020B0600070205080204" pitchFamily="50" charset="-128"/>
              <a:ea typeface="ＭＳ Ｐゴシック" panose="020B0600070205080204" pitchFamily="50" charset="-128"/>
            </a:rPr>
            <a:t>円となっており、前年度と比較して減少している。これは、臨時財政対策債などの償還額の減少によるものである。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大分県別府市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112,115
106,748
125.34
64,154,513
62,784,526
706,513
27,693,729
38,967,351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54627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39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議会費グラフ枠">
          <a:extLst>
            <a:ext uri="{FF2B5EF4-FFF2-40B4-BE49-F238E27FC236}">
              <a16:creationId xmlns:a16="http://schemas.microsoft.com/office/drawing/2014/main" id="{00000000-0008-0000-0700-000033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21399</xdr:rowOff>
    </xdr:from>
    <xdr:to>
      <xdr:col>24</xdr:col>
      <xdr:colOff>62865</xdr:colOff>
      <xdr:row>38</xdr:row>
      <xdr:rowOff>140271</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flipV="1">
          <a:off x="4633595" y="5507799"/>
          <a:ext cx="127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144098</xdr:rowOff>
    </xdr:from>
    <xdr:ext cx="469744" cy="259045"/>
    <xdr:sp macro="" textlink="">
      <xdr:nvSpPr>
        <xdr:cNvPr id="53" name="議会費最小値テキスト">
          <a:extLst>
            <a:ext uri="{FF2B5EF4-FFF2-40B4-BE49-F238E27FC236}">
              <a16:creationId xmlns:a16="http://schemas.microsoft.com/office/drawing/2014/main" id="{00000000-0008-0000-0700-000035000000}"/>
            </a:ext>
          </a:extLst>
        </xdr:cNvPr>
        <xdr:cNvSpPr txBox="1"/>
      </xdr:nvSpPr>
      <xdr:spPr>
        <a:xfrm>
          <a:off x="4686300" y="6659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140271</xdr:rowOff>
    </xdr:from>
    <xdr:to>
      <xdr:col>24</xdr:col>
      <xdr:colOff>152400</xdr:colOff>
      <xdr:row>38</xdr:row>
      <xdr:rowOff>140271</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4546600" y="6655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139526</xdr:rowOff>
    </xdr:from>
    <xdr:ext cx="469744" cy="259045"/>
    <xdr:sp macro="" textlink="">
      <xdr:nvSpPr>
        <xdr:cNvPr id="55" name="議会費最大値テキスト">
          <a:extLst>
            <a:ext uri="{FF2B5EF4-FFF2-40B4-BE49-F238E27FC236}">
              <a16:creationId xmlns:a16="http://schemas.microsoft.com/office/drawing/2014/main" id="{00000000-0008-0000-0700-000037000000}"/>
            </a:ext>
          </a:extLst>
        </xdr:cNvPr>
        <xdr:cNvSpPr txBox="1"/>
      </xdr:nvSpPr>
      <xdr:spPr>
        <a:xfrm>
          <a:off x="4686300" y="5283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21399</xdr:rowOff>
    </xdr:from>
    <xdr:to>
      <xdr:col>24</xdr:col>
      <xdr:colOff>152400</xdr:colOff>
      <xdr:row>32</xdr:row>
      <xdr:rowOff>21399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550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100266</xdr:rowOff>
    </xdr:from>
    <xdr:to>
      <xdr:col>24</xdr:col>
      <xdr:colOff>63500</xdr:colOff>
      <xdr:row>34</xdr:row>
      <xdr:rowOff>159703</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3797300" y="5929566"/>
          <a:ext cx="8382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91901</xdr:rowOff>
    </xdr:from>
    <xdr:ext cx="469744" cy="259045"/>
    <xdr:sp macro="" textlink="">
      <xdr:nvSpPr>
        <xdr:cNvPr id="58" name="議会費平均値テキスト">
          <a:extLst>
            <a:ext uri="{FF2B5EF4-FFF2-40B4-BE49-F238E27FC236}">
              <a16:creationId xmlns:a16="http://schemas.microsoft.com/office/drawing/2014/main" id="{00000000-0008-0000-0700-00003A000000}"/>
            </a:ext>
          </a:extLst>
        </xdr:cNvPr>
        <xdr:cNvSpPr txBox="1"/>
      </xdr:nvSpPr>
      <xdr:spPr>
        <a:xfrm>
          <a:off x="4686300" y="6092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113474</xdr:rowOff>
    </xdr:from>
    <xdr:to>
      <xdr:col>24</xdr:col>
      <xdr:colOff>114300</xdr:colOff>
      <xdr:row>36</xdr:row>
      <xdr:rowOff>43624</xdr:rowOff>
    </xdr:to>
    <xdr:sp macro="" textlink="">
      <xdr:nvSpPr>
        <xdr:cNvPr id="59" name="フローチャート: 判断 58">
          <a:extLst>
            <a:ext uri="{FF2B5EF4-FFF2-40B4-BE49-F238E27FC236}">
              <a16:creationId xmlns:a16="http://schemas.microsoft.com/office/drawing/2014/main" id="{00000000-0008-0000-0700-00003B000000}"/>
            </a:ext>
          </a:extLst>
        </xdr:cNvPr>
        <xdr:cNvSpPr/>
      </xdr:nvSpPr>
      <xdr:spPr>
        <a:xfrm>
          <a:off x="4584700" y="611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159703</xdr:rowOff>
    </xdr:from>
    <xdr:to>
      <xdr:col>19</xdr:col>
      <xdr:colOff>177800</xdr:colOff>
      <xdr:row>35</xdr:row>
      <xdr:rowOff>112268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2908300" y="5989003"/>
          <a:ext cx="889000" cy="124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156909</xdr:rowOff>
    </xdr:from>
    <xdr:to>
      <xdr:col>20</xdr:col>
      <xdr:colOff>38100</xdr:colOff>
      <xdr:row>36</xdr:row>
      <xdr:rowOff>87059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3746500" y="615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78186</xdr:rowOff>
    </xdr:from>
    <xdr:ext cx="469744" cy="259045"/>
    <xdr:sp macro="" textlink="">
      <xdr:nvSpPr>
        <xdr:cNvPr id="62" name="テキスト ボックス 61">
          <a:extLst>
            <a:ext uri="{FF2B5EF4-FFF2-40B4-BE49-F238E27FC236}">
              <a16:creationId xmlns:a16="http://schemas.microsoft.com/office/drawing/2014/main" id="{00000000-0008-0000-0700-00003E000000}"/>
            </a:ext>
          </a:extLst>
        </xdr:cNvPr>
        <xdr:cNvSpPr txBox="1"/>
      </xdr:nvSpPr>
      <xdr:spPr>
        <a:xfrm>
          <a:off x="3562428" y="6250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55118</xdr:rowOff>
    </xdr:from>
    <xdr:to>
      <xdr:col>15</xdr:col>
      <xdr:colOff>50800</xdr:colOff>
      <xdr:row>35</xdr:row>
      <xdr:rowOff>112268</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019300" y="6055868"/>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3747</xdr:rowOff>
    </xdr:from>
    <xdr:to>
      <xdr:col>15</xdr:col>
      <xdr:colOff>101600</xdr:colOff>
      <xdr:row>36</xdr:row>
      <xdr:rowOff>105347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2857500" y="6175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96474</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2673428" y="6268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27686</xdr:rowOff>
    </xdr:from>
    <xdr:to>
      <xdr:col>10</xdr:col>
      <xdr:colOff>114300</xdr:colOff>
      <xdr:row>35</xdr:row>
      <xdr:rowOff>55118</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1130300" y="602843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164909</xdr:rowOff>
    </xdr:from>
    <xdr:to>
      <xdr:col>10</xdr:col>
      <xdr:colOff>165100</xdr:colOff>
      <xdr:row>36</xdr:row>
      <xdr:rowOff>95059</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1968500" y="616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86186</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1784428" y="6258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170053</xdr:rowOff>
    </xdr:from>
    <xdr:to>
      <xdr:col>6</xdr:col>
      <xdr:colOff>38100</xdr:colOff>
      <xdr:row>36</xdr:row>
      <xdr:rowOff>100203</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079500" y="6170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91330</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895428" y="6263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49466</xdr:rowOff>
    </xdr:from>
    <xdr:to>
      <xdr:col>24</xdr:col>
      <xdr:colOff>114300</xdr:colOff>
      <xdr:row>34</xdr:row>
      <xdr:rowOff>151066</xdr:rowOff>
    </xdr:to>
    <xdr:sp macro="" textlink="">
      <xdr:nvSpPr>
        <xdr:cNvPr id="76" name="楕円 75">
          <a:extLst>
            <a:ext uri="{FF2B5EF4-FFF2-40B4-BE49-F238E27FC236}">
              <a16:creationId xmlns:a16="http://schemas.microsoft.com/office/drawing/2014/main" id="{00000000-0008-0000-0700-00004C000000}"/>
            </a:ext>
          </a:extLst>
        </xdr:cNvPr>
        <xdr:cNvSpPr/>
      </xdr:nvSpPr>
      <xdr:spPr>
        <a:xfrm>
          <a:off x="4584700" y="5878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72343</xdr:rowOff>
    </xdr:from>
    <xdr:ext cx="469744" cy="259045"/>
    <xdr:sp macro="" textlink="">
      <xdr:nvSpPr>
        <xdr:cNvPr id="77" name="議会費該当値テキスト">
          <a:extLst>
            <a:ext uri="{FF2B5EF4-FFF2-40B4-BE49-F238E27FC236}">
              <a16:creationId xmlns:a16="http://schemas.microsoft.com/office/drawing/2014/main" id="{00000000-0008-0000-0700-00004D000000}"/>
            </a:ext>
          </a:extLst>
        </xdr:cNvPr>
        <xdr:cNvSpPr txBox="1"/>
      </xdr:nvSpPr>
      <xdr:spPr>
        <a:xfrm>
          <a:off x="4686300" y="5730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108903</xdr:rowOff>
    </xdr:from>
    <xdr:to>
      <xdr:col>20</xdr:col>
      <xdr:colOff>38100</xdr:colOff>
      <xdr:row>35</xdr:row>
      <xdr:rowOff>39053</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3746500" y="5938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55580</xdr:rowOff>
    </xdr:from>
    <xdr:ext cx="469744"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562428" y="5713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61468</xdr:rowOff>
    </xdr:from>
    <xdr:to>
      <xdr:col>15</xdr:col>
      <xdr:colOff>101600</xdr:colOff>
      <xdr:row>35</xdr:row>
      <xdr:rowOff>163068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2857500" y="6062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8145</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2673428" y="5837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4318</xdr:rowOff>
    </xdr:from>
    <xdr:to>
      <xdr:col>10</xdr:col>
      <xdr:colOff>165100</xdr:colOff>
      <xdr:row>35</xdr:row>
      <xdr:rowOff>105918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1968500" y="6005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122445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1784428" y="5780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148336</xdr:rowOff>
    </xdr:from>
    <xdr:to>
      <xdr:col>6</xdr:col>
      <xdr:colOff>38100</xdr:colOff>
      <xdr:row>35</xdr:row>
      <xdr:rowOff>78486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079500" y="597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95013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895428" y="575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a:extLst>
            <a:ext uri="{FF2B5EF4-FFF2-40B4-BE49-F238E27FC236}">
              <a16:creationId xmlns:a16="http://schemas.microsoft.com/office/drawing/2014/main" id="{00000000-0008-0000-0700-000056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a:extLst>
            <a:ext uri="{FF2B5EF4-FFF2-40B4-BE49-F238E27FC236}">
              <a16:creationId xmlns:a16="http://schemas.microsoft.com/office/drawing/2014/main" id="{00000000-0008-0000-0700-000057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7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7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6" name="直線コネクタ 95">
          <a:extLst>
            <a:ext uri="{FF2B5EF4-FFF2-40B4-BE49-F238E27FC236}">
              <a16:creationId xmlns:a16="http://schemas.microsoft.com/office/drawing/2014/main" id="{00000000-0008-0000-0700-000060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18839</xdr:rowOff>
    </xdr:from>
    <xdr:to>
      <xdr:col>24</xdr:col>
      <xdr:colOff>62865</xdr:colOff>
      <xdr:row>58</xdr:row>
      <xdr:rowOff>72191</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762789"/>
          <a:ext cx="1270" cy="1253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76018</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1002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72191</xdr:rowOff>
    </xdr:from>
    <xdr:to>
      <xdr:col>24</xdr:col>
      <xdr:colOff>152400</xdr:colOff>
      <xdr:row>58</xdr:row>
      <xdr:rowOff>72191</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10016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136966</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538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366,722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18839</xdr:rowOff>
    </xdr:from>
    <xdr:to>
      <xdr:col>24</xdr:col>
      <xdr:colOff>152400</xdr:colOff>
      <xdr:row>51</xdr:row>
      <xdr:rowOff>18839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76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133619</xdr:rowOff>
    </xdr:from>
    <xdr:to>
      <xdr:col>24</xdr:col>
      <xdr:colOff>63500</xdr:colOff>
      <xdr:row>57</xdr:row>
      <xdr:rowOff>148524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3797300" y="9906269"/>
          <a:ext cx="838200" cy="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68028</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840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89601</xdr:rowOff>
    </xdr:from>
    <xdr:to>
      <xdr:col>24</xdr:col>
      <xdr:colOff>114300</xdr:colOff>
      <xdr:row>58</xdr:row>
      <xdr:rowOff>19751</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862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148524</xdr:rowOff>
    </xdr:from>
    <xdr:to>
      <xdr:col>19</xdr:col>
      <xdr:colOff>177800</xdr:colOff>
      <xdr:row>57</xdr:row>
      <xdr:rowOff>161951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2908300" y="9921174"/>
          <a:ext cx="889000" cy="13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100112</xdr:rowOff>
    </xdr:from>
    <xdr:to>
      <xdr:col>20</xdr:col>
      <xdr:colOff>38100</xdr:colOff>
      <xdr:row>58</xdr:row>
      <xdr:rowOff>30262</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87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21389</xdr:rowOff>
    </xdr:from>
    <xdr:ext cx="534377"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530111" y="9965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161951</xdr:rowOff>
    </xdr:from>
    <xdr:to>
      <xdr:col>15</xdr:col>
      <xdr:colOff>50800</xdr:colOff>
      <xdr:row>57</xdr:row>
      <xdr:rowOff>162800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019300" y="9934601"/>
          <a:ext cx="889000" cy="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102475</xdr:rowOff>
    </xdr:from>
    <xdr:to>
      <xdr:col>15</xdr:col>
      <xdr:colOff>101600</xdr:colOff>
      <xdr:row>58</xdr:row>
      <xdr:rowOff>32625</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87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49152</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650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1016</xdr:rowOff>
    </xdr:from>
    <xdr:to>
      <xdr:col>10</xdr:col>
      <xdr:colOff>114300</xdr:colOff>
      <xdr:row>57</xdr:row>
      <xdr:rowOff>162800</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1130300" y="9602216"/>
          <a:ext cx="889000" cy="333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108396</xdr:rowOff>
    </xdr:from>
    <xdr:to>
      <xdr:col>10</xdr:col>
      <xdr:colOff>165100</xdr:colOff>
      <xdr:row>58</xdr:row>
      <xdr:rowOff>38546</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881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55073</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52111" y="9656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108746</xdr:rowOff>
    </xdr:from>
    <xdr:to>
      <xdr:col>6</xdr:col>
      <xdr:colOff>38100</xdr:colOff>
      <xdr:row>56</xdr:row>
      <xdr:rowOff>38896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53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55423</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30795" y="931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82819</xdr:rowOff>
    </xdr:from>
    <xdr:to>
      <xdr:col>24</xdr:col>
      <xdr:colOff>114300</xdr:colOff>
      <xdr:row>58</xdr:row>
      <xdr:rowOff>12969</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85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42196</xdr:rowOff>
    </xdr:from>
    <xdr:ext cx="534377"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643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97724</xdr:rowOff>
    </xdr:from>
    <xdr:to>
      <xdr:col>20</xdr:col>
      <xdr:colOff>38100</xdr:colOff>
      <xdr:row>58</xdr:row>
      <xdr:rowOff>27874</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870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44401</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530111" y="9645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111151</xdr:rowOff>
    </xdr:from>
    <xdr:to>
      <xdr:col>15</xdr:col>
      <xdr:colOff>101600</xdr:colOff>
      <xdr:row>58</xdr:row>
      <xdr:rowOff>41301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883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32428</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1111" y="9976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112000</xdr:rowOff>
    </xdr:from>
    <xdr:to>
      <xdr:col>10</xdr:col>
      <xdr:colOff>165100</xdr:colOff>
      <xdr:row>58</xdr:row>
      <xdr:rowOff>42150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88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33277</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52111" y="9977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121666</xdr:rowOff>
    </xdr:from>
    <xdr:to>
      <xdr:col>6</xdr:col>
      <xdr:colOff>38100</xdr:colOff>
      <xdr:row>56</xdr:row>
      <xdr:rowOff>51816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55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42943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30795" y="9644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121382</xdr:rowOff>
    </xdr:from>
    <xdr:to>
      <xdr:col>24</xdr:col>
      <xdr:colOff>62865</xdr:colOff>
      <xdr:row>79</xdr:row>
      <xdr:rowOff>54767</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122882"/>
          <a:ext cx="1270" cy="1476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58594</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603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54767</xdr:rowOff>
    </xdr:from>
    <xdr:to>
      <xdr:col>24</xdr:col>
      <xdr:colOff>152400</xdr:colOff>
      <xdr:row>79</xdr:row>
      <xdr:rowOff>54767</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599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68059</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1898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342,404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121382</xdr:rowOff>
    </xdr:from>
    <xdr:to>
      <xdr:col>24</xdr:col>
      <xdr:colOff>152400</xdr:colOff>
      <xdr:row>70</xdr:row>
      <xdr:rowOff>121382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122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102698</xdr:rowOff>
    </xdr:from>
    <xdr:to>
      <xdr:col>24</xdr:col>
      <xdr:colOff>63500</xdr:colOff>
      <xdr:row>73</xdr:row>
      <xdr:rowOff>139304</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2618548"/>
          <a:ext cx="838200" cy="36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159864</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30186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9987</xdr:rowOff>
    </xdr:from>
    <xdr:to>
      <xdr:col>24</xdr:col>
      <xdr:colOff>114300</xdr:colOff>
      <xdr:row>76</xdr:row>
      <xdr:rowOff>111587</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3040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139304</xdr:rowOff>
    </xdr:from>
    <xdr:to>
      <xdr:col>19</xdr:col>
      <xdr:colOff>177800</xdr:colOff>
      <xdr:row>74</xdr:row>
      <xdr:rowOff>69604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2908300" y="12655154"/>
          <a:ext cx="889000" cy="10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84381</xdr:rowOff>
    </xdr:from>
    <xdr:to>
      <xdr:col>20</xdr:col>
      <xdr:colOff>38100</xdr:colOff>
      <xdr:row>77</xdr:row>
      <xdr:rowOff>14531</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1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5658</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3207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165502</xdr:rowOff>
    </xdr:from>
    <xdr:to>
      <xdr:col>15</xdr:col>
      <xdr:colOff>50800</xdr:colOff>
      <xdr:row>74</xdr:row>
      <xdr:rowOff>69604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019300" y="12681352"/>
          <a:ext cx="889000" cy="7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170800</xdr:rowOff>
    </xdr:from>
    <xdr:to>
      <xdr:col>15</xdr:col>
      <xdr:colOff>101600</xdr:colOff>
      <xdr:row>77</xdr:row>
      <xdr:rowOff>100950</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20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92077</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3293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165502</xdr:rowOff>
    </xdr:from>
    <xdr:to>
      <xdr:col>10</xdr:col>
      <xdr:colOff>114300</xdr:colOff>
      <xdr:row>75</xdr:row>
      <xdr:rowOff>61626</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2681352"/>
          <a:ext cx="889000" cy="239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122230</xdr:rowOff>
    </xdr:from>
    <xdr:to>
      <xdr:col>10</xdr:col>
      <xdr:colOff>165100</xdr:colOff>
      <xdr:row>77</xdr:row>
      <xdr:rowOff>52380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1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43507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3245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26386</xdr:rowOff>
    </xdr:from>
    <xdr:to>
      <xdr:col>6</xdr:col>
      <xdr:colOff>38100</xdr:colOff>
      <xdr:row>78</xdr:row>
      <xdr:rowOff>127986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39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119113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3492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51898</xdr:rowOff>
    </xdr:from>
    <xdr:to>
      <xdr:col>24</xdr:col>
      <xdr:colOff>114300</xdr:colOff>
      <xdr:row>73</xdr:row>
      <xdr:rowOff>153498</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2567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74775</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2419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88504</xdr:rowOff>
    </xdr:from>
    <xdr:to>
      <xdr:col>20</xdr:col>
      <xdr:colOff>38100</xdr:colOff>
      <xdr:row>74</xdr:row>
      <xdr:rowOff>18654</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260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35181</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2379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18804</xdr:rowOff>
    </xdr:from>
    <xdr:to>
      <xdr:col>15</xdr:col>
      <xdr:colOff>101600</xdr:colOff>
      <xdr:row>74</xdr:row>
      <xdr:rowOff>120404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270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136931</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2481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114702</xdr:rowOff>
    </xdr:from>
    <xdr:to>
      <xdr:col>10</xdr:col>
      <xdr:colOff>165100</xdr:colOff>
      <xdr:row>74</xdr:row>
      <xdr:rowOff>44852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2630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61379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2405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10826</xdr:rowOff>
    </xdr:from>
    <xdr:to>
      <xdr:col>6</xdr:col>
      <xdr:colOff>38100</xdr:colOff>
      <xdr:row>75</xdr:row>
      <xdr:rowOff>112426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2869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128953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2644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a:extLst>
            <a:ext uri="{FF2B5EF4-FFF2-40B4-BE49-F238E27FC236}">
              <a16:creationId xmlns:a16="http://schemas.microsoft.com/office/drawing/2014/main" id="{00000000-0008-0000-07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24619</xdr:rowOff>
    </xdr:from>
    <xdr:to>
      <xdr:col>24</xdr:col>
      <xdr:colOff>62865</xdr:colOff>
      <xdr:row>98</xdr:row>
      <xdr:rowOff>163455</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flipV="1">
          <a:off x="4633595" y="15626569"/>
          <a:ext cx="1270" cy="1338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167282</xdr:rowOff>
    </xdr:from>
    <xdr:ext cx="534377" cy="259045"/>
    <xdr:sp macro="" textlink="">
      <xdr:nvSpPr>
        <xdr:cNvPr id="226" name="衛生費最小値テキスト">
          <a:extLst>
            <a:ext uri="{FF2B5EF4-FFF2-40B4-BE49-F238E27FC236}">
              <a16:creationId xmlns:a16="http://schemas.microsoft.com/office/drawing/2014/main" id="{00000000-0008-0000-0700-0000E2000000}"/>
            </a:ext>
          </a:extLst>
        </xdr:cNvPr>
        <xdr:cNvSpPr txBox="1"/>
      </xdr:nvSpPr>
      <xdr:spPr>
        <a:xfrm>
          <a:off x="4686300" y="16969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163455</xdr:rowOff>
    </xdr:from>
    <xdr:to>
      <xdr:col>24</xdr:col>
      <xdr:colOff>152400</xdr:colOff>
      <xdr:row>98</xdr:row>
      <xdr:rowOff>163455</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696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142746</xdr:rowOff>
    </xdr:from>
    <xdr:ext cx="534377" cy="259045"/>
    <xdr:sp macro="" textlink="">
      <xdr:nvSpPr>
        <xdr:cNvPr id="228" name="衛生費最大値テキスト">
          <a:extLst>
            <a:ext uri="{FF2B5EF4-FFF2-40B4-BE49-F238E27FC236}">
              <a16:creationId xmlns:a16="http://schemas.microsoft.com/office/drawing/2014/main" id="{00000000-0008-0000-0700-0000E4000000}"/>
            </a:ext>
          </a:extLst>
        </xdr:cNvPr>
        <xdr:cNvSpPr txBox="1"/>
      </xdr:nvSpPr>
      <xdr:spPr>
        <a:xfrm>
          <a:off x="4686300" y="1540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93,041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24619</xdr:rowOff>
    </xdr:from>
    <xdr:to>
      <xdr:col>24</xdr:col>
      <xdr:colOff>152400</xdr:colOff>
      <xdr:row>91</xdr:row>
      <xdr:rowOff>24619</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5626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123755</xdr:rowOff>
    </xdr:from>
    <xdr:to>
      <xdr:col>24</xdr:col>
      <xdr:colOff>63500</xdr:colOff>
      <xdr:row>97</xdr:row>
      <xdr:rowOff>15056</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3797300" y="16582955"/>
          <a:ext cx="838200" cy="62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144620</xdr:rowOff>
    </xdr:from>
    <xdr:ext cx="534377" cy="259045"/>
    <xdr:sp macro="" textlink="">
      <xdr:nvSpPr>
        <xdr:cNvPr id="231" name="衛生費平均値テキスト">
          <a:extLst>
            <a:ext uri="{FF2B5EF4-FFF2-40B4-BE49-F238E27FC236}">
              <a16:creationId xmlns:a16="http://schemas.microsoft.com/office/drawing/2014/main" id="{00000000-0008-0000-0700-0000E7000000}"/>
            </a:ext>
          </a:extLst>
        </xdr:cNvPr>
        <xdr:cNvSpPr txBox="1"/>
      </xdr:nvSpPr>
      <xdr:spPr>
        <a:xfrm>
          <a:off x="4686300" y="164323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121743</xdr:rowOff>
    </xdr:from>
    <xdr:to>
      <xdr:col>24</xdr:col>
      <xdr:colOff>114300</xdr:colOff>
      <xdr:row>97</xdr:row>
      <xdr:rowOff>51893</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4584700" y="16580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24695</xdr:rowOff>
    </xdr:from>
    <xdr:to>
      <xdr:col>19</xdr:col>
      <xdr:colOff>177800</xdr:colOff>
      <xdr:row>96</xdr:row>
      <xdr:rowOff>123755</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2908300" y="16312445"/>
          <a:ext cx="889000" cy="270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157118</xdr:rowOff>
    </xdr:from>
    <xdr:to>
      <xdr:col>20</xdr:col>
      <xdr:colOff>38100</xdr:colOff>
      <xdr:row>97</xdr:row>
      <xdr:rowOff>87268</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3746500" y="1661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78395</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3530111" y="1670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142005</xdr:rowOff>
    </xdr:from>
    <xdr:to>
      <xdr:col>15</xdr:col>
      <xdr:colOff>50800</xdr:colOff>
      <xdr:row>95</xdr:row>
      <xdr:rowOff>24695</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019300" y="16258305"/>
          <a:ext cx="889000" cy="54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82841</xdr:rowOff>
    </xdr:from>
    <xdr:to>
      <xdr:col>15</xdr:col>
      <xdr:colOff>101600</xdr:colOff>
      <xdr:row>97</xdr:row>
      <xdr:rowOff>12991</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2857500" y="16542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4118</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2641111" y="16634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142005</xdr:rowOff>
    </xdr:from>
    <xdr:to>
      <xdr:col>10</xdr:col>
      <xdr:colOff>114300</xdr:colOff>
      <xdr:row>98</xdr:row>
      <xdr:rowOff>5931</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1130300" y="16258305"/>
          <a:ext cx="889000" cy="549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105169</xdr:rowOff>
    </xdr:from>
    <xdr:to>
      <xdr:col>10</xdr:col>
      <xdr:colOff>165100</xdr:colOff>
      <xdr:row>97</xdr:row>
      <xdr:rowOff>35319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968500" y="1656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26446</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1752111" y="16657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77088</xdr:rowOff>
    </xdr:from>
    <xdr:to>
      <xdr:col>6</xdr:col>
      <xdr:colOff>38100</xdr:colOff>
      <xdr:row>98</xdr:row>
      <xdr:rowOff>7238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079500" y="1670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23765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863111" y="16482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135706</xdr:rowOff>
    </xdr:from>
    <xdr:to>
      <xdr:col>24</xdr:col>
      <xdr:colOff>114300</xdr:colOff>
      <xdr:row>97</xdr:row>
      <xdr:rowOff>65856</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4584700" y="16594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114133</xdr:rowOff>
    </xdr:from>
    <xdr:ext cx="534377" cy="259045"/>
    <xdr:sp macro="" textlink="">
      <xdr:nvSpPr>
        <xdr:cNvPr id="250" name="衛生費該当値テキスト">
          <a:extLst>
            <a:ext uri="{FF2B5EF4-FFF2-40B4-BE49-F238E27FC236}">
              <a16:creationId xmlns:a16="http://schemas.microsoft.com/office/drawing/2014/main" id="{00000000-0008-0000-0700-0000FA000000}"/>
            </a:ext>
          </a:extLst>
        </xdr:cNvPr>
        <xdr:cNvSpPr txBox="1"/>
      </xdr:nvSpPr>
      <xdr:spPr>
        <a:xfrm>
          <a:off x="4686300" y="16573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72955</xdr:rowOff>
    </xdr:from>
    <xdr:to>
      <xdr:col>20</xdr:col>
      <xdr:colOff>38100</xdr:colOff>
      <xdr:row>97</xdr:row>
      <xdr:rowOff>3105</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3746500" y="1653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19632</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530111" y="16307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145345</xdr:rowOff>
    </xdr:from>
    <xdr:to>
      <xdr:col>15</xdr:col>
      <xdr:colOff>101600</xdr:colOff>
      <xdr:row>95</xdr:row>
      <xdr:rowOff>75495</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2857500" y="16261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92022</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641111" y="16036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91205</xdr:rowOff>
    </xdr:from>
    <xdr:to>
      <xdr:col>10</xdr:col>
      <xdr:colOff>165100</xdr:colOff>
      <xdr:row>95</xdr:row>
      <xdr:rowOff>21355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968500" y="16207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37882</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752111" y="1598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126581</xdr:rowOff>
    </xdr:from>
    <xdr:to>
      <xdr:col>6</xdr:col>
      <xdr:colOff>38100</xdr:colOff>
      <xdr:row>98</xdr:row>
      <xdr:rowOff>56731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079500" y="16757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47858</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863111" y="16849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17399</xdr:rowOff>
    </xdr:from>
    <xdr:to>
      <xdr:col>54</xdr:col>
      <xdr:colOff>189865</xdr:colOff>
      <xdr:row>39</xdr:row>
      <xdr:rowOff>44450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160899"/>
          <a:ext cx="1270" cy="1570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135526</xdr:rowOff>
    </xdr:from>
    <xdr:ext cx="469744"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36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17399</xdr:rowOff>
    </xdr:from>
    <xdr:to>
      <xdr:col>55</xdr:col>
      <xdr:colOff>88900</xdr:colOff>
      <xdr:row>30</xdr:row>
      <xdr:rowOff>17399</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160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143129</xdr:rowOff>
    </xdr:from>
    <xdr:to>
      <xdr:col>55</xdr:col>
      <xdr:colOff>0</xdr:colOff>
      <xdr:row>38</xdr:row>
      <xdr:rowOff>28829</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9639300" y="6486779"/>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93489</xdr:rowOff>
    </xdr:from>
    <xdr:ext cx="378565"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2656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70612</xdr:rowOff>
    </xdr:from>
    <xdr:to>
      <xdr:col>55</xdr:col>
      <xdr:colOff>50800</xdr:colOff>
      <xdr:row>38</xdr:row>
      <xdr:rowOff>762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17018</xdr:rowOff>
    </xdr:from>
    <xdr:to>
      <xdr:col>50</xdr:col>
      <xdr:colOff>114300</xdr:colOff>
      <xdr:row>38</xdr:row>
      <xdr:rowOff>28829</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8750300" y="6360668"/>
          <a:ext cx="889000" cy="183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59944</xdr:rowOff>
    </xdr:from>
    <xdr:to>
      <xdr:col>50</xdr:col>
      <xdr:colOff>165100</xdr:colOff>
      <xdr:row>37</xdr:row>
      <xdr:rowOff>161544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6621</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50017" y="6178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17018</xdr:rowOff>
    </xdr:from>
    <xdr:to>
      <xdr:col>45</xdr:col>
      <xdr:colOff>177800</xdr:colOff>
      <xdr:row>37</xdr:row>
      <xdr:rowOff>165227</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7861300" y="6360668"/>
          <a:ext cx="889000" cy="148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43561</xdr:rowOff>
    </xdr:from>
    <xdr:to>
      <xdr:col>46</xdr:col>
      <xdr:colOff>38100</xdr:colOff>
      <xdr:row>37</xdr:row>
      <xdr:rowOff>145161</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38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136288</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61017" y="64799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168656</xdr:rowOff>
    </xdr:from>
    <xdr:to>
      <xdr:col>41</xdr:col>
      <xdr:colOff>50800</xdr:colOff>
      <xdr:row>37</xdr:row>
      <xdr:rowOff>165227</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6972300" y="5826506"/>
          <a:ext cx="889000" cy="682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44704</xdr:rowOff>
    </xdr:from>
    <xdr:to>
      <xdr:col>41</xdr:col>
      <xdr:colOff>101600</xdr:colOff>
      <xdr:row>37</xdr:row>
      <xdr:rowOff>146304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38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162831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72017" y="6163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43942</xdr:rowOff>
    </xdr:from>
    <xdr:to>
      <xdr:col>36</xdr:col>
      <xdr:colOff>165100</xdr:colOff>
      <xdr:row>37</xdr:row>
      <xdr:rowOff>145542</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38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136669</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3017" y="6480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92329</xdr:rowOff>
    </xdr:from>
    <xdr:to>
      <xdr:col>55</xdr:col>
      <xdr:colOff>50800</xdr:colOff>
      <xdr:row>38</xdr:row>
      <xdr:rowOff>22479</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435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70756</xdr:rowOff>
    </xdr:from>
    <xdr:ext cx="378565"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4144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149479</xdr:rowOff>
    </xdr:from>
    <xdr:to>
      <xdr:col>50</xdr:col>
      <xdr:colOff>165100</xdr:colOff>
      <xdr:row>38</xdr:row>
      <xdr:rowOff>79629</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493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70756</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50017" y="65858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137668</xdr:rowOff>
    </xdr:from>
    <xdr:to>
      <xdr:col>46</xdr:col>
      <xdr:colOff>38100</xdr:colOff>
      <xdr:row>37</xdr:row>
      <xdr:rowOff>67818</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309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84345</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61017" y="60850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114427</xdr:rowOff>
    </xdr:from>
    <xdr:to>
      <xdr:col>41</xdr:col>
      <xdr:colOff>101600</xdr:colOff>
      <xdr:row>38</xdr:row>
      <xdr:rowOff>44577</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458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35704</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2017" y="65508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117856</xdr:rowOff>
    </xdr:from>
    <xdr:to>
      <xdr:col>36</xdr:col>
      <xdr:colOff>165100</xdr:colOff>
      <xdr:row>34</xdr:row>
      <xdr:rowOff>48006</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577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64533</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37428" y="5550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農林水産業費グラフ枠">
          <a:extLst>
            <a:ext uri="{FF2B5EF4-FFF2-40B4-BE49-F238E27FC236}">
              <a16:creationId xmlns:a16="http://schemas.microsoft.com/office/drawing/2014/main" id="{00000000-0008-0000-07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40716</xdr:rowOff>
    </xdr:from>
    <xdr:to>
      <xdr:col>54</xdr:col>
      <xdr:colOff>189865</xdr:colOff>
      <xdr:row>58</xdr:row>
      <xdr:rowOff>137734</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flipV="1">
          <a:off x="10475595" y="8613216"/>
          <a:ext cx="1270" cy="1468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141561</xdr:rowOff>
    </xdr:from>
    <xdr:ext cx="313932" cy="259045"/>
    <xdr:sp macro="" textlink="">
      <xdr:nvSpPr>
        <xdr:cNvPr id="338" name="農林水産業費最小値テキスト">
          <a:extLst>
            <a:ext uri="{FF2B5EF4-FFF2-40B4-BE49-F238E27FC236}">
              <a16:creationId xmlns:a16="http://schemas.microsoft.com/office/drawing/2014/main" id="{00000000-0008-0000-0700-000052010000}"/>
            </a:ext>
          </a:extLst>
        </xdr:cNvPr>
        <xdr:cNvSpPr txBox="1"/>
      </xdr:nvSpPr>
      <xdr:spPr>
        <a:xfrm>
          <a:off x="10528300" y="100856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137734</xdr:rowOff>
    </xdr:from>
    <xdr:to>
      <xdr:col>55</xdr:col>
      <xdr:colOff>88900</xdr:colOff>
      <xdr:row>58</xdr:row>
      <xdr:rowOff>137734</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10388600" y="10081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158843</xdr:rowOff>
    </xdr:from>
    <xdr:ext cx="534377" cy="259045"/>
    <xdr:sp macro="" textlink="">
      <xdr:nvSpPr>
        <xdr:cNvPr id="340" name="農林水産業費最大値テキスト">
          <a:extLst>
            <a:ext uri="{FF2B5EF4-FFF2-40B4-BE49-F238E27FC236}">
              <a16:creationId xmlns:a16="http://schemas.microsoft.com/office/drawing/2014/main" id="{00000000-0008-0000-0700-000054010000}"/>
            </a:ext>
          </a:extLst>
        </xdr:cNvPr>
        <xdr:cNvSpPr txBox="1"/>
      </xdr:nvSpPr>
      <xdr:spPr>
        <a:xfrm>
          <a:off x="10528300" y="838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40716</xdr:rowOff>
    </xdr:from>
    <xdr:to>
      <xdr:col>55</xdr:col>
      <xdr:colOff>88900</xdr:colOff>
      <xdr:row>50</xdr:row>
      <xdr:rowOff>40716</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861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151724</xdr:rowOff>
    </xdr:from>
    <xdr:to>
      <xdr:col>55</xdr:col>
      <xdr:colOff>0</xdr:colOff>
      <xdr:row>57</xdr:row>
      <xdr:rowOff>158583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9639300" y="9924374"/>
          <a:ext cx="8382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64823</xdr:rowOff>
    </xdr:from>
    <xdr:ext cx="469744" cy="259045"/>
    <xdr:sp macro="" textlink="">
      <xdr:nvSpPr>
        <xdr:cNvPr id="343" name="農林水産業費平均値テキスト">
          <a:extLst>
            <a:ext uri="{FF2B5EF4-FFF2-40B4-BE49-F238E27FC236}">
              <a16:creationId xmlns:a16="http://schemas.microsoft.com/office/drawing/2014/main" id="{00000000-0008-0000-0700-000057010000}"/>
            </a:ext>
          </a:extLst>
        </xdr:cNvPr>
        <xdr:cNvSpPr txBox="1"/>
      </xdr:nvSpPr>
      <xdr:spPr>
        <a:xfrm>
          <a:off x="10528300" y="96660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41946</xdr:rowOff>
    </xdr:from>
    <xdr:to>
      <xdr:col>55</xdr:col>
      <xdr:colOff>50800</xdr:colOff>
      <xdr:row>57</xdr:row>
      <xdr:rowOff>143546</xdr:rowOff>
    </xdr:to>
    <xdr:sp macro="" textlink="">
      <xdr:nvSpPr>
        <xdr:cNvPr id="344" name="フローチャート: 判断 343">
          <a:extLst>
            <a:ext uri="{FF2B5EF4-FFF2-40B4-BE49-F238E27FC236}">
              <a16:creationId xmlns:a16="http://schemas.microsoft.com/office/drawing/2014/main" id="{00000000-0008-0000-0700-000058010000}"/>
            </a:ext>
          </a:extLst>
        </xdr:cNvPr>
        <xdr:cNvSpPr/>
      </xdr:nvSpPr>
      <xdr:spPr>
        <a:xfrm>
          <a:off x="10426700" y="9814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128224</xdr:rowOff>
    </xdr:from>
    <xdr:to>
      <xdr:col>50</xdr:col>
      <xdr:colOff>114300</xdr:colOff>
      <xdr:row>57</xdr:row>
      <xdr:rowOff>158583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8750300" y="9900874"/>
          <a:ext cx="889000" cy="30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50450</xdr:rowOff>
    </xdr:from>
    <xdr:to>
      <xdr:col>50</xdr:col>
      <xdr:colOff>165100</xdr:colOff>
      <xdr:row>57</xdr:row>
      <xdr:rowOff>152050</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9588500" y="982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168577</xdr:rowOff>
    </xdr:from>
    <xdr:ext cx="469744"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9404428" y="959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128224</xdr:rowOff>
    </xdr:from>
    <xdr:to>
      <xdr:col>45</xdr:col>
      <xdr:colOff>177800</xdr:colOff>
      <xdr:row>57</xdr:row>
      <xdr:rowOff>166629</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7861300" y="9900874"/>
          <a:ext cx="889000" cy="38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58131</xdr:rowOff>
    </xdr:from>
    <xdr:to>
      <xdr:col>46</xdr:col>
      <xdr:colOff>38100</xdr:colOff>
      <xdr:row>57</xdr:row>
      <xdr:rowOff>159731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8699500" y="983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4808</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8515428" y="9606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166629</xdr:rowOff>
    </xdr:from>
    <xdr:to>
      <xdr:col>41</xdr:col>
      <xdr:colOff>50800</xdr:colOff>
      <xdr:row>58</xdr:row>
      <xdr:rowOff>7707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6972300" y="9939279"/>
          <a:ext cx="889000" cy="12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66818</xdr:rowOff>
    </xdr:from>
    <xdr:to>
      <xdr:col>41</xdr:col>
      <xdr:colOff>101600</xdr:colOff>
      <xdr:row>57</xdr:row>
      <xdr:rowOff>168418</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7810500" y="98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13495</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7626428" y="961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65949</xdr:rowOff>
    </xdr:from>
    <xdr:to>
      <xdr:col>36</xdr:col>
      <xdr:colOff>165100</xdr:colOff>
      <xdr:row>57</xdr:row>
      <xdr:rowOff>167549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6921500" y="983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12626</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6737428" y="9613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100924</xdr:rowOff>
    </xdr:from>
    <xdr:to>
      <xdr:col>55</xdr:col>
      <xdr:colOff>50800</xdr:colOff>
      <xdr:row>58</xdr:row>
      <xdr:rowOff>31074</xdr:rowOff>
    </xdr:to>
    <xdr:sp macro="" textlink="">
      <xdr:nvSpPr>
        <xdr:cNvPr id="361" name="楕円 360">
          <a:extLst>
            <a:ext uri="{FF2B5EF4-FFF2-40B4-BE49-F238E27FC236}">
              <a16:creationId xmlns:a16="http://schemas.microsoft.com/office/drawing/2014/main" id="{00000000-0008-0000-0700-000069010000}"/>
            </a:ext>
          </a:extLst>
        </xdr:cNvPr>
        <xdr:cNvSpPr/>
      </xdr:nvSpPr>
      <xdr:spPr>
        <a:xfrm>
          <a:off x="10426700" y="9873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79351</xdr:rowOff>
    </xdr:from>
    <xdr:ext cx="469744" cy="259045"/>
    <xdr:sp macro="" textlink="">
      <xdr:nvSpPr>
        <xdr:cNvPr id="362" name="農林水産業費該当値テキスト">
          <a:extLst>
            <a:ext uri="{FF2B5EF4-FFF2-40B4-BE49-F238E27FC236}">
              <a16:creationId xmlns:a16="http://schemas.microsoft.com/office/drawing/2014/main" id="{00000000-0008-0000-0700-00006A010000}"/>
            </a:ext>
          </a:extLst>
        </xdr:cNvPr>
        <xdr:cNvSpPr txBox="1"/>
      </xdr:nvSpPr>
      <xdr:spPr>
        <a:xfrm>
          <a:off x="10528300" y="9852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107783</xdr:rowOff>
    </xdr:from>
    <xdr:to>
      <xdr:col>50</xdr:col>
      <xdr:colOff>165100</xdr:colOff>
      <xdr:row>58</xdr:row>
      <xdr:rowOff>37933</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9588500" y="9880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29060</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04428" y="9973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77424</xdr:rowOff>
    </xdr:from>
    <xdr:to>
      <xdr:col>46</xdr:col>
      <xdr:colOff>38100</xdr:colOff>
      <xdr:row>58</xdr:row>
      <xdr:rowOff>7574</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8699500" y="985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170151</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15428" y="994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115829</xdr:rowOff>
    </xdr:from>
    <xdr:to>
      <xdr:col>41</xdr:col>
      <xdr:colOff>101600</xdr:colOff>
      <xdr:row>58</xdr:row>
      <xdr:rowOff>45979</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7810500" y="9888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37106</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26428" y="9981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128357</xdr:rowOff>
    </xdr:from>
    <xdr:to>
      <xdr:col>36</xdr:col>
      <xdr:colOff>165100</xdr:colOff>
      <xdr:row>58</xdr:row>
      <xdr:rowOff>58507</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6921500" y="9901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49634</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37428" y="9993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a:extLst>
            <a:ext uri="{FF2B5EF4-FFF2-40B4-BE49-F238E27FC236}">
              <a16:creationId xmlns:a16="http://schemas.microsoft.com/office/drawing/2014/main" id="{00000000-0008-0000-07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89065</xdr:rowOff>
    </xdr:from>
    <xdr:to>
      <xdr:col>54</xdr:col>
      <xdr:colOff>189865</xdr:colOff>
      <xdr:row>79</xdr:row>
      <xdr:rowOff>35401</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flipV="1">
          <a:off x="10475595" y="12090565"/>
          <a:ext cx="1270" cy="1489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39228</xdr:rowOff>
    </xdr:from>
    <xdr:ext cx="378565" cy="259045"/>
    <xdr:sp macro="" textlink="">
      <xdr:nvSpPr>
        <xdr:cNvPr id="395" name="商工費最小値テキスト">
          <a:extLst>
            <a:ext uri="{FF2B5EF4-FFF2-40B4-BE49-F238E27FC236}">
              <a16:creationId xmlns:a16="http://schemas.microsoft.com/office/drawing/2014/main" id="{00000000-0008-0000-0700-00008B010000}"/>
            </a:ext>
          </a:extLst>
        </xdr:cNvPr>
        <xdr:cNvSpPr txBox="1"/>
      </xdr:nvSpPr>
      <xdr:spPr>
        <a:xfrm>
          <a:off x="10528300" y="13583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35401</xdr:rowOff>
    </xdr:from>
    <xdr:to>
      <xdr:col>55</xdr:col>
      <xdr:colOff>88900</xdr:colOff>
      <xdr:row>79</xdr:row>
      <xdr:rowOff>35401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10388600" y="13579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35742</xdr:rowOff>
    </xdr:from>
    <xdr:ext cx="534377" cy="259045"/>
    <xdr:sp macro="" textlink="">
      <xdr:nvSpPr>
        <xdr:cNvPr id="397" name="商工費最大値テキスト">
          <a:extLst>
            <a:ext uri="{FF2B5EF4-FFF2-40B4-BE49-F238E27FC236}">
              <a16:creationId xmlns:a16="http://schemas.microsoft.com/office/drawing/2014/main" id="{00000000-0008-0000-0700-00008D010000}"/>
            </a:ext>
          </a:extLst>
        </xdr:cNvPr>
        <xdr:cNvSpPr txBox="1"/>
      </xdr:nvSpPr>
      <xdr:spPr>
        <a:xfrm>
          <a:off x="10528300" y="11865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78,658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89065</xdr:rowOff>
    </xdr:from>
    <xdr:to>
      <xdr:col>55</xdr:col>
      <xdr:colOff>88900</xdr:colOff>
      <xdr:row>70</xdr:row>
      <xdr:rowOff>89065</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2090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55690</xdr:rowOff>
    </xdr:from>
    <xdr:to>
      <xdr:col>55</xdr:col>
      <xdr:colOff>0</xdr:colOff>
      <xdr:row>77</xdr:row>
      <xdr:rowOff>130403</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9639300" y="13257340"/>
          <a:ext cx="838200" cy="74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148899</xdr:rowOff>
    </xdr:from>
    <xdr:ext cx="469744" cy="259045"/>
    <xdr:sp macro="" textlink="">
      <xdr:nvSpPr>
        <xdr:cNvPr id="400" name="商工費平均値テキスト">
          <a:extLst>
            <a:ext uri="{FF2B5EF4-FFF2-40B4-BE49-F238E27FC236}">
              <a16:creationId xmlns:a16="http://schemas.microsoft.com/office/drawing/2014/main" id="{00000000-0008-0000-0700-000090010000}"/>
            </a:ext>
          </a:extLst>
        </xdr:cNvPr>
        <xdr:cNvSpPr txBox="1"/>
      </xdr:nvSpPr>
      <xdr:spPr>
        <a:xfrm>
          <a:off x="10528300" y="133505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170472</xdr:rowOff>
    </xdr:from>
    <xdr:to>
      <xdr:col>55</xdr:col>
      <xdr:colOff>50800</xdr:colOff>
      <xdr:row>78</xdr:row>
      <xdr:rowOff>100622</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10426700" y="13372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55690</xdr:rowOff>
    </xdr:from>
    <xdr:to>
      <xdr:col>50</xdr:col>
      <xdr:colOff>114300</xdr:colOff>
      <xdr:row>77</xdr:row>
      <xdr:rowOff>57347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8750300" y="13257340"/>
          <a:ext cx="889000" cy="1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146431</xdr:rowOff>
    </xdr:from>
    <xdr:to>
      <xdr:col>50</xdr:col>
      <xdr:colOff>165100</xdr:colOff>
      <xdr:row>78</xdr:row>
      <xdr:rowOff>76581</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9588500" y="1334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67708</xdr:rowOff>
    </xdr:from>
    <xdr:ext cx="469744"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9404428" y="13440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57347</xdr:rowOff>
    </xdr:from>
    <xdr:to>
      <xdr:col>45</xdr:col>
      <xdr:colOff>177800</xdr:colOff>
      <xdr:row>77</xdr:row>
      <xdr:rowOff>61652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7861300" y="13258997"/>
          <a:ext cx="889000" cy="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110179</xdr:rowOff>
    </xdr:from>
    <xdr:to>
      <xdr:col>46</xdr:col>
      <xdr:colOff>38100</xdr:colOff>
      <xdr:row>78</xdr:row>
      <xdr:rowOff>40329</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8699500" y="13311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31456</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8483111" y="13404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32258</xdr:rowOff>
    </xdr:from>
    <xdr:to>
      <xdr:col>41</xdr:col>
      <xdr:colOff>50800</xdr:colOff>
      <xdr:row>77</xdr:row>
      <xdr:rowOff>61652</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6972300" y="13233908"/>
          <a:ext cx="889000" cy="29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90843</xdr:rowOff>
    </xdr:from>
    <xdr:to>
      <xdr:col>41</xdr:col>
      <xdr:colOff>101600</xdr:colOff>
      <xdr:row>78</xdr:row>
      <xdr:rowOff>20993</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7810500" y="1329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12120</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7594111" y="13385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76364</xdr:rowOff>
    </xdr:from>
    <xdr:to>
      <xdr:col>36</xdr:col>
      <xdr:colOff>165100</xdr:colOff>
      <xdr:row>78</xdr:row>
      <xdr:rowOff>6514</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6921500" y="1327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169091</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05111" y="1337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79603</xdr:rowOff>
    </xdr:from>
    <xdr:to>
      <xdr:col>55</xdr:col>
      <xdr:colOff>50800</xdr:colOff>
      <xdr:row>78</xdr:row>
      <xdr:rowOff>9753</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10426700" y="13281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102480</xdr:rowOff>
    </xdr:from>
    <xdr:ext cx="534377" cy="259045"/>
    <xdr:sp macro="" textlink="">
      <xdr:nvSpPr>
        <xdr:cNvPr id="419" name="商工費該当値テキスト">
          <a:extLst>
            <a:ext uri="{FF2B5EF4-FFF2-40B4-BE49-F238E27FC236}">
              <a16:creationId xmlns:a16="http://schemas.microsoft.com/office/drawing/2014/main" id="{00000000-0008-0000-0700-0000A3010000}"/>
            </a:ext>
          </a:extLst>
        </xdr:cNvPr>
        <xdr:cNvSpPr txBox="1"/>
      </xdr:nvSpPr>
      <xdr:spPr>
        <a:xfrm>
          <a:off x="10528300" y="13132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4890</xdr:rowOff>
    </xdr:from>
    <xdr:to>
      <xdr:col>50</xdr:col>
      <xdr:colOff>165100</xdr:colOff>
      <xdr:row>77</xdr:row>
      <xdr:rowOff>106490</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9588500" y="1320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123017</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372111" y="12981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6547</xdr:rowOff>
    </xdr:from>
    <xdr:to>
      <xdr:col>46</xdr:col>
      <xdr:colOff>38100</xdr:colOff>
      <xdr:row>77</xdr:row>
      <xdr:rowOff>108147</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8699500" y="13208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124674</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483111" y="12983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10852</xdr:rowOff>
    </xdr:from>
    <xdr:to>
      <xdr:col>41</xdr:col>
      <xdr:colOff>101600</xdr:colOff>
      <xdr:row>77</xdr:row>
      <xdr:rowOff>112452</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7810500" y="13212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128979</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594111" y="12987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152908</xdr:rowOff>
    </xdr:from>
    <xdr:to>
      <xdr:col>36</xdr:col>
      <xdr:colOff>165100</xdr:colOff>
      <xdr:row>77</xdr:row>
      <xdr:rowOff>83058</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6921500" y="1318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99585</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05111" y="12958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57423</xdr:rowOff>
    </xdr:from>
    <xdr:to>
      <xdr:col>54</xdr:col>
      <xdr:colOff>189865</xdr:colOff>
      <xdr:row>99</xdr:row>
      <xdr:rowOff>117430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659373"/>
          <a:ext cx="1270" cy="1431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121257</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709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117430</xdr:rowOff>
    </xdr:from>
    <xdr:to>
      <xdr:col>55</xdr:col>
      <xdr:colOff>88900</xdr:colOff>
      <xdr:row>99</xdr:row>
      <xdr:rowOff>117430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7090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4100</xdr:rowOff>
    </xdr:from>
    <xdr:ext cx="534377"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434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91,319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57423</xdr:rowOff>
    </xdr:from>
    <xdr:to>
      <xdr:col>55</xdr:col>
      <xdr:colOff>88900</xdr:colOff>
      <xdr:row>91</xdr:row>
      <xdr:rowOff>57423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659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7455</xdr:rowOff>
    </xdr:from>
    <xdr:to>
      <xdr:col>55</xdr:col>
      <xdr:colOff>0</xdr:colOff>
      <xdr:row>97</xdr:row>
      <xdr:rowOff>136080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638105"/>
          <a:ext cx="838200" cy="128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130218</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417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107341</xdr:rowOff>
    </xdr:from>
    <xdr:to>
      <xdr:col>55</xdr:col>
      <xdr:colOff>50800</xdr:colOff>
      <xdr:row>97</xdr:row>
      <xdr:rowOff>37491</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56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22276</xdr:rowOff>
    </xdr:from>
    <xdr:to>
      <xdr:col>50</xdr:col>
      <xdr:colOff>114300</xdr:colOff>
      <xdr:row>97</xdr:row>
      <xdr:rowOff>136080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8750300" y="16652926"/>
          <a:ext cx="889000" cy="113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123267</xdr:rowOff>
    </xdr:from>
    <xdr:to>
      <xdr:col>50</xdr:col>
      <xdr:colOff>165100</xdr:colOff>
      <xdr:row>97</xdr:row>
      <xdr:rowOff>53417</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58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69944</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357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88531</xdr:rowOff>
    </xdr:from>
    <xdr:to>
      <xdr:col>45</xdr:col>
      <xdr:colOff>177800</xdr:colOff>
      <xdr:row>97</xdr:row>
      <xdr:rowOff>22276</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7861300" y="16547731"/>
          <a:ext cx="889000" cy="105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136316</xdr:rowOff>
    </xdr:from>
    <xdr:to>
      <xdr:col>46</xdr:col>
      <xdr:colOff>38100</xdr:colOff>
      <xdr:row>97</xdr:row>
      <xdr:rowOff>66466</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595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82993</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370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171056</xdr:rowOff>
    </xdr:from>
    <xdr:to>
      <xdr:col>41</xdr:col>
      <xdr:colOff>50800</xdr:colOff>
      <xdr:row>96</xdr:row>
      <xdr:rowOff>88531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6972300" y="16458806"/>
          <a:ext cx="889000" cy="88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127724</xdr:rowOff>
    </xdr:from>
    <xdr:to>
      <xdr:col>41</xdr:col>
      <xdr:colOff>101600</xdr:colOff>
      <xdr:row>97</xdr:row>
      <xdr:rowOff>57874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586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49001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679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156680</xdr:rowOff>
    </xdr:from>
    <xdr:to>
      <xdr:col>36</xdr:col>
      <xdr:colOff>165100</xdr:colOff>
      <xdr:row>97</xdr:row>
      <xdr:rowOff>86830</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61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77957</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708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128105</xdr:rowOff>
    </xdr:from>
    <xdr:to>
      <xdr:col>55</xdr:col>
      <xdr:colOff>50800</xdr:colOff>
      <xdr:row>97</xdr:row>
      <xdr:rowOff>58255</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58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106532</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565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85280</xdr:rowOff>
    </xdr:from>
    <xdr:to>
      <xdr:col>50</xdr:col>
      <xdr:colOff>165100</xdr:colOff>
      <xdr:row>98</xdr:row>
      <xdr:rowOff>15430</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71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6557</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808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142926</xdr:rowOff>
    </xdr:from>
    <xdr:to>
      <xdr:col>46</xdr:col>
      <xdr:colOff>38100</xdr:colOff>
      <xdr:row>97</xdr:row>
      <xdr:rowOff>73076</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602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64203</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694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37731</xdr:rowOff>
    </xdr:from>
    <xdr:to>
      <xdr:col>41</xdr:col>
      <xdr:colOff>101600</xdr:colOff>
      <xdr:row>96</xdr:row>
      <xdr:rowOff>139331</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496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155858</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272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120256</xdr:rowOff>
    </xdr:from>
    <xdr:to>
      <xdr:col>36</xdr:col>
      <xdr:colOff>165100</xdr:colOff>
      <xdr:row>96</xdr:row>
      <xdr:rowOff>50406</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40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66933</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183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a:extLst>
            <a:ext uri="{FF2B5EF4-FFF2-40B4-BE49-F238E27FC236}">
              <a16:creationId xmlns:a16="http://schemas.microsoft.com/office/drawing/2014/main" id="{00000000-0008-0000-07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114828</xdr:rowOff>
    </xdr:from>
    <xdr:to>
      <xdr:col>85</xdr:col>
      <xdr:colOff>126364</xdr:colOff>
      <xdr:row>38</xdr:row>
      <xdr:rowOff>162468</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6317595" y="5258328"/>
          <a:ext cx="1269" cy="141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166295</xdr:rowOff>
    </xdr:from>
    <xdr:ext cx="469744" cy="259045"/>
    <xdr:sp macro="" textlink="">
      <xdr:nvSpPr>
        <xdr:cNvPr id="509" name="消防費最小値テキスト">
          <a:extLst>
            <a:ext uri="{FF2B5EF4-FFF2-40B4-BE49-F238E27FC236}">
              <a16:creationId xmlns:a16="http://schemas.microsoft.com/office/drawing/2014/main" id="{00000000-0008-0000-0700-0000FD010000}"/>
            </a:ext>
          </a:extLst>
        </xdr:cNvPr>
        <xdr:cNvSpPr txBox="1"/>
      </xdr:nvSpPr>
      <xdr:spPr>
        <a:xfrm>
          <a:off x="16370300" y="6681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162468</xdr:rowOff>
    </xdr:from>
    <xdr:to>
      <xdr:col>86</xdr:col>
      <xdr:colOff>25400</xdr:colOff>
      <xdr:row>38</xdr:row>
      <xdr:rowOff>162468</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6677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61505</xdr:rowOff>
    </xdr:from>
    <xdr:ext cx="534377" cy="259045"/>
    <xdr:sp macro="" textlink="">
      <xdr:nvSpPr>
        <xdr:cNvPr id="511" name="消防費最大値テキスト">
          <a:extLst>
            <a:ext uri="{FF2B5EF4-FFF2-40B4-BE49-F238E27FC236}">
              <a16:creationId xmlns:a16="http://schemas.microsoft.com/office/drawing/2014/main" id="{00000000-0008-0000-0700-0000FF010000}"/>
            </a:ext>
          </a:extLst>
        </xdr:cNvPr>
        <xdr:cNvSpPr txBox="1"/>
      </xdr:nvSpPr>
      <xdr:spPr>
        <a:xfrm>
          <a:off x="16370300" y="5033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114828</xdr:rowOff>
    </xdr:from>
    <xdr:to>
      <xdr:col>86</xdr:col>
      <xdr:colOff>25400</xdr:colOff>
      <xdr:row>30</xdr:row>
      <xdr:rowOff>114828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5258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62890</xdr:rowOff>
    </xdr:from>
    <xdr:to>
      <xdr:col>85</xdr:col>
      <xdr:colOff>127000</xdr:colOff>
      <xdr:row>37</xdr:row>
      <xdr:rowOff>43597</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5481300" y="6063640"/>
          <a:ext cx="838200" cy="323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67236</xdr:rowOff>
    </xdr:from>
    <xdr:ext cx="534377" cy="259045"/>
    <xdr:sp macro="" textlink="">
      <xdr:nvSpPr>
        <xdr:cNvPr id="514" name="消防費平均値テキスト">
          <a:extLst>
            <a:ext uri="{FF2B5EF4-FFF2-40B4-BE49-F238E27FC236}">
              <a16:creationId xmlns:a16="http://schemas.microsoft.com/office/drawing/2014/main" id="{00000000-0008-0000-0700-000002020000}"/>
            </a:ext>
          </a:extLst>
        </xdr:cNvPr>
        <xdr:cNvSpPr txBox="1"/>
      </xdr:nvSpPr>
      <xdr:spPr>
        <a:xfrm>
          <a:off x="16370300" y="60679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88809</xdr:rowOff>
    </xdr:from>
    <xdr:to>
      <xdr:col>85</xdr:col>
      <xdr:colOff>177800</xdr:colOff>
      <xdr:row>36</xdr:row>
      <xdr:rowOff>18959</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6268700" y="6089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165669</xdr:rowOff>
    </xdr:from>
    <xdr:to>
      <xdr:col>81</xdr:col>
      <xdr:colOff>50800</xdr:colOff>
      <xdr:row>37</xdr:row>
      <xdr:rowOff>43597</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4592300" y="6337869"/>
          <a:ext cx="889000" cy="49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87711</xdr:rowOff>
    </xdr:from>
    <xdr:to>
      <xdr:col>81</xdr:col>
      <xdr:colOff>101600</xdr:colOff>
      <xdr:row>37</xdr:row>
      <xdr:rowOff>17861</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5430500" y="6259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34388</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5214111" y="6035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165669</xdr:rowOff>
    </xdr:from>
    <xdr:to>
      <xdr:col>76</xdr:col>
      <xdr:colOff>114300</xdr:colOff>
      <xdr:row>38</xdr:row>
      <xdr:rowOff>35092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3703300" y="6337869"/>
          <a:ext cx="889000" cy="212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91369</xdr:rowOff>
    </xdr:from>
    <xdr:to>
      <xdr:col>76</xdr:col>
      <xdr:colOff>165100</xdr:colOff>
      <xdr:row>37</xdr:row>
      <xdr:rowOff>21519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4541500" y="6263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38046</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4325111" y="6038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35092</xdr:rowOff>
    </xdr:from>
    <xdr:to>
      <xdr:col>71</xdr:col>
      <xdr:colOff>177800</xdr:colOff>
      <xdr:row>38</xdr:row>
      <xdr:rowOff>110439</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2814300" y="6550192"/>
          <a:ext cx="889000" cy="75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88077</xdr:rowOff>
    </xdr:from>
    <xdr:to>
      <xdr:col>72</xdr:col>
      <xdr:colOff>38100</xdr:colOff>
      <xdr:row>37</xdr:row>
      <xdr:rowOff>18227</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3652500" y="626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34754</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436111" y="6035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25898</xdr:rowOff>
    </xdr:from>
    <xdr:to>
      <xdr:col>67</xdr:col>
      <xdr:colOff>101600</xdr:colOff>
      <xdr:row>36</xdr:row>
      <xdr:rowOff>127498</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2763500" y="6198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144025</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547111" y="5973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12090</xdr:rowOff>
    </xdr:from>
    <xdr:to>
      <xdr:col>85</xdr:col>
      <xdr:colOff>177800</xdr:colOff>
      <xdr:row>35</xdr:row>
      <xdr:rowOff>113690</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6268700" y="601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34967</xdr:rowOff>
    </xdr:from>
    <xdr:ext cx="534377" cy="259045"/>
    <xdr:sp macro="" textlink="">
      <xdr:nvSpPr>
        <xdr:cNvPr id="533" name="消防費該当値テキスト">
          <a:extLst>
            <a:ext uri="{FF2B5EF4-FFF2-40B4-BE49-F238E27FC236}">
              <a16:creationId xmlns:a16="http://schemas.microsoft.com/office/drawing/2014/main" id="{00000000-0008-0000-0700-000015020000}"/>
            </a:ext>
          </a:extLst>
        </xdr:cNvPr>
        <xdr:cNvSpPr txBox="1"/>
      </xdr:nvSpPr>
      <xdr:spPr>
        <a:xfrm>
          <a:off x="16370300" y="5864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164247</xdr:rowOff>
    </xdr:from>
    <xdr:to>
      <xdr:col>81</xdr:col>
      <xdr:colOff>101600</xdr:colOff>
      <xdr:row>37</xdr:row>
      <xdr:rowOff>94397</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5430500" y="6336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85524</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14111" y="6429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114869</xdr:rowOff>
    </xdr:from>
    <xdr:to>
      <xdr:col>76</xdr:col>
      <xdr:colOff>165100</xdr:colOff>
      <xdr:row>37</xdr:row>
      <xdr:rowOff>45019</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4541500" y="6287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36146</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325111" y="6379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155743</xdr:rowOff>
    </xdr:from>
    <xdr:to>
      <xdr:col>72</xdr:col>
      <xdr:colOff>38100</xdr:colOff>
      <xdr:row>38</xdr:row>
      <xdr:rowOff>85892</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3652500" y="649939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77019</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6592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59639</xdr:rowOff>
    </xdr:from>
    <xdr:to>
      <xdr:col>67</xdr:col>
      <xdr:colOff>101600</xdr:colOff>
      <xdr:row>38</xdr:row>
      <xdr:rowOff>161239</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2763500" y="657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152366</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6667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110417</xdr:rowOff>
    </xdr:from>
    <xdr:to>
      <xdr:col>85</xdr:col>
      <xdr:colOff>126364</xdr:colOff>
      <xdr:row>59</xdr:row>
      <xdr:rowOff>51301</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flipV="1">
          <a:off x="16317595" y="8682917"/>
          <a:ext cx="1269" cy="1483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55128</xdr:rowOff>
    </xdr:from>
    <xdr:ext cx="534377" cy="259045"/>
    <xdr:sp macro="" textlink="">
      <xdr:nvSpPr>
        <xdr:cNvPr id="565" name="教育費最小値テキスト">
          <a:extLst>
            <a:ext uri="{FF2B5EF4-FFF2-40B4-BE49-F238E27FC236}">
              <a16:creationId xmlns:a16="http://schemas.microsoft.com/office/drawing/2014/main" id="{00000000-0008-0000-0700-000035020000}"/>
            </a:ext>
          </a:extLst>
        </xdr:cNvPr>
        <xdr:cNvSpPr txBox="1"/>
      </xdr:nvSpPr>
      <xdr:spPr>
        <a:xfrm>
          <a:off x="16370300" y="1017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51301</xdr:rowOff>
    </xdr:from>
    <xdr:to>
      <xdr:col>86</xdr:col>
      <xdr:colOff>25400</xdr:colOff>
      <xdr:row>59</xdr:row>
      <xdr:rowOff>51301</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10166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57094</xdr:rowOff>
    </xdr:from>
    <xdr:ext cx="599010" cy="259045"/>
    <xdr:sp macro="" textlink="">
      <xdr:nvSpPr>
        <xdr:cNvPr id="567" name="教育費最大値テキスト">
          <a:extLst>
            <a:ext uri="{FF2B5EF4-FFF2-40B4-BE49-F238E27FC236}">
              <a16:creationId xmlns:a16="http://schemas.microsoft.com/office/drawing/2014/main" id="{00000000-0008-0000-0700-000037020000}"/>
            </a:ext>
          </a:extLst>
        </xdr:cNvPr>
        <xdr:cNvSpPr txBox="1"/>
      </xdr:nvSpPr>
      <xdr:spPr>
        <a:xfrm>
          <a:off x="16370300" y="8458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101,281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110417</xdr:rowOff>
    </xdr:from>
    <xdr:to>
      <xdr:col>86</xdr:col>
      <xdr:colOff>25400</xdr:colOff>
      <xdr:row>50</xdr:row>
      <xdr:rowOff>110417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8682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169532</xdr:rowOff>
    </xdr:from>
    <xdr:to>
      <xdr:col>85</xdr:col>
      <xdr:colOff>127000</xdr:colOff>
      <xdr:row>55</xdr:row>
      <xdr:rowOff>78458</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5481300" y="9256382"/>
          <a:ext cx="838200" cy="251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76791</xdr:rowOff>
    </xdr:from>
    <xdr:ext cx="534377" cy="259045"/>
    <xdr:sp macro="" textlink="">
      <xdr:nvSpPr>
        <xdr:cNvPr id="570" name="教育費平均値テキスト">
          <a:extLst>
            <a:ext uri="{FF2B5EF4-FFF2-40B4-BE49-F238E27FC236}">
              <a16:creationId xmlns:a16="http://schemas.microsoft.com/office/drawing/2014/main" id="{00000000-0008-0000-0700-00003A020000}"/>
            </a:ext>
          </a:extLst>
        </xdr:cNvPr>
        <xdr:cNvSpPr txBox="1"/>
      </xdr:nvSpPr>
      <xdr:spPr>
        <a:xfrm>
          <a:off x="16370300" y="96779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98364</xdr:rowOff>
    </xdr:from>
    <xdr:to>
      <xdr:col>85</xdr:col>
      <xdr:colOff>177800</xdr:colOff>
      <xdr:row>57</xdr:row>
      <xdr:rowOff>28514</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6268700" y="9699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169532</xdr:rowOff>
    </xdr:from>
    <xdr:to>
      <xdr:col>81</xdr:col>
      <xdr:colOff>50800</xdr:colOff>
      <xdr:row>58</xdr:row>
      <xdr:rowOff>84516</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4592300" y="9256382"/>
          <a:ext cx="889000" cy="772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50312</xdr:rowOff>
    </xdr:from>
    <xdr:to>
      <xdr:col>81</xdr:col>
      <xdr:colOff>101600</xdr:colOff>
      <xdr:row>57</xdr:row>
      <xdr:rowOff>151912</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5430500" y="9822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143039</xdr:rowOff>
    </xdr:from>
    <xdr:ext cx="534377"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5214111" y="9915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84516</xdr:rowOff>
    </xdr:from>
    <xdr:to>
      <xdr:col>76</xdr:col>
      <xdr:colOff>114300</xdr:colOff>
      <xdr:row>59</xdr:row>
      <xdr:rowOff>75120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3703300" y="10028616"/>
          <a:ext cx="889000" cy="162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113132</xdr:rowOff>
    </xdr:from>
    <xdr:to>
      <xdr:col>76</xdr:col>
      <xdr:colOff>165100</xdr:colOff>
      <xdr:row>58</xdr:row>
      <xdr:rowOff>43282</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4541500" y="9885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59809</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4325111" y="9661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49129</xdr:rowOff>
    </xdr:from>
    <xdr:to>
      <xdr:col>71</xdr:col>
      <xdr:colOff>177800</xdr:colOff>
      <xdr:row>59</xdr:row>
      <xdr:rowOff>75120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814300" y="9650329"/>
          <a:ext cx="889000" cy="54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143535</xdr:rowOff>
    </xdr:from>
    <xdr:to>
      <xdr:col>72</xdr:col>
      <xdr:colOff>38100</xdr:colOff>
      <xdr:row>58</xdr:row>
      <xdr:rowOff>73685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3652500" y="991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90212</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3436111" y="9691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5027</xdr:rowOff>
    </xdr:from>
    <xdr:to>
      <xdr:col>67</xdr:col>
      <xdr:colOff>101600</xdr:colOff>
      <xdr:row>57</xdr:row>
      <xdr:rowOff>106627</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2763500" y="977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97754</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2547111" y="987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27658</xdr:rowOff>
    </xdr:from>
    <xdr:to>
      <xdr:col>85</xdr:col>
      <xdr:colOff>177800</xdr:colOff>
      <xdr:row>55</xdr:row>
      <xdr:rowOff>129258</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6268700" y="945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50535</xdr:rowOff>
    </xdr:from>
    <xdr:ext cx="534377" cy="259045"/>
    <xdr:sp macro="" textlink="">
      <xdr:nvSpPr>
        <xdr:cNvPr id="589" name="教育費該当値テキスト">
          <a:extLst>
            <a:ext uri="{FF2B5EF4-FFF2-40B4-BE49-F238E27FC236}">
              <a16:creationId xmlns:a16="http://schemas.microsoft.com/office/drawing/2014/main" id="{00000000-0008-0000-0700-00004D020000}"/>
            </a:ext>
          </a:extLst>
        </xdr:cNvPr>
        <xdr:cNvSpPr txBox="1"/>
      </xdr:nvSpPr>
      <xdr:spPr>
        <a:xfrm>
          <a:off x="16370300" y="9308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118732</xdr:rowOff>
    </xdr:from>
    <xdr:to>
      <xdr:col>81</xdr:col>
      <xdr:colOff>101600</xdr:colOff>
      <xdr:row>54</xdr:row>
      <xdr:rowOff>48882</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5430500" y="9205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65409</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8980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33716</xdr:rowOff>
    </xdr:from>
    <xdr:to>
      <xdr:col>76</xdr:col>
      <xdr:colOff>165100</xdr:colOff>
      <xdr:row>58</xdr:row>
      <xdr:rowOff>135316</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4541500" y="997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126443</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10070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24320</xdr:rowOff>
    </xdr:from>
    <xdr:to>
      <xdr:col>72</xdr:col>
      <xdr:colOff>38100</xdr:colOff>
      <xdr:row>59</xdr:row>
      <xdr:rowOff>125920</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3652500" y="1013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117047</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10232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169779</xdr:rowOff>
    </xdr:from>
    <xdr:to>
      <xdr:col>67</xdr:col>
      <xdr:colOff>101600</xdr:colOff>
      <xdr:row>56</xdr:row>
      <xdr:rowOff>99929</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2763500" y="959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116456</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374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災害復旧費グラフ枠">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169818</xdr:rowOff>
    </xdr:from>
    <xdr:to>
      <xdr:col>85</xdr:col>
      <xdr:colOff>126364</xdr:colOff>
      <xdr:row>78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flipV="1">
          <a:off x="16317595" y="12171318"/>
          <a:ext cx="1269" cy="1227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29449</xdr:rowOff>
    </xdr:from>
    <xdr:ext cx="249299" cy="259045"/>
    <xdr:sp macro="" textlink="">
      <xdr:nvSpPr>
        <xdr:cNvPr id="618" name="災害復旧費最小値テキスト">
          <a:extLst>
            <a:ext uri="{FF2B5EF4-FFF2-40B4-BE49-F238E27FC236}">
              <a16:creationId xmlns:a16="http://schemas.microsoft.com/office/drawing/2014/main" id="{00000000-0008-0000-0700-00006A020000}"/>
            </a:ext>
          </a:extLst>
        </xdr:cNvPr>
        <xdr:cNvSpPr txBox="1"/>
      </xdr:nvSpPr>
      <xdr:spPr>
        <a:xfrm>
          <a:off x="16370300" y="13402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116495</xdr:rowOff>
    </xdr:from>
    <xdr:ext cx="534377" cy="259045"/>
    <xdr:sp macro="" textlink="">
      <xdr:nvSpPr>
        <xdr:cNvPr id="620" name="災害復旧費最大値テキスト">
          <a:extLst>
            <a:ext uri="{FF2B5EF4-FFF2-40B4-BE49-F238E27FC236}">
              <a16:creationId xmlns:a16="http://schemas.microsoft.com/office/drawing/2014/main" id="{00000000-0008-0000-0700-00006C020000}"/>
            </a:ext>
          </a:extLst>
        </xdr:cNvPr>
        <xdr:cNvSpPr txBox="1"/>
      </xdr:nvSpPr>
      <xdr:spPr>
        <a:xfrm>
          <a:off x="16370300" y="1194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21,473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169818</xdr:rowOff>
    </xdr:from>
    <xdr:to>
      <xdr:col>86</xdr:col>
      <xdr:colOff>25400</xdr:colOff>
      <xdr:row>70</xdr:row>
      <xdr:rowOff>169818</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2171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27343</xdr:rowOff>
    </xdr:from>
    <xdr:to>
      <xdr:col>85</xdr:col>
      <xdr:colOff>127000</xdr:colOff>
      <xdr:row>77</xdr:row>
      <xdr:rowOff>125013</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flipV="1">
          <a:off x="15481300" y="13228993"/>
          <a:ext cx="838200" cy="97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73899</xdr:rowOff>
    </xdr:from>
    <xdr:ext cx="378565" cy="259045"/>
    <xdr:sp macro="" textlink="">
      <xdr:nvSpPr>
        <xdr:cNvPr id="623" name="災害復旧費平均値テキスト">
          <a:extLst>
            <a:ext uri="{FF2B5EF4-FFF2-40B4-BE49-F238E27FC236}">
              <a16:creationId xmlns:a16="http://schemas.microsoft.com/office/drawing/2014/main" id="{00000000-0008-0000-0700-00006F020000}"/>
            </a:ext>
          </a:extLst>
        </xdr:cNvPr>
        <xdr:cNvSpPr txBox="1"/>
      </xdr:nvSpPr>
      <xdr:spPr>
        <a:xfrm>
          <a:off x="16370300" y="132755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95472</xdr:rowOff>
    </xdr:from>
    <xdr:to>
      <xdr:col>85</xdr:col>
      <xdr:colOff>177800</xdr:colOff>
      <xdr:row>78</xdr:row>
      <xdr:rowOff>25622</xdr:rowOff>
    </xdr:to>
    <xdr:sp macro="" textlink="">
      <xdr:nvSpPr>
        <xdr:cNvPr id="624" name="フローチャート: 判断 623">
          <a:extLst>
            <a:ext uri="{FF2B5EF4-FFF2-40B4-BE49-F238E27FC236}">
              <a16:creationId xmlns:a16="http://schemas.microsoft.com/office/drawing/2014/main" id="{00000000-0008-0000-0700-000070020000}"/>
            </a:ext>
          </a:extLst>
        </xdr:cNvPr>
        <xdr:cNvSpPr/>
      </xdr:nvSpPr>
      <xdr:spPr>
        <a:xfrm>
          <a:off x="16268700" y="1329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125013</xdr:rowOff>
    </xdr:from>
    <xdr:to>
      <xdr:col>81</xdr:col>
      <xdr:colOff>50800</xdr:colOff>
      <xdr:row>77</xdr:row>
      <xdr:rowOff>164788</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4592300" y="13326663"/>
          <a:ext cx="889000" cy="39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102330</xdr:rowOff>
    </xdr:from>
    <xdr:to>
      <xdr:col>81</xdr:col>
      <xdr:colOff>101600</xdr:colOff>
      <xdr:row>78</xdr:row>
      <xdr:rowOff>32480</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5430500" y="1330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23607</xdr:rowOff>
    </xdr:from>
    <xdr:ext cx="378565"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5292017" y="133967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164788</xdr:rowOff>
    </xdr:from>
    <xdr:to>
      <xdr:col>76</xdr:col>
      <xdr:colOff>114300</xdr:colOff>
      <xdr:row>78</xdr:row>
      <xdr:rowOff>9055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3703300" y="13366438"/>
          <a:ext cx="889000" cy="15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105930</xdr:rowOff>
    </xdr:from>
    <xdr:to>
      <xdr:col>76</xdr:col>
      <xdr:colOff>165100</xdr:colOff>
      <xdr:row>78</xdr:row>
      <xdr:rowOff>36080</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4541500" y="1330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52607</xdr:rowOff>
    </xdr:from>
    <xdr:ext cx="378565"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4403017" y="13082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170332</xdr:rowOff>
    </xdr:from>
    <xdr:to>
      <xdr:col>71</xdr:col>
      <xdr:colOff>177800</xdr:colOff>
      <xdr:row>78</xdr:row>
      <xdr:rowOff>9055</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814300" y="13371982"/>
          <a:ext cx="889000" cy="10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105817</xdr:rowOff>
    </xdr:from>
    <xdr:to>
      <xdr:col>72</xdr:col>
      <xdr:colOff>38100</xdr:colOff>
      <xdr:row>78</xdr:row>
      <xdr:rowOff>35967</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3652500" y="1330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52494</xdr:rowOff>
    </xdr:from>
    <xdr:ext cx="378565"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3514017" y="130826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86785</xdr:rowOff>
    </xdr:from>
    <xdr:to>
      <xdr:col>67</xdr:col>
      <xdr:colOff>101600</xdr:colOff>
      <xdr:row>78</xdr:row>
      <xdr:rowOff>16935</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2763500" y="13288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33462</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2579428" y="13063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147993</xdr:rowOff>
    </xdr:from>
    <xdr:to>
      <xdr:col>85</xdr:col>
      <xdr:colOff>177800</xdr:colOff>
      <xdr:row>77</xdr:row>
      <xdr:rowOff>78143</xdr:rowOff>
    </xdr:to>
    <xdr:sp macro="" textlink="">
      <xdr:nvSpPr>
        <xdr:cNvPr id="641" name="楕円 640">
          <a:extLst>
            <a:ext uri="{FF2B5EF4-FFF2-40B4-BE49-F238E27FC236}">
              <a16:creationId xmlns:a16="http://schemas.microsoft.com/office/drawing/2014/main" id="{00000000-0008-0000-0700-000081020000}"/>
            </a:ext>
          </a:extLst>
        </xdr:cNvPr>
        <xdr:cNvSpPr/>
      </xdr:nvSpPr>
      <xdr:spPr>
        <a:xfrm>
          <a:off x="16268700" y="13178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170870</xdr:rowOff>
    </xdr:from>
    <xdr:ext cx="469744" cy="259045"/>
    <xdr:sp macro="" textlink="">
      <xdr:nvSpPr>
        <xdr:cNvPr id="642" name="災害復旧費該当値テキスト">
          <a:extLst>
            <a:ext uri="{FF2B5EF4-FFF2-40B4-BE49-F238E27FC236}">
              <a16:creationId xmlns:a16="http://schemas.microsoft.com/office/drawing/2014/main" id="{00000000-0008-0000-0700-000082020000}"/>
            </a:ext>
          </a:extLst>
        </xdr:cNvPr>
        <xdr:cNvSpPr txBox="1"/>
      </xdr:nvSpPr>
      <xdr:spPr>
        <a:xfrm>
          <a:off x="16370300" y="13029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74213</xdr:rowOff>
    </xdr:from>
    <xdr:to>
      <xdr:col>81</xdr:col>
      <xdr:colOff>101600</xdr:colOff>
      <xdr:row>78</xdr:row>
      <xdr:rowOff>4363</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5430500" y="13275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20890</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46428" y="13051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113988</xdr:rowOff>
    </xdr:from>
    <xdr:to>
      <xdr:col>76</xdr:col>
      <xdr:colOff>165100</xdr:colOff>
      <xdr:row>78</xdr:row>
      <xdr:rowOff>44138</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4541500" y="1331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35265</xdr:rowOff>
    </xdr:from>
    <xdr:ext cx="378565"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3017" y="134083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129705</xdr:rowOff>
    </xdr:from>
    <xdr:to>
      <xdr:col>72</xdr:col>
      <xdr:colOff>38100</xdr:colOff>
      <xdr:row>78</xdr:row>
      <xdr:rowOff>59855</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3652500" y="13331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50982</xdr:rowOff>
    </xdr:from>
    <xdr:ext cx="378565"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4017" y="134240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119532</xdr:rowOff>
    </xdr:from>
    <xdr:to>
      <xdr:col>67</xdr:col>
      <xdr:colOff>101600</xdr:colOff>
      <xdr:row>78</xdr:row>
      <xdr:rowOff>49682</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2763500" y="13321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40809</xdr:rowOff>
    </xdr:from>
    <xdr:ext cx="378565"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5017" y="134139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30581</xdr:rowOff>
    </xdr:from>
    <xdr:to>
      <xdr:col>85</xdr:col>
      <xdr:colOff>126364</xdr:colOff>
      <xdr:row>97</xdr:row>
      <xdr:rowOff>146120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632531"/>
          <a:ext cx="1269" cy="1144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149947</xdr:rowOff>
    </xdr:from>
    <xdr:ext cx="534377"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780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146120</xdr:rowOff>
    </xdr:from>
    <xdr:to>
      <xdr:col>86</xdr:col>
      <xdr:colOff>25400</xdr:colOff>
      <xdr:row>97</xdr:row>
      <xdr:rowOff>146120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776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148708</xdr:rowOff>
    </xdr:from>
    <xdr:ext cx="534377"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407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72,728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30581</xdr:rowOff>
    </xdr:from>
    <xdr:to>
      <xdr:col>86</xdr:col>
      <xdr:colOff>25400</xdr:colOff>
      <xdr:row>91</xdr:row>
      <xdr:rowOff>30581</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632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80530</xdr:rowOff>
    </xdr:from>
    <xdr:to>
      <xdr:col>85</xdr:col>
      <xdr:colOff>127000</xdr:colOff>
      <xdr:row>95</xdr:row>
      <xdr:rowOff>134976</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5481300" y="16368280"/>
          <a:ext cx="838200" cy="54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68763</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1850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45886</xdr:rowOff>
    </xdr:from>
    <xdr:to>
      <xdr:col>85</xdr:col>
      <xdr:colOff>177800</xdr:colOff>
      <xdr:row>95</xdr:row>
      <xdr:rowOff>147486</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333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70129</xdr:rowOff>
    </xdr:from>
    <xdr:to>
      <xdr:col>81</xdr:col>
      <xdr:colOff>50800</xdr:colOff>
      <xdr:row>95</xdr:row>
      <xdr:rowOff>80530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4592300" y="16357879"/>
          <a:ext cx="889000" cy="10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30435</xdr:rowOff>
    </xdr:from>
    <xdr:to>
      <xdr:col>81</xdr:col>
      <xdr:colOff>101600</xdr:colOff>
      <xdr:row>95</xdr:row>
      <xdr:rowOff>132035</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31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123162</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41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70129</xdr:rowOff>
    </xdr:from>
    <xdr:to>
      <xdr:col>76</xdr:col>
      <xdr:colOff>114300</xdr:colOff>
      <xdr:row>95</xdr:row>
      <xdr:rowOff>133186</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3703300" y="16357879"/>
          <a:ext cx="889000" cy="63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20453</xdr:rowOff>
    </xdr:from>
    <xdr:to>
      <xdr:col>76</xdr:col>
      <xdr:colOff>165100</xdr:colOff>
      <xdr:row>95</xdr:row>
      <xdr:rowOff>122053</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30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113180</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400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133186</xdr:rowOff>
    </xdr:from>
    <xdr:to>
      <xdr:col>71</xdr:col>
      <xdr:colOff>177800</xdr:colOff>
      <xdr:row>96</xdr:row>
      <xdr:rowOff>40393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2814300" y="16420936"/>
          <a:ext cx="889000" cy="78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30798</xdr:rowOff>
    </xdr:from>
    <xdr:to>
      <xdr:col>72</xdr:col>
      <xdr:colOff>38100</xdr:colOff>
      <xdr:row>95</xdr:row>
      <xdr:rowOff>132398</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148925</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093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67221</xdr:rowOff>
    </xdr:from>
    <xdr:to>
      <xdr:col>67</xdr:col>
      <xdr:colOff>101600</xdr:colOff>
      <xdr:row>95</xdr:row>
      <xdr:rowOff>168821</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35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13898</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130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84176</xdr:rowOff>
    </xdr:from>
    <xdr:to>
      <xdr:col>85</xdr:col>
      <xdr:colOff>177800</xdr:colOff>
      <xdr:row>96</xdr:row>
      <xdr:rowOff>14326</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371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62603</xdr:rowOff>
    </xdr:from>
    <xdr:ext cx="534377"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350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29730</xdr:rowOff>
    </xdr:from>
    <xdr:to>
      <xdr:col>81</xdr:col>
      <xdr:colOff>101600</xdr:colOff>
      <xdr:row>95</xdr:row>
      <xdr:rowOff>131330</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31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147857</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092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19329</xdr:rowOff>
    </xdr:from>
    <xdr:to>
      <xdr:col>76</xdr:col>
      <xdr:colOff>165100</xdr:colOff>
      <xdr:row>95</xdr:row>
      <xdr:rowOff>120929</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307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137456</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082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82386</xdr:rowOff>
    </xdr:from>
    <xdr:to>
      <xdr:col>72</xdr:col>
      <xdr:colOff>38100</xdr:colOff>
      <xdr:row>96</xdr:row>
      <xdr:rowOff>12536</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37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3663</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462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161043</xdr:rowOff>
    </xdr:from>
    <xdr:to>
      <xdr:col>67</xdr:col>
      <xdr:colOff>101600</xdr:colOff>
      <xdr:row>96</xdr:row>
      <xdr:rowOff>91193</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448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82320</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541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31801</xdr:rowOff>
    </xdr:from>
    <xdr:to>
      <xdr:col>116</xdr:col>
      <xdr:colOff>62864</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flipV="1">
          <a:off x="22159595" y="5175301"/>
          <a:ext cx="1269" cy="1479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158665</xdr:rowOff>
    </xdr:from>
    <xdr:ext cx="249299" cy="259045"/>
    <xdr:sp macro="" textlink="">
      <xdr:nvSpPr>
        <xdr:cNvPr id="730" name="諸支出金最小値テキスト">
          <a:extLst>
            <a:ext uri="{FF2B5EF4-FFF2-40B4-BE49-F238E27FC236}">
              <a16:creationId xmlns:a16="http://schemas.microsoft.com/office/drawing/2014/main" id="{00000000-0008-0000-0700-0000DA020000}"/>
            </a:ext>
          </a:extLst>
        </xdr:cNvPr>
        <xdr:cNvSpPr txBox="1"/>
      </xdr:nvSpPr>
      <xdr:spPr>
        <a:xfrm>
          <a:off x="22212300" y="6673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149928</xdr:rowOff>
    </xdr:from>
    <xdr:ext cx="469744" cy="259045"/>
    <xdr:sp macro="" textlink="">
      <xdr:nvSpPr>
        <xdr:cNvPr id="732" name="諸支出金最大値テキスト">
          <a:extLst>
            <a:ext uri="{FF2B5EF4-FFF2-40B4-BE49-F238E27FC236}">
              <a16:creationId xmlns:a16="http://schemas.microsoft.com/office/drawing/2014/main" id="{00000000-0008-0000-0700-0000DC020000}"/>
            </a:ext>
          </a:extLst>
        </xdr:cNvPr>
        <xdr:cNvSpPr txBox="1"/>
      </xdr:nvSpPr>
      <xdr:spPr>
        <a:xfrm>
          <a:off x="22212300" y="4950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6,472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31801</xdr:rowOff>
    </xdr:from>
    <xdr:to>
      <xdr:col>116</xdr:col>
      <xdr:colOff>152400</xdr:colOff>
      <xdr:row>30</xdr:row>
      <xdr:rowOff>31801</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5175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135357</xdr:rowOff>
    </xdr:from>
    <xdr:to>
      <xdr:col>116</xdr:col>
      <xdr:colOff>63500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flipV="1">
          <a:off x="21323300" y="6650457"/>
          <a:ext cx="8382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76115</xdr:rowOff>
    </xdr:from>
    <xdr:ext cx="378565" cy="259045"/>
    <xdr:sp macro="" textlink="">
      <xdr:nvSpPr>
        <xdr:cNvPr id="735" name="諸支出金平均値テキスト">
          <a:extLst>
            <a:ext uri="{FF2B5EF4-FFF2-40B4-BE49-F238E27FC236}">
              <a16:creationId xmlns:a16="http://schemas.microsoft.com/office/drawing/2014/main" id="{00000000-0008-0000-0700-0000DF020000}"/>
            </a:ext>
          </a:extLst>
        </xdr:cNvPr>
        <xdr:cNvSpPr txBox="1"/>
      </xdr:nvSpPr>
      <xdr:spPr>
        <a:xfrm>
          <a:off x="22212300" y="6419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53239</xdr:rowOff>
    </xdr:from>
    <xdr:to>
      <xdr:col>116</xdr:col>
      <xdr:colOff>114300</xdr:colOff>
      <xdr:row>38</xdr:row>
      <xdr:rowOff>154839</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21107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49809</xdr:rowOff>
    </xdr:from>
    <xdr:to>
      <xdr:col>112</xdr:col>
      <xdr:colOff>38100</xdr:colOff>
      <xdr:row>38</xdr:row>
      <xdr:rowOff>151409</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1272500" y="6564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167936</xdr:rowOff>
    </xdr:from>
    <xdr:ext cx="378565"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134017" y="6340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77064</xdr:rowOff>
    </xdr:from>
    <xdr:to>
      <xdr:col>107</xdr:col>
      <xdr:colOff>50800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9545300" y="6592164"/>
          <a:ext cx="889000" cy="62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47523</xdr:rowOff>
    </xdr:from>
    <xdr:to>
      <xdr:col>107</xdr:col>
      <xdr:colOff>101600</xdr:colOff>
      <xdr:row>38</xdr:row>
      <xdr:rowOff>149123</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0383500" y="656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165650</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0245017" y="6337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77064</xdr:rowOff>
    </xdr:from>
    <xdr:to>
      <xdr:col>102</xdr:col>
      <xdr:colOff>114300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18656300" y="6592164"/>
          <a:ext cx="889000" cy="62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64668</xdr:rowOff>
    </xdr:from>
    <xdr:to>
      <xdr:col>102</xdr:col>
      <xdr:colOff>165100</xdr:colOff>
      <xdr:row>38</xdr:row>
      <xdr:rowOff>166268</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9494500" y="65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157395</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9356017" y="6672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74270</xdr:rowOff>
    </xdr:from>
    <xdr:to>
      <xdr:col>98</xdr:col>
      <xdr:colOff>38100</xdr:colOff>
      <xdr:row>39</xdr:row>
      <xdr:rowOff>4420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8605500" y="658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20946</xdr:rowOff>
    </xdr:from>
    <xdr:ext cx="313932"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499333" y="63645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84557</xdr:rowOff>
    </xdr:from>
    <xdr:to>
      <xdr:col>116</xdr:col>
      <xdr:colOff>114300</xdr:colOff>
      <xdr:row>39</xdr:row>
      <xdr:rowOff>14707</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2110700" y="6599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31666</xdr:rowOff>
    </xdr:from>
    <xdr:ext cx="313932" cy="259045"/>
    <xdr:sp macro="" textlink="">
      <xdr:nvSpPr>
        <xdr:cNvPr id="754" name="諸支出金該当値テキスト">
          <a:extLst>
            <a:ext uri="{FF2B5EF4-FFF2-40B4-BE49-F238E27FC236}">
              <a16:creationId xmlns:a16="http://schemas.microsoft.com/office/drawing/2014/main" id="{00000000-0008-0000-0700-0000F2020000}"/>
            </a:ext>
          </a:extLst>
        </xdr:cNvPr>
        <xdr:cNvSpPr txBox="1"/>
      </xdr:nvSpPr>
      <xdr:spPr>
        <a:xfrm>
          <a:off x="22212300" y="65467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26264</xdr:rowOff>
    </xdr:from>
    <xdr:to>
      <xdr:col>102</xdr:col>
      <xdr:colOff>165100</xdr:colOff>
      <xdr:row>38</xdr:row>
      <xdr:rowOff>127864</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9494500" y="654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144391</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6017" y="6316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前年度繰上充用金グラフ枠">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9" name="前年度繰上充用金最小値テキスト">
          <a:extLst>
            <a:ext uri="{FF2B5EF4-FFF2-40B4-BE49-F238E27FC236}">
              <a16:creationId xmlns:a16="http://schemas.microsoft.com/office/drawing/2014/main" id="{00000000-0008-0000-0700-00000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1" name="前年度繰上充用金最大値テキスト">
          <a:extLst>
            <a:ext uri="{FF2B5EF4-FFF2-40B4-BE49-F238E27FC236}">
              <a16:creationId xmlns:a16="http://schemas.microsoft.com/office/drawing/2014/main" id="{00000000-0008-0000-0700-00000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4" name="前年度繰上充用金平均値テキスト">
          <a:extLst>
            <a:ext uri="{FF2B5EF4-FFF2-40B4-BE49-F238E27FC236}">
              <a16:creationId xmlns:a16="http://schemas.microsoft.com/office/drawing/2014/main" id="{00000000-0008-0000-0700-00001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3" name="前年度繰上充用金該当値テキスト">
          <a:extLst>
            <a:ext uri="{FF2B5EF4-FFF2-40B4-BE49-F238E27FC236}">
              <a16:creationId xmlns:a16="http://schemas.microsoft.com/office/drawing/2014/main" id="{00000000-0008-0000-0700-00002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2" name="正方形/長方形 811">
          <a:extLst>
            <a:ext uri="{FF2B5EF4-FFF2-40B4-BE49-F238E27FC236}">
              <a16:creationId xmlns:a16="http://schemas.microsoft.com/office/drawing/2014/main" id="{00000000-0008-0000-0700-00002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3" name="正方形/長方形 812">
          <a:extLst>
            <a:ext uri="{FF2B5EF4-FFF2-40B4-BE49-F238E27FC236}">
              <a16:creationId xmlns:a16="http://schemas.microsoft.com/office/drawing/2014/main" id="{00000000-0008-0000-0700-00002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民生費は、住民税非課税世帯等臨時特別給付事業の縮小に伴う減少があったものの、定額減税補足給付金や自立支援給付費、保育園運営費負担金の増加により、前年度より増加した。</a:t>
          </a:r>
        </a:p>
        <a:p>
          <a:r>
            <a:rPr kumimoji="1" lang="ja-JP" altLang="en-US" sz="1300">
              <a:latin typeface="ＭＳ Ｐゴシック" panose="020B0600070205080204" pitchFamily="50" charset="-128"/>
              <a:ea typeface="ＭＳ Ｐゴシック" panose="020B0600070205080204" pitchFamily="50" charset="-128"/>
            </a:rPr>
            <a:t>　衛生費は、新型コロナウイルスワクチンの定期接種化に伴う委託料の増や保健センター整備事業の実施に伴う増額があったものの、新型コロナウイルスワクチン接種事業や</a:t>
          </a:r>
          <a:r>
            <a:rPr kumimoji="1" lang="en-US" altLang="ja-JP" sz="1300">
              <a:latin typeface="ＭＳ Ｐゴシック" panose="020B0600070205080204" pitchFamily="50" charset="-128"/>
              <a:ea typeface="ＭＳ Ｐゴシック" panose="020B0600070205080204" pitchFamily="50" charset="-128"/>
            </a:rPr>
            <a:t>PCR</a:t>
          </a:r>
          <a:r>
            <a:rPr kumimoji="1" lang="ja-JP" altLang="en-US" sz="1300">
              <a:latin typeface="ＭＳ Ｐゴシック" panose="020B0600070205080204" pitchFamily="50" charset="-128"/>
              <a:ea typeface="ＭＳ Ｐゴシック" panose="020B0600070205080204" pitchFamily="50" charset="-128"/>
            </a:rPr>
            <a:t>検査センター開設事業の終了に伴い、前年度より大幅に減少した。</a:t>
          </a:r>
        </a:p>
        <a:p>
          <a:r>
            <a:rPr kumimoji="1" lang="ja-JP" altLang="en-US" sz="1300">
              <a:latin typeface="ＭＳ Ｐゴシック" panose="020B0600070205080204" pitchFamily="50" charset="-128"/>
              <a:ea typeface="ＭＳ Ｐゴシック" panose="020B0600070205080204" pitchFamily="50" charset="-128"/>
            </a:rPr>
            <a:t>　商工費は、地域消費喚起プレミアム商品券発行事業の終了に伴い、大幅に減少した。</a:t>
          </a:r>
        </a:p>
        <a:p>
          <a:r>
            <a:rPr kumimoji="1" lang="ja-JP" altLang="en-US" sz="1300">
              <a:latin typeface="ＭＳ Ｐゴシック" panose="020B0600070205080204" pitchFamily="50" charset="-128"/>
              <a:ea typeface="ＭＳ Ｐゴシック" panose="020B0600070205080204" pitchFamily="50" charset="-128"/>
            </a:rPr>
            <a:t>　消防費は、消防通信指令システムの共同運用事業により、前年度より大幅に増加した。</a:t>
          </a:r>
        </a:p>
        <a:p>
          <a:r>
            <a:rPr kumimoji="1" lang="ja-JP" altLang="en-US" sz="1300">
              <a:latin typeface="ＭＳ Ｐゴシック" panose="020B0600070205080204" pitchFamily="50" charset="-128"/>
              <a:ea typeface="ＭＳ Ｐゴシック" panose="020B0600070205080204" pitchFamily="50" charset="-128"/>
            </a:rPr>
            <a:t>　教育費は、学校給食共同調理場建設事業の完了や体育館空調整備事業の縮小に伴い、前年度より大幅に減少した。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災害復旧費は、令和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月に発生した台風</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号の影響により、前年度より大幅に増加した。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大分県別府市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実質収支比率について、令和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年度は</a:t>
          </a:r>
          <a:r>
            <a:rPr kumimoji="1" lang="en-US" altLang="ja-JP" sz="1400">
              <a:latin typeface="ＭＳ ゴシック" pitchFamily="49" charset="-128"/>
              <a:ea typeface="ＭＳ ゴシック" pitchFamily="49" charset="-128"/>
            </a:rPr>
            <a:t>2.55</a:t>
          </a:r>
          <a:r>
            <a:rPr kumimoji="1" lang="ja-JP" altLang="en-US" sz="1400">
              <a:latin typeface="ＭＳ ゴシック" pitchFamily="49" charset="-128"/>
              <a:ea typeface="ＭＳ ゴシック" pitchFamily="49" charset="-128"/>
            </a:rPr>
            <a:t>％となり、前年度を下回った。</a:t>
          </a:r>
        </a:p>
        <a:p>
          <a:r>
            <a:rPr kumimoji="1" lang="ja-JP" altLang="en-US" sz="1400">
              <a:latin typeface="ＭＳ ゴシック" pitchFamily="49" charset="-128"/>
              <a:ea typeface="ＭＳ ゴシック" pitchFamily="49" charset="-128"/>
            </a:rPr>
            <a:t>昨年度の歳入歳出額との比較において、歳入の減少額より歳出の減少額の方が大きかったものの、翌年度に繰り越すべき財源が増加したことにより</a:t>
          </a:r>
          <a:r>
            <a:rPr kumimoji="1" lang="en-US" altLang="ja-JP" sz="1400">
              <a:latin typeface="ＭＳ ゴシック" pitchFamily="49" charset="-128"/>
              <a:ea typeface="ＭＳ ゴシック" pitchFamily="49" charset="-128"/>
            </a:rPr>
            <a:t>0.45</a:t>
          </a:r>
          <a:r>
            <a:rPr kumimoji="1" lang="ja-JP" altLang="en-US" sz="1400">
              <a:latin typeface="ＭＳ ゴシック" pitchFamily="49" charset="-128"/>
              <a:ea typeface="ＭＳ ゴシック" pitchFamily="49" charset="-128"/>
            </a:rPr>
            <a:t>ポイント減少した。</a:t>
          </a:r>
        </a:p>
        <a:p>
          <a:r>
            <a:rPr kumimoji="1" lang="ja-JP" altLang="en-US" sz="1400">
              <a:latin typeface="ＭＳ ゴシック" pitchFamily="49" charset="-128"/>
              <a:ea typeface="ＭＳ ゴシック" pitchFamily="49" charset="-128"/>
            </a:rPr>
            <a:t>財政調整基金や実質単年度収支については、収支改善を図ることにより適正水準を確保する。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大分県別府市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連結実質赤字額はなく、良好な状態である。今後も持続可能な財政基盤の確立に向けて、不断の経営努力を行う。</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70" zoomScaleNormal="70"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75" thickBot="1" x14ac:dyDescent="0.2">
      <c r="B2" s="164" t="s">
        <v>77</v>
      </c>
      <c r="C2" s="164"/>
      <c r="D2" s="165"/>
    </row>
    <row r="3" spans="1:119" ht="18.75" customHeight="1" thickBot="1" x14ac:dyDescent="0.2">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64154513</v>
      </c>
      <c r="BO4" s="358"/>
      <c r="BP4" s="358"/>
      <c r="BQ4" s="358"/>
      <c r="BR4" s="358"/>
      <c r="BS4" s="358"/>
      <c r="BT4" s="358"/>
      <c r="BU4" s="359"/>
      <c r="BV4" s="357">
        <v>64306010</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2.6</v>
      </c>
      <c r="CU4" s="364"/>
      <c r="CV4" s="364"/>
      <c r="CW4" s="364"/>
      <c r="CX4" s="364"/>
      <c r="CY4" s="364"/>
      <c r="CZ4" s="364"/>
      <c r="DA4" s="365"/>
      <c r="DB4" s="363">
        <v>3</v>
      </c>
      <c r="DC4" s="364"/>
      <c r="DD4" s="364"/>
      <c r="DE4" s="364"/>
      <c r="DF4" s="364"/>
      <c r="DG4" s="364"/>
      <c r="DH4" s="364"/>
      <c r="DI4" s="365"/>
    </row>
    <row r="5" spans="1:119" ht="18.75" customHeight="1" x14ac:dyDescent="0.15">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62784526</v>
      </c>
      <c r="BO5" s="395"/>
      <c r="BP5" s="395"/>
      <c r="BQ5" s="395"/>
      <c r="BR5" s="395"/>
      <c r="BS5" s="395"/>
      <c r="BT5" s="395"/>
      <c r="BU5" s="396"/>
      <c r="BV5" s="394">
        <v>63233071</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97.4</v>
      </c>
      <c r="CU5" s="392"/>
      <c r="CV5" s="392"/>
      <c r="CW5" s="392"/>
      <c r="CX5" s="392"/>
      <c r="CY5" s="392"/>
      <c r="CZ5" s="392"/>
      <c r="DA5" s="393"/>
      <c r="DB5" s="391">
        <v>97.1</v>
      </c>
      <c r="DC5" s="392"/>
      <c r="DD5" s="392"/>
      <c r="DE5" s="392"/>
      <c r="DF5" s="392"/>
      <c r="DG5" s="392"/>
      <c r="DH5" s="392"/>
      <c r="DI5" s="393"/>
    </row>
    <row r="6" spans="1:119" ht="18.75" customHeight="1" x14ac:dyDescent="0.15">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1369987</v>
      </c>
      <c r="BO6" s="395"/>
      <c r="BP6" s="395"/>
      <c r="BQ6" s="395"/>
      <c r="BR6" s="395"/>
      <c r="BS6" s="395"/>
      <c r="BT6" s="395"/>
      <c r="BU6" s="396"/>
      <c r="BV6" s="394">
        <v>1072939</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97.7</v>
      </c>
      <c r="CU6" s="432"/>
      <c r="CV6" s="432"/>
      <c r="CW6" s="432"/>
      <c r="CX6" s="432"/>
      <c r="CY6" s="432"/>
      <c r="CZ6" s="432"/>
      <c r="DA6" s="433"/>
      <c r="DB6" s="431">
        <v>97.9</v>
      </c>
      <c r="DC6" s="432"/>
      <c r="DD6" s="432"/>
      <c r="DE6" s="432"/>
      <c r="DF6" s="432"/>
      <c r="DG6" s="432"/>
      <c r="DH6" s="432"/>
      <c r="DI6" s="433"/>
    </row>
    <row r="7" spans="1:119" ht="18.75" customHeight="1" x14ac:dyDescent="0.15">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663474</v>
      </c>
      <c r="BO7" s="395"/>
      <c r="BP7" s="395"/>
      <c r="BQ7" s="395"/>
      <c r="BR7" s="395"/>
      <c r="BS7" s="395"/>
      <c r="BT7" s="395"/>
      <c r="BU7" s="396"/>
      <c r="BV7" s="394">
        <v>257564</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27693729</v>
      </c>
      <c r="CU7" s="395"/>
      <c r="CV7" s="395"/>
      <c r="CW7" s="395"/>
      <c r="CX7" s="395"/>
      <c r="CY7" s="395"/>
      <c r="CZ7" s="395"/>
      <c r="DA7" s="396"/>
      <c r="DB7" s="394">
        <v>27176022</v>
      </c>
      <c r="DC7" s="395"/>
      <c r="DD7" s="395"/>
      <c r="DE7" s="395"/>
      <c r="DF7" s="395"/>
      <c r="DG7" s="395"/>
      <c r="DH7" s="395"/>
      <c r="DI7" s="396"/>
    </row>
    <row r="8" spans="1:119" ht="18.75" customHeight="1" thickBot="1" x14ac:dyDescent="0.2">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706513</v>
      </c>
      <c r="BO8" s="395"/>
      <c r="BP8" s="395"/>
      <c r="BQ8" s="395"/>
      <c r="BR8" s="395"/>
      <c r="BS8" s="395"/>
      <c r="BT8" s="395"/>
      <c r="BU8" s="396"/>
      <c r="BV8" s="394">
        <v>815375</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0.56000000000000005</v>
      </c>
      <c r="CU8" s="435"/>
      <c r="CV8" s="435"/>
      <c r="CW8" s="435"/>
      <c r="CX8" s="435"/>
      <c r="CY8" s="435"/>
      <c r="CZ8" s="435"/>
      <c r="DA8" s="436"/>
      <c r="DB8" s="434">
        <v>0.55000000000000004</v>
      </c>
      <c r="DC8" s="435"/>
      <c r="DD8" s="435"/>
      <c r="DE8" s="435"/>
      <c r="DF8" s="435"/>
      <c r="DG8" s="435"/>
      <c r="DH8" s="435"/>
      <c r="DI8" s="436"/>
    </row>
    <row r="9" spans="1:119" ht="18.75" customHeight="1" thickBot="1" x14ac:dyDescent="0.2">
      <c r="A9" s="163"/>
      <c r="B9" s="388" t="s">
        <v>106</v>
      </c>
      <c r="C9" s="389"/>
      <c r="D9" s="389"/>
      <c r="E9" s="389"/>
      <c r="F9" s="389"/>
      <c r="G9" s="389"/>
      <c r="H9" s="389"/>
      <c r="I9" s="389"/>
      <c r="J9" s="389"/>
      <c r="K9" s="437"/>
      <c r="L9" s="438" t="s">
        <v>107</v>
      </c>
      <c r="M9" s="439"/>
      <c r="N9" s="439"/>
      <c r="O9" s="439"/>
      <c r="P9" s="439"/>
      <c r="Q9" s="440"/>
      <c r="R9" s="441">
        <v>115321</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-108862</v>
      </c>
      <c r="BO9" s="395"/>
      <c r="BP9" s="395"/>
      <c r="BQ9" s="395"/>
      <c r="BR9" s="395"/>
      <c r="BS9" s="395"/>
      <c r="BT9" s="395"/>
      <c r="BU9" s="396"/>
      <c r="BV9" s="394">
        <v>119823</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8.5</v>
      </c>
      <c r="CU9" s="392"/>
      <c r="CV9" s="392"/>
      <c r="CW9" s="392"/>
      <c r="CX9" s="392"/>
      <c r="CY9" s="392"/>
      <c r="CZ9" s="392"/>
      <c r="DA9" s="393"/>
      <c r="DB9" s="391">
        <v>9.6999999999999993</v>
      </c>
      <c r="DC9" s="392"/>
      <c r="DD9" s="392"/>
      <c r="DE9" s="392"/>
      <c r="DF9" s="392"/>
      <c r="DG9" s="392"/>
      <c r="DH9" s="392"/>
      <c r="DI9" s="393"/>
    </row>
    <row r="10" spans="1:119" ht="18.75" customHeight="1" thickBot="1" x14ac:dyDescent="0.2">
      <c r="A10" s="163"/>
      <c r="B10" s="388"/>
      <c r="C10" s="389"/>
      <c r="D10" s="389"/>
      <c r="E10" s="389"/>
      <c r="F10" s="389"/>
      <c r="G10" s="389"/>
      <c r="H10" s="389"/>
      <c r="I10" s="389"/>
      <c r="J10" s="389"/>
      <c r="K10" s="437"/>
      <c r="L10" s="444" t="s">
        <v>112</v>
      </c>
      <c r="M10" s="424"/>
      <c r="N10" s="424"/>
      <c r="O10" s="424"/>
      <c r="P10" s="424"/>
      <c r="Q10" s="425"/>
      <c r="R10" s="445">
        <v>122138</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90</v>
      </c>
      <c r="AV10" s="427"/>
      <c r="AW10" s="427"/>
      <c r="AX10" s="427"/>
      <c r="AY10" s="428" t="s">
        <v>114</v>
      </c>
      <c r="AZ10" s="429"/>
      <c r="BA10" s="429"/>
      <c r="BB10" s="429"/>
      <c r="BC10" s="429"/>
      <c r="BD10" s="429"/>
      <c r="BE10" s="429"/>
      <c r="BF10" s="429"/>
      <c r="BG10" s="429"/>
      <c r="BH10" s="429"/>
      <c r="BI10" s="429"/>
      <c r="BJ10" s="429"/>
      <c r="BK10" s="429"/>
      <c r="BL10" s="429"/>
      <c r="BM10" s="430"/>
      <c r="BN10" s="394">
        <v>640845</v>
      </c>
      <c r="BO10" s="395"/>
      <c r="BP10" s="395"/>
      <c r="BQ10" s="395"/>
      <c r="BR10" s="395"/>
      <c r="BS10" s="395"/>
      <c r="BT10" s="395"/>
      <c r="BU10" s="396"/>
      <c r="BV10" s="394">
        <v>581656</v>
      </c>
      <c r="BW10" s="395"/>
      <c r="BX10" s="395"/>
      <c r="BY10" s="395"/>
      <c r="BZ10" s="395"/>
      <c r="CA10" s="395"/>
      <c r="CB10" s="395"/>
      <c r="CC10" s="396"/>
      <c r="CD10" s="166" t="s">
        <v>115</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
      <c r="A11" s="163"/>
      <c r="B11" s="388"/>
      <c r="C11" s="389"/>
      <c r="D11" s="389"/>
      <c r="E11" s="389"/>
      <c r="F11" s="389"/>
      <c r="G11" s="389"/>
      <c r="H11" s="389"/>
      <c r="I11" s="389"/>
      <c r="J11" s="389"/>
      <c r="K11" s="437"/>
      <c r="L11" s="448" t="s">
        <v>116</v>
      </c>
      <c r="M11" s="449"/>
      <c r="N11" s="449"/>
      <c r="O11" s="449"/>
      <c r="P11" s="449"/>
      <c r="Q11" s="450"/>
      <c r="R11" s="451" t="s">
        <v>117</v>
      </c>
      <c r="S11" s="452"/>
      <c r="T11" s="452"/>
      <c r="U11" s="452"/>
      <c r="V11" s="453"/>
      <c r="W11" s="382"/>
      <c r="X11" s="383"/>
      <c r="Y11" s="383"/>
      <c r="Z11" s="383"/>
      <c r="AA11" s="383"/>
      <c r="AB11" s="383"/>
      <c r="AC11" s="383"/>
      <c r="AD11" s="383"/>
      <c r="AE11" s="383"/>
      <c r="AF11" s="383"/>
      <c r="AG11" s="383"/>
      <c r="AH11" s="383"/>
      <c r="AI11" s="383"/>
      <c r="AJ11" s="383"/>
      <c r="AK11" s="383"/>
      <c r="AL11" s="386"/>
      <c r="AM11" s="423" t="s">
        <v>118</v>
      </c>
      <c r="AN11" s="424"/>
      <c r="AO11" s="424"/>
      <c r="AP11" s="424"/>
      <c r="AQ11" s="424"/>
      <c r="AR11" s="424"/>
      <c r="AS11" s="424"/>
      <c r="AT11" s="425"/>
      <c r="AU11" s="426" t="s">
        <v>90</v>
      </c>
      <c r="AV11" s="427"/>
      <c r="AW11" s="427"/>
      <c r="AX11" s="427"/>
      <c r="AY11" s="428" t="s">
        <v>119</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107470</v>
      </c>
      <c r="BW11" s="395"/>
      <c r="BX11" s="395"/>
      <c r="BY11" s="395"/>
      <c r="BZ11" s="395"/>
      <c r="CA11" s="395"/>
      <c r="CB11" s="395"/>
      <c r="CC11" s="396"/>
      <c r="CD11" s="397" t="s">
        <v>120</v>
      </c>
      <c r="CE11" s="398"/>
      <c r="CF11" s="398"/>
      <c r="CG11" s="398"/>
      <c r="CH11" s="398"/>
      <c r="CI11" s="398"/>
      <c r="CJ11" s="398"/>
      <c r="CK11" s="398"/>
      <c r="CL11" s="398"/>
      <c r="CM11" s="398"/>
      <c r="CN11" s="398"/>
      <c r="CO11" s="398"/>
      <c r="CP11" s="398"/>
      <c r="CQ11" s="398"/>
      <c r="CR11" s="398"/>
      <c r="CS11" s="399"/>
      <c r="CT11" s="434" t="s">
        <v>121</v>
      </c>
      <c r="CU11" s="435"/>
      <c r="CV11" s="435"/>
      <c r="CW11" s="435"/>
      <c r="CX11" s="435"/>
      <c r="CY11" s="435"/>
      <c r="CZ11" s="435"/>
      <c r="DA11" s="436"/>
      <c r="DB11" s="434" t="s">
        <v>121</v>
      </c>
      <c r="DC11" s="435"/>
      <c r="DD11" s="435"/>
      <c r="DE11" s="435"/>
      <c r="DF11" s="435"/>
      <c r="DG11" s="435"/>
      <c r="DH11" s="435"/>
      <c r="DI11" s="436"/>
    </row>
    <row r="12" spans="1:119" ht="18.75" customHeight="1" x14ac:dyDescent="0.15">
      <c r="A12" s="163"/>
      <c r="B12" s="454" t="s">
        <v>122</v>
      </c>
      <c r="C12" s="455"/>
      <c r="D12" s="455"/>
      <c r="E12" s="455"/>
      <c r="F12" s="455"/>
      <c r="G12" s="455"/>
      <c r="H12" s="455"/>
      <c r="I12" s="455"/>
      <c r="J12" s="455"/>
      <c r="K12" s="456"/>
      <c r="L12" s="463" t="s">
        <v>123</v>
      </c>
      <c r="M12" s="464"/>
      <c r="N12" s="464"/>
      <c r="O12" s="464"/>
      <c r="P12" s="464"/>
      <c r="Q12" s="465"/>
      <c r="R12" s="466">
        <v>112115</v>
      </c>
      <c r="S12" s="467"/>
      <c r="T12" s="467"/>
      <c r="U12" s="467"/>
      <c r="V12" s="468"/>
      <c r="W12" s="469" t="s">
        <v>1</v>
      </c>
      <c r="X12" s="427"/>
      <c r="Y12" s="427"/>
      <c r="Z12" s="427"/>
      <c r="AA12" s="427"/>
      <c r="AB12" s="470"/>
      <c r="AC12" s="471" t="s">
        <v>124</v>
      </c>
      <c r="AD12" s="472"/>
      <c r="AE12" s="472"/>
      <c r="AF12" s="472"/>
      <c r="AG12" s="473"/>
      <c r="AH12" s="471" t="s">
        <v>125</v>
      </c>
      <c r="AI12" s="472"/>
      <c r="AJ12" s="472"/>
      <c r="AK12" s="472"/>
      <c r="AL12" s="474"/>
      <c r="AM12" s="423" t="s">
        <v>126</v>
      </c>
      <c r="AN12" s="424"/>
      <c r="AO12" s="424"/>
      <c r="AP12" s="424"/>
      <c r="AQ12" s="424"/>
      <c r="AR12" s="424"/>
      <c r="AS12" s="424"/>
      <c r="AT12" s="425"/>
      <c r="AU12" s="426" t="s">
        <v>90</v>
      </c>
      <c r="AV12" s="427"/>
      <c r="AW12" s="427"/>
      <c r="AX12" s="427"/>
      <c r="AY12" s="428" t="s">
        <v>127</v>
      </c>
      <c r="AZ12" s="429"/>
      <c r="BA12" s="429"/>
      <c r="BB12" s="429"/>
      <c r="BC12" s="429"/>
      <c r="BD12" s="429"/>
      <c r="BE12" s="429"/>
      <c r="BF12" s="429"/>
      <c r="BG12" s="429"/>
      <c r="BH12" s="429"/>
      <c r="BI12" s="429"/>
      <c r="BJ12" s="429"/>
      <c r="BK12" s="429"/>
      <c r="BL12" s="429"/>
      <c r="BM12" s="430"/>
      <c r="BN12" s="394">
        <v>1500000</v>
      </c>
      <c r="BO12" s="395"/>
      <c r="BP12" s="395"/>
      <c r="BQ12" s="395"/>
      <c r="BR12" s="395"/>
      <c r="BS12" s="395"/>
      <c r="BT12" s="395"/>
      <c r="BU12" s="396"/>
      <c r="BV12" s="394">
        <v>1400000</v>
      </c>
      <c r="BW12" s="395"/>
      <c r="BX12" s="395"/>
      <c r="BY12" s="395"/>
      <c r="BZ12" s="395"/>
      <c r="CA12" s="395"/>
      <c r="CB12" s="395"/>
      <c r="CC12" s="396"/>
      <c r="CD12" s="397" t="s">
        <v>128</v>
      </c>
      <c r="CE12" s="398"/>
      <c r="CF12" s="398"/>
      <c r="CG12" s="398"/>
      <c r="CH12" s="398"/>
      <c r="CI12" s="398"/>
      <c r="CJ12" s="398"/>
      <c r="CK12" s="398"/>
      <c r="CL12" s="398"/>
      <c r="CM12" s="398"/>
      <c r="CN12" s="398"/>
      <c r="CO12" s="398"/>
      <c r="CP12" s="398"/>
      <c r="CQ12" s="398"/>
      <c r="CR12" s="398"/>
      <c r="CS12" s="399"/>
      <c r="CT12" s="434" t="s">
        <v>121</v>
      </c>
      <c r="CU12" s="435"/>
      <c r="CV12" s="435"/>
      <c r="CW12" s="435"/>
      <c r="CX12" s="435"/>
      <c r="CY12" s="435"/>
      <c r="CZ12" s="435"/>
      <c r="DA12" s="436"/>
      <c r="DB12" s="434" t="s">
        <v>121</v>
      </c>
      <c r="DC12" s="435"/>
      <c r="DD12" s="435"/>
      <c r="DE12" s="435"/>
      <c r="DF12" s="435"/>
      <c r="DG12" s="435"/>
      <c r="DH12" s="435"/>
      <c r="DI12" s="436"/>
    </row>
    <row r="13" spans="1:119" ht="18.75" customHeight="1" x14ac:dyDescent="0.15">
      <c r="A13" s="163"/>
      <c r="B13" s="457"/>
      <c r="C13" s="458"/>
      <c r="D13" s="458"/>
      <c r="E13" s="458"/>
      <c r="F13" s="458"/>
      <c r="G13" s="458"/>
      <c r="H13" s="458"/>
      <c r="I13" s="458"/>
      <c r="J13" s="458"/>
      <c r="K13" s="459"/>
      <c r="L13" s="172"/>
      <c r="M13" s="485" t="s">
        <v>129</v>
      </c>
      <c r="N13" s="486"/>
      <c r="O13" s="486"/>
      <c r="P13" s="486"/>
      <c r="Q13" s="487"/>
      <c r="R13" s="478">
        <v>106748</v>
      </c>
      <c r="S13" s="479"/>
      <c r="T13" s="479"/>
      <c r="U13" s="479"/>
      <c r="V13" s="480"/>
      <c r="W13" s="410" t="s">
        <v>130</v>
      </c>
      <c r="X13" s="411"/>
      <c r="Y13" s="411"/>
      <c r="Z13" s="411"/>
      <c r="AA13" s="411"/>
      <c r="AB13" s="401"/>
      <c r="AC13" s="445">
        <v>609</v>
      </c>
      <c r="AD13" s="446"/>
      <c r="AE13" s="446"/>
      <c r="AF13" s="446"/>
      <c r="AG13" s="488"/>
      <c r="AH13" s="445">
        <v>609</v>
      </c>
      <c r="AI13" s="446"/>
      <c r="AJ13" s="446"/>
      <c r="AK13" s="446"/>
      <c r="AL13" s="447"/>
      <c r="AM13" s="423" t="s">
        <v>131</v>
      </c>
      <c r="AN13" s="424"/>
      <c r="AO13" s="424"/>
      <c r="AP13" s="424"/>
      <c r="AQ13" s="424"/>
      <c r="AR13" s="424"/>
      <c r="AS13" s="424"/>
      <c r="AT13" s="425"/>
      <c r="AU13" s="426" t="s">
        <v>132</v>
      </c>
      <c r="AV13" s="427"/>
      <c r="AW13" s="427"/>
      <c r="AX13" s="427"/>
      <c r="AY13" s="428" t="s">
        <v>133</v>
      </c>
      <c r="AZ13" s="429"/>
      <c r="BA13" s="429"/>
      <c r="BB13" s="429"/>
      <c r="BC13" s="429"/>
      <c r="BD13" s="429"/>
      <c r="BE13" s="429"/>
      <c r="BF13" s="429"/>
      <c r="BG13" s="429"/>
      <c r="BH13" s="429"/>
      <c r="BI13" s="429"/>
      <c r="BJ13" s="429"/>
      <c r="BK13" s="429"/>
      <c r="BL13" s="429"/>
      <c r="BM13" s="430"/>
      <c r="BN13" s="394">
        <v>-968017</v>
      </c>
      <c r="BO13" s="395"/>
      <c r="BP13" s="395"/>
      <c r="BQ13" s="395"/>
      <c r="BR13" s="395"/>
      <c r="BS13" s="395"/>
      <c r="BT13" s="395"/>
      <c r="BU13" s="396"/>
      <c r="BV13" s="394">
        <v>-591051</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4</v>
      </c>
      <c r="CU13" s="392"/>
      <c r="CV13" s="392"/>
      <c r="CW13" s="392"/>
      <c r="CX13" s="392"/>
      <c r="CY13" s="392"/>
      <c r="CZ13" s="392"/>
      <c r="DA13" s="393"/>
      <c r="DB13" s="391">
        <v>4.0999999999999996</v>
      </c>
      <c r="DC13" s="392"/>
      <c r="DD13" s="392"/>
      <c r="DE13" s="392"/>
      <c r="DF13" s="392"/>
      <c r="DG13" s="392"/>
      <c r="DH13" s="392"/>
      <c r="DI13" s="393"/>
    </row>
    <row r="14" spans="1:119" ht="18.75" customHeight="1" thickBot="1" x14ac:dyDescent="0.2">
      <c r="A14" s="163"/>
      <c r="B14" s="457"/>
      <c r="C14" s="458"/>
      <c r="D14" s="458"/>
      <c r="E14" s="458"/>
      <c r="F14" s="458"/>
      <c r="G14" s="458"/>
      <c r="H14" s="458"/>
      <c r="I14" s="458"/>
      <c r="J14" s="458"/>
      <c r="K14" s="459"/>
      <c r="L14" s="475" t="s">
        <v>135</v>
      </c>
      <c r="M14" s="476"/>
      <c r="N14" s="476"/>
      <c r="O14" s="476"/>
      <c r="P14" s="476"/>
      <c r="Q14" s="477"/>
      <c r="R14" s="478">
        <v>112926</v>
      </c>
      <c r="S14" s="479"/>
      <c r="T14" s="479"/>
      <c r="U14" s="479"/>
      <c r="V14" s="480"/>
      <c r="W14" s="384"/>
      <c r="X14" s="385"/>
      <c r="Y14" s="385"/>
      <c r="Z14" s="385"/>
      <c r="AA14" s="385"/>
      <c r="AB14" s="374"/>
      <c r="AC14" s="481">
        <v>1.3</v>
      </c>
      <c r="AD14" s="482"/>
      <c r="AE14" s="482"/>
      <c r="AF14" s="482"/>
      <c r="AG14" s="483"/>
      <c r="AH14" s="481">
        <v>1.2</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121</v>
      </c>
      <c r="CU14" s="493"/>
      <c r="CV14" s="493"/>
      <c r="CW14" s="493"/>
      <c r="CX14" s="493"/>
      <c r="CY14" s="493"/>
      <c r="CZ14" s="493"/>
      <c r="DA14" s="494"/>
      <c r="DB14" s="492" t="s">
        <v>121</v>
      </c>
      <c r="DC14" s="493"/>
      <c r="DD14" s="493"/>
      <c r="DE14" s="493"/>
      <c r="DF14" s="493"/>
      <c r="DG14" s="493"/>
      <c r="DH14" s="493"/>
      <c r="DI14" s="494"/>
    </row>
    <row r="15" spans="1:119" ht="18.75" customHeight="1" x14ac:dyDescent="0.15">
      <c r="A15" s="163"/>
      <c r="B15" s="457"/>
      <c r="C15" s="458"/>
      <c r="D15" s="458"/>
      <c r="E15" s="458"/>
      <c r="F15" s="458"/>
      <c r="G15" s="458"/>
      <c r="H15" s="458"/>
      <c r="I15" s="458"/>
      <c r="J15" s="458"/>
      <c r="K15" s="459"/>
      <c r="L15" s="172"/>
      <c r="M15" s="485" t="s">
        <v>129</v>
      </c>
      <c r="N15" s="486"/>
      <c r="O15" s="486"/>
      <c r="P15" s="486"/>
      <c r="Q15" s="487"/>
      <c r="R15" s="478">
        <v>108013</v>
      </c>
      <c r="S15" s="479"/>
      <c r="T15" s="479"/>
      <c r="U15" s="479"/>
      <c r="V15" s="480"/>
      <c r="W15" s="410" t="s">
        <v>137</v>
      </c>
      <c r="X15" s="411"/>
      <c r="Y15" s="411"/>
      <c r="Z15" s="411"/>
      <c r="AA15" s="411"/>
      <c r="AB15" s="401"/>
      <c r="AC15" s="445">
        <v>6365</v>
      </c>
      <c r="AD15" s="446"/>
      <c r="AE15" s="446"/>
      <c r="AF15" s="446"/>
      <c r="AG15" s="488"/>
      <c r="AH15" s="445">
        <v>6570</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13470867</v>
      </c>
      <c r="BO15" s="358"/>
      <c r="BP15" s="358"/>
      <c r="BQ15" s="358"/>
      <c r="BR15" s="358"/>
      <c r="BS15" s="358"/>
      <c r="BT15" s="358"/>
      <c r="BU15" s="359"/>
      <c r="BV15" s="357">
        <v>13320270</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3"/>
      <c r="CU15" s="174"/>
      <c r="CV15" s="174"/>
      <c r="CW15" s="174"/>
      <c r="CX15" s="174"/>
      <c r="CY15" s="174"/>
      <c r="CZ15" s="174"/>
      <c r="DA15" s="175"/>
      <c r="DB15" s="173"/>
      <c r="DC15" s="174"/>
      <c r="DD15" s="174"/>
      <c r="DE15" s="174"/>
      <c r="DF15" s="174"/>
      <c r="DG15" s="174"/>
      <c r="DH15" s="174"/>
      <c r="DI15" s="175"/>
    </row>
    <row r="16" spans="1:119" ht="18.75" customHeight="1" x14ac:dyDescent="0.15">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13.2</v>
      </c>
      <c r="AD16" s="482"/>
      <c r="AE16" s="482"/>
      <c r="AF16" s="482"/>
      <c r="AG16" s="483"/>
      <c r="AH16" s="481">
        <v>13.4</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24052032</v>
      </c>
      <c r="BO16" s="395"/>
      <c r="BP16" s="395"/>
      <c r="BQ16" s="395"/>
      <c r="BR16" s="395"/>
      <c r="BS16" s="395"/>
      <c r="BT16" s="395"/>
      <c r="BU16" s="396"/>
      <c r="BV16" s="394">
        <v>23452898</v>
      </c>
      <c r="BW16" s="395"/>
      <c r="BX16" s="395"/>
      <c r="BY16" s="395"/>
      <c r="BZ16" s="395"/>
      <c r="CA16" s="395"/>
      <c r="CB16" s="395"/>
      <c r="CC16" s="396"/>
      <c r="CD16" s="176"/>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63"/>
      <c r="B17" s="460"/>
      <c r="C17" s="461"/>
      <c r="D17" s="461"/>
      <c r="E17" s="461"/>
      <c r="F17" s="461"/>
      <c r="G17" s="461"/>
      <c r="H17" s="461"/>
      <c r="I17" s="461"/>
      <c r="J17" s="461"/>
      <c r="K17" s="462"/>
      <c r="L17" s="177"/>
      <c r="M17" s="505" t="s">
        <v>143</v>
      </c>
      <c r="N17" s="506"/>
      <c r="O17" s="506"/>
      <c r="P17" s="506"/>
      <c r="Q17" s="507"/>
      <c r="R17" s="500" t="s">
        <v>144</v>
      </c>
      <c r="S17" s="501"/>
      <c r="T17" s="501"/>
      <c r="U17" s="501"/>
      <c r="V17" s="502"/>
      <c r="W17" s="410" t="s">
        <v>145</v>
      </c>
      <c r="X17" s="411"/>
      <c r="Y17" s="411"/>
      <c r="Z17" s="411"/>
      <c r="AA17" s="411"/>
      <c r="AB17" s="401"/>
      <c r="AC17" s="445">
        <v>41266</v>
      </c>
      <c r="AD17" s="446"/>
      <c r="AE17" s="446"/>
      <c r="AF17" s="446"/>
      <c r="AG17" s="488"/>
      <c r="AH17" s="445">
        <v>42008</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17010454</v>
      </c>
      <c r="BO17" s="395"/>
      <c r="BP17" s="395"/>
      <c r="BQ17" s="395"/>
      <c r="BR17" s="395"/>
      <c r="BS17" s="395"/>
      <c r="BT17" s="395"/>
      <c r="BU17" s="396"/>
      <c r="BV17" s="394">
        <v>16820064</v>
      </c>
      <c r="BW17" s="395"/>
      <c r="BX17" s="395"/>
      <c r="BY17" s="395"/>
      <c r="BZ17" s="395"/>
      <c r="CA17" s="395"/>
      <c r="CB17" s="395"/>
      <c r="CC17" s="396"/>
      <c r="CD17" s="176"/>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63"/>
      <c r="B18" s="516" t="s">
        <v>147</v>
      </c>
      <c r="C18" s="437"/>
      <c r="D18" s="437"/>
      <c r="E18" s="517"/>
      <c r="F18" s="517"/>
      <c r="G18" s="517"/>
      <c r="H18" s="517"/>
      <c r="I18" s="517"/>
      <c r="J18" s="517"/>
      <c r="K18" s="517"/>
      <c r="L18" s="518">
        <v>125.34</v>
      </c>
      <c r="M18" s="518"/>
      <c r="N18" s="518"/>
      <c r="O18" s="518"/>
      <c r="P18" s="518"/>
      <c r="Q18" s="518"/>
      <c r="R18" s="519"/>
      <c r="S18" s="519"/>
      <c r="T18" s="519"/>
      <c r="U18" s="519"/>
      <c r="V18" s="520"/>
      <c r="W18" s="412"/>
      <c r="X18" s="413"/>
      <c r="Y18" s="413"/>
      <c r="Z18" s="413"/>
      <c r="AA18" s="413"/>
      <c r="AB18" s="404"/>
      <c r="AC18" s="521">
        <v>85.5</v>
      </c>
      <c r="AD18" s="522"/>
      <c r="AE18" s="522"/>
      <c r="AF18" s="522"/>
      <c r="AG18" s="523"/>
      <c r="AH18" s="521">
        <v>85.4</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28196750</v>
      </c>
      <c r="BO18" s="395"/>
      <c r="BP18" s="395"/>
      <c r="BQ18" s="395"/>
      <c r="BR18" s="395"/>
      <c r="BS18" s="395"/>
      <c r="BT18" s="395"/>
      <c r="BU18" s="396"/>
      <c r="BV18" s="394">
        <v>27082898</v>
      </c>
      <c r="BW18" s="395"/>
      <c r="BX18" s="395"/>
      <c r="BY18" s="395"/>
      <c r="BZ18" s="395"/>
      <c r="CA18" s="395"/>
      <c r="CB18" s="395"/>
      <c r="CC18" s="396"/>
      <c r="CD18" s="176"/>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63"/>
      <c r="B19" s="516" t="s">
        <v>149</v>
      </c>
      <c r="C19" s="437"/>
      <c r="D19" s="437"/>
      <c r="E19" s="517"/>
      <c r="F19" s="517"/>
      <c r="G19" s="517"/>
      <c r="H19" s="517"/>
      <c r="I19" s="517"/>
      <c r="J19" s="517"/>
      <c r="K19" s="517"/>
      <c r="L19" s="525">
        <v>920</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38408210</v>
      </c>
      <c r="BO19" s="395"/>
      <c r="BP19" s="395"/>
      <c r="BQ19" s="395"/>
      <c r="BR19" s="395"/>
      <c r="BS19" s="395"/>
      <c r="BT19" s="395"/>
      <c r="BU19" s="396"/>
      <c r="BV19" s="394">
        <v>37287810</v>
      </c>
      <c r="BW19" s="395"/>
      <c r="BX19" s="395"/>
      <c r="BY19" s="395"/>
      <c r="BZ19" s="395"/>
      <c r="CA19" s="395"/>
      <c r="CB19" s="395"/>
      <c r="CC19" s="396"/>
      <c r="CD19" s="176"/>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63"/>
      <c r="B20" s="516" t="s">
        <v>151</v>
      </c>
      <c r="C20" s="437"/>
      <c r="D20" s="437"/>
      <c r="E20" s="517"/>
      <c r="F20" s="517"/>
      <c r="G20" s="517"/>
      <c r="H20" s="517"/>
      <c r="I20" s="517"/>
      <c r="J20" s="517"/>
      <c r="K20" s="517"/>
      <c r="L20" s="525">
        <v>54336</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6"/>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6"/>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38967351</v>
      </c>
      <c r="BO22" s="358"/>
      <c r="BP22" s="358"/>
      <c r="BQ22" s="358"/>
      <c r="BR22" s="358"/>
      <c r="BS22" s="358"/>
      <c r="BT22" s="358"/>
      <c r="BU22" s="359"/>
      <c r="BV22" s="357">
        <v>38454199</v>
      </c>
      <c r="BW22" s="358"/>
      <c r="BX22" s="358"/>
      <c r="BY22" s="358"/>
      <c r="BZ22" s="358"/>
      <c r="CA22" s="358"/>
      <c r="CB22" s="358"/>
      <c r="CC22" s="359"/>
      <c r="CD22" s="176"/>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34495971</v>
      </c>
      <c r="BO23" s="395"/>
      <c r="BP23" s="395"/>
      <c r="BQ23" s="395"/>
      <c r="BR23" s="395"/>
      <c r="BS23" s="395"/>
      <c r="BT23" s="395"/>
      <c r="BU23" s="396"/>
      <c r="BV23" s="394">
        <v>33805330</v>
      </c>
      <c r="BW23" s="395"/>
      <c r="BX23" s="395"/>
      <c r="BY23" s="395"/>
      <c r="BZ23" s="395"/>
      <c r="CA23" s="395"/>
      <c r="CB23" s="395"/>
      <c r="CC23" s="396"/>
      <c r="CD23" s="176"/>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63"/>
      <c r="B24" s="565"/>
      <c r="C24" s="541"/>
      <c r="D24" s="542"/>
      <c r="E24" s="444" t="s">
        <v>161</v>
      </c>
      <c r="F24" s="424"/>
      <c r="G24" s="424"/>
      <c r="H24" s="424"/>
      <c r="I24" s="424"/>
      <c r="J24" s="424"/>
      <c r="K24" s="425"/>
      <c r="L24" s="445">
        <v>1</v>
      </c>
      <c r="M24" s="446"/>
      <c r="N24" s="446"/>
      <c r="O24" s="446"/>
      <c r="P24" s="488"/>
      <c r="Q24" s="445">
        <v>8940</v>
      </c>
      <c r="R24" s="446"/>
      <c r="S24" s="446"/>
      <c r="T24" s="446"/>
      <c r="U24" s="446"/>
      <c r="V24" s="488"/>
      <c r="W24" s="540"/>
      <c r="X24" s="541"/>
      <c r="Y24" s="542"/>
      <c r="Z24" s="444" t="s">
        <v>162</v>
      </c>
      <c r="AA24" s="424"/>
      <c r="AB24" s="424"/>
      <c r="AC24" s="424"/>
      <c r="AD24" s="424"/>
      <c r="AE24" s="424"/>
      <c r="AF24" s="424"/>
      <c r="AG24" s="425"/>
      <c r="AH24" s="445">
        <v>803</v>
      </c>
      <c r="AI24" s="446"/>
      <c r="AJ24" s="446"/>
      <c r="AK24" s="446"/>
      <c r="AL24" s="488"/>
      <c r="AM24" s="445">
        <v>2549525</v>
      </c>
      <c r="AN24" s="446"/>
      <c r="AO24" s="446"/>
      <c r="AP24" s="446"/>
      <c r="AQ24" s="446"/>
      <c r="AR24" s="488"/>
      <c r="AS24" s="445">
        <v>3175</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24984684</v>
      </c>
      <c r="BO24" s="395"/>
      <c r="BP24" s="395"/>
      <c r="BQ24" s="395"/>
      <c r="BR24" s="395"/>
      <c r="BS24" s="395"/>
      <c r="BT24" s="395"/>
      <c r="BU24" s="396"/>
      <c r="BV24" s="394">
        <v>22898246</v>
      </c>
      <c r="BW24" s="395"/>
      <c r="BX24" s="395"/>
      <c r="BY24" s="395"/>
      <c r="BZ24" s="395"/>
      <c r="CA24" s="395"/>
      <c r="CB24" s="395"/>
      <c r="CC24" s="396"/>
      <c r="CD24" s="176"/>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63"/>
      <c r="B25" s="565"/>
      <c r="C25" s="541"/>
      <c r="D25" s="542"/>
      <c r="E25" s="444" t="s">
        <v>164</v>
      </c>
      <c r="F25" s="424"/>
      <c r="G25" s="424"/>
      <c r="H25" s="424"/>
      <c r="I25" s="424"/>
      <c r="J25" s="424"/>
      <c r="K25" s="425"/>
      <c r="L25" s="445">
        <v>2</v>
      </c>
      <c r="M25" s="446"/>
      <c r="N25" s="446"/>
      <c r="O25" s="446"/>
      <c r="P25" s="488"/>
      <c r="Q25" s="445">
        <v>7420</v>
      </c>
      <c r="R25" s="446"/>
      <c r="S25" s="446"/>
      <c r="T25" s="446"/>
      <c r="U25" s="446"/>
      <c r="V25" s="488"/>
      <c r="W25" s="540"/>
      <c r="X25" s="541"/>
      <c r="Y25" s="542"/>
      <c r="Z25" s="444" t="s">
        <v>165</v>
      </c>
      <c r="AA25" s="424"/>
      <c r="AB25" s="424"/>
      <c r="AC25" s="424"/>
      <c r="AD25" s="424"/>
      <c r="AE25" s="424"/>
      <c r="AF25" s="424"/>
      <c r="AG25" s="425"/>
      <c r="AH25" s="445">
        <v>142</v>
      </c>
      <c r="AI25" s="446"/>
      <c r="AJ25" s="446"/>
      <c r="AK25" s="446"/>
      <c r="AL25" s="488"/>
      <c r="AM25" s="445">
        <v>422024</v>
      </c>
      <c r="AN25" s="446"/>
      <c r="AO25" s="446"/>
      <c r="AP25" s="446"/>
      <c r="AQ25" s="446"/>
      <c r="AR25" s="488"/>
      <c r="AS25" s="445">
        <v>2972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8632858</v>
      </c>
      <c r="BO25" s="358"/>
      <c r="BP25" s="358"/>
      <c r="BQ25" s="358"/>
      <c r="BR25" s="358"/>
      <c r="BS25" s="358"/>
      <c r="BT25" s="358"/>
      <c r="BU25" s="359"/>
      <c r="BV25" s="357">
        <v>11530363</v>
      </c>
      <c r="BW25" s="358"/>
      <c r="BX25" s="358"/>
      <c r="BY25" s="358"/>
      <c r="BZ25" s="358"/>
      <c r="CA25" s="358"/>
      <c r="CB25" s="358"/>
      <c r="CC25" s="359"/>
      <c r="CD25" s="176"/>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63"/>
      <c r="B26" s="565"/>
      <c r="C26" s="541"/>
      <c r="D26" s="542"/>
      <c r="E26" s="444" t="s">
        <v>167</v>
      </c>
      <c r="F26" s="424"/>
      <c r="G26" s="424"/>
      <c r="H26" s="424"/>
      <c r="I26" s="424"/>
      <c r="J26" s="424"/>
      <c r="K26" s="425"/>
      <c r="L26" s="445">
        <v>1</v>
      </c>
      <c r="M26" s="446"/>
      <c r="N26" s="446"/>
      <c r="O26" s="446"/>
      <c r="P26" s="488"/>
      <c r="Q26" s="445">
        <v>6640</v>
      </c>
      <c r="R26" s="446"/>
      <c r="S26" s="446"/>
      <c r="T26" s="446"/>
      <c r="U26" s="446"/>
      <c r="V26" s="488"/>
      <c r="W26" s="540"/>
      <c r="X26" s="541"/>
      <c r="Y26" s="542"/>
      <c r="Z26" s="444" t="s">
        <v>168</v>
      </c>
      <c r="AA26" s="546"/>
      <c r="AB26" s="546"/>
      <c r="AC26" s="546"/>
      <c r="AD26" s="546"/>
      <c r="AE26" s="546"/>
      <c r="AF26" s="546"/>
      <c r="AG26" s="547"/>
      <c r="AH26" s="445">
        <v>73</v>
      </c>
      <c r="AI26" s="446"/>
      <c r="AJ26" s="446"/>
      <c r="AK26" s="446"/>
      <c r="AL26" s="488"/>
      <c r="AM26" s="445">
        <v>229439</v>
      </c>
      <c r="AN26" s="446"/>
      <c r="AO26" s="446"/>
      <c r="AP26" s="446"/>
      <c r="AQ26" s="446"/>
      <c r="AR26" s="488"/>
      <c r="AS26" s="445">
        <v>3143</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v>630000</v>
      </c>
      <c r="BO26" s="395"/>
      <c r="BP26" s="395"/>
      <c r="BQ26" s="395"/>
      <c r="BR26" s="395"/>
      <c r="BS26" s="395"/>
      <c r="BT26" s="395"/>
      <c r="BU26" s="396"/>
      <c r="BV26" s="394">
        <v>670000</v>
      </c>
      <c r="BW26" s="395"/>
      <c r="BX26" s="395"/>
      <c r="BY26" s="395"/>
      <c r="BZ26" s="395"/>
      <c r="CA26" s="395"/>
      <c r="CB26" s="395"/>
      <c r="CC26" s="396"/>
      <c r="CD26" s="176"/>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63"/>
      <c r="B27" s="565"/>
      <c r="C27" s="541"/>
      <c r="D27" s="542"/>
      <c r="E27" s="444" t="s">
        <v>170</v>
      </c>
      <c r="F27" s="424"/>
      <c r="G27" s="424"/>
      <c r="H27" s="424"/>
      <c r="I27" s="424"/>
      <c r="J27" s="424"/>
      <c r="K27" s="425"/>
      <c r="L27" s="445">
        <v>1</v>
      </c>
      <c r="M27" s="446"/>
      <c r="N27" s="446"/>
      <c r="O27" s="446"/>
      <c r="P27" s="488"/>
      <c r="Q27" s="445">
        <v>5510</v>
      </c>
      <c r="R27" s="446"/>
      <c r="S27" s="446"/>
      <c r="T27" s="446"/>
      <c r="U27" s="446"/>
      <c r="V27" s="488"/>
      <c r="W27" s="540"/>
      <c r="X27" s="541"/>
      <c r="Y27" s="542"/>
      <c r="Z27" s="444" t="s">
        <v>171</v>
      </c>
      <c r="AA27" s="424"/>
      <c r="AB27" s="424"/>
      <c r="AC27" s="424"/>
      <c r="AD27" s="424"/>
      <c r="AE27" s="424"/>
      <c r="AF27" s="424"/>
      <c r="AG27" s="425"/>
      <c r="AH27" s="445">
        <v>37</v>
      </c>
      <c r="AI27" s="446"/>
      <c r="AJ27" s="446"/>
      <c r="AK27" s="446"/>
      <c r="AL27" s="488"/>
      <c r="AM27" s="445">
        <v>138828</v>
      </c>
      <c r="AN27" s="446"/>
      <c r="AO27" s="446"/>
      <c r="AP27" s="446"/>
      <c r="AQ27" s="446"/>
      <c r="AR27" s="488"/>
      <c r="AS27" s="445">
        <v>3752</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t="s">
        <v>121</v>
      </c>
      <c r="BO27" s="514"/>
      <c r="BP27" s="514"/>
      <c r="BQ27" s="514"/>
      <c r="BR27" s="514"/>
      <c r="BS27" s="514"/>
      <c r="BT27" s="514"/>
      <c r="BU27" s="515"/>
      <c r="BV27" s="513" t="s">
        <v>121</v>
      </c>
      <c r="BW27" s="514"/>
      <c r="BX27" s="514"/>
      <c r="BY27" s="514"/>
      <c r="BZ27" s="514"/>
      <c r="CA27" s="514"/>
      <c r="CB27" s="514"/>
      <c r="CC27" s="515"/>
      <c r="CD27" s="178"/>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63"/>
      <c r="B28" s="565"/>
      <c r="C28" s="541"/>
      <c r="D28" s="542"/>
      <c r="E28" s="444" t="s">
        <v>173</v>
      </c>
      <c r="F28" s="424"/>
      <c r="G28" s="424"/>
      <c r="H28" s="424"/>
      <c r="I28" s="424"/>
      <c r="J28" s="424"/>
      <c r="K28" s="425"/>
      <c r="L28" s="445">
        <v>1</v>
      </c>
      <c r="M28" s="446"/>
      <c r="N28" s="446"/>
      <c r="O28" s="446"/>
      <c r="P28" s="488"/>
      <c r="Q28" s="445">
        <v>4960</v>
      </c>
      <c r="R28" s="446"/>
      <c r="S28" s="446"/>
      <c r="T28" s="446"/>
      <c r="U28" s="446"/>
      <c r="V28" s="488"/>
      <c r="W28" s="540"/>
      <c r="X28" s="541"/>
      <c r="Y28" s="542"/>
      <c r="Z28" s="444" t="s">
        <v>174</v>
      </c>
      <c r="AA28" s="424"/>
      <c r="AB28" s="424"/>
      <c r="AC28" s="424"/>
      <c r="AD28" s="424"/>
      <c r="AE28" s="424"/>
      <c r="AF28" s="424"/>
      <c r="AG28" s="425"/>
      <c r="AH28" s="445">
        <v>20</v>
      </c>
      <c r="AI28" s="446"/>
      <c r="AJ28" s="446"/>
      <c r="AK28" s="446"/>
      <c r="AL28" s="488"/>
      <c r="AM28" s="445">
        <v>49940</v>
      </c>
      <c r="AN28" s="446"/>
      <c r="AO28" s="446"/>
      <c r="AP28" s="446"/>
      <c r="AQ28" s="446"/>
      <c r="AR28" s="488"/>
      <c r="AS28" s="445">
        <v>2497</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6188334</v>
      </c>
      <c r="BO28" s="358"/>
      <c r="BP28" s="358"/>
      <c r="BQ28" s="358"/>
      <c r="BR28" s="358"/>
      <c r="BS28" s="358"/>
      <c r="BT28" s="358"/>
      <c r="BU28" s="359"/>
      <c r="BV28" s="357">
        <v>7047489</v>
      </c>
      <c r="BW28" s="358"/>
      <c r="BX28" s="358"/>
      <c r="BY28" s="358"/>
      <c r="BZ28" s="358"/>
      <c r="CA28" s="358"/>
      <c r="CB28" s="358"/>
      <c r="CC28" s="359"/>
      <c r="CD28" s="176"/>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63"/>
      <c r="B29" s="565"/>
      <c r="C29" s="541"/>
      <c r="D29" s="542"/>
      <c r="E29" s="444" t="s">
        <v>176</v>
      </c>
      <c r="F29" s="424"/>
      <c r="G29" s="424"/>
      <c r="H29" s="424"/>
      <c r="I29" s="424"/>
      <c r="J29" s="424"/>
      <c r="K29" s="425"/>
      <c r="L29" s="445">
        <v>23</v>
      </c>
      <c r="M29" s="446"/>
      <c r="N29" s="446"/>
      <c r="O29" s="446"/>
      <c r="P29" s="488"/>
      <c r="Q29" s="445">
        <v>4630</v>
      </c>
      <c r="R29" s="446"/>
      <c r="S29" s="446"/>
      <c r="T29" s="446"/>
      <c r="U29" s="446"/>
      <c r="V29" s="488"/>
      <c r="W29" s="543"/>
      <c r="X29" s="544"/>
      <c r="Y29" s="545"/>
      <c r="Z29" s="444" t="s">
        <v>177</v>
      </c>
      <c r="AA29" s="424"/>
      <c r="AB29" s="424"/>
      <c r="AC29" s="424"/>
      <c r="AD29" s="424"/>
      <c r="AE29" s="424"/>
      <c r="AF29" s="424"/>
      <c r="AG29" s="425"/>
      <c r="AH29" s="445">
        <v>860</v>
      </c>
      <c r="AI29" s="446"/>
      <c r="AJ29" s="446"/>
      <c r="AK29" s="446"/>
      <c r="AL29" s="488"/>
      <c r="AM29" s="445">
        <v>2738293</v>
      </c>
      <c r="AN29" s="446"/>
      <c r="AO29" s="446"/>
      <c r="AP29" s="446"/>
      <c r="AQ29" s="446"/>
      <c r="AR29" s="488"/>
      <c r="AS29" s="445">
        <v>3184</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584908</v>
      </c>
      <c r="BO29" s="395"/>
      <c r="BP29" s="395"/>
      <c r="BQ29" s="395"/>
      <c r="BR29" s="395"/>
      <c r="BS29" s="395"/>
      <c r="BT29" s="395"/>
      <c r="BU29" s="396"/>
      <c r="BV29" s="394">
        <v>545427</v>
      </c>
      <c r="BW29" s="395"/>
      <c r="BX29" s="395"/>
      <c r="BY29" s="395"/>
      <c r="BZ29" s="395"/>
      <c r="CA29" s="395"/>
      <c r="CB29" s="395"/>
      <c r="CC29" s="396"/>
      <c r="CD29" s="178"/>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99.1</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5113918</v>
      </c>
      <c r="BO30" s="514"/>
      <c r="BP30" s="514"/>
      <c r="BQ30" s="514"/>
      <c r="BR30" s="514"/>
      <c r="BS30" s="514"/>
      <c r="BT30" s="514"/>
      <c r="BU30" s="515"/>
      <c r="BV30" s="513">
        <v>4959859</v>
      </c>
      <c r="BW30" s="514"/>
      <c r="BX30" s="514"/>
      <c r="BY30" s="514"/>
      <c r="BZ30" s="514"/>
      <c r="CA30" s="514"/>
      <c r="CB30" s="514"/>
      <c r="CC30" s="515"/>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15">
      <c r="A31" s="163"/>
      <c r="B31" s="185"/>
      <c r="DI31" s="186"/>
    </row>
    <row r="32" spans="1:113" ht="13.5" customHeight="1" x14ac:dyDescent="0.15">
      <c r="A32" s="163"/>
      <c r="B32" s="187"/>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6"/>
    </row>
    <row r="33" spans="1:113" ht="13.5" customHeight="1" x14ac:dyDescent="0.15">
      <c r="A33" s="163"/>
      <c r="B33" s="187"/>
      <c r="C33" s="418" t="s">
        <v>186</v>
      </c>
      <c r="D33" s="418"/>
      <c r="E33" s="383" t="s">
        <v>187</v>
      </c>
      <c r="F33" s="383"/>
      <c r="G33" s="383"/>
      <c r="H33" s="383"/>
      <c r="I33" s="383"/>
      <c r="J33" s="383"/>
      <c r="K33" s="383"/>
      <c r="L33" s="383"/>
      <c r="M33" s="383"/>
      <c r="N33" s="383"/>
      <c r="O33" s="383"/>
      <c r="P33" s="383"/>
      <c r="Q33" s="383"/>
      <c r="R33" s="383"/>
      <c r="S33" s="383"/>
      <c r="T33" s="188"/>
      <c r="U33" s="418" t="s">
        <v>186</v>
      </c>
      <c r="V33" s="418"/>
      <c r="W33" s="383" t="s">
        <v>187</v>
      </c>
      <c r="X33" s="383"/>
      <c r="Y33" s="383"/>
      <c r="Z33" s="383"/>
      <c r="AA33" s="383"/>
      <c r="AB33" s="383"/>
      <c r="AC33" s="383"/>
      <c r="AD33" s="383"/>
      <c r="AE33" s="383"/>
      <c r="AF33" s="383"/>
      <c r="AG33" s="383"/>
      <c r="AH33" s="383"/>
      <c r="AI33" s="383"/>
      <c r="AJ33" s="383"/>
      <c r="AK33" s="383"/>
      <c r="AL33" s="188"/>
      <c r="AM33" s="418" t="s">
        <v>186</v>
      </c>
      <c r="AN33" s="418"/>
      <c r="AO33" s="383" t="s">
        <v>187</v>
      </c>
      <c r="AP33" s="383"/>
      <c r="AQ33" s="383"/>
      <c r="AR33" s="383"/>
      <c r="AS33" s="383"/>
      <c r="AT33" s="383"/>
      <c r="AU33" s="383"/>
      <c r="AV33" s="383"/>
      <c r="AW33" s="383"/>
      <c r="AX33" s="383"/>
      <c r="AY33" s="383"/>
      <c r="AZ33" s="383"/>
      <c r="BA33" s="383"/>
      <c r="BB33" s="383"/>
      <c r="BC33" s="383"/>
      <c r="BD33" s="189"/>
      <c r="BE33" s="383" t="s">
        <v>188</v>
      </c>
      <c r="BF33" s="383"/>
      <c r="BG33" s="383" t="s">
        <v>189</v>
      </c>
      <c r="BH33" s="383"/>
      <c r="BI33" s="383"/>
      <c r="BJ33" s="383"/>
      <c r="BK33" s="383"/>
      <c r="BL33" s="383"/>
      <c r="BM33" s="383"/>
      <c r="BN33" s="383"/>
      <c r="BO33" s="383"/>
      <c r="BP33" s="383"/>
      <c r="BQ33" s="383"/>
      <c r="BR33" s="383"/>
      <c r="BS33" s="383"/>
      <c r="BT33" s="383"/>
      <c r="BU33" s="383"/>
      <c r="BV33" s="189"/>
      <c r="BW33" s="418" t="s">
        <v>188</v>
      </c>
      <c r="BX33" s="418"/>
      <c r="BY33" s="383" t="s">
        <v>190</v>
      </c>
      <c r="BZ33" s="383"/>
      <c r="CA33" s="383"/>
      <c r="CB33" s="383"/>
      <c r="CC33" s="383"/>
      <c r="CD33" s="383"/>
      <c r="CE33" s="383"/>
      <c r="CF33" s="383"/>
      <c r="CG33" s="383"/>
      <c r="CH33" s="383"/>
      <c r="CI33" s="383"/>
      <c r="CJ33" s="383"/>
      <c r="CK33" s="383"/>
      <c r="CL33" s="383"/>
      <c r="CM33" s="383"/>
      <c r="CN33" s="188"/>
      <c r="CO33" s="418" t="s">
        <v>186</v>
      </c>
      <c r="CP33" s="418"/>
      <c r="CQ33" s="383" t="s">
        <v>191</v>
      </c>
      <c r="CR33" s="383"/>
      <c r="CS33" s="383"/>
      <c r="CT33" s="383"/>
      <c r="CU33" s="383"/>
      <c r="CV33" s="383"/>
      <c r="CW33" s="383"/>
      <c r="CX33" s="383"/>
      <c r="CY33" s="383"/>
      <c r="CZ33" s="383"/>
      <c r="DA33" s="383"/>
      <c r="DB33" s="383"/>
      <c r="DC33" s="383"/>
      <c r="DD33" s="383"/>
      <c r="DE33" s="383"/>
      <c r="DF33" s="188"/>
      <c r="DG33" s="583" t="s">
        <v>192</v>
      </c>
      <c r="DH33" s="583"/>
      <c r="DI33" s="190"/>
    </row>
    <row r="34" spans="1:113" ht="32.25" customHeight="1" x14ac:dyDescent="0.15">
      <c r="A34" s="163"/>
      <c r="B34" s="187"/>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3</v>
      </c>
      <c r="V34" s="584"/>
      <c r="W34" s="585" t="str">
        <f>IF('各会計、関係団体の財政状況及び健全化判断比率'!B28="","",'各会計、関係団体の財政状況及び健全化判断比率'!B28)</f>
        <v>国民健康保険事業特別会計</v>
      </c>
      <c r="X34" s="585"/>
      <c r="Y34" s="585"/>
      <c r="Z34" s="585"/>
      <c r="AA34" s="585"/>
      <c r="AB34" s="585"/>
      <c r="AC34" s="585"/>
      <c r="AD34" s="585"/>
      <c r="AE34" s="585"/>
      <c r="AF34" s="585"/>
      <c r="AG34" s="585"/>
      <c r="AH34" s="585"/>
      <c r="AI34" s="585"/>
      <c r="AJ34" s="585"/>
      <c r="AK34" s="585"/>
      <c r="AL34" s="163"/>
      <c r="AM34" s="584">
        <f>IF(AO34="","",MAX(C34:D43,U34:V43)+1)</f>
        <v>6</v>
      </c>
      <c r="AN34" s="584"/>
      <c r="AO34" s="585" t="str">
        <f>IF('各会計、関係団体の財政状況及び健全化判断比率'!B31="","",'各会計、関係団体の財政状況及び健全化判断比率'!B31)</f>
        <v>水道事業会計</v>
      </c>
      <c r="AP34" s="585"/>
      <c r="AQ34" s="585"/>
      <c r="AR34" s="585"/>
      <c r="AS34" s="585"/>
      <c r="AT34" s="585"/>
      <c r="AU34" s="585"/>
      <c r="AV34" s="585"/>
      <c r="AW34" s="585"/>
      <c r="AX34" s="585"/>
      <c r="AY34" s="585"/>
      <c r="AZ34" s="585"/>
      <c r="BA34" s="585"/>
      <c r="BB34" s="585"/>
      <c r="BC34" s="585"/>
      <c r="BD34" s="163"/>
      <c r="BE34" s="584">
        <f>IF(BG34="","",MAX(C34:D43,U34:V43,AM34:AN43)+1)</f>
        <v>9</v>
      </c>
      <c r="BF34" s="584"/>
      <c r="BG34" s="585" t="str">
        <f>IF('各会計、関係団体の財政状況及び健全化判断比率'!B34="","",'各会計、関係団体の財政状況及び健全化判断比率'!B34)</f>
        <v>地方卸売市場事業特別会計</v>
      </c>
      <c r="BH34" s="585"/>
      <c r="BI34" s="585"/>
      <c r="BJ34" s="585"/>
      <c r="BK34" s="585"/>
      <c r="BL34" s="585"/>
      <c r="BM34" s="585"/>
      <c r="BN34" s="585"/>
      <c r="BO34" s="585"/>
      <c r="BP34" s="585"/>
      <c r="BQ34" s="585"/>
      <c r="BR34" s="585"/>
      <c r="BS34" s="585"/>
      <c r="BT34" s="585"/>
      <c r="BU34" s="585"/>
      <c r="BV34" s="163"/>
      <c r="BW34" s="584">
        <f>IF(BY34="","",MAX(C34:D43,U34:V43,AM34:AN43,BE34:BF43)+1)</f>
        <v>10</v>
      </c>
      <c r="BX34" s="584"/>
      <c r="BY34" s="585" t="str">
        <f>IF('各会計、関係団体の財政状況及び健全化判断比率'!B68="","",'各会計、関係団体の財政状況及び健全化判断比率'!B68)</f>
        <v>大分県交通災害共済組合（交通災害共済事業会計）</v>
      </c>
      <c r="BZ34" s="585"/>
      <c r="CA34" s="585"/>
      <c r="CB34" s="585"/>
      <c r="CC34" s="585"/>
      <c r="CD34" s="585"/>
      <c r="CE34" s="585"/>
      <c r="CF34" s="585"/>
      <c r="CG34" s="585"/>
      <c r="CH34" s="585"/>
      <c r="CI34" s="585"/>
      <c r="CJ34" s="585"/>
      <c r="CK34" s="585"/>
      <c r="CL34" s="585"/>
      <c r="CM34" s="585"/>
      <c r="CN34" s="163"/>
      <c r="CO34" s="584">
        <f>IF(CQ34="","",MAX(C34:D43,U34:V43,AM34:AN43,BE34:BF43,BW34:BX43)+1)</f>
        <v>19</v>
      </c>
      <c r="CP34" s="584"/>
      <c r="CQ34" s="585" t="str">
        <f>IF('各会計、関係団体の財政状況及び健全化判断比率'!BS7="","",'各会計、関係団体の財政状況及び健全化判断比率'!BS7)</f>
        <v>一般財団法人別府市綜合振興センター</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90"/>
    </row>
    <row r="35" spans="1:113" ht="32.25" customHeight="1" x14ac:dyDescent="0.15">
      <c r="A35" s="163"/>
      <c r="B35" s="187"/>
      <c r="C35" s="584">
        <f>IF(E35="","",C34+1)</f>
        <v>2</v>
      </c>
      <c r="D35" s="584"/>
      <c r="E35" s="585" t="str">
        <f>IF('各会計、関係団体の財政状況及び健全化判断比率'!B8="","",'各会計、関係団体の財政状況及び健全化判断比率'!B8)</f>
        <v>公共用地先行取得事業特別会計</v>
      </c>
      <c r="F35" s="585"/>
      <c r="G35" s="585"/>
      <c r="H35" s="585"/>
      <c r="I35" s="585"/>
      <c r="J35" s="585"/>
      <c r="K35" s="585"/>
      <c r="L35" s="585"/>
      <c r="M35" s="585"/>
      <c r="N35" s="585"/>
      <c r="O35" s="585"/>
      <c r="P35" s="585"/>
      <c r="Q35" s="585"/>
      <c r="R35" s="585"/>
      <c r="S35" s="585"/>
      <c r="T35" s="163"/>
      <c r="U35" s="584">
        <f>IF(W35="","",U34+1)</f>
        <v>4</v>
      </c>
      <c r="V35" s="584"/>
      <c r="W35" s="585" t="str">
        <f>IF('各会計、関係団体の財政状況及び健全化判断比率'!B29="","",'各会計、関係団体の財政状況及び健全化判断比率'!B29)</f>
        <v>介護保険事業特別会計</v>
      </c>
      <c r="X35" s="585"/>
      <c r="Y35" s="585"/>
      <c r="Z35" s="585"/>
      <c r="AA35" s="585"/>
      <c r="AB35" s="585"/>
      <c r="AC35" s="585"/>
      <c r="AD35" s="585"/>
      <c r="AE35" s="585"/>
      <c r="AF35" s="585"/>
      <c r="AG35" s="585"/>
      <c r="AH35" s="585"/>
      <c r="AI35" s="585"/>
      <c r="AJ35" s="585"/>
      <c r="AK35" s="585"/>
      <c r="AL35" s="163"/>
      <c r="AM35" s="584">
        <f t="shared" ref="AM35:AM43" si="0">IF(AO35="","",AM34+1)</f>
        <v>7</v>
      </c>
      <c r="AN35" s="584"/>
      <c r="AO35" s="585" t="str">
        <f>IF('各会計、関係団体の財政状況及び健全化判断比率'!B32="","",'各会計、関係団体の財政状況及び健全化判断比率'!B32)</f>
        <v>公共下水道事業会計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11</v>
      </c>
      <c r="BX35" s="584"/>
      <c r="BY35" s="585" t="str">
        <f>IF('各会計、関係団体の財政状況及び健全化判断比率'!B69="","",'各会計、関係団体の財政状況及び健全化判断比率'!B69)</f>
        <v>別杵速見地域広域市町村圏事務組合（一般会計）</v>
      </c>
      <c r="BZ35" s="585"/>
      <c r="CA35" s="585"/>
      <c r="CB35" s="585"/>
      <c r="CC35" s="585"/>
      <c r="CD35" s="585"/>
      <c r="CE35" s="585"/>
      <c r="CF35" s="585"/>
      <c r="CG35" s="585"/>
      <c r="CH35" s="585"/>
      <c r="CI35" s="585"/>
      <c r="CJ35" s="585"/>
      <c r="CK35" s="585"/>
      <c r="CL35" s="585"/>
      <c r="CM35" s="585"/>
      <c r="CN35" s="163"/>
      <c r="CO35" s="584">
        <f t="shared" ref="CO35:CO43" si="3">IF(CQ35="","",CO34+1)</f>
        <v>20</v>
      </c>
      <c r="CP35" s="584"/>
      <c r="CQ35" s="585" t="str">
        <f>IF('各会計、関係団体の財政状況及び健全化判断比率'!BS8="","",'各会計、関係団体の財政状況及び健全化判断比率'!BS8)</f>
        <v>一般財団法人大分県東部勤労者福祉サービスセンター</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90"/>
    </row>
    <row r="36" spans="1:113" ht="32.25" customHeight="1" x14ac:dyDescent="0.15">
      <c r="A36" s="163"/>
      <c r="B36" s="187"/>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5</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63"/>
      <c r="AM36" s="584">
        <f t="shared" si="0"/>
        <v>8</v>
      </c>
      <c r="AN36" s="584"/>
      <c r="AO36" s="585" t="str">
        <f>IF('各会計、関係団体の財政状況及び健全化判断比率'!B33="","",'各会計、関係団体の財政状況及び健全化判断比率'!B33)</f>
        <v>競輪事業会計</v>
      </c>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12</v>
      </c>
      <c r="BX36" s="584"/>
      <c r="BY36" s="585" t="str">
        <f>IF('各会計、関係団体の財政状況及び健全化判断比率'!B70="","",'各会計、関係団体の財政状況及び健全化判断比率'!B70)</f>
        <v>別杵速見地域広域市町村圏事務組合（秋草葬祭場事業特別会計）</v>
      </c>
      <c r="BZ36" s="585"/>
      <c r="CA36" s="585"/>
      <c r="CB36" s="585"/>
      <c r="CC36" s="585"/>
      <c r="CD36" s="585"/>
      <c r="CE36" s="585"/>
      <c r="CF36" s="585"/>
      <c r="CG36" s="585"/>
      <c r="CH36" s="585"/>
      <c r="CI36" s="585"/>
      <c r="CJ36" s="585"/>
      <c r="CK36" s="585"/>
      <c r="CL36" s="585"/>
      <c r="CM36" s="585"/>
      <c r="CN36" s="163"/>
      <c r="CO36" s="584">
        <f t="shared" si="3"/>
        <v>21</v>
      </c>
      <c r="CP36" s="584"/>
      <c r="CQ36" s="585" t="str">
        <f>IF('各会計、関係団体の財政状況及び健全化判断比率'!BS9="","",'各会計、関係団体の財政状況及び健全化判断比率'!BS9)</f>
        <v>別府市公設市場精算株式会社</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90"/>
    </row>
    <row r="37" spans="1:113" ht="32.25" customHeight="1" x14ac:dyDescent="0.15">
      <c r="A37" s="163"/>
      <c r="B37" s="187"/>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13</v>
      </c>
      <c r="BX37" s="584"/>
      <c r="BY37" s="585" t="str">
        <f>IF('各会計、関係団体の財政状況及び健全化判断比率'!B71="","",'各会計、関係団体の財政状況及び健全化判断比率'!B71)</f>
        <v>別杵速見地域広域市町村圏事務組合（藤ヶ谷清掃センター事業特別会計）</v>
      </c>
      <c r="BZ37" s="585"/>
      <c r="CA37" s="585"/>
      <c r="CB37" s="585"/>
      <c r="CC37" s="585"/>
      <c r="CD37" s="585"/>
      <c r="CE37" s="585"/>
      <c r="CF37" s="585"/>
      <c r="CG37" s="585"/>
      <c r="CH37" s="585"/>
      <c r="CI37" s="585"/>
      <c r="CJ37" s="585"/>
      <c r="CK37" s="585"/>
      <c r="CL37" s="585"/>
      <c r="CM37" s="585"/>
      <c r="CN37" s="163"/>
      <c r="CO37" s="584">
        <f t="shared" si="3"/>
        <v>22</v>
      </c>
      <c r="CP37" s="584"/>
      <c r="CQ37" s="585" t="str">
        <f>IF('各会計、関係団体の財政状況及び健全化判断比率'!BS10="","",'各会計、関係団体の財政状況及び健全化判断比率'!BS10)</f>
        <v>一般財団法人別府市産業連携・協働プラットフォームＢ－ｂｉｚ ＬＩＮＫ</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90"/>
    </row>
    <row r="38" spans="1:113" ht="32.25" customHeight="1" x14ac:dyDescent="0.15">
      <c r="A38" s="163"/>
      <c r="B38" s="187"/>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14</v>
      </c>
      <c r="BX38" s="584"/>
      <c r="BY38" s="585" t="str">
        <f>IF('各会計、関係団体の財政状況及び健全化判断比率'!B72="","",'各会計、関係団体の財政状況及び健全化判断比率'!B72)</f>
        <v>別杵速見地域広域市町村圏事務組合（介護認定審査会事業特別会計）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90"/>
    </row>
    <row r="39" spans="1:113" ht="32.25" customHeight="1" x14ac:dyDescent="0.15">
      <c r="A39" s="163"/>
      <c r="B39" s="187"/>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15</v>
      </c>
      <c r="BX39" s="584"/>
      <c r="BY39" s="585" t="str">
        <f>IF('各会計、関係団体の財政状況及び健全化判断比率'!B73="","",'各会計、関係団体の財政状況及び健全化判断比率'!B73)</f>
        <v>別杵速見地域広域市町村圏事務組合（普通会計）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90"/>
    </row>
    <row r="40" spans="1:113" ht="32.25" customHeight="1" x14ac:dyDescent="0.15">
      <c r="A40" s="163"/>
      <c r="B40" s="187"/>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16</v>
      </c>
      <c r="BX40" s="584"/>
      <c r="BY40" s="585" t="str">
        <f>IF('各会計、関係団体の財政状況及び健全化判断比率'!B74="","",'各会計、関係団体の財政状況及び健全化判断比率'!B74)</f>
        <v xml:space="preserve">大分県市町村会館管理組合 </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90"/>
    </row>
    <row r="41" spans="1:113" ht="32.25" customHeight="1" x14ac:dyDescent="0.15">
      <c r="A41" s="163"/>
      <c r="B41" s="187"/>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17</v>
      </c>
      <c r="BX41" s="584"/>
      <c r="BY41" s="585" t="str">
        <f>IF('各会計、関係団体の財政状況及び健全化判断比率'!B75="","",'各会計、関係団体の財政状況及び健全化判断比率'!B75)</f>
        <v>大分県後期高齢者医療広域連合（普通会計）</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90"/>
    </row>
    <row r="42" spans="1:113" ht="32.25" customHeight="1" x14ac:dyDescent="0.15">
      <c r="B42" s="187"/>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f t="shared" si="2"/>
        <v>18</v>
      </c>
      <c r="BX42" s="584"/>
      <c r="BY42" s="585" t="str">
        <f>IF('各会計、関係団体の財政状況及び健全化判断比率'!B76="","",'各会計、関係団体の財政状況及び健全化判断比率'!B76)</f>
        <v>大分県後期高齢者医療広域連合（後期高齢者医療事業会計）</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90"/>
    </row>
    <row r="43" spans="1:113" ht="32.25" customHeight="1" x14ac:dyDescent="0.15">
      <c r="B43" s="187"/>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90"/>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J2IXF7yqWgfUVrPvZLnkQLQ76gUJX6M8kjw5SgJuNeUGsDRjMTybTGZAA/3Ux8US5TZRO9KbL+TKpfLoS6LuyA==" saltValue="Ty9ZFtpEVopV2i9GXAaHX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36" t="s">
        <v>535</v>
      </c>
      <c r="D34" s="1136"/>
      <c r="E34" s="1137"/>
      <c r="F34" s="32" t="s">
        <v>489</v>
      </c>
      <c r="G34" s="33" t="s">
        <v>489</v>
      </c>
      <c r="H34" s="33" t="s">
        <v>489</v>
      </c>
      <c r="I34" s="33" t="s">
        <v>489</v>
      </c>
      <c r="J34" s="34">
        <v>10.87</v>
      </c>
      <c r="K34" s="22"/>
      <c r="L34" s="22"/>
      <c r="M34" s="22"/>
      <c r="N34" s="22"/>
      <c r="O34" s="22"/>
      <c r="P34" s="22"/>
    </row>
    <row r="35" spans="1:16" ht="39" customHeight="1" x14ac:dyDescent="0.15">
      <c r="A35" s="22"/>
      <c r="B35" s="35"/>
      <c r="C35" s="1132" t="s">
        <v>536</v>
      </c>
      <c r="D35" s="1132"/>
      <c r="E35" s="1133"/>
      <c r="F35" s="36">
        <v>6.43</v>
      </c>
      <c r="G35" s="37">
        <v>5.5</v>
      </c>
      <c r="H35" s="37">
        <v>5.46</v>
      </c>
      <c r="I35" s="37">
        <v>5.54</v>
      </c>
      <c r="J35" s="38">
        <v>5.22</v>
      </c>
      <c r="K35" s="22"/>
      <c r="L35" s="22"/>
      <c r="M35" s="22"/>
      <c r="N35" s="22"/>
      <c r="O35" s="22"/>
      <c r="P35" s="22"/>
    </row>
    <row r="36" spans="1:16" ht="39" customHeight="1" x14ac:dyDescent="0.15">
      <c r="A36" s="22"/>
      <c r="B36" s="35"/>
      <c r="C36" s="1132" t="s">
        <v>537</v>
      </c>
      <c r="D36" s="1132"/>
      <c r="E36" s="1133"/>
      <c r="F36" s="36">
        <v>3.04</v>
      </c>
      <c r="G36" s="37">
        <v>3.85</v>
      </c>
      <c r="H36" s="37">
        <v>2.59</v>
      </c>
      <c r="I36" s="37">
        <v>3</v>
      </c>
      <c r="J36" s="38">
        <v>2.5499999999999998</v>
      </c>
      <c r="K36" s="22"/>
      <c r="L36" s="22"/>
      <c r="M36" s="22"/>
      <c r="N36" s="22"/>
      <c r="O36" s="22"/>
      <c r="P36" s="22"/>
    </row>
    <row r="37" spans="1:16" ht="39" customHeight="1" x14ac:dyDescent="0.15">
      <c r="A37" s="22"/>
      <c r="B37" s="35"/>
      <c r="C37" s="1132" t="s">
        <v>538</v>
      </c>
      <c r="D37" s="1132"/>
      <c r="E37" s="1133"/>
      <c r="F37" s="36">
        <v>0.8</v>
      </c>
      <c r="G37" s="37">
        <v>1.22</v>
      </c>
      <c r="H37" s="37">
        <v>1.73</v>
      </c>
      <c r="I37" s="37">
        <v>1.28</v>
      </c>
      <c r="J37" s="38">
        <v>1.33</v>
      </c>
      <c r="K37" s="22"/>
      <c r="L37" s="22"/>
      <c r="M37" s="22"/>
      <c r="N37" s="22"/>
      <c r="O37" s="22"/>
      <c r="P37" s="22"/>
    </row>
    <row r="38" spans="1:16" ht="39" customHeight="1" x14ac:dyDescent="0.15">
      <c r="A38" s="22"/>
      <c r="B38" s="35"/>
      <c r="C38" s="1132" t="s">
        <v>539</v>
      </c>
      <c r="D38" s="1132"/>
      <c r="E38" s="1133"/>
      <c r="F38" s="36">
        <v>1.85</v>
      </c>
      <c r="G38" s="37">
        <v>1.97</v>
      </c>
      <c r="H38" s="37">
        <v>1.86</v>
      </c>
      <c r="I38" s="37">
        <v>1.1399999999999999</v>
      </c>
      <c r="J38" s="38">
        <v>0.35</v>
      </c>
      <c r="K38" s="22"/>
      <c r="L38" s="22"/>
      <c r="M38" s="22"/>
      <c r="N38" s="22"/>
      <c r="O38" s="22"/>
      <c r="P38" s="22"/>
    </row>
    <row r="39" spans="1:16" ht="39" customHeight="1" x14ac:dyDescent="0.15">
      <c r="A39" s="22"/>
      <c r="B39" s="35"/>
      <c r="C39" s="1132" t="s">
        <v>540</v>
      </c>
      <c r="D39" s="1132"/>
      <c r="E39" s="1133"/>
      <c r="F39" s="36">
        <v>0.03</v>
      </c>
      <c r="G39" s="37">
        <v>0.02</v>
      </c>
      <c r="H39" s="37">
        <v>0.03</v>
      </c>
      <c r="I39" s="37">
        <v>0.03</v>
      </c>
      <c r="J39" s="38">
        <v>0.03</v>
      </c>
      <c r="K39" s="22"/>
      <c r="L39" s="22"/>
      <c r="M39" s="22"/>
      <c r="N39" s="22"/>
      <c r="O39" s="22"/>
      <c r="P39" s="22"/>
    </row>
    <row r="40" spans="1:16" ht="39" customHeight="1" x14ac:dyDescent="0.15">
      <c r="A40" s="22"/>
      <c r="B40" s="35"/>
      <c r="C40" s="1132" t="s">
        <v>541</v>
      </c>
      <c r="D40" s="1132"/>
      <c r="E40" s="1133"/>
      <c r="F40" s="36">
        <v>0</v>
      </c>
      <c r="G40" s="37">
        <v>0</v>
      </c>
      <c r="H40" s="37">
        <v>0</v>
      </c>
      <c r="I40" s="37">
        <v>0</v>
      </c>
      <c r="J40" s="38">
        <v>0</v>
      </c>
      <c r="K40" s="22"/>
      <c r="L40" s="22"/>
      <c r="M40" s="22"/>
      <c r="N40" s="22"/>
      <c r="O40" s="22"/>
      <c r="P40" s="22"/>
    </row>
    <row r="41" spans="1:16" ht="39" customHeight="1" x14ac:dyDescent="0.15">
      <c r="A41" s="22"/>
      <c r="B41" s="35"/>
      <c r="C41" s="1132" t="s">
        <v>542</v>
      </c>
      <c r="D41" s="1132"/>
      <c r="E41" s="1133"/>
      <c r="F41" s="36">
        <v>0.21</v>
      </c>
      <c r="G41" s="37">
        <v>0.45</v>
      </c>
      <c r="H41" s="37">
        <v>0.26</v>
      </c>
      <c r="I41" s="37">
        <v>0.19</v>
      </c>
      <c r="J41" s="38">
        <v>0</v>
      </c>
      <c r="K41" s="22"/>
      <c r="L41" s="22"/>
      <c r="M41" s="22"/>
      <c r="N41" s="22"/>
      <c r="O41" s="22"/>
      <c r="P41" s="22"/>
    </row>
    <row r="42" spans="1:16" ht="39" customHeight="1" x14ac:dyDescent="0.15">
      <c r="A42" s="22"/>
      <c r="B42" s="39"/>
      <c r="C42" s="1132" t="s">
        <v>543</v>
      </c>
      <c r="D42" s="1132"/>
      <c r="E42" s="1133"/>
      <c r="F42" s="36" t="s">
        <v>489</v>
      </c>
      <c r="G42" s="37" t="s">
        <v>489</v>
      </c>
      <c r="H42" s="37" t="s">
        <v>489</v>
      </c>
      <c r="I42" s="37" t="s">
        <v>489</v>
      </c>
      <c r="J42" s="38" t="s">
        <v>489</v>
      </c>
      <c r="K42" s="22"/>
      <c r="L42" s="22"/>
      <c r="M42" s="22"/>
      <c r="N42" s="22"/>
      <c r="O42" s="22"/>
      <c r="P42" s="22"/>
    </row>
    <row r="43" spans="1:16" ht="39" customHeight="1" thickBot="1" x14ac:dyDescent="0.2">
      <c r="A43" s="22"/>
      <c r="B43" s="40"/>
      <c r="C43" s="1134" t="s">
        <v>544</v>
      </c>
      <c r="D43" s="1134"/>
      <c r="E43" s="1135"/>
      <c r="F43" s="41">
        <v>1.23</v>
      </c>
      <c r="G43" s="42">
        <v>0.51</v>
      </c>
      <c r="H43" s="42">
        <v>0.37</v>
      </c>
      <c r="I43" s="42">
        <v>4.57</v>
      </c>
      <c r="J43" s="43">
        <v>0</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LIrOK007MAP1WJJh2OswaCtPr+eHYyzWbtVo/YaLBrBMXN+6Y/U1talIhjUd0EgPB3v1RfFq/6Qcat78kfWPJg==" saltValue="rf1CKd5oHIOIAWefVwBbv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election activeCell="O45" sqref="O45:O51"/>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528</v>
      </c>
      <c r="L44" s="54" t="s">
        <v>529</v>
      </c>
      <c r="M44" s="54" t="s">
        <v>530</v>
      </c>
      <c r="N44" s="54" t="s">
        <v>531</v>
      </c>
      <c r="O44" s="55" t="s">
        <v>532</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3130</v>
      </c>
      <c r="L45" s="58">
        <v>3556</v>
      </c>
      <c r="M45" s="58">
        <v>3906</v>
      </c>
      <c r="N45" s="58">
        <v>3743</v>
      </c>
      <c r="O45" s="59">
        <v>3503</v>
      </c>
      <c r="P45" s="46"/>
      <c r="Q45" s="46"/>
      <c r="R45" s="46"/>
      <c r="S45" s="46"/>
      <c r="T45" s="46"/>
      <c r="U45" s="46"/>
    </row>
    <row r="46" spans="1:21" ht="30.75" customHeight="1" x14ac:dyDescent="0.15">
      <c r="A46" s="46"/>
      <c r="B46" s="1140"/>
      <c r="C46" s="1141"/>
      <c r="D46" s="60"/>
      <c r="E46" s="1146" t="s">
        <v>11</v>
      </c>
      <c r="F46" s="1146"/>
      <c r="G46" s="1146"/>
      <c r="H46" s="1146"/>
      <c r="I46" s="1146"/>
      <c r="J46" s="1147"/>
      <c r="K46" s="61" t="s">
        <v>489</v>
      </c>
      <c r="L46" s="62" t="s">
        <v>489</v>
      </c>
      <c r="M46" s="62" t="s">
        <v>489</v>
      </c>
      <c r="N46" s="62" t="s">
        <v>489</v>
      </c>
      <c r="O46" s="63" t="s">
        <v>489</v>
      </c>
      <c r="P46" s="46"/>
      <c r="Q46" s="46"/>
      <c r="R46" s="46"/>
      <c r="S46" s="46"/>
      <c r="T46" s="46"/>
      <c r="U46" s="46"/>
    </row>
    <row r="47" spans="1:21" ht="30.75" customHeight="1" x14ac:dyDescent="0.15">
      <c r="A47" s="46"/>
      <c r="B47" s="1140"/>
      <c r="C47" s="1141"/>
      <c r="D47" s="60"/>
      <c r="E47" s="1146" t="s">
        <v>12</v>
      </c>
      <c r="F47" s="1146"/>
      <c r="G47" s="1146"/>
      <c r="H47" s="1146"/>
      <c r="I47" s="1146"/>
      <c r="J47" s="1147"/>
      <c r="K47" s="61" t="s">
        <v>489</v>
      </c>
      <c r="L47" s="62" t="s">
        <v>489</v>
      </c>
      <c r="M47" s="62" t="s">
        <v>489</v>
      </c>
      <c r="N47" s="62" t="s">
        <v>489</v>
      </c>
      <c r="O47" s="63" t="s">
        <v>489</v>
      </c>
      <c r="P47" s="46"/>
      <c r="Q47" s="46"/>
      <c r="R47" s="46"/>
      <c r="S47" s="46"/>
      <c r="T47" s="46"/>
      <c r="U47" s="46"/>
    </row>
    <row r="48" spans="1:21" ht="30.75" customHeight="1" x14ac:dyDescent="0.15">
      <c r="A48" s="46"/>
      <c r="B48" s="1140"/>
      <c r="C48" s="1141"/>
      <c r="D48" s="60"/>
      <c r="E48" s="1146" t="s">
        <v>13</v>
      </c>
      <c r="F48" s="1146"/>
      <c r="G48" s="1146"/>
      <c r="H48" s="1146"/>
      <c r="I48" s="1146"/>
      <c r="J48" s="1147"/>
      <c r="K48" s="61">
        <v>209</v>
      </c>
      <c r="L48" s="62">
        <v>191</v>
      </c>
      <c r="M48" s="62">
        <v>168</v>
      </c>
      <c r="N48" s="62">
        <v>174</v>
      </c>
      <c r="O48" s="63">
        <v>148</v>
      </c>
      <c r="P48" s="46"/>
      <c r="Q48" s="46"/>
      <c r="R48" s="46"/>
      <c r="S48" s="46"/>
      <c r="T48" s="46"/>
      <c r="U48" s="46"/>
    </row>
    <row r="49" spans="1:21" ht="30.75" customHeight="1" x14ac:dyDescent="0.15">
      <c r="A49" s="46"/>
      <c r="B49" s="1140"/>
      <c r="C49" s="1141"/>
      <c r="D49" s="60"/>
      <c r="E49" s="1146" t="s">
        <v>14</v>
      </c>
      <c r="F49" s="1146"/>
      <c r="G49" s="1146"/>
      <c r="H49" s="1146"/>
      <c r="I49" s="1146"/>
      <c r="J49" s="1147"/>
      <c r="K49" s="61">
        <v>371</v>
      </c>
      <c r="L49" s="62">
        <v>373</v>
      </c>
      <c r="M49" s="62">
        <v>409</v>
      </c>
      <c r="N49" s="62">
        <v>430</v>
      </c>
      <c r="O49" s="63">
        <v>456</v>
      </c>
      <c r="P49" s="46"/>
      <c r="Q49" s="46"/>
      <c r="R49" s="46"/>
      <c r="S49" s="46"/>
      <c r="T49" s="46"/>
      <c r="U49" s="46"/>
    </row>
    <row r="50" spans="1:21" ht="30.75" customHeight="1" x14ac:dyDescent="0.15">
      <c r="A50" s="46"/>
      <c r="B50" s="1140"/>
      <c r="C50" s="1141"/>
      <c r="D50" s="60"/>
      <c r="E50" s="1146" t="s">
        <v>15</v>
      </c>
      <c r="F50" s="1146"/>
      <c r="G50" s="1146"/>
      <c r="H50" s="1146"/>
      <c r="I50" s="1146"/>
      <c r="J50" s="1147"/>
      <c r="K50" s="61" t="s">
        <v>489</v>
      </c>
      <c r="L50" s="62" t="s">
        <v>489</v>
      </c>
      <c r="M50" s="62" t="s">
        <v>489</v>
      </c>
      <c r="N50" s="62" t="s">
        <v>489</v>
      </c>
      <c r="O50" s="63" t="s">
        <v>489</v>
      </c>
      <c r="P50" s="46"/>
      <c r="Q50" s="46"/>
      <c r="R50" s="46"/>
      <c r="S50" s="46"/>
      <c r="T50" s="46"/>
      <c r="U50" s="46"/>
    </row>
    <row r="51" spans="1:21" ht="30.75" customHeight="1" x14ac:dyDescent="0.15">
      <c r="A51" s="46"/>
      <c r="B51" s="1142"/>
      <c r="C51" s="1143"/>
      <c r="D51" s="64"/>
      <c r="E51" s="1146" t="s">
        <v>16</v>
      </c>
      <c r="F51" s="1146"/>
      <c r="G51" s="1146"/>
      <c r="H51" s="1146"/>
      <c r="I51" s="1146"/>
      <c r="J51" s="1147"/>
      <c r="K51" s="61" t="s">
        <v>489</v>
      </c>
      <c r="L51" s="62" t="s">
        <v>489</v>
      </c>
      <c r="M51" s="62" t="s">
        <v>489</v>
      </c>
      <c r="N51" s="62">
        <v>1</v>
      </c>
      <c r="O51" s="63" t="s">
        <v>489</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3170</v>
      </c>
      <c r="L52" s="62">
        <v>3210</v>
      </c>
      <c r="M52" s="62">
        <v>3386</v>
      </c>
      <c r="N52" s="62">
        <v>3305</v>
      </c>
      <c r="O52" s="63">
        <v>3254</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540</v>
      </c>
      <c r="L53" s="67">
        <v>910</v>
      </c>
      <c r="M53" s="67">
        <v>1097</v>
      </c>
      <c r="N53" s="67">
        <v>1043</v>
      </c>
      <c r="O53" s="68">
        <v>853</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545</v>
      </c>
      <c r="L57" s="79" t="s">
        <v>546</v>
      </c>
      <c r="M57" s="79" t="s">
        <v>547</v>
      </c>
      <c r="N57" s="79" t="s">
        <v>548</v>
      </c>
      <c r="O57" s="80" t="s">
        <v>549</v>
      </c>
      <c r="P57" s="46"/>
      <c r="Q57" s="46"/>
      <c r="R57" s="46"/>
      <c r="S57" s="46"/>
      <c r="T57" s="46"/>
      <c r="U57" s="46"/>
    </row>
    <row r="58" spans="1:21" ht="31.5" customHeight="1" x14ac:dyDescent="0.15">
      <c r="B58" s="1154" t="s">
        <v>24</v>
      </c>
      <c r="C58" s="1155"/>
      <c r="D58" s="1160" t="s">
        <v>25</v>
      </c>
      <c r="E58" s="1161"/>
      <c r="F58" s="1161"/>
      <c r="G58" s="1161"/>
      <c r="H58" s="1161"/>
      <c r="I58" s="1161"/>
      <c r="J58" s="1162"/>
      <c r="K58" s="81"/>
      <c r="L58" s="82"/>
      <c r="M58" s="82"/>
      <c r="N58" s="82"/>
      <c r="O58" s="83"/>
    </row>
    <row r="59" spans="1:21" ht="31.5" customHeight="1" x14ac:dyDescent="0.15">
      <c r="B59" s="1156"/>
      <c r="C59" s="1157"/>
      <c r="D59" s="1163" t="s">
        <v>26</v>
      </c>
      <c r="E59" s="1164"/>
      <c r="F59" s="1164"/>
      <c r="G59" s="1164"/>
      <c r="H59" s="1164"/>
      <c r="I59" s="1164"/>
      <c r="J59" s="1165"/>
      <c r="K59" s="84"/>
      <c r="L59" s="85"/>
      <c r="M59" s="85"/>
      <c r="N59" s="85"/>
      <c r="O59" s="86"/>
    </row>
    <row r="60" spans="1:21" ht="31.5" customHeight="1" thickBot="1" x14ac:dyDescent="0.2">
      <c r="B60" s="1158"/>
      <c r="C60" s="1159"/>
      <c r="D60" s="1166" t="s">
        <v>27</v>
      </c>
      <c r="E60" s="1167"/>
      <c r="F60" s="1167"/>
      <c r="G60" s="1167"/>
      <c r="H60" s="1167"/>
      <c r="I60" s="1167"/>
      <c r="J60" s="1168"/>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kmWdHcjnKhAtOOdjeL7lszfroGuwlO/C2qOk5lopQL/2W5nmDfASSqcBrDW2vbUKmjfFt4MM6AVn7c/qYFNQnA==" saltValue="QfnBnHl7Fv9VPOV67F/Og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election activeCell="M50" sqref="M50:M52"/>
    </sheetView>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528</v>
      </c>
      <c r="J40" s="101" t="s">
        <v>529</v>
      </c>
      <c r="K40" s="101" t="s">
        <v>530</v>
      </c>
      <c r="L40" s="101" t="s">
        <v>531</v>
      </c>
      <c r="M40" s="102" t="s">
        <v>532</v>
      </c>
    </row>
    <row r="41" spans="2:13" ht="27.75" customHeight="1" x14ac:dyDescent="0.15">
      <c r="B41" s="1169" t="s">
        <v>30</v>
      </c>
      <c r="C41" s="1170"/>
      <c r="D41" s="103"/>
      <c r="E41" s="1175" t="s">
        <v>31</v>
      </c>
      <c r="F41" s="1175"/>
      <c r="G41" s="1175"/>
      <c r="H41" s="1176"/>
      <c r="I41" s="330">
        <v>37869</v>
      </c>
      <c r="J41" s="331">
        <v>38319</v>
      </c>
      <c r="K41" s="331">
        <v>37318</v>
      </c>
      <c r="L41" s="331">
        <v>38454</v>
      </c>
      <c r="M41" s="332">
        <v>38967</v>
      </c>
    </row>
    <row r="42" spans="2:13" ht="27.75" customHeight="1" x14ac:dyDescent="0.15">
      <c r="B42" s="1171"/>
      <c r="C42" s="1172"/>
      <c r="D42" s="104"/>
      <c r="E42" s="1177" t="s">
        <v>32</v>
      </c>
      <c r="F42" s="1177"/>
      <c r="G42" s="1177"/>
      <c r="H42" s="1178"/>
      <c r="I42" s="333" t="s">
        <v>489</v>
      </c>
      <c r="J42" s="334" t="s">
        <v>489</v>
      </c>
      <c r="K42" s="334" t="s">
        <v>489</v>
      </c>
      <c r="L42" s="334" t="s">
        <v>489</v>
      </c>
      <c r="M42" s="335" t="s">
        <v>489</v>
      </c>
    </row>
    <row r="43" spans="2:13" ht="27.75" customHeight="1" x14ac:dyDescent="0.15">
      <c r="B43" s="1171"/>
      <c r="C43" s="1172"/>
      <c r="D43" s="104"/>
      <c r="E43" s="1177" t="s">
        <v>33</v>
      </c>
      <c r="F43" s="1177"/>
      <c r="G43" s="1177"/>
      <c r="H43" s="1178"/>
      <c r="I43" s="333">
        <v>2255</v>
      </c>
      <c r="J43" s="334">
        <v>2161</v>
      </c>
      <c r="K43" s="334">
        <v>2078</v>
      </c>
      <c r="L43" s="334">
        <v>2019</v>
      </c>
      <c r="M43" s="335">
        <v>1991</v>
      </c>
    </row>
    <row r="44" spans="2:13" ht="27.75" customHeight="1" x14ac:dyDescent="0.15">
      <c r="B44" s="1171"/>
      <c r="C44" s="1172"/>
      <c r="D44" s="104"/>
      <c r="E44" s="1177" t="s">
        <v>34</v>
      </c>
      <c r="F44" s="1177"/>
      <c r="G44" s="1177"/>
      <c r="H44" s="1178"/>
      <c r="I44" s="333">
        <v>3325</v>
      </c>
      <c r="J44" s="334">
        <v>3185</v>
      </c>
      <c r="K44" s="334">
        <v>2794</v>
      </c>
      <c r="L44" s="334">
        <v>2375</v>
      </c>
      <c r="M44" s="335">
        <v>1947</v>
      </c>
    </row>
    <row r="45" spans="2:13" ht="27.75" customHeight="1" x14ac:dyDescent="0.15">
      <c r="B45" s="1171"/>
      <c r="C45" s="1172"/>
      <c r="D45" s="104"/>
      <c r="E45" s="1177" t="s">
        <v>35</v>
      </c>
      <c r="F45" s="1177"/>
      <c r="G45" s="1177"/>
      <c r="H45" s="1178"/>
      <c r="I45" s="333">
        <v>5095</v>
      </c>
      <c r="J45" s="334">
        <v>5027</v>
      </c>
      <c r="K45" s="334">
        <v>5144</v>
      </c>
      <c r="L45" s="334">
        <v>5505</v>
      </c>
      <c r="M45" s="335">
        <v>5440</v>
      </c>
    </row>
    <row r="46" spans="2:13" ht="27.75" customHeight="1" x14ac:dyDescent="0.15">
      <c r="B46" s="1171"/>
      <c r="C46" s="1172"/>
      <c r="D46" s="105"/>
      <c r="E46" s="1177" t="s">
        <v>36</v>
      </c>
      <c r="F46" s="1177"/>
      <c r="G46" s="1177"/>
      <c r="H46" s="1178"/>
      <c r="I46" s="333" t="s">
        <v>489</v>
      </c>
      <c r="J46" s="334" t="s">
        <v>489</v>
      </c>
      <c r="K46" s="334" t="s">
        <v>489</v>
      </c>
      <c r="L46" s="334" t="s">
        <v>489</v>
      </c>
      <c r="M46" s="335" t="s">
        <v>489</v>
      </c>
    </row>
    <row r="47" spans="2:13" ht="27.75" customHeight="1" x14ac:dyDescent="0.15">
      <c r="B47" s="1171"/>
      <c r="C47" s="1172"/>
      <c r="D47" s="106"/>
      <c r="E47" s="1179" t="s">
        <v>37</v>
      </c>
      <c r="F47" s="1180"/>
      <c r="G47" s="1180"/>
      <c r="H47" s="1181"/>
      <c r="I47" s="333" t="s">
        <v>489</v>
      </c>
      <c r="J47" s="334" t="s">
        <v>489</v>
      </c>
      <c r="K47" s="334" t="s">
        <v>489</v>
      </c>
      <c r="L47" s="334" t="s">
        <v>489</v>
      </c>
      <c r="M47" s="335" t="s">
        <v>489</v>
      </c>
    </row>
    <row r="48" spans="2:13" ht="27.75" customHeight="1" x14ac:dyDescent="0.15">
      <c r="B48" s="1171"/>
      <c r="C48" s="1172"/>
      <c r="D48" s="104"/>
      <c r="E48" s="1177" t="s">
        <v>38</v>
      </c>
      <c r="F48" s="1177"/>
      <c r="G48" s="1177"/>
      <c r="H48" s="1178"/>
      <c r="I48" s="333" t="s">
        <v>489</v>
      </c>
      <c r="J48" s="334" t="s">
        <v>489</v>
      </c>
      <c r="K48" s="334" t="s">
        <v>489</v>
      </c>
      <c r="L48" s="334" t="s">
        <v>489</v>
      </c>
      <c r="M48" s="335" t="s">
        <v>489</v>
      </c>
    </row>
    <row r="49" spans="2:13" ht="27.75" customHeight="1" x14ac:dyDescent="0.15">
      <c r="B49" s="1173"/>
      <c r="C49" s="1174"/>
      <c r="D49" s="104"/>
      <c r="E49" s="1177" t="s">
        <v>39</v>
      </c>
      <c r="F49" s="1177"/>
      <c r="G49" s="1177"/>
      <c r="H49" s="1178"/>
      <c r="I49" s="333" t="s">
        <v>489</v>
      </c>
      <c r="J49" s="334" t="s">
        <v>489</v>
      </c>
      <c r="K49" s="334" t="s">
        <v>489</v>
      </c>
      <c r="L49" s="334" t="s">
        <v>489</v>
      </c>
      <c r="M49" s="335" t="s">
        <v>489</v>
      </c>
    </row>
    <row r="50" spans="2:13" ht="27.75" customHeight="1" x14ac:dyDescent="0.15">
      <c r="B50" s="1182" t="s">
        <v>40</v>
      </c>
      <c r="C50" s="1183"/>
      <c r="D50" s="107"/>
      <c r="E50" s="1177" t="s">
        <v>41</v>
      </c>
      <c r="F50" s="1177"/>
      <c r="G50" s="1177"/>
      <c r="H50" s="1178"/>
      <c r="I50" s="333">
        <v>17005</v>
      </c>
      <c r="J50" s="334">
        <v>20784</v>
      </c>
      <c r="K50" s="334">
        <v>22334</v>
      </c>
      <c r="L50" s="334">
        <v>15324</v>
      </c>
      <c r="M50" s="335">
        <v>14592</v>
      </c>
    </row>
    <row r="51" spans="2:13" ht="27.75" customHeight="1" x14ac:dyDescent="0.15">
      <c r="B51" s="1171"/>
      <c r="C51" s="1172"/>
      <c r="D51" s="104"/>
      <c r="E51" s="1177" t="s">
        <v>42</v>
      </c>
      <c r="F51" s="1177"/>
      <c r="G51" s="1177"/>
      <c r="H51" s="1178"/>
      <c r="I51" s="333">
        <v>6134</v>
      </c>
      <c r="J51" s="334">
        <v>7058</v>
      </c>
      <c r="K51" s="334">
        <v>7206</v>
      </c>
      <c r="L51" s="334">
        <v>8582</v>
      </c>
      <c r="M51" s="335">
        <v>8433</v>
      </c>
    </row>
    <row r="52" spans="2:13" ht="27.75" customHeight="1" x14ac:dyDescent="0.15">
      <c r="B52" s="1173"/>
      <c r="C52" s="1174"/>
      <c r="D52" s="104"/>
      <c r="E52" s="1177" t="s">
        <v>43</v>
      </c>
      <c r="F52" s="1177"/>
      <c r="G52" s="1177"/>
      <c r="H52" s="1178"/>
      <c r="I52" s="333">
        <v>31668</v>
      </c>
      <c r="J52" s="334">
        <v>31011</v>
      </c>
      <c r="K52" s="334">
        <v>29688</v>
      </c>
      <c r="L52" s="334">
        <v>28839</v>
      </c>
      <c r="M52" s="335">
        <v>28294</v>
      </c>
    </row>
    <row r="53" spans="2:13" ht="27.75" customHeight="1" thickBot="1" x14ac:dyDescent="0.2">
      <c r="B53" s="1184" t="s">
        <v>19</v>
      </c>
      <c r="C53" s="1185"/>
      <c r="D53" s="108"/>
      <c r="E53" s="1186" t="s">
        <v>44</v>
      </c>
      <c r="F53" s="1186"/>
      <c r="G53" s="1186"/>
      <c r="H53" s="1187"/>
      <c r="I53" s="336">
        <v>-6263</v>
      </c>
      <c r="J53" s="337">
        <v>-10160</v>
      </c>
      <c r="K53" s="337">
        <v>-11893</v>
      </c>
      <c r="L53" s="337">
        <v>-4393</v>
      </c>
      <c r="M53" s="338">
        <v>-2973</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Tg/p6Vi8zMG3OFyuF1k2ujI32XsbbIHAL/8BAffTTDIAO/rBH/cBp8ugBlWfe5CtHASLO67r3OHxeZNO6XXjgA==" saltValue="NHGXiye8QEEaqqG7kApDc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H61" sqref="H61"/>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530</v>
      </c>
      <c r="G54" s="117" t="s">
        <v>531</v>
      </c>
      <c r="H54" s="118" t="s">
        <v>532</v>
      </c>
    </row>
    <row r="55" spans="2:8" ht="52.5" customHeight="1" x14ac:dyDescent="0.15">
      <c r="B55" s="119"/>
      <c r="C55" s="1196" t="s">
        <v>46</v>
      </c>
      <c r="D55" s="1196"/>
      <c r="E55" s="1197"/>
      <c r="F55" s="339">
        <v>7866</v>
      </c>
      <c r="G55" s="339">
        <v>7047</v>
      </c>
      <c r="H55" s="340">
        <v>6188</v>
      </c>
    </row>
    <row r="56" spans="2:8" ht="52.5" customHeight="1" x14ac:dyDescent="0.15">
      <c r="B56" s="120"/>
      <c r="C56" s="1198" t="s">
        <v>47</v>
      </c>
      <c r="D56" s="1198"/>
      <c r="E56" s="1199"/>
      <c r="F56" s="341">
        <v>419</v>
      </c>
      <c r="G56" s="341">
        <v>545</v>
      </c>
      <c r="H56" s="342">
        <v>585</v>
      </c>
    </row>
    <row r="57" spans="2:8" ht="53.25" customHeight="1" x14ac:dyDescent="0.15">
      <c r="B57" s="120"/>
      <c r="C57" s="1200" t="s">
        <v>48</v>
      </c>
      <c r="D57" s="1200"/>
      <c r="E57" s="1201"/>
      <c r="F57" s="343">
        <v>5221</v>
      </c>
      <c r="G57" s="343">
        <v>4960</v>
      </c>
      <c r="H57" s="344">
        <v>5114</v>
      </c>
    </row>
    <row r="58" spans="2:8" ht="45.75" customHeight="1" x14ac:dyDescent="0.15">
      <c r="B58" s="121"/>
      <c r="C58" s="1188" t="s">
        <v>565</v>
      </c>
      <c r="D58" s="1189"/>
      <c r="E58" s="1190"/>
      <c r="F58" s="345">
        <v>2207</v>
      </c>
      <c r="G58" s="345">
        <v>2359</v>
      </c>
      <c r="H58" s="346">
        <v>2502</v>
      </c>
    </row>
    <row r="59" spans="2:8" ht="45.75" customHeight="1" x14ac:dyDescent="0.15">
      <c r="B59" s="121"/>
      <c r="C59" s="1188" t="s">
        <v>566</v>
      </c>
      <c r="D59" s="1189"/>
      <c r="E59" s="1190"/>
      <c r="F59" s="345">
        <v>829</v>
      </c>
      <c r="G59" s="345">
        <v>963</v>
      </c>
      <c r="H59" s="346">
        <v>1023</v>
      </c>
    </row>
    <row r="60" spans="2:8" ht="45.75" customHeight="1" x14ac:dyDescent="0.15">
      <c r="B60" s="121"/>
      <c r="C60" s="1188" t="s">
        <v>567</v>
      </c>
      <c r="D60" s="1189"/>
      <c r="E60" s="1190"/>
      <c r="F60" s="345">
        <v>1552</v>
      </c>
      <c r="G60" s="345">
        <v>989</v>
      </c>
      <c r="H60" s="346">
        <v>946</v>
      </c>
    </row>
    <row r="61" spans="2:8" ht="45.75" customHeight="1" x14ac:dyDescent="0.15">
      <c r="B61" s="121"/>
      <c r="C61" s="1188" t="s">
        <v>568</v>
      </c>
      <c r="D61" s="1189"/>
      <c r="E61" s="1190"/>
      <c r="F61" s="345">
        <v>55</v>
      </c>
      <c r="G61" s="345">
        <v>165</v>
      </c>
      <c r="H61" s="346">
        <v>228</v>
      </c>
    </row>
    <row r="62" spans="2:8" ht="45.75" customHeight="1" thickBot="1" x14ac:dyDescent="0.2">
      <c r="B62" s="122"/>
      <c r="C62" s="1191" t="s">
        <v>569</v>
      </c>
      <c r="D62" s="1192"/>
      <c r="E62" s="1193"/>
      <c r="F62" s="347">
        <v>263</v>
      </c>
      <c r="G62" s="347">
        <v>258</v>
      </c>
      <c r="H62" s="348">
        <v>209</v>
      </c>
    </row>
    <row r="63" spans="2:8" ht="52.5" customHeight="1" thickBot="1" x14ac:dyDescent="0.2">
      <c r="B63" s="123"/>
      <c r="C63" s="1194" t="s">
        <v>49</v>
      </c>
      <c r="D63" s="1194"/>
      <c r="E63" s="1195"/>
      <c r="F63" s="349">
        <v>13506</v>
      </c>
      <c r="G63" s="349">
        <v>12553</v>
      </c>
      <c r="H63" s="350">
        <v>11887</v>
      </c>
    </row>
    <row r="64" spans="2:8" x14ac:dyDescent="0.15"/>
  </sheetData>
  <sheetProtection algorithmName="SHA-512" hashValue="3zbkUT8IqAB/9lovWBSugI1cJN8nUx0WN61nYIsucLlSi/OsiExbWkzDONU1AGTDtVvkb8tRnaYCZ8ZHseSHhw==" saltValue="faQIBTZvukbw9muNPINSV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527</v>
      </c>
      <c r="G2" s="137"/>
      <c r="H2" s="138"/>
    </row>
    <row r="3" spans="1:8" x14ac:dyDescent="0.15">
      <c r="A3" s="134" t="s">
        <v>520</v>
      </c>
      <c r="B3" s="139"/>
      <c r="C3" s="140"/>
      <c r="D3" s="141">
        <v>71835</v>
      </c>
      <c r="E3" s="142"/>
      <c r="F3" s="143">
        <v>44161</v>
      </c>
      <c r="G3" s="144"/>
      <c r="H3" s="145"/>
    </row>
    <row r="4" spans="1:8" x14ac:dyDescent="0.15">
      <c r="A4" s="146"/>
      <c r="B4" s="147"/>
      <c r="C4" s="148"/>
      <c r="D4" s="149">
        <v>26280</v>
      </c>
      <c r="E4" s="150"/>
      <c r="F4" s="151">
        <v>23644</v>
      </c>
      <c r="G4" s="152"/>
      <c r="H4" s="153"/>
    </row>
    <row r="5" spans="1:8" x14ac:dyDescent="0.15">
      <c r="A5" s="134" t="s">
        <v>522</v>
      </c>
      <c r="B5" s="139"/>
      <c r="C5" s="140"/>
      <c r="D5" s="141">
        <v>43402</v>
      </c>
      <c r="E5" s="142"/>
      <c r="F5" s="143">
        <v>43955</v>
      </c>
      <c r="G5" s="144"/>
      <c r="H5" s="145"/>
    </row>
    <row r="6" spans="1:8" x14ac:dyDescent="0.15">
      <c r="A6" s="146"/>
      <c r="B6" s="147"/>
      <c r="C6" s="148"/>
      <c r="D6" s="149">
        <v>17376</v>
      </c>
      <c r="E6" s="150"/>
      <c r="F6" s="151">
        <v>21318</v>
      </c>
      <c r="G6" s="152"/>
      <c r="H6" s="153"/>
    </row>
    <row r="7" spans="1:8" x14ac:dyDescent="0.15">
      <c r="A7" s="134" t="s">
        <v>523</v>
      </c>
      <c r="B7" s="139"/>
      <c r="C7" s="140"/>
      <c r="D7" s="141">
        <v>46016</v>
      </c>
      <c r="E7" s="142"/>
      <c r="F7" s="143">
        <v>41921</v>
      </c>
      <c r="G7" s="144"/>
      <c r="H7" s="145"/>
    </row>
    <row r="8" spans="1:8" x14ac:dyDescent="0.15">
      <c r="A8" s="146"/>
      <c r="B8" s="147"/>
      <c r="C8" s="148"/>
      <c r="D8" s="149">
        <v>22127</v>
      </c>
      <c r="E8" s="150"/>
      <c r="F8" s="151">
        <v>21655</v>
      </c>
      <c r="G8" s="152"/>
      <c r="H8" s="153"/>
    </row>
    <row r="9" spans="1:8" x14ac:dyDescent="0.15">
      <c r="A9" s="134" t="s">
        <v>524</v>
      </c>
      <c r="B9" s="139"/>
      <c r="C9" s="140"/>
      <c r="D9" s="141">
        <v>71469</v>
      </c>
      <c r="E9" s="142"/>
      <c r="F9" s="143">
        <v>44585</v>
      </c>
      <c r="G9" s="144"/>
      <c r="H9" s="145"/>
    </row>
    <row r="10" spans="1:8" x14ac:dyDescent="0.15">
      <c r="A10" s="146"/>
      <c r="B10" s="147"/>
      <c r="C10" s="148"/>
      <c r="D10" s="149">
        <v>48751</v>
      </c>
      <c r="E10" s="150"/>
      <c r="F10" s="151">
        <v>23077</v>
      </c>
      <c r="G10" s="152"/>
      <c r="H10" s="153"/>
    </row>
    <row r="11" spans="1:8" x14ac:dyDescent="0.15">
      <c r="A11" s="134" t="s">
        <v>525</v>
      </c>
      <c r="B11" s="139"/>
      <c r="C11" s="140"/>
      <c r="D11" s="141">
        <v>62789</v>
      </c>
      <c r="E11" s="142"/>
      <c r="F11" s="143">
        <v>49779</v>
      </c>
      <c r="G11" s="144"/>
      <c r="H11" s="145"/>
    </row>
    <row r="12" spans="1:8" x14ac:dyDescent="0.15">
      <c r="A12" s="146"/>
      <c r="B12" s="147"/>
      <c r="C12" s="154"/>
      <c r="D12" s="149">
        <v>34775</v>
      </c>
      <c r="E12" s="150"/>
      <c r="F12" s="151">
        <v>28921</v>
      </c>
      <c r="G12" s="152"/>
      <c r="H12" s="153"/>
    </row>
    <row r="13" spans="1:8" x14ac:dyDescent="0.15">
      <c r="A13" s="134"/>
      <c r="B13" s="139"/>
      <c r="C13" s="140"/>
      <c r="D13" s="141">
        <v>59102</v>
      </c>
      <c r="E13" s="142"/>
      <c r="F13" s="143">
        <v>44880</v>
      </c>
      <c r="G13" s="155"/>
      <c r="H13" s="145"/>
    </row>
    <row r="14" spans="1:8" x14ac:dyDescent="0.15">
      <c r="A14" s="146"/>
      <c r="B14" s="147"/>
      <c r="C14" s="148"/>
      <c r="D14" s="149">
        <v>29862</v>
      </c>
      <c r="E14" s="150"/>
      <c r="F14" s="151">
        <v>23723</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3.05</v>
      </c>
      <c r="C19" s="156">
        <f>ROUND(VALUE(SUBSTITUTE(実質収支比率等に係る経年分析!G$48,"▲","-")),2)</f>
        <v>3.85</v>
      </c>
      <c r="D19" s="156">
        <f>ROUND(VALUE(SUBSTITUTE(実質収支比率等に係る経年分析!H$48,"▲","-")),2)</f>
        <v>2.6</v>
      </c>
      <c r="E19" s="156">
        <f>ROUND(VALUE(SUBSTITUTE(実質収支比率等に係る経年分析!I$48,"▲","-")),2)</f>
        <v>3</v>
      </c>
      <c r="F19" s="156">
        <f>ROUND(VALUE(SUBSTITUTE(実質収支比率等に係る経年分析!J$48,"▲","-")),2)</f>
        <v>2.5499999999999998</v>
      </c>
    </row>
    <row r="20" spans="1:11" x14ac:dyDescent="0.15">
      <c r="A20" s="156" t="s">
        <v>53</v>
      </c>
      <c r="B20" s="156">
        <f>ROUND(VALUE(SUBSTITUTE(実質収支比率等に係る経年分析!F$47,"▲","-")),2)</f>
        <v>25.71</v>
      </c>
      <c r="C20" s="156">
        <f>ROUND(VALUE(SUBSTITUTE(実質収支比率等に係る経年分析!G$47,"▲","-")),2)</f>
        <v>27.07</v>
      </c>
      <c r="D20" s="156">
        <f>ROUND(VALUE(SUBSTITUTE(実質収支比率等に係る経年分析!H$47,"▲","-")),2)</f>
        <v>29.36</v>
      </c>
      <c r="E20" s="156">
        <f>ROUND(VALUE(SUBSTITUTE(実質収支比率等に係る経年分析!I$47,"▲","-")),2)</f>
        <v>25.93</v>
      </c>
      <c r="F20" s="156">
        <f>ROUND(VALUE(SUBSTITUTE(実質収支比率等に係る経年分析!J$47,"▲","-")),2)</f>
        <v>22.35</v>
      </c>
    </row>
    <row r="21" spans="1:11" x14ac:dyDescent="0.15">
      <c r="A21" s="156" t="s">
        <v>54</v>
      </c>
      <c r="B21" s="156">
        <f>IF(ISNUMBER(VALUE(SUBSTITUTE(実質収支比率等に係る経年分析!F$49,"▲","-"))),ROUND(VALUE(SUBSTITUTE(実質収支比率等に係る経年分析!F$49,"▲","-")),2),NA())</f>
        <v>1.35</v>
      </c>
      <c r="C21" s="156">
        <f>IF(ISNUMBER(VALUE(SUBSTITUTE(実質収支比率等に係る経年分析!G$49,"▲","-"))),ROUND(VALUE(SUBSTITUTE(実質収支比率等に係る経年分析!G$49,"▲","-")),2),NA())</f>
        <v>3.32</v>
      </c>
      <c r="D21" s="156">
        <f>IF(ISNUMBER(VALUE(SUBSTITUTE(実質収支比率等に係る経年分析!H$49,"▲","-"))),ROUND(VALUE(SUBSTITUTE(実質収支比率等に係る経年分析!H$49,"▲","-")),2),NA())</f>
        <v>0.66</v>
      </c>
      <c r="E21" s="156">
        <f>IF(ISNUMBER(VALUE(SUBSTITUTE(実質収支比率等に係る経年分析!I$49,"▲","-"))),ROUND(VALUE(SUBSTITUTE(実質収支比率等に係る経年分析!I$49,"▲","-")),2),NA())</f>
        <v>-2.17</v>
      </c>
      <c r="F21" s="156">
        <f>IF(ISNUMBER(VALUE(SUBSTITUTE(実質収支比率等に係る経年分析!J$49,"▲","-"))),ROUND(VALUE(SUBSTITUTE(実質収支比率等に係る経年分析!J$49,"▲","-")),2),NA())</f>
        <v>-3.5</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1.23</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0.51</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0.37</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4.57</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公共下水道事業会計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0.21</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0.45</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0.26</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0.19</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x14ac:dyDescent="0.15">
      <c r="A30" s="157" t="str">
        <f>IF(連結実質赤字比率に係る赤字・黒字の構成分析!C$40="",NA(),連結実質赤字比率に係る赤字・黒字の構成分析!C$40)</f>
        <v>公共用地先行取得事業特別会計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v>
      </c>
    </row>
    <row r="31" spans="1:11" x14ac:dyDescent="0.15">
      <c r="A31" s="157" t="str">
        <f>IF(連結実質赤字比率に係る赤字・黒字の構成分析!C$39="",NA(),連結実質赤字比率に係る赤字・黒字の構成分析!C$39)</f>
        <v>後期高齢者医療特別会計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0.03</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0.02</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0.03</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0.03</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0.03</v>
      </c>
    </row>
    <row r="32" spans="1:11" x14ac:dyDescent="0.15">
      <c r="A32" s="157" t="str">
        <f>IF(連結実質赤字比率に係る赤字・黒字の構成分析!C$38="",NA(),連結実質赤字比率に係る赤字・黒字の構成分析!C$38)</f>
        <v>国民健康保険事業特別会計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1.85</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1.97</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1.86</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1.1399999999999999</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0.35</v>
      </c>
    </row>
    <row r="33" spans="1:16" x14ac:dyDescent="0.15">
      <c r="A33" s="157" t="str">
        <f>IF(連結実質赤字比率に係る赤字・黒字の構成分析!C$37="",NA(),連結実質赤字比率に係る赤字・黒字の構成分析!C$37)</f>
        <v>介護保険事業特別会計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0.8</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1.22</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1.73</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1.28</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1.33</v>
      </c>
    </row>
    <row r="34" spans="1:16" x14ac:dyDescent="0.15">
      <c r="A34" s="157" t="str">
        <f>IF(連結実質赤字比率に係る赤字・黒字の構成分析!C$36="",NA(),連結実質赤字比率に係る赤字・黒字の構成分析!C$36)</f>
        <v>一般会計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3.04</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3.85</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2.59</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3</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2.5499999999999998</v>
      </c>
    </row>
    <row r="35" spans="1:16" x14ac:dyDescent="0.15">
      <c r="A35" s="157" t="str">
        <f>IF(連結実質赤字比率に係る赤字・黒字の構成分析!C$35="",NA(),連結実質赤字比率に係る赤字・黒字の構成分析!C$35)</f>
        <v>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6.43</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5.5</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5.46</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5.54</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5.22</v>
      </c>
    </row>
    <row r="36" spans="1:16" x14ac:dyDescent="0.15">
      <c r="A36" s="157" t="str">
        <f>IF(連結実質赤字比率に係る赤字・黒字の構成分析!C$34="",NA(),連結実質赤字比率に係る赤字・黒字の構成分析!C$34)</f>
        <v>競輪事業会計</v>
      </c>
      <c r="B36" s="157" t="e">
        <f>IF(ROUND(VALUE(SUBSTITUTE(連結実質赤字比率に係る赤字・黒字の構成分析!F$34,"▲", "-")), 2) &lt; 0, ABS(ROUND(VALUE(SUBSTITUTE(連結実質赤字比率に係る赤字・黒字の構成分析!F$34,"▲", "-")), 2)), NA())</f>
        <v>#VALUE!</v>
      </c>
      <c r="C36" s="157" t="e">
        <f>IF(ROUND(VALUE(SUBSTITUTE(連結実質赤字比率に係る赤字・黒字の構成分析!F$34,"▲", "-")), 2) &gt;= 0, ABS(ROUND(VALUE(SUBSTITUTE(連結実質赤字比率に係る赤字・黒字の構成分析!F$34,"▲", "-")), 2)), NA())</f>
        <v>#VALUE!</v>
      </c>
      <c r="D36" s="157" t="e">
        <f>IF(ROUND(VALUE(SUBSTITUTE(連結実質赤字比率に係る赤字・黒字の構成分析!G$34,"▲", "-")), 2) &lt; 0, ABS(ROUND(VALUE(SUBSTITUTE(連結実質赤字比率に係る赤字・黒字の構成分析!G$34,"▲", "-")), 2)), NA())</f>
        <v>#VALUE!</v>
      </c>
      <c r="E36" s="157" t="e">
        <f>IF(ROUND(VALUE(SUBSTITUTE(連結実質赤字比率に係る赤字・黒字の構成分析!G$34,"▲", "-")), 2) &gt;= 0, ABS(ROUND(VALUE(SUBSTITUTE(連結実質赤字比率に係る赤字・黒字の構成分析!G$34,"▲", "-")), 2)), NA())</f>
        <v>#VALUE!</v>
      </c>
      <c r="F36" s="157" t="e">
        <f>IF(ROUND(VALUE(SUBSTITUTE(連結実質赤字比率に係る赤字・黒字の構成分析!H$34,"▲", "-")), 2) &lt; 0, ABS(ROUND(VALUE(SUBSTITUTE(連結実質赤字比率に係る赤字・黒字の構成分析!H$34,"▲", "-")), 2)), NA())</f>
        <v>#VALUE!</v>
      </c>
      <c r="G36" s="157" t="e">
        <f>IF(ROUND(VALUE(SUBSTITUTE(連結実質赤字比率に係る赤字・黒字の構成分析!H$34,"▲", "-")), 2) &gt;= 0, ABS(ROUND(VALUE(SUBSTITUTE(連結実質赤字比率に係る赤字・黒字の構成分析!H$34,"▲", "-")), 2)), NA())</f>
        <v>#VALUE!</v>
      </c>
      <c r="H36" s="157" t="e">
        <f>IF(ROUND(VALUE(SUBSTITUTE(連結実質赤字比率に係る赤字・黒字の構成分析!I$34,"▲", "-")), 2) &lt; 0, ABS(ROUND(VALUE(SUBSTITUTE(連結実質赤字比率に係る赤字・黒字の構成分析!I$34,"▲", "-")), 2)), NA())</f>
        <v>#VALUE!</v>
      </c>
      <c r="I36" s="157" t="e">
        <f>IF(ROUND(VALUE(SUBSTITUTE(連結実質赤字比率に係る赤字・黒字の構成分析!I$34,"▲", "-")), 2) &gt;= 0, ABS(ROUND(VALUE(SUBSTITUTE(連結実質赤字比率に係る赤字・黒字の構成分析!I$34,"▲", "-")), 2)), NA())</f>
        <v>#VALUE!</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10.87</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3170</v>
      </c>
      <c r="E42" s="158"/>
      <c r="F42" s="158"/>
      <c r="G42" s="158">
        <f>'実質公債費比率（分子）の構造'!L$52</f>
        <v>3210</v>
      </c>
      <c r="H42" s="158"/>
      <c r="I42" s="158"/>
      <c r="J42" s="158">
        <f>'実質公債費比率（分子）の構造'!M$52</f>
        <v>3386</v>
      </c>
      <c r="K42" s="158"/>
      <c r="L42" s="158"/>
      <c r="M42" s="158">
        <f>'実質公債費比率（分子）の構造'!N$52</f>
        <v>3305</v>
      </c>
      <c r="N42" s="158"/>
      <c r="O42" s="158"/>
      <c r="P42" s="158">
        <f>'実質公債費比率（分子）の構造'!O$52</f>
        <v>3254</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f>'実質公債費比率（分子）の構造'!N$51</f>
        <v>1</v>
      </c>
      <c r="L43" s="158"/>
      <c r="M43" s="158"/>
      <c r="N43" s="158" t="str">
        <f>'実質公債費比率（分子）の構造'!O$51</f>
        <v>-</v>
      </c>
      <c r="O43" s="158"/>
      <c r="P43" s="158"/>
    </row>
    <row r="44" spans="1:16" x14ac:dyDescent="0.15">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15">
      <c r="A45" s="158" t="s">
        <v>63</v>
      </c>
      <c r="B45" s="158">
        <f>'実質公債費比率（分子）の構造'!K$49</f>
        <v>371</v>
      </c>
      <c r="C45" s="158"/>
      <c r="D45" s="158"/>
      <c r="E45" s="158">
        <f>'実質公債費比率（分子）の構造'!L$49</f>
        <v>373</v>
      </c>
      <c r="F45" s="158"/>
      <c r="G45" s="158"/>
      <c r="H45" s="158">
        <f>'実質公債費比率（分子）の構造'!M$49</f>
        <v>409</v>
      </c>
      <c r="I45" s="158"/>
      <c r="J45" s="158"/>
      <c r="K45" s="158">
        <f>'実質公債費比率（分子）の構造'!N$49</f>
        <v>430</v>
      </c>
      <c r="L45" s="158"/>
      <c r="M45" s="158"/>
      <c r="N45" s="158">
        <f>'実質公債費比率（分子）の構造'!O$49</f>
        <v>456</v>
      </c>
      <c r="O45" s="158"/>
      <c r="P45" s="158"/>
    </row>
    <row r="46" spans="1:16" x14ac:dyDescent="0.15">
      <c r="A46" s="158" t="s">
        <v>64</v>
      </c>
      <c r="B46" s="158">
        <f>'実質公債費比率（分子）の構造'!K$48</f>
        <v>209</v>
      </c>
      <c r="C46" s="158"/>
      <c r="D46" s="158"/>
      <c r="E46" s="158">
        <f>'実質公債費比率（分子）の構造'!L$48</f>
        <v>191</v>
      </c>
      <c r="F46" s="158"/>
      <c r="G46" s="158"/>
      <c r="H46" s="158">
        <f>'実質公債費比率（分子）の構造'!M$48</f>
        <v>168</v>
      </c>
      <c r="I46" s="158"/>
      <c r="J46" s="158"/>
      <c r="K46" s="158">
        <f>'実質公債費比率（分子）の構造'!N$48</f>
        <v>174</v>
      </c>
      <c r="L46" s="158"/>
      <c r="M46" s="158"/>
      <c r="N46" s="158">
        <f>'実質公債費比率（分子）の構造'!O$48</f>
        <v>148</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3130</v>
      </c>
      <c r="C49" s="158"/>
      <c r="D49" s="158"/>
      <c r="E49" s="158">
        <f>'実質公債費比率（分子）の構造'!L$45</f>
        <v>3556</v>
      </c>
      <c r="F49" s="158"/>
      <c r="G49" s="158"/>
      <c r="H49" s="158">
        <f>'実質公債費比率（分子）の構造'!M$45</f>
        <v>3906</v>
      </c>
      <c r="I49" s="158"/>
      <c r="J49" s="158"/>
      <c r="K49" s="158">
        <f>'実質公債費比率（分子）の構造'!N$45</f>
        <v>3743</v>
      </c>
      <c r="L49" s="158"/>
      <c r="M49" s="158"/>
      <c r="N49" s="158">
        <f>'実質公債費比率（分子）の構造'!O$45</f>
        <v>3503</v>
      </c>
      <c r="O49" s="158"/>
      <c r="P49" s="158"/>
    </row>
    <row r="50" spans="1:16" x14ac:dyDescent="0.15">
      <c r="A50" s="158" t="s">
        <v>67</v>
      </c>
      <c r="B50" s="158" t="e">
        <f>NA()</f>
        <v>#N/A</v>
      </c>
      <c r="C50" s="158">
        <f>IF(ISNUMBER('実質公債費比率（分子）の構造'!K$53),'実質公債費比率（分子）の構造'!K$53,NA())</f>
        <v>540</v>
      </c>
      <c r="D50" s="158" t="e">
        <f>NA()</f>
        <v>#N/A</v>
      </c>
      <c r="E50" s="158" t="e">
        <f>NA()</f>
        <v>#N/A</v>
      </c>
      <c r="F50" s="158">
        <f>IF(ISNUMBER('実質公債費比率（分子）の構造'!L$53),'実質公債費比率（分子）の構造'!L$53,NA())</f>
        <v>910</v>
      </c>
      <c r="G50" s="158" t="e">
        <f>NA()</f>
        <v>#N/A</v>
      </c>
      <c r="H50" s="158" t="e">
        <f>NA()</f>
        <v>#N/A</v>
      </c>
      <c r="I50" s="158">
        <f>IF(ISNUMBER('実質公債費比率（分子）の構造'!M$53),'実質公債費比率（分子）の構造'!M$53,NA())</f>
        <v>1097</v>
      </c>
      <c r="J50" s="158" t="e">
        <f>NA()</f>
        <v>#N/A</v>
      </c>
      <c r="K50" s="158" t="e">
        <f>NA()</f>
        <v>#N/A</v>
      </c>
      <c r="L50" s="158">
        <f>IF(ISNUMBER('実質公債費比率（分子）の構造'!N$53),'実質公債費比率（分子）の構造'!N$53,NA())</f>
        <v>1043</v>
      </c>
      <c r="M50" s="158" t="e">
        <f>NA()</f>
        <v>#N/A</v>
      </c>
      <c r="N50" s="158" t="e">
        <f>NA()</f>
        <v>#N/A</v>
      </c>
      <c r="O50" s="158">
        <f>IF(ISNUMBER('実質公債費比率（分子）の構造'!O$53),'実質公債費比率（分子）の構造'!O$53,NA())</f>
        <v>853</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31668</v>
      </c>
      <c r="E56" s="157"/>
      <c r="F56" s="157"/>
      <c r="G56" s="157">
        <f>'将来負担比率（分子）の構造'!J$52</f>
        <v>31011</v>
      </c>
      <c r="H56" s="157"/>
      <c r="I56" s="157"/>
      <c r="J56" s="157">
        <f>'将来負担比率（分子）の構造'!K$52</f>
        <v>29688</v>
      </c>
      <c r="K56" s="157"/>
      <c r="L56" s="157"/>
      <c r="M56" s="157">
        <f>'将来負担比率（分子）の構造'!L$52</f>
        <v>28839</v>
      </c>
      <c r="N56" s="157"/>
      <c r="O56" s="157"/>
      <c r="P56" s="157">
        <f>'将来負担比率（分子）の構造'!M$52</f>
        <v>28294</v>
      </c>
    </row>
    <row r="57" spans="1:16" x14ac:dyDescent="0.15">
      <c r="A57" s="157" t="s">
        <v>42</v>
      </c>
      <c r="B57" s="157"/>
      <c r="C57" s="157"/>
      <c r="D57" s="157">
        <f>'将来負担比率（分子）の構造'!I$51</f>
        <v>6134</v>
      </c>
      <c r="E57" s="157"/>
      <c r="F57" s="157"/>
      <c r="G57" s="157">
        <f>'将来負担比率（分子）の構造'!J$51</f>
        <v>7058</v>
      </c>
      <c r="H57" s="157"/>
      <c r="I57" s="157"/>
      <c r="J57" s="157">
        <f>'将来負担比率（分子）の構造'!K$51</f>
        <v>7206</v>
      </c>
      <c r="K57" s="157"/>
      <c r="L57" s="157"/>
      <c r="M57" s="157">
        <f>'将来負担比率（分子）の構造'!L$51</f>
        <v>8582</v>
      </c>
      <c r="N57" s="157"/>
      <c r="O57" s="157"/>
      <c r="P57" s="157">
        <f>'将来負担比率（分子）の構造'!M$51</f>
        <v>8433</v>
      </c>
    </row>
    <row r="58" spans="1:16" x14ac:dyDescent="0.15">
      <c r="A58" s="157" t="s">
        <v>41</v>
      </c>
      <c r="B58" s="157"/>
      <c r="C58" s="157"/>
      <c r="D58" s="157">
        <f>'将来負担比率（分子）の構造'!I$50</f>
        <v>17005</v>
      </c>
      <c r="E58" s="157"/>
      <c r="F58" s="157"/>
      <c r="G58" s="157">
        <f>'将来負担比率（分子）の構造'!J$50</f>
        <v>20784</v>
      </c>
      <c r="H58" s="157"/>
      <c r="I58" s="157"/>
      <c r="J58" s="157">
        <f>'将来負担比率（分子）の構造'!K$50</f>
        <v>22334</v>
      </c>
      <c r="K58" s="157"/>
      <c r="L58" s="157"/>
      <c r="M58" s="157">
        <f>'将来負担比率（分子）の構造'!L$50</f>
        <v>15324</v>
      </c>
      <c r="N58" s="157"/>
      <c r="O58" s="157"/>
      <c r="P58" s="157">
        <f>'将来負担比率（分子）の構造'!M$50</f>
        <v>14592</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5095</v>
      </c>
      <c r="C62" s="157"/>
      <c r="D62" s="157"/>
      <c r="E62" s="157">
        <f>'将来負担比率（分子）の構造'!J$45</f>
        <v>5027</v>
      </c>
      <c r="F62" s="157"/>
      <c r="G62" s="157"/>
      <c r="H62" s="157">
        <f>'将来負担比率（分子）の構造'!K$45</f>
        <v>5144</v>
      </c>
      <c r="I62" s="157"/>
      <c r="J62" s="157"/>
      <c r="K62" s="157">
        <f>'将来負担比率（分子）の構造'!L$45</f>
        <v>5505</v>
      </c>
      <c r="L62" s="157"/>
      <c r="M62" s="157"/>
      <c r="N62" s="157">
        <f>'将来負担比率（分子）の構造'!M$45</f>
        <v>5440</v>
      </c>
      <c r="O62" s="157"/>
      <c r="P62" s="157"/>
    </row>
    <row r="63" spans="1:16" x14ac:dyDescent="0.15">
      <c r="A63" s="157" t="s">
        <v>34</v>
      </c>
      <c r="B63" s="157">
        <f>'将来負担比率（分子）の構造'!I$44</f>
        <v>3325</v>
      </c>
      <c r="C63" s="157"/>
      <c r="D63" s="157"/>
      <c r="E63" s="157">
        <f>'将来負担比率（分子）の構造'!J$44</f>
        <v>3185</v>
      </c>
      <c r="F63" s="157"/>
      <c r="G63" s="157"/>
      <c r="H63" s="157">
        <f>'将来負担比率（分子）の構造'!K$44</f>
        <v>2794</v>
      </c>
      <c r="I63" s="157"/>
      <c r="J63" s="157"/>
      <c r="K63" s="157">
        <f>'将来負担比率（分子）の構造'!L$44</f>
        <v>2375</v>
      </c>
      <c r="L63" s="157"/>
      <c r="M63" s="157"/>
      <c r="N63" s="157">
        <f>'将来負担比率（分子）の構造'!M$44</f>
        <v>1947</v>
      </c>
      <c r="O63" s="157"/>
      <c r="P63" s="157"/>
    </row>
    <row r="64" spans="1:16" x14ac:dyDescent="0.15">
      <c r="A64" s="157" t="s">
        <v>33</v>
      </c>
      <c r="B64" s="157">
        <f>'将来負担比率（分子）の構造'!I$43</f>
        <v>2255</v>
      </c>
      <c r="C64" s="157"/>
      <c r="D64" s="157"/>
      <c r="E64" s="157">
        <f>'将来負担比率（分子）の構造'!J$43</f>
        <v>2161</v>
      </c>
      <c r="F64" s="157"/>
      <c r="G64" s="157"/>
      <c r="H64" s="157">
        <f>'将来負担比率（分子）の構造'!K$43</f>
        <v>2078</v>
      </c>
      <c r="I64" s="157"/>
      <c r="J64" s="157"/>
      <c r="K64" s="157">
        <f>'将来負担比率（分子）の構造'!L$43</f>
        <v>2019</v>
      </c>
      <c r="L64" s="157"/>
      <c r="M64" s="157"/>
      <c r="N64" s="157">
        <f>'将来負担比率（分子）の構造'!M$43</f>
        <v>1991</v>
      </c>
      <c r="O64" s="157"/>
      <c r="P64" s="157"/>
    </row>
    <row r="65" spans="1:16" x14ac:dyDescent="0.15">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37869</v>
      </c>
      <c r="C66" s="157"/>
      <c r="D66" s="157"/>
      <c r="E66" s="157">
        <f>'将来負担比率（分子）の構造'!J$41</f>
        <v>38319</v>
      </c>
      <c r="F66" s="157"/>
      <c r="G66" s="157"/>
      <c r="H66" s="157">
        <f>'将来負担比率（分子）の構造'!K$41</f>
        <v>37318</v>
      </c>
      <c r="I66" s="157"/>
      <c r="J66" s="157"/>
      <c r="K66" s="157">
        <f>'将来負担比率（分子）の構造'!L$41</f>
        <v>38454</v>
      </c>
      <c r="L66" s="157"/>
      <c r="M66" s="157"/>
      <c r="N66" s="157">
        <f>'将来負担比率（分子）の構造'!M$41</f>
        <v>38967</v>
      </c>
      <c r="O66" s="157"/>
      <c r="P66" s="157"/>
    </row>
    <row r="67" spans="1:16" x14ac:dyDescent="0.15">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7866</v>
      </c>
      <c r="C72" s="161">
        <f>基金残高に係る経年分析!G55</f>
        <v>7047</v>
      </c>
      <c r="D72" s="161">
        <f>基金残高に係る経年分析!H55</f>
        <v>6188</v>
      </c>
    </row>
    <row r="73" spans="1:16" x14ac:dyDescent="0.15">
      <c r="A73" s="160" t="s">
        <v>74</v>
      </c>
      <c r="B73" s="161">
        <f>基金残高に係る経年分析!F56</f>
        <v>419</v>
      </c>
      <c r="C73" s="161">
        <f>基金残高に係る経年分析!G56</f>
        <v>545</v>
      </c>
      <c r="D73" s="161">
        <f>基金残高に係る経年分析!H56</f>
        <v>585</v>
      </c>
    </row>
    <row r="74" spans="1:16" x14ac:dyDescent="0.15">
      <c r="A74" s="160" t="s">
        <v>75</v>
      </c>
      <c r="B74" s="161">
        <f>基金残高に係る経年分析!F57</f>
        <v>5221</v>
      </c>
      <c r="C74" s="161">
        <f>基金残高に係る経年分析!G57</f>
        <v>4960</v>
      </c>
      <c r="D74" s="161">
        <f>基金残高に係る経年分析!H57</f>
        <v>5114</v>
      </c>
    </row>
  </sheetData>
  <sheetProtection algorithmName="SHA-512" hashValue="5waEIDeWz5z6JABH4aedK1OScWfuY+v4r6nB+X3jgg4eqtOCi1FjZ0URU4q4SVZJfj8GrL2YQTyJgHUlgWsDCQ==" saltValue="3A/URzn+05ImYz9HNoI3Z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70" zoomScaleNormal="7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215</v>
      </c>
      <c r="C5" s="597"/>
      <c r="D5" s="597"/>
      <c r="E5" s="597"/>
      <c r="F5" s="597"/>
      <c r="G5" s="597"/>
      <c r="H5" s="597"/>
      <c r="I5" s="597"/>
      <c r="J5" s="597"/>
      <c r="K5" s="597"/>
      <c r="L5" s="597"/>
      <c r="M5" s="597"/>
      <c r="N5" s="597"/>
      <c r="O5" s="597"/>
      <c r="P5" s="597"/>
      <c r="Q5" s="598"/>
      <c r="R5" s="599">
        <v>14961062</v>
      </c>
      <c r="S5" s="600"/>
      <c r="T5" s="600"/>
      <c r="U5" s="600"/>
      <c r="V5" s="600"/>
      <c r="W5" s="600"/>
      <c r="X5" s="600"/>
      <c r="Y5" s="601"/>
      <c r="Z5" s="602">
        <v>23.3</v>
      </c>
      <c r="AA5" s="602"/>
      <c r="AB5" s="602"/>
      <c r="AC5" s="602"/>
      <c r="AD5" s="603">
        <v>13622206</v>
      </c>
      <c r="AE5" s="603"/>
      <c r="AF5" s="603"/>
      <c r="AG5" s="603"/>
      <c r="AH5" s="603"/>
      <c r="AI5" s="603"/>
      <c r="AJ5" s="603"/>
      <c r="AK5" s="603"/>
      <c r="AL5" s="604">
        <v>47.2</v>
      </c>
      <c r="AM5" s="605"/>
      <c r="AN5" s="605"/>
      <c r="AO5" s="606"/>
      <c r="AP5" s="596" t="s">
        <v>216</v>
      </c>
      <c r="AQ5" s="597"/>
      <c r="AR5" s="597"/>
      <c r="AS5" s="597"/>
      <c r="AT5" s="597"/>
      <c r="AU5" s="597"/>
      <c r="AV5" s="597"/>
      <c r="AW5" s="597"/>
      <c r="AX5" s="597"/>
      <c r="AY5" s="597"/>
      <c r="AZ5" s="597"/>
      <c r="BA5" s="597"/>
      <c r="BB5" s="597"/>
      <c r="BC5" s="597"/>
      <c r="BD5" s="597"/>
      <c r="BE5" s="597"/>
      <c r="BF5" s="598"/>
      <c r="BG5" s="610">
        <v>13280425</v>
      </c>
      <c r="BH5" s="611"/>
      <c r="BI5" s="611"/>
      <c r="BJ5" s="611"/>
      <c r="BK5" s="611"/>
      <c r="BL5" s="611"/>
      <c r="BM5" s="611"/>
      <c r="BN5" s="612"/>
      <c r="BO5" s="613">
        <v>88.8</v>
      </c>
      <c r="BP5" s="613"/>
      <c r="BQ5" s="613"/>
      <c r="BR5" s="613"/>
      <c r="BS5" s="614">
        <v>136308</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15">
      <c r="B6" s="607" t="s">
        <v>220</v>
      </c>
      <c r="C6" s="608"/>
      <c r="D6" s="608"/>
      <c r="E6" s="608"/>
      <c r="F6" s="608"/>
      <c r="G6" s="608"/>
      <c r="H6" s="608"/>
      <c r="I6" s="608"/>
      <c r="J6" s="608"/>
      <c r="K6" s="608"/>
      <c r="L6" s="608"/>
      <c r="M6" s="608"/>
      <c r="N6" s="608"/>
      <c r="O6" s="608"/>
      <c r="P6" s="608"/>
      <c r="Q6" s="609"/>
      <c r="R6" s="610">
        <v>284196</v>
      </c>
      <c r="S6" s="611"/>
      <c r="T6" s="611"/>
      <c r="U6" s="611"/>
      <c r="V6" s="611"/>
      <c r="W6" s="611"/>
      <c r="X6" s="611"/>
      <c r="Y6" s="612"/>
      <c r="Z6" s="613">
        <v>0.4</v>
      </c>
      <c r="AA6" s="613"/>
      <c r="AB6" s="613"/>
      <c r="AC6" s="613"/>
      <c r="AD6" s="614">
        <v>284196</v>
      </c>
      <c r="AE6" s="614"/>
      <c r="AF6" s="614"/>
      <c r="AG6" s="614"/>
      <c r="AH6" s="614"/>
      <c r="AI6" s="614"/>
      <c r="AJ6" s="614"/>
      <c r="AK6" s="614"/>
      <c r="AL6" s="615">
        <v>1</v>
      </c>
      <c r="AM6" s="616"/>
      <c r="AN6" s="616"/>
      <c r="AO6" s="617"/>
      <c r="AP6" s="607" t="s">
        <v>221</v>
      </c>
      <c r="AQ6" s="608"/>
      <c r="AR6" s="608"/>
      <c r="AS6" s="608"/>
      <c r="AT6" s="608"/>
      <c r="AU6" s="608"/>
      <c r="AV6" s="608"/>
      <c r="AW6" s="608"/>
      <c r="AX6" s="608"/>
      <c r="AY6" s="608"/>
      <c r="AZ6" s="608"/>
      <c r="BA6" s="608"/>
      <c r="BB6" s="608"/>
      <c r="BC6" s="608"/>
      <c r="BD6" s="608"/>
      <c r="BE6" s="608"/>
      <c r="BF6" s="609"/>
      <c r="BG6" s="610">
        <v>13280425</v>
      </c>
      <c r="BH6" s="611"/>
      <c r="BI6" s="611"/>
      <c r="BJ6" s="611"/>
      <c r="BK6" s="611"/>
      <c r="BL6" s="611"/>
      <c r="BM6" s="611"/>
      <c r="BN6" s="612"/>
      <c r="BO6" s="613">
        <v>88.8</v>
      </c>
      <c r="BP6" s="613"/>
      <c r="BQ6" s="613"/>
      <c r="BR6" s="613"/>
      <c r="BS6" s="614">
        <v>136308</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344098</v>
      </c>
      <c r="CS6" s="611"/>
      <c r="CT6" s="611"/>
      <c r="CU6" s="611"/>
      <c r="CV6" s="611"/>
      <c r="CW6" s="611"/>
      <c r="CX6" s="611"/>
      <c r="CY6" s="612"/>
      <c r="CZ6" s="604">
        <v>0.5</v>
      </c>
      <c r="DA6" s="605"/>
      <c r="DB6" s="605"/>
      <c r="DC6" s="621"/>
      <c r="DD6" s="619" t="s">
        <v>121</v>
      </c>
      <c r="DE6" s="611"/>
      <c r="DF6" s="611"/>
      <c r="DG6" s="611"/>
      <c r="DH6" s="611"/>
      <c r="DI6" s="611"/>
      <c r="DJ6" s="611"/>
      <c r="DK6" s="611"/>
      <c r="DL6" s="611"/>
      <c r="DM6" s="611"/>
      <c r="DN6" s="611"/>
      <c r="DO6" s="611"/>
      <c r="DP6" s="612"/>
      <c r="DQ6" s="619">
        <v>344098</v>
      </c>
      <c r="DR6" s="611"/>
      <c r="DS6" s="611"/>
      <c r="DT6" s="611"/>
      <c r="DU6" s="611"/>
      <c r="DV6" s="611"/>
      <c r="DW6" s="611"/>
      <c r="DX6" s="611"/>
      <c r="DY6" s="611"/>
      <c r="DZ6" s="611"/>
      <c r="EA6" s="611"/>
      <c r="EB6" s="611"/>
      <c r="EC6" s="620"/>
    </row>
    <row r="7" spans="2:143" ht="11.25" customHeight="1" x14ac:dyDescent="0.15">
      <c r="B7" s="607" t="s">
        <v>223</v>
      </c>
      <c r="C7" s="608"/>
      <c r="D7" s="608"/>
      <c r="E7" s="608"/>
      <c r="F7" s="608"/>
      <c r="G7" s="608"/>
      <c r="H7" s="608"/>
      <c r="I7" s="608"/>
      <c r="J7" s="608"/>
      <c r="K7" s="608"/>
      <c r="L7" s="608"/>
      <c r="M7" s="608"/>
      <c r="N7" s="608"/>
      <c r="O7" s="608"/>
      <c r="P7" s="608"/>
      <c r="Q7" s="609"/>
      <c r="R7" s="610">
        <v>5475</v>
      </c>
      <c r="S7" s="611"/>
      <c r="T7" s="611"/>
      <c r="U7" s="611"/>
      <c r="V7" s="611"/>
      <c r="W7" s="611"/>
      <c r="X7" s="611"/>
      <c r="Y7" s="612"/>
      <c r="Z7" s="613">
        <v>0</v>
      </c>
      <c r="AA7" s="613"/>
      <c r="AB7" s="613"/>
      <c r="AC7" s="613"/>
      <c r="AD7" s="614">
        <v>5475</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5427378</v>
      </c>
      <c r="BH7" s="611"/>
      <c r="BI7" s="611"/>
      <c r="BJ7" s="611"/>
      <c r="BK7" s="611"/>
      <c r="BL7" s="611"/>
      <c r="BM7" s="611"/>
      <c r="BN7" s="612"/>
      <c r="BO7" s="613">
        <v>36.299999999999997</v>
      </c>
      <c r="BP7" s="613"/>
      <c r="BQ7" s="613"/>
      <c r="BR7" s="613"/>
      <c r="BS7" s="614">
        <v>136308</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7466359</v>
      </c>
      <c r="CS7" s="611"/>
      <c r="CT7" s="611"/>
      <c r="CU7" s="611"/>
      <c r="CV7" s="611"/>
      <c r="CW7" s="611"/>
      <c r="CX7" s="611"/>
      <c r="CY7" s="612"/>
      <c r="CZ7" s="613">
        <v>11.9</v>
      </c>
      <c r="DA7" s="613"/>
      <c r="DB7" s="613"/>
      <c r="DC7" s="613"/>
      <c r="DD7" s="619">
        <v>59904</v>
      </c>
      <c r="DE7" s="611"/>
      <c r="DF7" s="611"/>
      <c r="DG7" s="611"/>
      <c r="DH7" s="611"/>
      <c r="DI7" s="611"/>
      <c r="DJ7" s="611"/>
      <c r="DK7" s="611"/>
      <c r="DL7" s="611"/>
      <c r="DM7" s="611"/>
      <c r="DN7" s="611"/>
      <c r="DO7" s="611"/>
      <c r="DP7" s="612"/>
      <c r="DQ7" s="619">
        <v>6830574</v>
      </c>
      <c r="DR7" s="611"/>
      <c r="DS7" s="611"/>
      <c r="DT7" s="611"/>
      <c r="DU7" s="611"/>
      <c r="DV7" s="611"/>
      <c r="DW7" s="611"/>
      <c r="DX7" s="611"/>
      <c r="DY7" s="611"/>
      <c r="DZ7" s="611"/>
      <c r="EA7" s="611"/>
      <c r="EB7" s="611"/>
      <c r="EC7" s="620"/>
    </row>
    <row r="8" spans="2:143" ht="11.25" customHeight="1" x14ac:dyDescent="0.15">
      <c r="B8" s="607" t="s">
        <v>226</v>
      </c>
      <c r="C8" s="608"/>
      <c r="D8" s="608"/>
      <c r="E8" s="608"/>
      <c r="F8" s="608"/>
      <c r="G8" s="608"/>
      <c r="H8" s="608"/>
      <c r="I8" s="608"/>
      <c r="J8" s="608"/>
      <c r="K8" s="608"/>
      <c r="L8" s="608"/>
      <c r="M8" s="608"/>
      <c r="N8" s="608"/>
      <c r="O8" s="608"/>
      <c r="P8" s="608"/>
      <c r="Q8" s="609"/>
      <c r="R8" s="610">
        <v>82642</v>
      </c>
      <c r="S8" s="611"/>
      <c r="T8" s="611"/>
      <c r="U8" s="611"/>
      <c r="V8" s="611"/>
      <c r="W8" s="611"/>
      <c r="X8" s="611"/>
      <c r="Y8" s="612"/>
      <c r="Z8" s="613">
        <v>0.1</v>
      </c>
      <c r="AA8" s="613"/>
      <c r="AB8" s="613"/>
      <c r="AC8" s="613"/>
      <c r="AD8" s="614">
        <v>82642</v>
      </c>
      <c r="AE8" s="614"/>
      <c r="AF8" s="614"/>
      <c r="AG8" s="614"/>
      <c r="AH8" s="614"/>
      <c r="AI8" s="614"/>
      <c r="AJ8" s="614"/>
      <c r="AK8" s="614"/>
      <c r="AL8" s="615">
        <v>0.3</v>
      </c>
      <c r="AM8" s="616"/>
      <c r="AN8" s="616"/>
      <c r="AO8" s="617"/>
      <c r="AP8" s="607" t="s">
        <v>227</v>
      </c>
      <c r="AQ8" s="608"/>
      <c r="AR8" s="608"/>
      <c r="AS8" s="608"/>
      <c r="AT8" s="608"/>
      <c r="AU8" s="608"/>
      <c r="AV8" s="608"/>
      <c r="AW8" s="608"/>
      <c r="AX8" s="608"/>
      <c r="AY8" s="608"/>
      <c r="AZ8" s="608"/>
      <c r="BA8" s="608"/>
      <c r="BB8" s="608"/>
      <c r="BC8" s="608"/>
      <c r="BD8" s="608"/>
      <c r="BE8" s="608"/>
      <c r="BF8" s="609"/>
      <c r="BG8" s="610">
        <v>159802</v>
      </c>
      <c r="BH8" s="611"/>
      <c r="BI8" s="611"/>
      <c r="BJ8" s="611"/>
      <c r="BK8" s="611"/>
      <c r="BL8" s="611"/>
      <c r="BM8" s="611"/>
      <c r="BN8" s="612"/>
      <c r="BO8" s="613">
        <v>1.1000000000000001</v>
      </c>
      <c r="BP8" s="613"/>
      <c r="BQ8" s="613"/>
      <c r="BR8" s="613"/>
      <c r="BS8" s="614" t="s">
        <v>121</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31095797</v>
      </c>
      <c r="CS8" s="611"/>
      <c r="CT8" s="611"/>
      <c r="CU8" s="611"/>
      <c r="CV8" s="611"/>
      <c r="CW8" s="611"/>
      <c r="CX8" s="611"/>
      <c r="CY8" s="612"/>
      <c r="CZ8" s="613">
        <v>49.5</v>
      </c>
      <c r="DA8" s="613"/>
      <c r="DB8" s="613"/>
      <c r="DC8" s="613"/>
      <c r="DD8" s="619">
        <v>105428</v>
      </c>
      <c r="DE8" s="611"/>
      <c r="DF8" s="611"/>
      <c r="DG8" s="611"/>
      <c r="DH8" s="611"/>
      <c r="DI8" s="611"/>
      <c r="DJ8" s="611"/>
      <c r="DK8" s="611"/>
      <c r="DL8" s="611"/>
      <c r="DM8" s="611"/>
      <c r="DN8" s="611"/>
      <c r="DO8" s="611"/>
      <c r="DP8" s="612"/>
      <c r="DQ8" s="619">
        <v>14505167</v>
      </c>
      <c r="DR8" s="611"/>
      <c r="DS8" s="611"/>
      <c r="DT8" s="611"/>
      <c r="DU8" s="611"/>
      <c r="DV8" s="611"/>
      <c r="DW8" s="611"/>
      <c r="DX8" s="611"/>
      <c r="DY8" s="611"/>
      <c r="DZ8" s="611"/>
      <c r="EA8" s="611"/>
      <c r="EB8" s="611"/>
      <c r="EC8" s="620"/>
    </row>
    <row r="9" spans="2:143" ht="11.25" customHeight="1" x14ac:dyDescent="0.15">
      <c r="B9" s="607" t="s">
        <v>229</v>
      </c>
      <c r="C9" s="608"/>
      <c r="D9" s="608"/>
      <c r="E9" s="608"/>
      <c r="F9" s="608"/>
      <c r="G9" s="608"/>
      <c r="H9" s="608"/>
      <c r="I9" s="608"/>
      <c r="J9" s="608"/>
      <c r="K9" s="608"/>
      <c r="L9" s="608"/>
      <c r="M9" s="608"/>
      <c r="N9" s="608"/>
      <c r="O9" s="608"/>
      <c r="P9" s="608"/>
      <c r="Q9" s="609"/>
      <c r="R9" s="610">
        <v>97210</v>
      </c>
      <c r="S9" s="611"/>
      <c r="T9" s="611"/>
      <c r="U9" s="611"/>
      <c r="V9" s="611"/>
      <c r="W9" s="611"/>
      <c r="X9" s="611"/>
      <c r="Y9" s="612"/>
      <c r="Z9" s="613">
        <v>0.2</v>
      </c>
      <c r="AA9" s="613"/>
      <c r="AB9" s="613"/>
      <c r="AC9" s="613"/>
      <c r="AD9" s="614">
        <v>97210</v>
      </c>
      <c r="AE9" s="614"/>
      <c r="AF9" s="614"/>
      <c r="AG9" s="614"/>
      <c r="AH9" s="614"/>
      <c r="AI9" s="614"/>
      <c r="AJ9" s="614"/>
      <c r="AK9" s="614"/>
      <c r="AL9" s="615">
        <v>0.3</v>
      </c>
      <c r="AM9" s="616"/>
      <c r="AN9" s="616"/>
      <c r="AO9" s="617"/>
      <c r="AP9" s="607" t="s">
        <v>230</v>
      </c>
      <c r="AQ9" s="608"/>
      <c r="AR9" s="608"/>
      <c r="AS9" s="608"/>
      <c r="AT9" s="608"/>
      <c r="AU9" s="608"/>
      <c r="AV9" s="608"/>
      <c r="AW9" s="608"/>
      <c r="AX9" s="608"/>
      <c r="AY9" s="608"/>
      <c r="AZ9" s="608"/>
      <c r="BA9" s="608"/>
      <c r="BB9" s="608"/>
      <c r="BC9" s="608"/>
      <c r="BD9" s="608"/>
      <c r="BE9" s="608"/>
      <c r="BF9" s="609"/>
      <c r="BG9" s="610">
        <v>4478249</v>
      </c>
      <c r="BH9" s="611"/>
      <c r="BI9" s="611"/>
      <c r="BJ9" s="611"/>
      <c r="BK9" s="611"/>
      <c r="BL9" s="611"/>
      <c r="BM9" s="611"/>
      <c r="BN9" s="612"/>
      <c r="BO9" s="613">
        <v>29.9</v>
      </c>
      <c r="BP9" s="613"/>
      <c r="BQ9" s="613"/>
      <c r="BR9" s="613"/>
      <c r="BS9" s="614" t="s">
        <v>121</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4433417</v>
      </c>
      <c r="CS9" s="611"/>
      <c r="CT9" s="611"/>
      <c r="CU9" s="611"/>
      <c r="CV9" s="611"/>
      <c r="CW9" s="611"/>
      <c r="CX9" s="611"/>
      <c r="CY9" s="612"/>
      <c r="CZ9" s="613">
        <v>7.1</v>
      </c>
      <c r="DA9" s="613"/>
      <c r="DB9" s="613"/>
      <c r="DC9" s="613"/>
      <c r="DD9" s="619">
        <v>270891</v>
      </c>
      <c r="DE9" s="611"/>
      <c r="DF9" s="611"/>
      <c r="DG9" s="611"/>
      <c r="DH9" s="611"/>
      <c r="DI9" s="611"/>
      <c r="DJ9" s="611"/>
      <c r="DK9" s="611"/>
      <c r="DL9" s="611"/>
      <c r="DM9" s="611"/>
      <c r="DN9" s="611"/>
      <c r="DO9" s="611"/>
      <c r="DP9" s="612"/>
      <c r="DQ9" s="619">
        <v>3473112</v>
      </c>
      <c r="DR9" s="611"/>
      <c r="DS9" s="611"/>
      <c r="DT9" s="611"/>
      <c r="DU9" s="611"/>
      <c r="DV9" s="611"/>
      <c r="DW9" s="611"/>
      <c r="DX9" s="611"/>
      <c r="DY9" s="611"/>
      <c r="DZ9" s="611"/>
      <c r="EA9" s="611"/>
      <c r="EB9" s="611"/>
      <c r="EC9" s="620"/>
    </row>
    <row r="10" spans="2:143" ht="11.25" customHeight="1" x14ac:dyDescent="0.15">
      <c r="B10" s="607" t="s">
        <v>232</v>
      </c>
      <c r="C10" s="608"/>
      <c r="D10" s="608"/>
      <c r="E10" s="608"/>
      <c r="F10" s="608"/>
      <c r="G10" s="608"/>
      <c r="H10" s="608"/>
      <c r="I10" s="608"/>
      <c r="J10" s="608"/>
      <c r="K10" s="608"/>
      <c r="L10" s="608"/>
      <c r="M10" s="608"/>
      <c r="N10" s="608"/>
      <c r="O10" s="608"/>
      <c r="P10" s="608"/>
      <c r="Q10" s="609"/>
      <c r="R10" s="610" t="s">
        <v>121</v>
      </c>
      <c r="S10" s="611"/>
      <c r="T10" s="611"/>
      <c r="U10" s="611"/>
      <c r="V10" s="611"/>
      <c r="W10" s="611"/>
      <c r="X10" s="611"/>
      <c r="Y10" s="612"/>
      <c r="Z10" s="613" t="s">
        <v>121</v>
      </c>
      <c r="AA10" s="613"/>
      <c r="AB10" s="613"/>
      <c r="AC10" s="613"/>
      <c r="AD10" s="614" t="s">
        <v>121</v>
      </c>
      <c r="AE10" s="614"/>
      <c r="AF10" s="614"/>
      <c r="AG10" s="614"/>
      <c r="AH10" s="614"/>
      <c r="AI10" s="614"/>
      <c r="AJ10" s="614"/>
      <c r="AK10" s="614"/>
      <c r="AL10" s="615" t="s">
        <v>121</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311385</v>
      </c>
      <c r="BH10" s="611"/>
      <c r="BI10" s="611"/>
      <c r="BJ10" s="611"/>
      <c r="BK10" s="611"/>
      <c r="BL10" s="611"/>
      <c r="BM10" s="611"/>
      <c r="BN10" s="612"/>
      <c r="BO10" s="613">
        <v>2.1</v>
      </c>
      <c r="BP10" s="613"/>
      <c r="BQ10" s="613"/>
      <c r="BR10" s="613"/>
      <c r="BS10" s="614" t="s">
        <v>121</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71832</v>
      </c>
      <c r="CS10" s="611"/>
      <c r="CT10" s="611"/>
      <c r="CU10" s="611"/>
      <c r="CV10" s="611"/>
      <c r="CW10" s="611"/>
      <c r="CX10" s="611"/>
      <c r="CY10" s="612"/>
      <c r="CZ10" s="613">
        <v>0.1</v>
      </c>
      <c r="DA10" s="613"/>
      <c r="DB10" s="613"/>
      <c r="DC10" s="613"/>
      <c r="DD10" s="619" t="s">
        <v>121</v>
      </c>
      <c r="DE10" s="611"/>
      <c r="DF10" s="611"/>
      <c r="DG10" s="611"/>
      <c r="DH10" s="611"/>
      <c r="DI10" s="611"/>
      <c r="DJ10" s="611"/>
      <c r="DK10" s="611"/>
      <c r="DL10" s="611"/>
      <c r="DM10" s="611"/>
      <c r="DN10" s="611"/>
      <c r="DO10" s="611"/>
      <c r="DP10" s="612"/>
      <c r="DQ10" s="619">
        <v>51003</v>
      </c>
      <c r="DR10" s="611"/>
      <c r="DS10" s="611"/>
      <c r="DT10" s="611"/>
      <c r="DU10" s="611"/>
      <c r="DV10" s="611"/>
      <c r="DW10" s="611"/>
      <c r="DX10" s="611"/>
      <c r="DY10" s="611"/>
      <c r="DZ10" s="611"/>
      <c r="EA10" s="611"/>
      <c r="EB10" s="611"/>
      <c r="EC10" s="620"/>
    </row>
    <row r="11" spans="2:143" ht="11.25" customHeight="1" x14ac:dyDescent="0.15">
      <c r="B11" s="607" t="s">
        <v>235</v>
      </c>
      <c r="C11" s="608"/>
      <c r="D11" s="608"/>
      <c r="E11" s="608"/>
      <c r="F11" s="608"/>
      <c r="G11" s="608"/>
      <c r="H11" s="608"/>
      <c r="I11" s="608"/>
      <c r="J11" s="608"/>
      <c r="K11" s="608"/>
      <c r="L11" s="608"/>
      <c r="M11" s="608"/>
      <c r="N11" s="608"/>
      <c r="O11" s="608"/>
      <c r="P11" s="608"/>
      <c r="Q11" s="609"/>
      <c r="R11" s="610">
        <v>3078688</v>
      </c>
      <c r="S11" s="611"/>
      <c r="T11" s="611"/>
      <c r="U11" s="611"/>
      <c r="V11" s="611"/>
      <c r="W11" s="611"/>
      <c r="X11" s="611"/>
      <c r="Y11" s="612"/>
      <c r="Z11" s="615">
        <v>4.8</v>
      </c>
      <c r="AA11" s="616"/>
      <c r="AB11" s="616"/>
      <c r="AC11" s="622"/>
      <c r="AD11" s="619">
        <v>3078688</v>
      </c>
      <c r="AE11" s="611"/>
      <c r="AF11" s="611"/>
      <c r="AG11" s="611"/>
      <c r="AH11" s="611"/>
      <c r="AI11" s="611"/>
      <c r="AJ11" s="611"/>
      <c r="AK11" s="612"/>
      <c r="AL11" s="615">
        <v>10.7</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477942</v>
      </c>
      <c r="BH11" s="611"/>
      <c r="BI11" s="611"/>
      <c r="BJ11" s="611"/>
      <c r="BK11" s="611"/>
      <c r="BL11" s="611"/>
      <c r="BM11" s="611"/>
      <c r="BN11" s="612"/>
      <c r="BO11" s="613">
        <v>3.2</v>
      </c>
      <c r="BP11" s="613"/>
      <c r="BQ11" s="613"/>
      <c r="BR11" s="613"/>
      <c r="BS11" s="614">
        <v>136308</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390966</v>
      </c>
      <c r="CS11" s="611"/>
      <c r="CT11" s="611"/>
      <c r="CU11" s="611"/>
      <c r="CV11" s="611"/>
      <c r="CW11" s="611"/>
      <c r="CX11" s="611"/>
      <c r="CY11" s="612"/>
      <c r="CZ11" s="613">
        <v>0.6</v>
      </c>
      <c r="DA11" s="613"/>
      <c r="DB11" s="613"/>
      <c r="DC11" s="613"/>
      <c r="DD11" s="619">
        <v>31087</v>
      </c>
      <c r="DE11" s="611"/>
      <c r="DF11" s="611"/>
      <c r="DG11" s="611"/>
      <c r="DH11" s="611"/>
      <c r="DI11" s="611"/>
      <c r="DJ11" s="611"/>
      <c r="DK11" s="611"/>
      <c r="DL11" s="611"/>
      <c r="DM11" s="611"/>
      <c r="DN11" s="611"/>
      <c r="DO11" s="611"/>
      <c r="DP11" s="612"/>
      <c r="DQ11" s="619">
        <v>269345</v>
      </c>
      <c r="DR11" s="611"/>
      <c r="DS11" s="611"/>
      <c r="DT11" s="611"/>
      <c r="DU11" s="611"/>
      <c r="DV11" s="611"/>
      <c r="DW11" s="611"/>
      <c r="DX11" s="611"/>
      <c r="DY11" s="611"/>
      <c r="DZ11" s="611"/>
      <c r="EA11" s="611"/>
      <c r="EB11" s="611"/>
      <c r="EC11" s="620"/>
    </row>
    <row r="12" spans="2:143" ht="11.25" customHeight="1" x14ac:dyDescent="0.15">
      <c r="B12" s="607" t="s">
        <v>238</v>
      </c>
      <c r="C12" s="608"/>
      <c r="D12" s="608"/>
      <c r="E12" s="608"/>
      <c r="F12" s="608"/>
      <c r="G12" s="608"/>
      <c r="H12" s="608"/>
      <c r="I12" s="608"/>
      <c r="J12" s="608"/>
      <c r="K12" s="608"/>
      <c r="L12" s="608"/>
      <c r="M12" s="608"/>
      <c r="N12" s="608"/>
      <c r="O12" s="608"/>
      <c r="P12" s="608"/>
      <c r="Q12" s="609"/>
      <c r="R12" s="610">
        <v>28432</v>
      </c>
      <c r="S12" s="611"/>
      <c r="T12" s="611"/>
      <c r="U12" s="611"/>
      <c r="V12" s="611"/>
      <c r="W12" s="611"/>
      <c r="X12" s="611"/>
      <c r="Y12" s="612"/>
      <c r="Z12" s="613">
        <v>0</v>
      </c>
      <c r="AA12" s="613"/>
      <c r="AB12" s="613"/>
      <c r="AC12" s="613"/>
      <c r="AD12" s="614">
        <v>28432</v>
      </c>
      <c r="AE12" s="614"/>
      <c r="AF12" s="614"/>
      <c r="AG12" s="614"/>
      <c r="AH12" s="614"/>
      <c r="AI12" s="614"/>
      <c r="AJ12" s="614"/>
      <c r="AK12" s="614"/>
      <c r="AL12" s="615">
        <v>0.1</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6637282</v>
      </c>
      <c r="BH12" s="611"/>
      <c r="BI12" s="611"/>
      <c r="BJ12" s="611"/>
      <c r="BK12" s="611"/>
      <c r="BL12" s="611"/>
      <c r="BM12" s="611"/>
      <c r="BN12" s="612"/>
      <c r="BO12" s="613">
        <v>44.4</v>
      </c>
      <c r="BP12" s="613"/>
      <c r="BQ12" s="613"/>
      <c r="BR12" s="613"/>
      <c r="BS12" s="614" t="s">
        <v>121</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1512209</v>
      </c>
      <c r="CS12" s="611"/>
      <c r="CT12" s="611"/>
      <c r="CU12" s="611"/>
      <c r="CV12" s="611"/>
      <c r="CW12" s="611"/>
      <c r="CX12" s="611"/>
      <c r="CY12" s="612"/>
      <c r="CZ12" s="613">
        <v>2.4</v>
      </c>
      <c r="DA12" s="613"/>
      <c r="DB12" s="613"/>
      <c r="DC12" s="613"/>
      <c r="DD12" s="619">
        <v>159481</v>
      </c>
      <c r="DE12" s="611"/>
      <c r="DF12" s="611"/>
      <c r="DG12" s="611"/>
      <c r="DH12" s="611"/>
      <c r="DI12" s="611"/>
      <c r="DJ12" s="611"/>
      <c r="DK12" s="611"/>
      <c r="DL12" s="611"/>
      <c r="DM12" s="611"/>
      <c r="DN12" s="611"/>
      <c r="DO12" s="611"/>
      <c r="DP12" s="612"/>
      <c r="DQ12" s="619">
        <v>1043107</v>
      </c>
      <c r="DR12" s="611"/>
      <c r="DS12" s="611"/>
      <c r="DT12" s="611"/>
      <c r="DU12" s="611"/>
      <c r="DV12" s="611"/>
      <c r="DW12" s="611"/>
      <c r="DX12" s="611"/>
      <c r="DY12" s="611"/>
      <c r="DZ12" s="611"/>
      <c r="EA12" s="611"/>
      <c r="EB12" s="611"/>
      <c r="EC12" s="620"/>
    </row>
    <row r="13" spans="2:143" ht="11.25" customHeight="1" x14ac:dyDescent="0.15">
      <c r="B13" s="607" t="s">
        <v>241</v>
      </c>
      <c r="C13" s="608"/>
      <c r="D13" s="608"/>
      <c r="E13" s="608"/>
      <c r="F13" s="608"/>
      <c r="G13" s="608"/>
      <c r="H13" s="608"/>
      <c r="I13" s="608"/>
      <c r="J13" s="608"/>
      <c r="K13" s="608"/>
      <c r="L13" s="608"/>
      <c r="M13" s="608"/>
      <c r="N13" s="608"/>
      <c r="O13" s="608"/>
      <c r="P13" s="608"/>
      <c r="Q13" s="609"/>
      <c r="R13" s="610" t="s">
        <v>121</v>
      </c>
      <c r="S13" s="611"/>
      <c r="T13" s="611"/>
      <c r="U13" s="611"/>
      <c r="V13" s="611"/>
      <c r="W13" s="611"/>
      <c r="X13" s="611"/>
      <c r="Y13" s="612"/>
      <c r="Z13" s="613" t="s">
        <v>121</v>
      </c>
      <c r="AA13" s="613"/>
      <c r="AB13" s="613"/>
      <c r="AC13" s="613"/>
      <c r="AD13" s="614" t="s">
        <v>121</v>
      </c>
      <c r="AE13" s="614"/>
      <c r="AF13" s="614"/>
      <c r="AG13" s="614"/>
      <c r="AH13" s="614"/>
      <c r="AI13" s="614"/>
      <c r="AJ13" s="614"/>
      <c r="AK13" s="614"/>
      <c r="AL13" s="615" t="s">
        <v>121</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6614968</v>
      </c>
      <c r="BH13" s="611"/>
      <c r="BI13" s="611"/>
      <c r="BJ13" s="611"/>
      <c r="BK13" s="611"/>
      <c r="BL13" s="611"/>
      <c r="BM13" s="611"/>
      <c r="BN13" s="612"/>
      <c r="BO13" s="613">
        <v>44.2</v>
      </c>
      <c r="BP13" s="613"/>
      <c r="BQ13" s="613"/>
      <c r="BR13" s="613"/>
      <c r="BS13" s="614" t="s">
        <v>121</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4478153</v>
      </c>
      <c r="CS13" s="611"/>
      <c r="CT13" s="611"/>
      <c r="CU13" s="611"/>
      <c r="CV13" s="611"/>
      <c r="CW13" s="611"/>
      <c r="CX13" s="611"/>
      <c r="CY13" s="612"/>
      <c r="CZ13" s="613">
        <v>7.1</v>
      </c>
      <c r="DA13" s="613"/>
      <c r="DB13" s="613"/>
      <c r="DC13" s="613"/>
      <c r="DD13" s="619">
        <v>2525470</v>
      </c>
      <c r="DE13" s="611"/>
      <c r="DF13" s="611"/>
      <c r="DG13" s="611"/>
      <c r="DH13" s="611"/>
      <c r="DI13" s="611"/>
      <c r="DJ13" s="611"/>
      <c r="DK13" s="611"/>
      <c r="DL13" s="611"/>
      <c r="DM13" s="611"/>
      <c r="DN13" s="611"/>
      <c r="DO13" s="611"/>
      <c r="DP13" s="612"/>
      <c r="DQ13" s="619">
        <v>1704247</v>
      </c>
      <c r="DR13" s="611"/>
      <c r="DS13" s="611"/>
      <c r="DT13" s="611"/>
      <c r="DU13" s="611"/>
      <c r="DV13" s="611"/>
      <c r="DW13" s="611"/>
      <c r="DX13" s="611"/>
      <c r="DY13" s="611"/>
      <c r="DZ13" s="611"/>
      <c r="EA13" s="611"/>
      <c r="EB13" s="611"/>
      <c r="EC13" s="620"/>
    </row>
    <row r="14" spans="2:143" ht="11.25" customHeight="1" x14ac:dyDescent="0.15">
      <c r="B14" s="607" t="s">
        <v>244</v>
      </c>
      <c r="C14" s="608"/>
      <c r="D14" s="608"/>
      <c r="E14" s="608"/>
      <c r="F14" s="608"/>
      <c r="G14" s="608"/>
      <c r="H14" s="608"/>
      <c r="I14" s="608"/>
      <c r="J14" s="608"/>
      <c r="K14" s="608"/>
      <c r="L14" s="608"/>
      <c r="M14" s="608"/>
      <c r="N14" s="608"/>
      <c r="O14" s="608"/>
      <c r="P14" s="608"/>
      <c r="Q14" s="609"/>
      <c r="R14" s="610" t="s">
        <v>121</v>
      </c>
      <c r="S14" s="611"/>
      <c r="T14" s="611"/>
      <c r="U14" s="611"/>
      <c r="V14" s="611"/>
      <c r="W14" s="611"/>
      <c r="X14" s="611"/>
      <c r="Y14" s="612"/>
      <c r="Z14" s="613" t="s">
        <v>121</v>
      </c>
      <c r="AA14" s="613"/>
      <c r="AB14" s="613"/>
      <c r="AC14" s="613"/>
      <c r="AD14" s="614" t="s">
        <v>121</v>
      </c>
      <c r="AE14" s="614"/>
      <c r="AF14" s="614"/>
      <c r="AG14" s="614"/>
      <c r="AH14" s="614"/>
      <c r="AI14" s="614"/>
      <c r="AJ14" s="614"/>
      <c r="AK14" s="614"/>
      <c r="AL14" s="615" t="s">
        <v>121</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363586</v>
      </c>
      <c r="BH14" s="611"/>
      <c r="BI14" s="611"/>
      <c r="BJ14" s="611"/>
      <c r="BK14" s="611"/>
      <c r="BL14" s="611"/>
      <c r="BM14" s="611"/>
      <c r="BN14" s="612"/>
      <c r="BO14" s="613">
        <v>2.4</v>
      </c>
      <c r="BP14" s="613"/>
      <c r="BQ14" s="613"/>
      <c r="BR14" s="613"/>
      <c r="BS14" s="614" t="s">
        <v>121</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1846016</v>
      </c>
      <c r="CS14" s="611"/>
      <c r="CT14" s="611"/>
      <c r="CU14" s="611"/>
      <c r="CV14" s="611"/>
      <c r="CW14" s="611"/>
      <c r="CX14" s="611"/>
      <c r="CY14" s="612"/>
      <c r="CZ14" s="613">
        <v>2.9</v>
      </c>
      <c r="DA14" s="613"/>
      <c r="DB14" s="613"/>
      <c r="DC14" s="613"/>
      <c r="DD14" s="619">
        <v>478049</v>
      </c>
      <c r="DE14" s="611"/>
      <c r="DF14" s="611"/>
      <c r="DG14" s="611"/>
      <c r="DH14" s="611"/>
      <c r="DI14" s="611"/>
      <c r="DJ14" s="611"/>
      <c r="DK14" s="611"/>
      <c r="DL14" s="611"/>
      <c r="DM14" s="611"/>
      <c r="DN14" s="611"/>
      <c r="DO14" s="611"/>
      <c r="DP14" s="612"/>
      <c r="DQ14" s="619">
        <v>1371156</v>
      </c>
      <c r="DR14" s="611"/>
      <c r="DS14" s="611"/>
      <c r="DT14" s="611"/>
      <c r="DU14" s="611"/>
      <c r="DV14" s="611"/>
      <c r="DW14" s="611"/>
      <c r="DX14" s="611"/>
      <c r="DY14" s="611"/>
      <c r="DZ14" s="611"/>
      <c r="EA14" s="611"/>
      <c r="EB14" s="611"/>
      <c r="EC14" s="620"/>
    </row>
    <row r="15" spans="2:143" ht="11.25" customHeight="1" x14ac:dyDescent="0.15">
      <c r="B15" s="607" t="s">
        <v>247</v>
      </c>
      <c r="C15" s="608"/>
      <c r="D15" s="608"/>
      <c r="E15" s="608"/>
      <c r="F15" s="608"/>
      <c r="G15" s="608"/>
      <c r="H15" s="608"/>
      <c r="I15" s="608"/>
      <c r="J15" s="608"/>
      <c r="K15" s="608"/>
      <c r="L15" s="608"/>
      <c r="M15" s="608"/>
      <c r="N15" s="608"/>
      <c r="O15" s="608"/>
      <c r="P15" s="608"/>
      <c r="Q15" s="609"/>
      <c r="R15" s="610">
        <v>27061</v>
      </c>
      <c r="S15" s="611"/>
      <c r="T15" s="611"/>
      <c r="U15" s="611"/>
      <c r="V15" s="611"/>
      <c r="W15" s="611"/>
      <c r="X15" s="611"/>
      <c r="Y15" s="612"/>
      <c r="Z15" s="613">
        <v>0</v>
      </c>
      <c r="AA15" s="613"/>
      <c r="AB15" s="613"/>
      <c r="AC15" s="613"/>
      <c r="AD15" s="614">
        <v>27061</v>
      </c>
      <c r="AE15" s="614"/>
      <c r="AF15" s="614"/>
      <c r="AG15" s="614"/>
      <c r="AH15" s="614"/>
      <c r="AI15" s="614"/>
      <c r="AJ15" s="614"/>
      <c r="AK15" s="614"/>
      <c r="AL15" s="615">
        <v>0.1</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852179</v>
      </c>
      <c r="BH15" s="611"/>
      <c r="BI15" s="611"/>
      <c r="BJ15" s="611"/>
      <c r="BK15" s="611"/>
      <c r="BL15" s="611"/>
      <c r="BM15" s="611"/>
      <c r="BN15" s="612"/>
      <c r="BO15" s="613">
        <v>5.7</v>
      </c>
      <c r="BP15" s="613"/>
      <c r="BQ15" s="613"/>
      <c r="BR15" s="613"/>
      <c r="BS15" s="614" t="s">
        <v>121</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7307532</v>
      </c>
      <c r="CS15" s="611"/>
      <c r="CT15" s="611"/>
      <c r="CU15" s="611"/>
      <c r="CV15" s="611"/>
      <c r="CW15" s="611"/>
      <c r="CX15" s="611"/>
      <c r="CY15" s="612"/>
      <c r="CZ15" s="613">
        <v>11.6</v>
      </c>
      <c r="DA15" s="613"/>
      <c r="DB15" s="613"/>
      <c r="DC15" s="613"/>
      <c r="DD15" s="619">
        <v>3409226</v>
      </c>
      <c r="DE15" s="611"/>
      <c r="DF15" s="611"/>
      <c r="DG15" s="611"/>
      <c r="DH15" s="611"/>
      <c r="DI15" s="611"/>
      <c r="DJ15" s="611"/>
      <c r="DK15" s="611"/>
      <c r="DL15" s="611"/>
      <c r="DM15" s="611"/>
      <c r="DN15" s="611"/>
      <c r="DO15" s="611"/>
      <c r="DP15" s="612"/>
      <c r="DQ15" s="619">
        <v>4006471</v>
      </c>
      <c r="DR15" s="611"/>
      <c r="DS15" s="611"/>
      <c r="DT15" s="611"/>
      <c r="DU15" s="611"/>
      <c r="DV15" s="611"/>
      <c r="DW15" s="611"/>
      <c r="DX15" s="611"/>
      <c r="DY15" s="611"/>
      <c r="DZ15" s="611"/>
      <c r="EA15" s="611"/>
      <c r="EB15" s="611"/>
      <c r="EC15" s="620"/>
    </row>
    <row r="16" spans="2:143" ht="11.25" customHeight="1" x14ac:dyDescent="0.15">
      <c r="B16" s="607" t="s">
        <v>250</v>
      </c>
      <c r="C16" s="608"/>
      <c r="D16" s="608"/>
      <c r="E16" s="608"/>
      <c r="F16" s="608"/>
      <c r="G16" s="608"/>
      <c r="H16" s="608"/>
      <c r="I16" s="608"/>
      <c r="J16" s="608"/>
      <c r="K16" s="608"/>
      <c r="L16" s="608"/>
      <c r="M16" s="608"/>
      <c r="N16" s="608"/>
      <c r="O16" s="608"/>
      <c r="P16" s="608"/>
      <c r="Q16" s="609"/>
      <c r="R16" s="610">
        <v>231151</v>
      </c>
      <c r="S16" s="611"/>
      <c r="T16" s="611"/>
      <c r="U16" s="611"/>
      <c r="V16" s="611"/>
      <c r="W16" s="611"/>
      <c r="X16" s="611"/>
      <c r="Y16" s="612"/>
      <c r="Z16" s="613">
        <v>0.4</v>
      </c>
      <c r="AA16" s="613"/>
      <c r="AB16" s="613"/>
      <c r="AC16" s="613"/>
      <c r="AD16" s="614">
        <v>231151</v>
      </c>
      <c r="AE16" s="614"/>
      <c r="AF16" s="614"/>
      <c r="AG16" s="614"/>
      <c r="AH16" s="614"/>
      <c r="AI16" s="614"/>
      <c r="AJ16" s="614"/>
      <c r="AK16" s="614"/>
      <c r="AL16" s="615">
        <v>0.8</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121</v>
      </c>
      <c r="BH16" s="611"/>
      <c r="BI16" s="611"/>
      <c r="BJ16" s="611"/>
      <c r="BK16" s="611"/>
      <c r="BL16" s="611"/>
      <c r="BM16" s="611"/>
      <c r="BN16" s="612"/>
      <c r="BO16" s="613" t="s">
        <v>121</v>
      </c>
      <c r="BP16" s="613"/>
      <c r="BQ16" s="613"/>
      <c r="BR16" s="613"/>
      <c r="BS16" s="614" t="s">
        <v>121</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332560</v>
      </c>
      <c r="CS16" s="611"/>
      <c r="CT16" s="611"/>
      <c r="CU16" s="611"/>
      <c r="CV16" s="611"/>
      <c r="CW16" s="611"/>
      <c r="CX16" s="611"/>
      <c r="CY16" s="612"/>
      <c r="CZ16" s="613">
        <v>0.5</v>
      </c>
      <c r="DA16" s="613"/>
      <c r="DB16" s="613"/>
      <c r="DC16" s="613"/>
      <c r="DD16" s="619" t="s">
        <v>121</v>
      </c>
      <c r="DE16" s="611"/>
      <c r="DF16" s="611"/>
      <c r="DG16" s="611"/>
      <c r="DH16" s="611"/>
      <c r="DI16" s="611"/>
      <c r="DJ16" s="611"/>
      <c r="DK16" s="611"/>
      <c r="DL16" s="611"/>
      <c r="DM16" s="611"/>
      <c r="DN16" s="611"/>
      <c r="DO16" s="611"/>
      <c r="DP16" s="612"/>
      <c r="DQ16" s="619">
        <v>154523</v>
      </c>
      <c r="DR16" s="611"/>
      <c r="DS16" s="611"/>
      <c r="DT16" s="611"/>
      <c r="DU16" s="611"/>
      <c r="DV16" s="611"/>
      <c r="DW16" s="611"/>
      <c r="DX16" s="611"/>
      <c r="DY16" s="611"/>
      <c r="DZ16" s="611"/>
      <c r="EA16" s="611"/>
      <c r="EB16" s="611"/>
      <c r="EC16" s="620"/>
    </row>
    <row r="17" spans="2:133" ht="11.25" customHeight="1" x14ac:dyDescent="0.15">
      <c r="B17" s="607" t="s">
        <v>253</v>
      </c>
      <c r="C17" s="608"/>
      <c r="D17" s="608"/>
      <c r="E17" s="608"/>
      <c r="F17" s="608"/>
      <c r="G17" s="608"/>
      <c r="H17" s="608"/>
      <c r="I17" s="608"/>
      <c r="J17" s="608"/>
      <c r="K17" s="608"/>
      <c r="L17" s="608"/>
      <c r="M17" s="608"/>
      <c r="N17" s="608"/>
      <c r="O17" s="608"/>
      <c r="P17" s="608"/>
      <c r="Q17" s="609"/>
      <c r="R17" s="610">
        <v>532308</v>
      </c>
      <c r="S17" s="611"/>
      <c r="T17" s="611"/>
      <c r="U17" s="611"/>
      <c r="V17" s="611"/>
      <c r="W17" s="611"/>
      <c r="X17" s="611"/>
      <c r="Y17" s="612"/>
      <c r="Z17" s="613">
        <v>0.8</v>
      </c>
      <c r="AA17" s="613"/>
      <c r="AB17" s="613"/>
      <c r="AC17" s="613"/>
      <c r="AD17" s="614">
        <v>532308</v>
      </c>
      <c r="AE17" s="614"/>
      <c r="AF17" s="614"/>
      <c r="AG17" s="614"/>
      <c r="AH17" s="614"/>
      <c r="AI17" s="614"/>
      <c r="AJ17" s="614"/>
      <c r="AK17" s="614"/>
      <c r="AL17" s="615">
        <v>1.8</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121</v>
      </c>
      <c r="BH17" s="611"/>
      <c r="BI17" s="611"/>
      <c r="BJ17" s="611"/>
      <c r="BK17" s="611"/>
      <c r="BL17" s="611"/>
      <c r="BM17" s="611"/>
      <c r="BN17" s="612"/>
      <c r="BO17" s="613" t="s">
        <v>121</v>
      </c>
      <c r="BP17" s="613"/>
      <c r="BQ17" s="613"/>
      <c r="BR17" s="613"/>
      <c r="BS17" s="614" t="s">
        <v>121</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3503424</v>
      </c>
      <c r="CS17" s="611"/>
      <c r="CT17" s="611"/>
      <c r="CU17" s="611"/>
      <c r="CV17" s="611"/>
      <c r="CW17" s="611"/>
      <c r="CX17" s="611"/>
      <c r="CY17" s="612"/>
      <c r="CZ17" s="613">
        <v>5.6</v>
      </c>
      <c r="DA17" s="613"/>
      <c r="DB17" s="613"/>
      <c r="DC17" s="613"/>
      <c r="DD17" s="619" t="s">
        <v>121</v>
      </c>
      <c r="DE17" s="611"/>
      <c r="DF17" s="611"/>
      <c r="DG17" s="611"/>
      <c r="DH17" s="611"/>
      <c r="DI17" s="611"/>
      <c r="DJ17" s="611"/>
      <c r="DK17" s="611"/>
      <c r="DL17" s="611"/>
      <c r="DM17" s="611"/>
      <c r="DN17" s="611"/>
      <c r="DO17" s="611"/>
      <c r="DP17" s="612"/>
      <c r="DQ17" s="619">
        <v>3283257</v>
      </c>
      <c r="DR17" s="611"/>
      <c r="DS17" s="611"/>
      <c r="DT17" s="611"/>
      <c r="DU17" s="611"/>
      <c r="DV17" s="611"/>
      <c r="DW17" s="611"/>
      <c r="DX17" s="611"/>
      <c r="DY17" s="611"/>
      <c r="DZ17" s="611"/>
      <c r="EA17" s="611"/>
      <c r="EB17" s="611"/>
      <c r="EC17" s="620"/>
    </row>
    <row r="18" spans="2:133" ht="11.25" customHeight="1" x14ac:dyDescent="0.15">
      <c r="B18" s="607" t="s">
        <v>256</v>
      </c>
      <c r="C18" s="608"/>
      <c r="D18" s="608"/>
      <c r="E18" s="608"/>
      <c r="F18" s="608"/>
      <c r="G18" s="608"/>
      <c r="H18" s="608"/>
      <c r="I18" s="608"/>
      <c r="J18" s="608"/>
      <c r="K18" s="608"/>
      <c r="L18" s="608"/>
      <c r="M18" s="608"/>
      <c r="N18" s="608"/>
      <c r="O18" s="608"/>
      <c r="P18" s="608"/>
      <c r="Q18" s="609"/>
      <c r="R18" s="610">
        <v>102344</v>
      </c>
      <c r="S18" s="611"/>
      <c r="T18" s="611"/>
      <c r="U18" s="611"/>
      <c r="V18" s="611"/>
      <c r="W18" s="611"/>
      <c r="X18" s="611"/>
      <c r="Y18" s="612"/>
      <c r="Z18" s="613">
        <v>0.2</v>
      </c>
      <c r="AA18" s="613"/>
      <c r="AB18" s="613"/>
      <c r="AC18" s="613"/>
      <c r="AD18" s="614">
        <v>102344</v>
      </c>
      <c r="AE18" s="614"/>
      <c r="AF18" s="614"/>
      <c r="AG18" s="614"/>
      <c r="AH18" s="614"/>
      <c r="AI18" s="614"/>
      <c r="AJ18" s="614"/>
      <c r="AK18" s="614"/>
      <c r="AL18" s="615">
        <v>0.4</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121</v>
      </c>
      <c r="BH18" s="611"/>
      <c r="BI18" s="611"/>
      <c r="BJ18" s="611"/>
      <c r="BK18" s="611"/>
      <c r="BL18" s="611"/>
      <c r="BM18" s="611"/>
      <c r="BN18" s="612"/>
      <c r="BO18" s="613" t="s">
        <v>121</v>
      </c>
      <c r="BP18" s="613"/>
      <c r="BQ18" s="613"/>
      <c r="BR18" s="613"/>
      <c r="BS18" s="614" t="s">
        <v>121</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v>2163</v>
      </c>
      <c r="CS18" s="611"/>
      <c r="CT18" s="611"/>
      <c r="CU18" s="611"/>
      <c r="CV18" s="611"/>
      <c r="CW18" s="611"/>
      <c r="CX18" s="611"/>
      <c r="CY18" s="612"/>
      <c r="CZ18" s="613">
        <v>0</v>
      </c>
      <c r="DA18" s="613"/>
      <c r="DB18" s="613"/>
      <c r="DC18" s="613"/>
      <c r="DD18" s="619" t="s">
        <v>121</v>
      </c>
      <c r="DE18" s="611"/>
      <c r="DF18" s="611"/>
      <c r="DG18" s="611"/>
      <c r="DH18" s="611"/>
      <c r="DI18" s="611"/>
      <c r="DJ18" s="611"/>
      <c r="DK18" s="611"/>
      <c r="DL18" s="611"/>
      <c r="DM18" s="611"/>
      <c r="DN18" s="611"/>
      <c r="DO18" s="611"/>
      <c r="DP18" s="612"/>
      <c r="DQ18" s="619">
        <v>2163</v>
      </c>
      <c r="DR18" s="611"/>
      <c r="DS18" s="611"/>
      <c r="DT18" s="611"/>
      <c r="DU18" s="611"/>
      <c r="DV18" s="611"/>
      <c r="DW18" s="611"/>
      <c r="DX18" s="611"/>
      <c r="DY18" s="611"/>
      <c r="DZ18" s="611"/>
      <c r="EA18" s="611"/>
      <c r="EB18" s="611"/>
      <c r="EC18" s="620"/>
    </row>
    <row r="19" spans="2:133" ht="11.25" customHeight="1" x14ac:dyDescent="0.15">
      <c r="B19" s="607" t="s">
        <v>259</v>
      </c>
      <c r="C19" s="608"/>
      <c r="D19" s="608"/>
      <c r="E19" s="608"/>
      <c r="F19" s="608"/>
      <c r="G19" s="608"/>
      <c r="H19" s="608"/>
      <c r="I19" s="608"/>
      <c r="J19" s="608"/>
      <c r="K19" s="608"/>
      <c r="L19" s="608"/>
      <c r="M19" s="608"/>
      <c r="N19" s="608"/>
      <c r="O19" s="608"/>
      <c r="P19" s="608"/>
      <c r="Q19" s="609"/>
      <c r="R19" s="610">
        <v>429449</v>
      </c>
      <c r="S19" s="611"/>
      <c r="T19" s="611"/>
      <c r="U19" s="611"/>
      <c r="V19" s="611"/>
      <c r="W19" s="611"/>
      <c r="X19" s="611"/>
      <c r="Y19" s="612"/>
      <c r="Z19" s="613">
        <v>0.7</v>
      </c>
      <c r="AA19" s="613"/>
      <c r="AB19" s="613"/>
      <c r="AC19" s="613"/>
      <c r="AD19" s="614">
        <v>429449</v>
      </c>
      <c r="AE19" s="614"/>
      <c r="AF19" s="614"/>
      <c r="AG19" s="614"/>
      <c r="AH19" s="614"/>
      <c r="AI19" s="614"/>
      <c r="AJ19" s="614"/>
      <c r="AK19" s="614"/>
      <c r="AL19" s="615">
        <v>1.5</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1680637</v>
      </c>
      <c r="BH19" s="611"/>
      <c r="BI19" s="611"/>
      <c r="BJ19" s="611"/>
      <c r="BK19" s="611"/>
      <c r="BL19" s="611"/>
      <c r="BM19" s="611"/>
      <c r="BN19" s="612"/>
      <c r="BO19" s="613">
        <v>11.2</v>
      </c>
      <c r="BP19" s="613"/>
      <c r="BQ19" s="613"/>
      <c r="BR19" s="613"/>
      <c r="BS19" s="614">
        <v>211419</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121</v>
      </c>
      <c r="CS19" s="611"/>
      <c r="CT19" s="611"/>
      <c r="CU19" s="611"/>
      <c r="CV19" s="611"/>
      <c r="CW19" s="611"/>
      <c r="CX19" s="611"/>
      <c r="CY19" s="612"/>
      <c r="CZ19" s="613" t="s">
        <v>121</v>
      </c>
      <c r="DA19" s="613"/>
      <c r="DB19" s="613"/>
      <c r="DC19" s="613"/>
      <c r="DD19" s="619" t="s">
        <v>121</v>
      </c>
      <c r="DE19" s="611"/>
      <c r="DF19" s="611"/>
      <c r="DG19" s="611"/>
      <c r="DH19" s="611"/>
      <c r="DI19" s="611"/>
      <c r="DJ19" s="611"/>
      <c r="DK19" s="611"/>
      <c r="DL19" s="611"/>
      <c r="DM19" s="611"/>
      <c r="DN19" s="611"/>
      <c r="DO19" s="611"/>
      <c r="DP19" s="612"/>
      <c r="DQ19" s="619" t="s">
        <v>121</v>
      </c>
      <c r="DR19" s="611"/>
      <c r="DS19" s="611"/>
      <c r="DT19" s="611"/>
      <c r="DU19" s="611"/>
      <c r="DV19" s="611"/>
      <c r="DW19" s="611"/>
      <c r="DX19" s="611"/>
      <c r="DY19" s="611"/>
      <c r="DZ19" s="611"/>
      <c r="EA19" s="611"/>
      <c r="EB19" s="611"/>
      <c r="EC19" s="620"/>
    </row>
    <row r="20" spans="2:133" ht="11.25" customHeight="1" x14ac:dyDescent="0.15">
      <c r="B20" s="623" t="s">
        <v>262</v>
      </c>
      <c r="C20" s="624"/>
      <c r="D20" s="624"/>
      <c r="E20" s="624"/>
      <c r="F20" s="624"/>
      <c r="G20" s="624"/>
      <c r="H20" s="624"/>
      <c r="I20" s="624"/>
      <c r="J20" s="624"/>
      <c r="K20" s="624"/>
      <c r="L20" s="624"/>
      <c r="M20" s="624"/>
      <c r="N20" s="624"/>
      <c r="O20" s="624"/>
      <c r="P20" s="624"/>
      <c r="Q20" s="625"/>
      <c r="R20" s="610">
        <v>515</v>
      </c>
      <c r="S20" s="611"/>
      <c r="T20" s="611"/>
      <c r="U20" s="611"/>
      <c r="V20" s="611"/>
      <c r="W20" s="611"/>
      <c r="X20" s="611"/>
      <c r="Y20" s="612"/>
      <c r="Z20" s="613">
        <v>0</v>
      </c>
      <c r="AA20" s="613"/>
      <c r="AB20" s="613"/>
      <c r="AC20" s="613"/>
      <c r="AD20" s="614">
        <v>515</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1680637</v>
      </c>
      <c r="BH20" s="611"/>
      <c r="BI20" s="611"/>
      <c r="BJ20" s="611"/>
      <c r="BK20" s="611"/>
      <c r="BL20" s="611"/>
      <c r="BM20" s="611"/>
      <c r="BN20" s="612"/>
      <c r="BO20" s="613">
        <v>11.2</v>
      </c>
      <c r="BP20" s="613"/>
      <c r="BQ20" s="613"/>
      <c r="BR20" s="613"/>
      <c r="BS20" s="614">
        <v>211419</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62784526</v>
      </c>
      <c r="CS20" s="611"/>
      <c r="CT20" s="611"/>
      <c r="CU20" s="611"/>
      <c r="CV20" s="611"/>
      <c r="CW20" s="611"/>
      <c r="CX20" s="611"/>
      <c r="CY20" s="612"/>
      <c r="CZ20" s="613">
        <v>100</v>
      </c>
      <c r="DA20" s="613"/>
      <c r="DB20" s="613"/>
      <c r="DC20" s="613"/>
      <c r="DD20" s="619">
        <v>7039536</v>
      </c>
      <c r="DE20" s="611"/>
      <c r="DF20" s="611"/>
      <c r="DG20" s="611"/>
      <c r="DH20" s="611"/>
      <c r="DI20" s="611"/>
      <c r="DJ20" s="611"/>
      <c r="DK20" s="611"/>
      <c r="DL20" s="611"/>
      <c r="DM20" s="611"/>
      <c r="DN20" s="611"/>
      <c r="DO20" s="611"/>
      <c r="DP20" s="612"/>
      <c r="DQ20" s="619">
        <v>37038223</v>
      </c>
      <c r="DR20" s="611"/>
      <c r="DS20" s="611"/>
      <c r="DT20" s="611"/>
      <c r="DU20" s="611"/>
      <c r="DV20" s="611"/>
      <c r="DW20" s="611"/>
      <c r="DX20" s="611"/>
      <c r="DY20" s="611"/>
      <c r="DZ20" s="611"/>
      <c r="EA20" s="611"/>
      <c r="EB20" s="611"/>
      <c r="EC20" s="620"/>
    </row>
    <row r="21" spans="2:133" ht="11.25" customHeight="1" x14ac:dyDescent="0.15">
      <c r="B21" s="607" t="s">
        <v>265</v>
      </c>
      <c r="C21" s="608"/>
      <c r="D21" s="608"/>
      <c r="E21" s="608"/>
      <c r="F21" s="608"/>
      <c r="G21" s="608"/>
      <c r="H21" s="608"/>
      <c r="I21" s="608"/>
      <c r="J21" s="608"/>
      <c r="K21" s="608"/>
      <c r="L21" s="608"/>
      <c r="M21" s="608"/>
      <c r="N21" s="608"/>
      <c r="O21" s="608"/>
      <c r="P21" s="608"/>
      <c r="Q21" s="609"/>
      <c r="R21" s="610">
        <v>11038681</v>
      </c>
      <c r="S21" s="611"/>
      <c r="T21" s="611"/>
      <c r="U21" s="611"/>
      <c r="V21" s="611"/>
      <c r="W21" s="611"/>
      <c r="X21" s="611"/>
      <c r="Y21" s="612"/>
      <c r="Z21" s="613">
        <v>17.2</v>
      </c>
      <c r="AA21" s="613"/>
      <c r="AB21" s="613"/>
      <c r="AC21" s="613"/>
      <c r="AD21" s="614">
        <v>10581212</v>
      </c>
      <c r="AE21" s="614"/>
      <c r="AF21" s="614"/>
      <c r="AG21" s="614"/>
      <c r="AH21" s="614"/>
      <c r="AI21" s="614"/>
      <c r="AJ21" s="614"/>
      <c r="AK21" s="614"/>
      <c r="AL21" s="615">
        <v>36.700000000000003</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553200</v>
      </c>
      <c r="BH21" s="611"/>
      <c r="BI21" s="611"/>
      <c r="BJ21" s="611"/>
      <c r="BK21" s="611"/>
      <c r="BL21" s="611"/>
      <c r="BM21" s="611"/>
      <c r="BN21" s="612"/>
      <c r="BO21" s="613">
        <v>3.7</v>
      </c>
      <c r="BP21" s="613"/>
      <c r="BQ21" s="613"/>
      <c r="BR21" s="613"/>
      <c r="BS21" s="614">
        <v>211419</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267</v>
      </c>
      <c r="C22" s="608"/>
      <c r="D22" s="608"/>
      <c r="E22" s="608"/>
      <c r="F22" s="608"/>
      <c r="G22" s="608"/>
      <c r="H22" s="608"/>
      <c r="I22" s="608"/>
      <c r="J22" s="608"/>
      <c r="K22" s="608"/>
      <c r="L22" s="608"/>
      <c r="M22" s="608"/>
      <c r="N22" s="608"/>
      <c r="O22" s="608"/>
      <c r="P22" s="608"/>
      <c r="Q22" s="609"/>
      <c r="R22" s="610">
        <v>10581212</v>
      </c>
      <c r="S22" s="611"/>
      <c r="T22" s="611"/>
      <c r="U22" s="611"/>
      <c r="V22" s="611"/>
      <c r="W22" s="611"/>
      <c r="X22" s="611"/>
      <c r="Y22" s="612"/>
      <c r="Z22" s="613">
        <v>16.5</v>
      </c>
      <c r="AA22" s="613"/>
      <c r="AB22" s="613"/>
      <c r="AC22" s="613"/>
      <c r="AD22" s="614">
        <v>10581212</v>
      </c>
      <c r="AE22" s="614"/>
      <c r="AF22" s="614"/>
      <c r="AG22" s="614"/>
      <c r="AH22" s="614"/>
      <c r="AI22" s="614"/>
      <c r="AJ22" s="614"/>
      <c r="AK22" s="614"/>
      <c r="AL22" s="615">
        <v>36.700000000000003</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121</v>
      </c>
      <c r="BH22" s="611"/>
      <c r="BI22" s="611"/>
      <c r="BJ22" s="611"/>
      <c r="BK22" s="611"/>
      <c r="BL22" s="611"/>
      <c r="BM22" s="611"/>
      <c r="BN22" s="612"/>
      <c r="BO22" s="613" t="s">
        <v>121</v>
      </c>
      <c r="BP22" s="613"/>
      <c r="BQ22" s="613"/>
      <c r="BR22" s="613"/>
      <c r="BS22" s="614" t="s">
        <v>121</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270</v>
      </c>
      <c r="C23" s="608"/>
      <c r="D23" s="608"/>
      <c r="E23" s="608"/>
      <c r="F23" s="608"/>
      <c r="G23" s="608"/>
      <c r="H23" s="608"/>
      <c r="I23" s="608"/>
      <c r="J23" s="608"/>
      <c r="K23" s="608"/>
      <c r="L23" s="608"/>
      <c r="M23" s="608"/>
      <c r="N23" s="608"/>
      <c r="O23" s="608"/>
      <c r="P23" s="608"/>
      <c r="Q23" s="609"/>
      <c r="R23" s="610">
        <v>457469</v>
      </c>
      <c r="S23" s="611"/>
      <c r="T23" s="611"/>
      <c r="U23" s="611"/>
      <c r="V23" s="611"/>
      <c r="W23" s="611"/>
      <c r="X23" s="611"/>
      <c r="Y23" s="612"/>
      <c r="Z23" s="613">
        <v>0.7</v>
      </c>
      <c r="AA23" s="613"/>
      <c r="AB23" s="613"/>
      <c r="AC23" s="613"/>
      <c r="AD23" s="614" t="s">
        <v>121</v>
      </c>
      <c r="AE23" s="614"/>
      <c r="AF23" s="614"/>
      <c r="AG23" s="614"/>
      <c r="AH23" s="614"/>
      <c r="AI23" s="614"/>
      <c r="AJ23" s="614"/>
      <c r="AK23" s="614"/>
      <c r="AL23" s="615" t="s">
        <v>121</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v>1127437</v>
      </c>
      <c r="BH23" s="611"/>
      <c r="BI23" s="611"/>
      <c r="BJ23" s="611"/>
      <c r="BK23" s="611"/>
      <c r="BL23" s="611"/>
      <c r="BM23" s="611"/>
      <c r="BN23" s="612"/>
      <c r="BO23" s="613">
        <v>7.5</v>
      </c>
      <c r="BP23" s="613"/>
      <c r="BQ23" s="613"/>
      <c r="BR23" s="613"/>
      <c r="BS23" s="614" t="s">
        <v>121</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15">
      <c r="B24" s="607" t="s">
        <v>277</v>
      </c>
      <c r="C24" s="608"/>
      <c r="D24" s="608"/>
      <c r="E24" s="608"/>
      <c r="F24" s="608"/>
      <c r="G24" s="608"/>
      <c r="H24" s="608"/>
      <c r="I24" s="608"/>
      <c r="J24" s="608"/>
      <c r="K24" s="608"/>
      <c r="L24" s="608"/>
      <c r="M24" s="608"/>
      <c r="N24" s="608"/>
      <c r="O24" s="608"/>
      <c r="P24" s="608"/>
      <c r="Q24" s="609"/>
      <c r="R24" s="610" t="s">
        <v>121</v>
      </c>
      <c r="S24" s="611"/>
      <c r="T24" s="611"/>
      <c r="U24" s="611"/>
      <c r="V24" s="611"/>
      <c r="W24" s="611"/>
      <c r="X24" s="611"/>
      <c r="Y24" s="612"/>
      <c r="Z24" s="613" t="s">
        <v>121</v>
      </c>
      <c r="AA24" s="613"/>
      <c r="AB24" s="613"/>
      <c r="AC24" s="613"/>
      <c r="AD24" s="614" t="s">
        <v>121</v>
      </c>
      <c r="AE24" s="614"/>
      <c r="AF24" s="614"/>
      <c r="AG24" s="614"/>
      <c r="AH24" s="614"/>
      <c r="AI24" s="614"/>
      <c r="AJ24" s="614"/>
      <c r="AK24" s="614"/>
      <c r="AL24" s="615" t="s">
        <v>121</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121</v>
      </c>
      <c r="BH24" s="611"/>
      <c r="BI24" s="611"/>
      <c r="BJ24" s="611"/>
      <c r="BK24" s="611"/>
      <c r="BL24" s="611"/>
      <c r="BM24" s="611"/>
      <c r="BN24" s="612"/>
      <c r="BO24" s="613" t="s">
        <v>121</v>
      </c>
      <c r="BP24" s="613"/>
      <c r="BQ24" s="613"/>
      <c r="BR24" s="613"/>
      <c r="BS24" s="614" t="s">
        <v>121</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34703533</v>
      </c>
      <c r="CS24" s="600"/>
      <c r="CT24" s="600"/>
      <c r="CU24" s="600"/>
      <c r="CV24" s="600"/>
      <c r="CW24" s="600"/>
      <c r="CX24" s="600"/>
      <c r="CY24" s="601"/>
      <c r="CZ24" s="604">
        <v>55.3</v>
      </c>
      <c r="DA24" s="605"/>
      <c r="DB24" s="605"/>
      <c r="DC24" s="621"/>
      <c r="DD24" s="645">
        <v>19136055</v>
      </c>
      <c r="DE24" s="600"/>
      <c r="DF24" s="600"/>
      <c r="DG24" s="600"/>
      <c r="DH24" s="600"/>
      <c r="DI24" s="600"/>
      <c r="DJ24" s="600"/>
      <c r="DK24" s="601"/>
      <c r="DL24" s="645">
        <v>17081109</v>
      </c>
      <c r="DM24" s="600"/>
      <c r="DN24" s="600"/>
      <c r="DO24" s="600"/>
      <c r="DP24" s="600"/>
      <c r="DQ24" s="600"/>
      <c r="DR24" s="600"/>
      <c r="DS24" s="600"/>
      <c r="DT24" s="600"/>
      <c r="DU24" s="600"/>
      <c r="DV24" s="601"/>
      <c r="DW24" s="604">
        <v>59</v>
      </c>
      <c r="DX24" s="605"/>
      <c r="DY24" s="605"/>
      <c r="DZ24" s="605"/>
      <c r="EA24" s="605"/>
      <c r="EB24" s="605"/>
      <c r="EC24" s="606"/>
    </row>
    <row r="25" spans="2:133" ht="11.25" customHeight="1" x14ac:dyDescent="0.15">
      <c r="B25" s="607" t="s">
        <v>280</v>
      </c>
      <c r="C25" s="608"/>
      <c r="D25" s="608"/>
      <c r="E25" s="608"/>
      <c r="F25" s="608"/>
      <c r="G25" s="608"/>
      <c r="H25" s="608"/>
      <c r="I25" s="608"/>
      <c r="J25" s="608"/>
      <c r="K25" s="608"/>
      <c r="L25" s="608"/>
      <c r="M25" s="608"/>
      <c r="N25" s="608"/>
      <c r="O25" s="608"/>
      <c r="P25" s="608"/>
      <c r="Q25" s="609"/>
      <c r="R25" s="610">
        <v>30366906</v>
      </c>
      <c r="S25" s="611"/>
      <c r="T25" s="611"/>
      <c r="U25" s="611"/>
      <c r="V25" s="611"/>
      <c r="W25" s="611"/>
      <c r="X25" s="611"/>
      <c r="Y25" s="612"/>
      <c r="Z25" s="613">
        <v>47.3</v>
      </c>
      <c r="AA25" s="613"/>
      <c r="AB25" s="613"/>
      <c r="AC25" s="613"/>
      <c r="AD25" s="614">
        <v>28570581</v>
      </c>
      <c r="AE25" s="614"/>
      <c r="AF25" s="614"/>
      <c r="AG25" s="614"/>
      <c r="AH25" s="614"/>
      <c r="AI25" s="614"/>
      <c r="AJ25" s="614"/>
      <c r="AK25" s="614"/>
      <c r="AL25" s="615">
        <v>99</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121</v>
      </c>
      <c r="BH25" s="611"/>
      <c r="BI25" s="611"/>
      <c r="BJ25" s="611"/>
      <c r="BK25" s="611"/>
      <c r="BL25" s="611"/>
      <c r="BM25" s="611"/>
      <c r="BN25" s="612"/>
      <c r="BO25" s="613" t="s">
        <v>121</v>
      </c>
      <c r="BP25" s="613"/>
      <c r="BQ25" s="613"/>
      <c r="BR25" s="613"/>
      <c r="BS25" s="614" t="s">
        <v>121</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8860399</v>
      </c>
      <c r="CS25" s="642"/>
      <c r="CT25" s="642"/>
      <c r="CU25" s="642"/>
      <c r="CV25" s="642"/>
      <c r="CW25" s="642"/>
      <c r="CX25" s="642"/>
      <c r="CY25" s="643"/>
      <c r="CZ25" s="615">
        <v>14.1</v>
      </c>
      <c r="DA25" s="640"/>
      <c r="DB25" s="640"/>
      <c r="DC25" s="644"/>
      <c r="DD25" s="619">
        <v>8257957</v>
      </c>
      <c r="DE25" s="642"/>
      <c r="DF25" s="642"/>
      <c r="DG25" s="642"/>
      <c r="DH25" s="642"/>
      <c r="DI25" s="642"/>
      <c r="DJ25" s="642"/>
      <c r="DK25" s="643"/>
      <c r="DL25" s="619">
        <v>8177611</v>
      </c>
      <c r="DM25" s="642"/>
      <c r="DN25" s="642"/>
      <c r="DO25" s="642"/>
      <c r="DP25" s="642"/>
      <c r="DQ25" s="642"/>
      <c r="DR25" s="642"/>
      <c r="DS25" s="642"/>
      <c r="DT25" s="642"/>
      <c r="DU25" s="642"/>
      <c r="DV25" s="643"/>
      <c r="DW25" s="615">
        <v>28.2</v>
      </c>
      <c r="DX25" s="640"/>
      <c r="DY25" s="640"/>
      <c r="DZ25" s="640"/>
      <c r="EA25" s="640"/>
      <c r="EB25" s="640"/>
      <c r="EC25" s="641"/>
    </row>
    <row r="26" spans="2:133" ht="11.25" customHeight="1" x14ac:dyDescent="0.15">
      <c r="B26" s="607" t="s">
        <v>283</v>
      </c>
      <c r="C26" s="608"/>
      <c r="D26" s="608"/>
      <c r="E26" s="608"/>
      <c r="F26" s="608"/>
      <c r="G26" s="608"/>
      <c r="H26" s="608"/>
      <c r="I26" s="608"/>
      <c r="J26" s="608"/>
      <c r="K26" s="608"/>
      <c r="L26" s="608"/>
      <c r="M26" s="608"/>
      <c r="N26" s="608"/>
      <c r="O26" s="608"/>
      <c r="P26" s="608"/>
      <c r="Q26" s="609"/>
      <c r="R26" s="610">
        <v>12282</v>
      </c>
      <c r="S26" s="611"/>
      <c r="T26" s="611"/>
      <c r="U26" s="611"/>
      <c r="V26" s="611"/>
      <c r="W26" s="611"/>
      <c r="X26" s="611"/>
      <c r="Y26" s="612"/>
      <c r="Z26" s="613">
        <v>0</v>
      </c>
      <c r="AA26" s="613"/>
      <c r="AB26" s="613"/>
      <c r="AC26" s="613"/>
      <c r="AD26" s="614">
        <v>12282</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121</v>
      </c>
      <c r="BH26" s="611"/>
      <c r="BI26" s="611"/>
      <c r="BJ26" s="611"/>
      <c r="BK26" s="611"/>
      <c r="BL26" s="611"/>
      <c r="BM26" s="611"/>
      <c r="BN26" s="612"/>
      <c r="BO26" s="613" t="s">
        <v>121</v>
      </c>
      <c r="BP26" s="613"/>
      <c r="BQ26" s="613"/>
      <c r="BR26" s="613"/>
      <c r="BS26" s="614" t="s">
        <v>121</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5169742</v>
      </c>
      <c r="CS26" s="611"/>
      <c r="CT26" s="611"/>
      <c r="CU26" s="611"/>
      <c r="CV26" s="611"/>
      <c r="CW26" s="611"/>
      <c r="CX26" s="611"/>
      <c r="CY26" s="612"/>
      <c r="CZ26" s="615">
        <v>8.1999999999999993</v>
      </c>
      <c r="DA26" s="640"/>
      <c r="DB26" s="640"/>
      <c r="DC26" s="644"/>
      <c r="DD26" s="619">
        <v>4817164</v>
      </c>
      <c r="DE26" s="611"/>
      <c r="DF26" s="611"/>
      <c r="DG26" s="611"/>
      <c r="DH26" s="611"/>
      <c r="DI26" s="611"/>
      <c r="DJ26" s="611"/>
      <c r="DK26" s="612"/>
      <c r="DL26" s="619" t="s">
        <v>121</v>
      </c>
      <c r="DM26" s="611"/>
      <c r="DN26" s="611"/>
      <c r="DO26" s="611"/>
      <c r="DP26" s="611"/>
      <c r="DQ26" s="611"/>
      <c r="DR26" s="611"/>
      <c r="DS26" s="611"/>
      <c r="DT26" s="611"/>
      <c r="DU26" s="611"/>
      <c r="DV26" s="612"/>
      <c r="DW26" s="615" t="s">
        <v>121</v>
      </c>
      <c r="DX26" s="640"/>
      <c r="DY26" s="640"/>
      <c r="DZ26" s="640"/>
      <c r="EA26" s="640"/>
      <c r="EB26" s="640"/>
      <c r="EC26" s="641"/>
    </row>
    <row r="27" spans="2:133" ht="11.25" customHeight="1" x14ac:dyDescent="0.15">
      <c r="B27" s="607" t="s">
        <v>286</v>
      </c>
      <c r="C27" s="608"/>
      <c r="D27" s="608"/>
      <c r="E27" s="608"/>
      <c r="F27" s="608"/>
      <c r="G27" s="608"/>
      <c r="H27" s="608"/>
      <c r="I27" s="608"/>
      <c r="J27" s="608"/>
      <c r="K27" s="608"/>
      <c r="L27" s="608"/>
      <c r="M27" s="608"/>
      <c r="N27" s="608"/>
      <c r="O27" s="608"/>
      <c r="P27" s="608"/>
      <c r="Q27" s="609"/>
      <c r="R27" s="610">
        <v>239198</v>
      </c>
      <c r="S27" s="611"/>
      <c r="T27" s="611"/>
      <c r="U27" s="611"/>
      <c r="V27" s="611"/>
      <c r="W27" s="611"/>
      <c r="X27" s="611"/>
      <c r="Y27" s="612"/>
      <c r="Z27" s="613">
        <v>0.4</v>
      </c>
      <c r="AA27" s="613"/>
      <c r="AB27" s="613"/>
      <c r="AC27" s="613"/>
      <c r="AD27" s="614" t="s">
        <v>121</v>
      </c>
      <c r="AE27" s="614"/>
      <c r="AF27" s="614"/>
      <c r="AG27" s="614"/>
      <c r="AH27" s="614"/>
      <c r="AI27" s="614"/>
      <c r="AJ27" s="614"/>
      <c r="AK27" s="614"/>
      <c r="AL27" s="615" t="s">
        <v>121</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14961062</v>
      </c>
      <c r="BH27" s="611"/>
      <c r="BI27" s="611"/>
      <c r="BJ27" s="611"/>
      <c r="BK27" s="611"/>
      <c r="BL27" s="611"/>
      <c r="BM27" s="611"/>
      <c r="BN27" s="612"/>
      <c r="BO27" s="613">
        <v>100</v>
      </c>
      <c r="BP27" s="613"/>
      <c r="BQ27" s="613"/>
      <c r="BR27" s="613"/>
      <c r="BS27" s="614">
        <v>347727</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22339710</v>
      </c>
      <c r="CS27" s="642"/>
      <c r="CT27" s="642"/>
      <c r="CU27" s="642"/>
      <c r="CV27" s="642"/>
      <c r="CW27" s="642"/>
      <c r="CX27" s="642"/>
      <c r="CY27" s="643"/>
      <c r="CZ27" s="615">
        <v>35.6</v>
      </c>
      <c r="DA27" s="640"/>
      <c r="DB27" s="640"/>
      <c r="DC27" s="644"/>
      <c r="DD27" s="619">
        <v>7594841</v>
      </c>
      <c r="DE27" s="642"/>
      <c r="DF27" s="642"/>
      <c r="DG27" s="642"/>
      <c r="DH27" s="642"/>
      <c r="DI27" s="642"/>
      <c r="DJ27" s="642"/>
      <c r="DK27" s="643"/>
      <c r="DL27" s="619">
        <v>5620241</v>
      </c>
      <c r="DM27" s="642"/>
      <c r="DN27" s="642"/>
      <c r="DO27" s="642"/>
      <c r="DP27" s="642"/>
      <c r="DQ27" s="642"/>
      <c r="DR27" s="642"/>
      <c r="DS27" s="642"/>
      <c r="DT27" s="642"/>
      <c r="DU27" s="642"/>
      <c r="DV27" s="643"/>
      <c r="DW27" s="615">
        <v>19.399999999999999</v>
      </c>
      <c r="DX27" s="640"/>
      <c r="DY27" s="640"/>
      <c r="DZ27" s="640"/>
      <c r="EA27" s="640"/>
      <c r="EB27" s="640"/>
      <c r="EC27" s="641"/>
    </row>
    <row r="28" spans="2:133" ht="11.25" customHeight="1" x14ac:dyDescent="0.15">
      <c r="B28" s="607" t="s">
        <v>289</v>
      </c>
      <c r="C28" s="608"/>
      <c r="D28" s="608"/>
      <c r="E28" s="608"/>
      <c r="F28" s="608"/>
      <c r="G28" s="608"/>
      <c r="H28" s="608"/>
      <c r="I28" s="608"/>
      <c r="J28" s="608"/>
      <c r="K28" s="608"/>
      <c r="L28" s="608"/>
      <c r="M28" s="608"/>
      <c r="N28" s="608"/>
      <c r="O28" s="608"/>
      <c r="P28" s="608"/>
      <c r="Q28" s="609"/>
      <c r="R28" s="610">
        <v>730048</v>
      </c>
      <c r="S28" s="611"/>
      <c r="T28" s="611"/>
      <c r="U28" s="611"/>
      <c r="V28" s="611"/>
      <c r="W28" s="611"/>
      <c r="X28" s="611"/>
      <c r="Y28" s="612"/>
      <c r="Z28" s="613">
        <v>1.1000000000000001</v>
      </c>
      <c r="AA28" s="613"/>
      <c r="AB28" s="613"/>
      <c r="AC28" s="613"/>
      <c r="AD28" s="614">
        <v>66679</v>
      </c>
      <c r="AE28" s="614"/>
      <c r="AF28" s="614"/>
      <c r="AG28" s="614"/>
      <c r="AH28" s="614"/>
      <c r="AI28" s="614"/>
      <c r="AJ28" s="614"/>
      <c r="AK28" s="614"/>
      <c r="AL28" s="615">
        <v>0.2</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3503424</v>
      </c>
      <c r="CS28" s="611"/>
      <c r="CT28" s="611"/>
      <c r="CU28" s="611"/>
      <c r="CV28" s="611"/>
      <c r="CW28" s="611"/>
      <c r="CX28" s="611"/>
      <c r="CY28" s="612"/>
      <c r="CZ28" s="615">
        <v>5.6</v>
      </c>
      <c r="DA28" s="640"/>
      <c r="DB28" s="640"/>
      <c r="DC28" s="644"/>
      <c r="DD28" s="619">
        <v>3283257</v>
      </c>
      <c r="DE28" s="611"/>
      <c r="DF28" s="611"/>
      <c r="DG28" s="611"/>
      <c r="DH28" s="611"/>
      <c r="DI28" s="611"/>
      <c r="DJ28" s="611"/>
      <c r="DK28" s="612"/>
      <c r="DL28" s="619">
        <v>3283257</v>
      </c>
      <c r="DM28" s="611"/>
      <c r="DN28" s="611"/>
      <c r="DO28" s="611"/>
      <c r="DP28" s="611"/>
      <c r="DQ28" s="611"/>
      <c r="DR28" s="611"/>
      <c r="DS28" s="611"/>
      <c r="DT28" s="611"/>
      <c r="DU28" s="611"/>
      <c r="DV28" s="612"/>
      <c r="DW28" s="615">
        <v>11.3</v>
      </c>
      <c r="DX28" s="640"/>
      <c r="DY28" s="640"/>
      <c r="DZ28" s="640"/>
      <c r="EA28" s="640"/>
      <c r="EB28" s="640"/>
      <c r="EC28" s="641"/>
    </row>
    <row r="29" spans="2:133" ht="11.25" customHeight="1" x14ac:dyDescent="0.15">
      <c r="B29" s="607" t="s">
        <v>291</v>
      </c>
      <c r="C29" s="608"/>
      <c r="D29" s="608"/>
      <c r="E29" s="608"/>
      <c r="F29" s="608"/>
      <c r="G29" s="608"/>
      <c r="H29" s="608"/>
      <c r="I29" s="608"/>
      <c r="J29" s="608"/>
      <c r="K29" s="608"/>
      <c r="L29" s="608"/>
      <c r="M29" s="608"/>
      <c r="N29" s="608"/>
      <c r="O29" s="608"/>
      <c r="P29" s="608"/>
      <c r="Q29" s="609"/>
      <c r="R29" s="610">
        <v>220563</v>
      </c>
      <c r="S29" s="611"/>
      <c r="T29" s="611"/>
      <c r="U29" s="611"/>
      <c r="V29" s="611"/>
      <c r="W29" s="611"/>
      <c r="X29" s="611"/>
      <c r="Y29" s="612"/>
      <c r="Z29" s="613">
        <v>0.3</v>
      </c>
      <c r="AA29" s="613"/>
      <c r="AB29" s="613"/>
      <c r="AC29" s="613"/>
      <c r="AD29" s="614" t="s">
        <v>121</v>
      </c>
      <c r="AE29" s="614"/>
      <c r="AF29" s="614"/>
      <c r="AG29" s="614"/>
      <c r="AH29" s="614"/>
      <c r="AI29" s="614"/>
      <c r="AJ29" s="614"/>
      <c r="AK29" s="614"/>
      <c r="AL29" s="615" t="s">
        <v>121</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292</v>
      </c>
      <c r="CE29" s="647"/>
      <c r="CF29" s="607" t="s">
        <v>66</v>
      </c>
      <c r="CG29" s="608"/>
      <c r="CH29" s="608"/>
      <c r="CI29" s="608"/>
      <c r="CJ29" s="608"/>
      <c r="CK29" s="608"/>
      <c r="CL29" s="608"/>
      <c r="CM29" s="608"/>
      <c r="CN29" s="608"/>
      <c r="CO29" s="608"/>
      <c r="CP29" s="608"/>
      <c r="CQ29" s="609"/>
      <c r="CR29" s="610">
        <v>3503332</v>
      </c>
      <c r="CS29" s="642"/>
      <c r="CT29" s="642"/>
      <c r="CU29" s="642"/>
      <c r="CV29" s="642"/>
      <c r="CW29" s="642"/>
      <c r="CX29" s="642"/>
      <c r="CY29" s="643"/>
      <c r="CZ29" s="615">
        <v>5.6</v>
      </c>
      <c r="DA29" s="640"/>
      <c r="DB29" s="640"/>
      <c r="DC29" s="644"/>
      <c r="DD29" s="619">
        <v>3283165</v>
      </c>
      <c r="DE29" s="642"/>
      <c r="DF29" s="642"/>
      <c r="DG29" s="642"/>
      <c r="DH29" s="642"/>
      <c r="DI29" s="642"/>
      <c r="DJ29" s="642"/>
      <c r="DK29" s="643"/>
      <c r="DL29" s="619">
        <v>3283165</v>
      </c>
      <c r="DM29" s="642"/>
      <c r="DN29" s="642"/>
      <c r="DO29" s="642"/>
      <c r="DP29" s="642"/>
      <c r="DQ29" s="642"/>
      <c r="DR29" s="642"/>
      <c r="DS29" s="642"/>
      <c r="DT29" s="642"/>
      <c r="DU29" s="642"/>
      <c r="DV29" s="643"/>
      <c r="DW29" s="615">
        <v>11.3</v>
      </c>
      <c r="DX29" s="640"/>
      <c r="DY29" s="640"/>
      <c r="DZ29" s="640"/>
      <c r="EA29" s="640"/>
      <c r="EB29" s="640"/>
      <c r="EC29" s="641"/>
    </row>
    <row r="30" spans="2:133" ht="11.25" customHeight="1" x14ac:dyDescent="0.15">
      <c r="B30" s="607" t="s">
        <v>293</v>
      </c>
      <c r="C30" s="608"/>
      <c r="D30" s="608"/>
      <c r="E30" s="608"/>
      <c r="F30" s="608"/>
      <c r="G30" s="608"/>
      <c r="H30" s="608"/>
      <c r="I30" s="608"/>
      <c r="J30" s="608"/>
      <c r="K30" s="608"/>
      <c r="L30" s="608"/>
      <c r="M30" s="608"/>
      <c r="N30" s="608"/>
      <c r="O30" s="608"/>
      <c r="P30" s="608"/>
      <c r="Q30" s="609"/>
      <c r="R30" s="610">
        <v>15992384</v>
      </c>
      <c r="S30" s="611"/>
      <c r="T30" s="611"/>
      <c r="U30" s="611"/>
      <c r="V30" s="611"/>
      <c r="W30" s="611"/>
      <c r="X30" s="611"/>
      <c r="Y30" s="612"/>
      <c r="Z30" s="613">
        <v>24.9</v>
      </c>
      <c r="AA30" s="613"/>
      <c r="AB30" s="613"/>
      <c r="AC30" s="613"/>
      <c r="AD30" s="614" t="s">
        <v>121</v>
      </c>
      <c r="AE30" s="614"/>
      <c r="AF30" s="614"/>
      <c r="AG30" s="614"/>
      <c r="AH30" s="614"/>
      <c r="AI30" s="614"/>
      <c r="AJ30" s="614"/>
      <c r="AK30" s="614"/>
      <c r="AL30" s="615" t="s">
        <v>121</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52"/>
      <c r="BI30" s="652"/>
      <c r="BJ30" s="652"/>
      <c r="BK30" s="652"/>
      <c r="BL30" s="652"/>
      <c r="BM30" s="652"/>
      <c r="BN30" s="652"/>
      <c r="BO30" s="652"/>
      <c r="BP30" s="652"/>
      <c r="BQ30" s="653"/>
      <c r="BR30" s="592" t="s">
        <v>295</v>
      </c>
      <c r="BS30" s="652"/>
      <c r="BT30" s="652"/>
      <c r="BU30" s="652"/>
      <c r="BV30" s="652"/>
      <c r="BW30" s="652"/>
      <c r="BX30" s="652"/>
      <c r="BY30" s="652"/>
      <c r="BZ30" s="652"/>
      <c r="CA30" s="652"/>
      <c r="CB30" s="653"/>
      <c r="CD30" s="648"/>
      <c r="CE30" s="649"/>
      <c r="CF30" s="607" t="s">
        <v>296</v>
      </c>
      <c r="CG30" s="608"/>
      <c r="CH30" s="608"/>
      <c r="CI30" s="608"/>
      <c r="CJ30" s="608"/>
      <c r="CK30" s="608"/>
      <c r="CL30" s="608"/>
      <c r="CM30" s="608"/>
      <c r="CN30" s="608"/>
      <c r="CO30" s="608"/>
      <c r="CP30" s="608"/>
      <c r="CQ30" s="609"/>
      <c r="CR30" s="610">
        <v>3336111</v>
      </c>
      <c r="CS30" s="611"/>
      <c r="CT30" s="611"/>
      <c r="CU30" s="611"/>
      <c r="CV30" s="611"/>
      <c r="CW30" s="611"/>
      <c r="CX30" s="611"/>
      <c r="CY30" s="612"/>
      <c r="CZ30" s="615">
        <v>5.3</v>
      </c>
      <c r="DA30" s="640"/>
      <c r="DB30" s="640"/>
      <c r="DC30" s="644"/>
      <c r="DD30" s="619">
        <v>3137900</v>
      </c>
      <c r="DE30" s="611"/>
      <c r="DF30" s="611"/>
      <c r="DG30" s="611"/>
      <c r="DH30" s="611"/>
      <c r="DI30" s="611"/>
      <c r="DJ30" s="611"/>
      <c r="DK30" s="612"/>
      <c r="DL30" s="619">
        <v>3137900</v>
      </c>
      <c r="DM30" s="611"/>
      <c r="DN30" s="611"/>
      <c r="DO30" s="611"/>
      <c r="DP30" s="611"/>
      <c r="DQ30" s="611"/>
      <c r="DR30" s="611"/>
      <c r="DS30" s="611"/>
      <c r="DT30" s="611"/>
      <c r="DU30" s="611"/>
      <c r="DV30" s="612"/>
      <c r="DW30" s="615">
        <v>10.8</v>
      </c>
      <c r="DX30" s="640"/>
      <c r="DY30" s="640"/>
      <c r="DZ30" s="640"/>
      <c r="EA30" s="640"/>
      <c r="EB30" s="640"/>
      <c r="EC30" s="641"/>
    </row>
    <row r="31" spans="2:133" ht="11.25" customHeight="1" x14ac:dyDescent="0.15">
      <c r="B31" s="623" t="s">
        <v>297</v>
      </c>
      <c r="C31" s="624"/>
      <c r="D31" s="624"/>
      <c r="E31" s="624"/>
      <c r="F31" s="624"/>
      <c r="G31" s="624"/>
      <c r="H31" s="624"/>
      <c r="I31" s="624"/>
      <c r="J31" s="624"/>
      <c r="K31" s="624"/>
      <c r="L31" s="624"/>
      <c r="M31" s="624"/>
      <c r="N31" s="624"/>
      <c r="O31" s="624"/>
      <c r="P31" s="624"/>
      <c r="Q31" s="625"/>
      <c r="R31" s="610">
        <v>15868</v>
      </c>
      <c r="S31" s="611"/>
      <c r="T31" s="611"/>
      <c r="U31" s="611"/>
      <c r="V31" s="611"/>
      <c r="W31" s="611"/>
      <c r="X31" s="611"/>
      <c r="Y31" s="612"/>
      <c r="Z31" s="613">
        <v>0</v>
      </c>
      <c r="AA31" s="613"/>
      <c r="AB31" s="613"/>
      <c r="AC31" s="613"/>
      <c r="AD31" s="614">
        <v>15868</v>
      </c>
      <c r="AE31" s="614"/>
      <c r="AF31" s="614"/>
      <c r="AG31" s="614"/>
      <c r="AH31" s="614"/>
      <c r="AI31" s="614"/>
      <c r="AJ31" s="614"/>
      <c r="AK31" s="614"/>
      <c r="AL31" s="615">
        <v>0.1</v>
      </c>
      <c r="AM31" s="616"/>
      <c r="AN31" s="616"/>
      <c r="AO31" s="617"/>
      <c r="AP31" s="656" t="s">
        <v>298</v>
      </c>
      <c r="AQ31" s="657"/>
      <c r="AR31" s="657"/>
      <c r="AS31" s="657"/>
      <c r="AT31" s="662" t="s">
        <v>299</v>
      </c>
      <c r="AU31" s="200"/>
      <c r="AV31" s="200"/>
      <c r="AW31" s="200"/>
      <c r="AX31" s="596" t="s">
        <v>177</v>
      </c>
      <c r="AY31" s="597"/>
      <c r="AZ31" s="597"/>
      <c r="BA31" s="597"/>
      <c r="BB31" s="597"/>
      <c r="BC31" s="597"/>
      <c r="BD31" s="597"/>
      <c r="BE31" s="597"/>
      <c r="BF31" s="598"/>
      <c r="BG31" s="666">
        <v>99.5</v>
      </c>
      <c r="BH31" s="654"/>
      <c r="BI31" s="654"/>
      <c r="BJ31" s="654"/>
      <c r="BK31" s="654"/>
      <c r="BL31" s="654"/>
      <c r="BM31" s="605">
        <v>98.6</v>
      </c>
      <c r="BN31" s="654"/>
      <c r="BO31" s="654"/>
      <c r="BP31" s="654"/>
      <c r="BQ31" s="655"/>
      <c r="BR31" s="666">
        <v>99.5</v>
      </c>
      <c r="BS31" s="654"/>
      <c r="BT31" s="654"/>
      <c r="BU31" s="654"/>
      <c r="BV31" s="654"/>
      <c r="BW31" s="654"/>
      <c r="BX31" s="605">
        <v>98.1</v>
      </c>
      <c r="BY31" s="654"/>
      <c r="BZ31" s="654"/>
      <c r="CA31" s="654"/>
      <c r="CB31" s="655"/>
      <c r="CD31" s="648"/>
      <c r="CE31" s="649"/>
      <c r="CF31" s="607" t="s">
        <v>300</v>
      </c>
      <c r="CG31" s="608"/>
      <c r="CH31" s="608"/>
      <c r="CI31" s="608"/>
      <c r="CJ31" s="608"/>
      <c r="CK31" s="608"/>
      <c r="CL31" s="608"/>
      <c r="CM31" s="608"/>
      <c r="CN31" s="608"/>
      <c r="CO31" s="608"/>
      <c r="CP31" s="608"/>
      <c r="CQ31" s="609"/>
      <c r="CR31" s="610">
        <v>167221</v>
      </c>
      <c r="CS31" s="642"/>
      <c r="CT31" s="642"/>
      <c r="CU31" s="642"/>
      <c r="CV31" s="642"/>
      <c r="CW31" s="642"/>
      <c r="CX31" s="642"/>
      <c r="CY31" s="643"/>
      <c r="CZ31" s="615">
        <v>0.3</v>
      </c>
      <c r="DA31" s="640"/>
      <c r="DB31" s="640"/>
      <c r="DC31" s="644"/>
      <c r="DD31" s="619">
        <v>145265</v>
      </c>
      <c r="DE31" s="642"/>
      <c r="DF31" s="642"/>
      <c r="DG31" s="642"/>
      <c r="DH31" s="642"/>
      <c r="DI31" s="642"/>
      <c r="DJ31" s="642"/>
      <c r="DK31" s="643"/>
      <c r="DL31" s="619">
        <v>145265</v>
      </c>
      <c r="DM31" s="642"/>
      <c r="DN31" s="642"/>
      <c r="DO31" s="642"/>
      <c r="DP31" s="642"/>
      <c r="DQ31" s="642"/>
      <c r="DR31" s="642"/>
      <c r="DS31" s="642"/>
      <c r="DT31" s="642"/>
      <c r="DU31" s="642"/>
      <c r="DV31" s="643"/>
      <c r="DW31" s="615">
        <v>0.5</v>
      </c>
      <c r="DX31" s="640"/>
      <c r="DY31" s="640"/>
      <c r="DZ31" s="640"/>
      <c r="EA31" s="640"/>
      <c r="EB31" s="640"/>
      <c r="EC31" s="641"/>
    </row>
    <row r="32" spans="2:133" ht="11.25" customHeight="1" x14ac:dyDescent="0.15">
      <c r="B32" s="607" t="s">
        <v>301</v>
      </c>
      <c r="C32" s="608"/>
      <c r="D32" s="608"/>
      <c r="E32" s="608"/>
      <c r="F32" s="608"/>
      <c r="G32" s="608"/>
      <c r="H32" s="608"/>
      <c r="I32" s="608"/>
      <c r="J32" s="608"/>
      <c r="K32" s="608"/>
      <c r="L32" s="608"/>
      <c r="M32" s="608"/>
      <c r="N32" s="608"/>
      <c r="O32" s="608"/>
      <c r="P32" s="608"/>
      <c r="Q32" s="609"/>
      <c r="R32" s="610">
        <v>4956503</v>
      </c>
      <c r="S32" s="611"/>
      <c r="T32" s="611"/>
      <c r="U32" s="611"/>
      <c r="V32" s="611"/>
      <c r="W32" s="611"/>
      <c r="X32" s="611"/>
      <c r="Y32" s="612"/>
      <c r="Z32" s="613">
        <v>7.7</v>
      </c>
      <c r="AA32" s="613"/>
      <c r="AB32" s="613"/>
      <c r="AC32" s="613"/>
      <c r="AD32" s="614" t="s">
        <v>121</v>
      </c>
      <c r="AE32" s="614"/>
      <c r="AF32" s="614"/>
      <c r="AG32" s="614"/>
      <c r="AH32" s="614"/>
      <c r="AI32" s="614"/>
      <c r="AJ32" s="614"/>
      <c r="AK32" s="614"/>
      <c r="AL32" s="615" t="s">
        <v>121</v>
      </c>
      <c r="AM32" s="616"/>
      <c r="AN32" s="616"/>
      <c r="AO32" s="617"/>
      <c r="AP32" s="658"/>
      <c r="AQ32" s="659"/>
      <c r="AR32" s="659"/>
      <c r="AS32" s="659"/>
      <c r="AT32" s="663"/>
      <c r="AU32" s="196" t="s">
        <v>302</v>
      </c>
      <c r="AX32" s="607" t="s">
        <v>303</v>
      </c>
      <c r="AY32" s="608"/>
      <c r="AZ32" s="608"/>
      <c r="BA32" s="608"/>
      <c r="BB32" s="608"/>
      <c r="BC32" s="608"/>
      <c r="BD32" s="608"/>
      <c r="BE32" s="608"/>
      <c r="BF32" s="609"/>
      <c r="BG32" s="667">
        <v>99.4</v>
      </c>
      <c r="BH32" s="642"/>
      <c r="BI32" s="642"/>
      <c r="BJ32" s="642"/>
      <c r="BK32" s="642"/>
      <c r="BL32" s="642"/>
      <c r="BM32" s="616">
        <v>97.9</v>
      </c>
      <c r="BN32" s="642"/>
      <c r="BO32" s="642"/>
      <c r="BP32" s="642"/>
      <c r="BQ32" s="665"/>
      <c r="BR32" s="667">
        <v>99.4</v>
      </c>
      <c r="BS32" s="642"/>
      <c r="BT32" s="642"/>
      <c r="BU32" s="642"/>
      <c r="BV32" s="642"/>
      <c r="BW32" s="642"/>
      <c r="BX32" s="616">
        <v>97.6</v>
      </c>
      <c r="BY32" s="642"/>
      <c r="BZ32" s="642"/>
      <c r="CA32" s="642"/>
      <c r="CB32" s="665"/>
      <c r="CD32" s="650"/>
      <c r="CE32" s="651"/>
      <c r="CF32" s="607" t="s">
        <v>304</v>
      </c>
      <c r="CG32" s="608"/>
      <c r="CH32" s="608"/>
      <c r="CI32" s="608"/>
      <c r="CJ32" s="608"/>
      <c r="CK32" s="608"/>
      <c r="CL32" s="608"/>
      <c r="CM32" s="608"/>
      <c r="CN32" s="608"/>
      <c r="CO32" s="608"/>
      <c r="CP32" s="608"/>
      <c r="CQ32" s="609"/>
      <c r="CR32" s="610">
        <v>92</v>
      </c>
      <c r="CS32" s="611"/>
      <c r="CT32" s="611"/>
      <c r="CU32" s="611"/>
      <c r="CV32" s="611"/>
      <c r="CW32" s="611"/>
      <c r="CX32" s="611"/>
      <c r="CY32" s="612"/>
      <c r="CZ32" s="615">
        <v>0</v>
      </c>
      <c r="DA32" s="640"/>
      <c r="DB32" s="640"/>
      <c r="DC32" s="644"/>
      <c r="DD32" s="619">
        <v>92</v>
      </c>
      <c r="DE32" s="611"/>
      <c r="DF32" s="611"/>
      <c r="DG32" s="611"/>
      <c r="DH32" s="611"/>
      <c r="DI32" s="611"/>
      <c r="DJ32" s="611"/>
      <c r="DK32" s="612"/>
      <c r="DL32" s="619">
        <v>92</v>
      </c>
      <c r="DM32" s="611"/>
      <c r="DN32" s="611"/>
      <c r="DO32" s="611"/>
      <c r="DP32" s="611"/>
      <c r="DQ32" s="611"/>
      <c r="DR32" s="611"/>
      <c r="DS32" s="611"/>
      <c r="DT32" s="611"/>
      <c r="DU32" s="611"/>
      <c r="DV32" s="612"/>
      <c r="DW32" s="615">
        <v>0</v>
      </c>
      <c r="DX32" s="640"/>
      <c r="DY32" s="640"/>
      <c r="DZ32" s="640"/>
      <c r="EA32" s="640"/>
      <c r="EB32" s="640"/>
      <c r="EC32" s="641"/>
    </row>
    <row r="33" spans="2:133" ht="11.25" customHeight="1" x14ac:dyDescent="0.15">
      <c r="B33" s="607" t="s">
        <v>305</v>
      </c>
      <c r="C33" s="608"/>
      <c r="D33" s="608"/>
      <c r="E33" s="608"/>
      <c r="F33" s="608"/>
      <c r="G33" s="608"/>
      <c r="H33" s="608"/>
      <c r="I33" s="608"/>
      <c r="J33" s="608"/>
      <c r="K33" s="608"/>
      <c r="L33" s="608"/>
      <c r="M33" s="608"/>
      <c r="N33" s="608"/>
      <c r="O33" s="608"/>
      <c r="P33" s="608"/>
      <c r="Q33" s="609"/>
      <c r="R33" s="610">
        <v>523198</v>
      </c>
      <c r="S33" s="611"/>
      <c r="T33" s="611"/>
      <c r="U33" s="611"/>
      <c r="V33" s="611"/>
      <c r="W33" s="611"/>
      <c r="X33" s="611"/>
      <c r="Y33" s="612"/>
      <c r="Z33" s="613">
        <v>0.8</v>
      </c>
      <c r="AA33" s="613"/>
      <c r="AB33" s="613"/>
      <c r="AC33" s="613"/>
      <c r="AD33" s="614">
        <v>186899</v>
      </c>
      <c r="AE33" s="614"/>
      <c r="AF33" s="614"/>
      <c r="AG33" s="614"/>
      <c r="AH33" s="614"/>
      <c r="AI33" s="614"/>
      <c r="AJ33" s="614"/>
      <c r="AK33" s="614"/>
      <c r="AL33" s="615">
        <v>0.6</v>
      </c>
      <c r="AM33" s="616"/>
      <c r="AN33" s="616"/>
      <c r="AO33" s="617"/>
      <c r="AP33" s="660"/>
      <c r="AQ33" s="661"/>
      <c r="AR33" s="661"/>
      <c r="AS33" s="661"/>
      <c r="AT33" s="664"/>
      <c r="AU33" s="201"/>
      <c r="AV33" s="201"/>
      <c r="AW33" s="201"/>
      <c r="AX33" s="631" t="s">
        <v>306</v>
      </c>
      <c r="AY33" s="632"/>
      <c r="AZ33" s="632"/>
      <c r="BA33" s="632"/>
      <c r="BB33" s="632"/>
      <c r="BC33" s="632"/>
      <c r="BD33" s="632"/>
      <c r="BE33" s="632"/>
      <c r="BF33" s="633"/>
      <c r="BG33" s="668">
        <v>99.5</v>
      </c>
      <c r="BH33" s="669"/>
      <c r="BI33" s="669"/>
      <c r="BJ33" s="669"/>
      <c r="BK33" s="669"/>
      <c r="BL33" s="669"/>
      <c r="BM33" s="670">
        <v>98.8</v>
      </c>
      <c r="BN33" s="669"/>
      <c r="BO33" s="669"/>
      <c r="BP33" s="669"/>
      <c r="BQ33" s="671"/>
      <c r="BR33" s="668">
        <v>99.5</v>
      </c>
      <c r="BS33" s="669"/>
      <c r="BT33" s="669"/>
      <c r="BU33" s="669"/>
      <c r="BV33" s="669"/>
      <c r="BW33" s="669"/>
      <c r="BX33" s="670">
        <v>98.2</v>
      </c>
      <c r="BY33" s="669"/>
      <c r="BZ33" s="669"/>
      <c r="CA33" s="669"/>
      <c r="CB33" s="671"/>
      <c r="CD33" s="607" t="s">
        <v>307</v>
      </c>
      <c r="CE33" s="608"/>
      <c r="CF33" s="608"/>
      <c r="CG33" s="608"/>
      <c r="CH33" s="608"/>
      <c r="CI33" s="608"/>
      <c r="CJ33" s="608"/>
      <c r="CK33" s="608"/>
      <c r="CL33" s="608"/>
      <c r="CM33" s="608"/>
      <c r="CN33" s="608"/>
      <c r="CO33" s="608"/>
      <c r="CP33" s="608"/>
      <c r="CQ33" s="609"/>
      <c r="CR33" s="610">
        <v>20708897</v>
      </c>
      <c r="CS33" s="642"/>
      <c r="CT33" s="642"/>
      <c r="CU33" s="642"/>
      <c r="CV33" s="642"/>
      <c r="CW33" s="642"/>
      <c r="CX33" s="642"/>
      <c r="CY33" s="643"/>
      <c r="CZ33" s="615">
        <v>33</v>
      </c>
      <c r="DA33" s="640"/>
      <c r="DB33" s="640"/>
      <c r="DC33" s="644"/>
      <c r="DD33" s="619">
        <v>16418500</v>
      </c>
      <c r="DE33" s="642"/>
      <c r="DF33" s="642"/>
      <c r="DG33" s="642"/>
      <c r="DH33" s="642"/>
      <c r="DI33" s="642"/>
      <c r="DJ33" s="642"/>
      <c r="DK33" s="643"/>
      <c r="DL33" s="619">
        <v>11115641</v>
      </c>
      <c r="DM33" s="642"/>
      <c r="DN33" s="642"/>
      <c r="DO33" s="642"/>
      <c r="DP33" s="642"/>
      <c r="DQ33" s="642"/>
      <c r="DR33" s="642"/>
      <c r="DS33" s="642"/>
      <c r="DT33" s="642"/>
      <c r="DU33" s="642"/>
      <c r="DV33" s="643"/>
      <c r="DW33" s="615">
        <v>38.4</v>
      </c>
      <c r="DX33" s="640"/>
      <c r="DY33" s="640"/>
      <c r="DZ33" s="640"/>
      <c r="EA33" s="640"/>
      <c r="EB33" s="640"/>
      <c r="EC33" s="641"/>
    </row>
    <row r="34" spans="2:133" ht="11.25" customHeight="1" x14ac:dyDescent="0.15">
      <c r="B34" s="607" t="s">
        <v>308</v>
      </c>
      <c r="C34" s="608"/>
      <c r="D34" s="608"/>
      <c r="E34" s="608"/>
      <c r="F34" s="608"/>
      <c r="G34" s="608"/>
      <c r="H34" s="608"/>
      <c r="I34" s="608"/>
      <c r="J34" s="608"/>
      <c r="K34" s="608"/>
      <c r="L34" s="608"/>
      <c r="M34" s="608"/>
      <c r="N34" s="608"/>
      <c r="O34" s="608"/>
      <c r="P34" s="608"/>
      <c r="Q34" s="609"/>
      <c r="R34" s="610">
        <v>1049287</v>
      </c>
      <c r="S34" s="611"/>
      <c r="T34" s="611"/>
      <c r="U34" s="611"/>
      <c r="V34" s="611"/>
      <c r="W34" s="611"/>
      <c r="X34" s="611"/>
      <c r="Y34" s="612"/>
      <c r="Z34" s="613">
        <v>1.6</v>
      </c>
      <c r="AA34" s="613"/>
      <c r="AB34" s="613"/>
      <c r="AC34" s="613"/>
      <c r="AD34" s="614" t="s">
        <v>121</v>
      </c>
      <c r="AE34" s="614"/>
      <c r="AF34" s="614"/>
      <c r="AG34" s="614"/>
      <c r="AH34" s="614"/>
      <c r="AI34" s="614"/>
      <c r="AJ34" s="614"/>
      <c r="AK34" s="614"/>
      <c r="AL34" s="615" t="s">
        <v>121</v>
      </c>
      <c r="AM34" s="616"/>
      <c r="AN34" s="616"/>
      <c r="AO34" s="617"/>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7" t="s">
        <v>309</v>
      </c>
      <c r="CE34" s="608"/>
      <c r="CF34" s="608"/>
      <c r="CG34" s="608"/>
      <c r="CH34" s="608"/>
      <c r="CI34" s="608"/>
      <c r="CJ34" s="608"/>
      <c r="CK34" s="608"/>
      <c r="CL34" s="608"/>
      <c r="CM34" s="608"/>
      <c r="CN34" s="608"/>
      <c r="CO34" s="608"/>
      <c r="CP34" s="608"/>
      <c r="CQ34" s="609"/>
      <c r="CR34" s="610">
        <v>7409759</v>
      </c>
      <c r="CS34" s="611"/>
      <c r="CT34" s="611"/>
      <c r="CU34" s="611"/>
      <c r="CV34" s="611"/>
      <c r="CW34" s="611"/>
      <c r="CX34" s="611"/>
      <c r="CY34" s="612"/>
      <c r="CZ34" s="615">
        <v>11.8</v>
      </c>
      <c r="DA34" s="640"/>
      <c r="DB34" s="640"/>
      <c r="DC34" s="644"/>
      <c r="DD34" s="619">
        <v>5663480</v>
      </c>
      <c r="DE34" s="611"/>
      <c r="DF34" s="611"/>
      <c r="DG34" s="611"/>
      <c r="DH34" s="611"/>
      <c r="DI34" s="611"/>
      <c r="DJ34" s="611"/>
      <c r="DK34" s="612"/>
      <c r="DL34" s="619">
        <v>4353782</v>
      </c>
      <c r="DM34" s="611"/>
      <c r="DN34" s="611"/>
      <c r="DO34" s="611"/>
      <c r="DP34" s="611"/>
      <c r="DQ34" s="611"/>
      <c r="DR34" s="611"/>
      <c r="DS34" s="611"/>
      <c r="DT34" s="611"/>
      <c r="DU34" s="611"/>
      <c r="DV34" s="612"/>
      <c r="DW34" s="615">
        <v>15</v>
      </c>
      <c r="DX34" s="640"/>
      <c r="DY34" s="640"/>
      <c r="DZ34" s="640"/>
      <c r="EA34" s="640"/>
      <c r="EB34" s="640"/>
      <c r="EC34" s="641"/>
    </row>
    <row r="35" spans="2:133" ht="11.25" customHeight="1" x14ac:dyDescent="0.15">
      <c r="B35" s="607" t="s">
        <v>310</v>
      </c>
      <c r="C35" s="608"/>
      <c r="D35" s="608"/>
      <c r="E35" s="608"/>
      <c r="F35" s="608"/>
      <c r="G35" s="608"/>
      <c r="H35" s="608"/>
      <c r="I35" s="608"/>
      <c r="J35" s="608"/>
      <c r="K35" s="608"/>
      <c r="L35" s="608"/>
      <c r="M35" s="608"/>
      <c r="N35" s="608"/>
      <c r="O35" s="608"/>
      <c r="P35" s="608"/>
      <c r="Q35" s="609"/>
      <c r="R35" s="610">
        <v>3283432</v>
      </c>
      <c r="S35" s="611"/>
      <c r="T35" s="611"/>
      <c r="U35" s="611"/>
      <c r="V35" s="611"/>
      <c r="W35" s="611"/>
      <c r="X35" s="611"/>
      <c r="Y35" s="612"/>
      <c r="Z35" s="613">
        <v>5.0999999999999996</v>
      </c>
      <c r="AA35" s="613"/>
      <c r="AB35" s="613"/>
      <c r="AC35" s="613"/>
      <c r="AD35" s="614" t="s">
        <v>121</v>
      </c>
      <c r="AE35" s="614"/>
      <c r="AF35" s="614"/>
      <c r="AG35" s="614"/>
      <c r="AH35" s="614"/>
      <c r="AI35" s="614"/>
      <c r="AJ35" s="614"/>
      <c r="AK35" s="614"/>
      <c r="AL35" s="615" t="s">
        <v>121</v>
      </c>
      <c r="AM35" s="616"/>
      <c r="AN35" s="616"/>
      <c r="AO35" s="617"/>
      <c r="AP35" s="204"/>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314021</v>
      </c>
      <c r="CS35" s="642"/>
      <c r="CT35" s="642"/>
      <c r="CU35" s="642"/>
      <c r="CV35" s="642"/>
      <c r="CW35" s="642"/>
      <c r="CX35" s="642"/>
      <c r="CY35" s="643"/>
      <c r="CZ35" s="615">
        <v>0.5</v>
      </c>
      <c r="DA35" s="640"/>
      <c r="DB35" s="640"/>
      <c r="DC35" s="644"/>
      <c r="DD35" s="619">
        <v>259134</v>
      </c>
      <c r="DE35" s="642"/>
      <c r="DF35" s="642"/>
      <c r="DG35" s="642"/>
      <c r="DH35" s="642"/>
      <c r="DI35" s="642"/>
      <c r="DJ35" s="642"/>
      <c r="DK35" s="643"/>
      <c r="DL35" s="619">
        <v>259134</v>
      </c>
      <c r="DM35" s="642"/>
      <c r="DN35" s="642"/>
      <c r="DO35" s="642"/>
      <c r="DP35" s="642"/>
      <c r="DQ35" s="642"/>
      <c r="DR35" s="642"/>
      <c r="DS35" s="642"/>
      <c r="DT35" s="642"/>
      <c r="DU35" s="642"/>
      <c r="DV35" s="643"/>
      <c r="DW35" s="615">
        <v>0.9</v>
      </c>
      <c r="DX35" s="640"/>
      <c r="DY35" s="640"/>
      <c r="DZ35" s="640"/>
      <c r="EA35" s="640"/>
      <c r="EB35" s="640"/>
      <c r="EC35" s="641"/>
    </row>
    <row r="36" spans="2:133" ht="11.25" customHeight="1" x14ac:dyDescent="0.15">
      <c r="B36" s="607" t="s">
        <v>314</v>
      </c>
      <c r="C36" s="608"/>
      <c r="D36" s="608"/>
      <c r="E36" s="608"/>
      <c r="F36" s="608"/>
      <c r="G36" s="608"/>
      <c r="H36" s="608"/>
      <c r="I36" s="608"/>
      <c r="J36" s="608"/>
      <c r="K36" s="608"/>
      <c r="L36" s="608"/>
      <c r="M36" s="608"/>
      <c r="N36" s="608"/>
      <c r="O36" s="608"/>
      <c r="P36" s="608"/>
      <c r="Q36" s="609"/>
      <c r="R36" s="610">
        <v>1072939</v>
      </c>
      <c r="S36" s="611"/>
      <c r="T36" s="611"/>
      <c r="U36" s="611"/>
      <c r="V36" s="611"/>
      <c r="W36" s="611"/>
      <c r="X36" s="611"/>
      <c r="Y36" s="612"/>
      <c r="Z36" s="613">
        <v>1.7</v>
      </c>
      <c r="AA36" s="613"/>
      <c r="AB36" s="613"/>
      <c r="AC36" s="613"/>
      <c r="AD36" s="614" t="s">
        <v>121</v>
      </c>
      <c r="AE36" s="614"/>
      <c r="AF36" s="614"/>
      <c r="AG36" s="614"/>
      <c r="AH36" s="614"/>
      <c r="AI36" s="614"/>
      <c r="AJ36" s="614"/>
      <c r="AK36" s="614"/>
      <c r="AL36" s="615" t="s">
        <v>121</v>
      </c>
      <c r="AM36" s="616"/>
      <c r="AN36" s="616"/>
      <c r="AO36" s="617"/>
      <c r="AP36" s="204"/>
      <c r="AQ36" s="676" t="s">
        <v>315</v>
      </c>
      <c r="AR36" s="677"/>
      <c r="AS36" s="677"/>
      <c r="AT36" s="677"/>
      <c r="AU36" s="677"/>
      <c r="AV36" s="677"/>
      <c r="AW36" s="677"/>
      <c r="AX36" s="677"/>
      <c r="AY36" s="678"/>
      <c r="AZ36" s="599">
        <v>6880325</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97387</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3531675</v>
      </c>
      <c r="CS36" s="611"/>
      <c r="CT36" s="611"/>
      <c r="CU36" s="611"/>
      <c r="CV36" s="611"/>
      <c r="CW36" s="611"/>
      <c r="CX36" s="611"/>
      <c r="CY36" s="612"/>
      <c r="CZ36" s="615">
        <v>5.6</v>
      </c>
      <c r="DA36" s="640"/>
      <c r="DB36" s="640"/>
      <c r="DC36" s="644"/>
      <c r="DD36" s="619">
        <v>2973182</v>
      </c>
      <c r="DE36" s="611"/>
      <c r="DF36" s="611"/>
      <c r="DG36" s="611"/>
      <c r="DH36" s="611"/>
      <c r="DI36" s="611"/>
      <c r="DJ36" s="611"/>
      <c r="DK36" s="612"/>
      <c r="DL36" s="619">
        <v>1799845</v>
      </c>
      <c r="DM36" s="611"/>
      <c r="DN36" s="611"/>
      <c r="DO36" s="611"/>
      <c r="DP36" s="611"/>
      <c r="DQ36" s="611"/>
      <c r="DR36" s="611"/>
      <c r="DS36" s="611"/>
      <c r="DT36" s="611"/>
      <c r="DU36" s="611"/>
      <c r="DV36" s="612"/>
      <c r="DW36" s="615">
        <v>6.2</v>
      </c>
      <c r="DX36" s="640"/>
      <c r="DY36" s="640"/>
      <c r="DZ36" s="640"/>
      <c r="EA36" s="640"/>
      <c r="EB36" s="640"/>
      <c r="EC36" s="641"/>
    </row>
    <row r="37" spans="2:133" ht="11.25" customHeight="1" x14ac:dyDescent="0.15">
      <c r="B37" s="607" t="s">
        <v>318</v>
      </c>
      <c r="C37" s="608"/>
      <c r="D37" s="608"/>
      <c r="E37" s="608"/>
      <c r="F37" s="608"/>
      <c r="G37" s="608"/>
      <c r="H37" s="608"/>
      <c r="I37" s="608"/>
      <c r="J37" s="608"/>
      <c r="K37" s="608"/>
      <c r="L37" s="608"/>
      <c r="M37" s="608"/>
      <c r="N37" s="608"/>
      <c r="O37" s="608"/>
      <c r="P37" s="608"/>
      <c r="Q37" s="609"/>
      <c r="R37" s="610">
        <v>1842642</v>
      </c>
      <c r="S37" s="611"/>
      <c r="T37" s="611"/>
      <c r="U37" s="611"/>
      <c r="V37" s="611"/>
      <c r="W37" s="611"/>
      <c r="X37" s="611"/>
      <c r="Y37" s="612"/>
      <c r="Z37" s="613">
        <v>2.9</v>
      </c>
      <c r="AA37" s="613"/>
      <c r="AB37" s="613"/>
      <c r="AC37" s="613"/>
      <c r="AD37" s="614">
        <v>7133</v>
      </c>
      <c r="AE37" s="614"/>
      <c r="AF37" s="614"/>
      <c r="AG37" s="614"/>
      <c r="AH37" s="614"/>
      <c r="AI37" s="614"/>
      <c r="AJ37" s="614"/>
      <c r="AK37" s="614"/>
      <c r="AL37" s="615">
        <v>0</v>
      </c>
      <c r="AM37" s="616"/>
      <c r="AN37" s="616"/>
      <c r="AO37" s="617"/>
      <c r="AQ37" s="673" t="s">
        <v>319</v>
      </c>
      <c r="AR37" s="674"/>
      <c r="AS37" s="674"/>
      <c r="AT37" s="674"/>
      <c r="AU37" s="674"/>
      <c r="AV37" s="674"/>
      <c r="AW37" s="674"/>
      <c r="AX37" s="674"/>
      <c r="AY37" s="675"/>
      <c r="AZ37" s="610">
        <v>710747</v>
      </c>
      <c r="BA37" s="611"/>
      <c r="BB37" s="611"/>
      <c r="BC37" s="611"/>
      <c r="BD37" s="642"/>
      <c r="BE37" s="642"/>
      <c r="BF37" s="665"/>
      <c r="BG37" s="607" t="s">
        <v>320</v>
      </c>
      <c r="BH37" s="608"/>
      <c r="BI37" s="608"/>
      <c r="BJ37" s="608"/>
      <c r="BK37" s="608"/>
      <c r="BL37" s="608"/>
      <c r="BM37" s="608"/>
      <c r="BN37" s="608"/>
      <c r="BO37" s="608"/>
      <c r="BP37" s="608"/>
      <c r="BQ37" s="608"/>
      <c r="BR37" s="608"/>
      <c r="BS37" s="608"/>
      <c r="BT37" s="608"/>
      <c r="BU37" s="609"/>
      <c r="BV37" s="610">
        <v>-118845</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911606</v>
      </c>
      <c r="CS37" s="642"/>
      <c r="CT37" s="642"/>
      <c r="CU37" s="642"/>
      <c r="CV37" s="642"/>
      <c r="CW37" s="642"/>
      <c r="CX37" s="642"/>
      <c r="CY37" s="643"/>
      <c r="CZ37" s="615">
        <v>1.5</v>
      </c>
      <c r="DA37" s="640"/>
      <c r="DB37" s="640"/>
      <c r="DC37" s="644"/>
      <c r="DD37" s="619">
        <v>911606</v>
      </c>
      <c r="DE37" s="642"/>
      <c r="DF37" s="642"/>
      <c r="DG37" s="642"/>
      <c r="DH37" s="642"/>
      <c r="DI37" s="642"/>
      <c r="DJ37" s="642"/>
      <c r="DK37" s="643"/>
      <c r="DL37" s="619">
        <v>902298</v>
      </c>
      <c r="DM37" s="642"/>
      <c r="DN37" s="642"/>
      <c r="DO37" s="642"/>
      <c r="DP37" s="642"/>
      <c r="DQ37" s="642"/>
      <c r="DR37" s="642"/>
      <c r="DS37" s="642"/>
      <c r="DT37" s="642"/>
      <c r="DU37" s="642"/>
      <c r="DV37" s="643"/>
      <c r="DW37" s="615">
        <v>3.1</v>
      </c>
      <c r="DX37" s="640"/>
      <c r="DY37" s="640"/>
      <c r="DZ37" s="640"/>
      <c r="EA37" s="640"/>
      <c r="EB37" s="640"/>
      <c r="EC37" s="641"/>
    </row>
    <row r="38" spans="2:133" ht="11.25" customHeight="1" x14ac:dyDescent="0.15">
      <c r="B38" s="607" t="s">
        <v>322</v>
      </c>
      <c r="C38" s="608"/>
      <c r="D38" s="608"/>
      <c r="E38" s="608"/>
      <c r="F38" s="608"/>
      <c r="G38" s="608"/>
      <c r="H38" s="608"/>
      <c r="I38" s="608"/>
      <c r="J38" s="608"/>
      <c r="K38" s="608"/>
      <c r="L38" s="608"/>
      <c r="M38" s="608"/>
      <c r="N38" s="608"/>
      <c r="O38" s="608"/>
      <c r="P38" s="608"/>
      <c r="Q38" s="609"/>
      <c r="R38" s="610">
        <v>3849263</v>
      </c>
      <c r="S38" s="611"/>
      <c r="T38" s="611"/>
      <c r="U38" s="611"/>
      <c r="V38" s="611"/>
      <c r="W38" s="611"/>
      <c r="X38" s="611"/>
      <c r="Y38" s="612"/>
      <c r="Z38" s="613">
        <v>6</v>
      </c>
      <c r="AA38" s="613"/>
      <c r="AB38" s="613"/>
      <c r="AC38" s="613"/>
      <c r="AD38" s="614" t="s">
        <v>121</v>
      </c>
      <c r="AE38" s="614"/>
      <c r="AF38" s="614"/>
      <c r="AG38" s="614"/>
      <c r="AH38" s="614"/>
      <c r="AI38" s="614"/>
      <c r="AJ38" s="614"/>
      <c r="AK38" s="614"/>
      <c r="AL38" s="615" t="s">
        <v>121</v>
      </c>
      <c r="AM38" s="616"/>
      <c r="AN38" s="616"/>
      <c r="AO38" s="617"/>
      <c r="AQ38" s="673" t="s">
        <v>323</v>
      </c>
      <c r="AR38" s="674"/>
      <c r="AS38" s="674"/>
      <c r="AT38" s="674"/>
      <c r="AU38" s="674"/>
      <c r="AV38" s="674"/>
      <c r="AW38" s="674"/>
      <c r="AX38" s="674"/>
      <c r="AY38" s="675"/>
      <c r="AZ38" s="610">
        <v>16444</v>
      </c>
      <c r="BA38" s="611"/>
      <c r="BB38" s="611"/>
      <c r="BC38" s="611"/>
      <c r="BD38" s="642"/>
      <c r="BE38" s="642"/>
      <c r="BF38" s="665"/>
      <c r="BG38" s="607" t="s">
        <v>324</v>
      </c>
      <c r="BH38" s="608"/>
      <c r="BI38" s="608"/>
      <c r="BJ38" s="608"/>
      <c r="BK38" s="608"/>
      <c r="BL38" s="608"/>
      <c r="BM38" s="608"/>
      <c r="BN38" s="608"/>
      <c r="BO38" s="608"/>
      <c r="BP38" s="608"/>
      <c r="BQ38" s="608"/>
      <c r="BR38" s="608"/>
      <c r="BS38" s="608"/>
      <c r="BT38" s="608"/>
      <c r="BU38" s="609"/>
      <c r="BV38" s="610">
        <v>16779</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6150971</v>
      </c>
      <c r="CS38" s="611"/>
      <c r="CT38" s="611"/>
      <c r="CU38" s="611"/>
      <c r="CV38" s="611"/>
      <c r="CW38" s="611"/>
      <c r="CX38" s="611"/>
      <c r="CY38" s="612"/>
      <c r="CZ38" s="615">
        <v>9.8000000000000007</v>
      </c>
      <c r="DA38" s="640"/>
      <c r="DB38" s="640"/>
      <c r="DC38" s="644"/>
      <c r="DD38" s="619">
        <v>4941312</v>
      </c>
      <c r="DE38" s="611"/>
      <c r="DF38" s="611"/>
      <c r="DG38" s="611"/>
      <c r="DH38" s="611"/>
      <c r="DI38" s="611"/>
      <c r="DJ38" s="611"/>
      <c r="DK38" s="612"/>
      <c r="DL38" s="619">
        <v>4699328</v>
      </c>
      <c r="DM38" s="611"/>
      <c r="DN38" s="611"/>
      <c r="DO38" s="611"/>
      <c r="DP38" s="611"/>
      <c r="DQ38" s="611"/>
      <c r="DR38" s="611"/>
      <c r="DS38" s="611"/>
      <c r="DT38" s="611"/>
      <c r="DU38" s="611"/>
      <c r="DV38" s="612"/>
      <c r="DW38" s="615">
        <v>16.2</v>
      </c>
      <c r="DX38" s="640"/>
      <c r="DY38" s="640"/>
      <c r="DZ38" s="640"/>
      <c r="EA38" s="640"/>
      <c r="EB38" s="640"/>
      <c r="EC38" s="641"/>
    </row>
    <row r="39" spans="2:133" ht="11.25" customHeight="1" x14ac:dyDescent="0.15">
      <c r="B39" s="607" t="s">
        <v>326</v>
      </c>
      <c r="C39" s="608"/>
      <c r="D39" s="608"/>
      <c r="E39" s="608"/>
      <c r="F39" s="608"/>
      <c r="G39" s="608"/>
      <c r="H39" s="608"/>
      <c r="I39" s="608"/>
      <c r="J39" s="608"/>
      <c r="K39" s="608"/>
      <c r="L39" s="608"/>
      <c r="M39" s="608"/>
      <c r="N39" s="608"/>
      <c r="O39" s="608"/>
      <c r="P39" s="608"/>
      <c r="Q39" s="609"/>
      <c r="R39" s="610" t="s">
        <v>121</v>
      </c>
      <c r="S39" s="611"/>
      <c r="T39" s="611"/>
      <c r="U39" s="611"/>
      <c r="V39" s="611"/>
      <c r="W39" s="611"/>
      <c r="X39" s="611"/>
      <c r="Y39" s="612"/>
      <c r="Z39" s="613" t="s">
        <v>121</v>
      </c>
      <c r="AA39" s="613"/>
      <c r="AB39" s="613"/>
      <c r="AC39" s="613"/>
      <c r="AD39" s="614" t="s">
        <v>121</v>
      </c>
      <c r="AE39" s="614"/>
      <c r="AF39" s="614"/>
      <c r="AG39" s="614"/>
      <c r="AH39" s="614"/>
      <c r="AI39" s="614"/>
      <c r="AJ39" s="614"/>
      <c r="AK39" s="614"/>
      <c r="AL39" s="615" t="s">
        <v>121</v>
      </c>
      <c r="AM39" s="616"/>
      <c r="AN39" s="616"/>
      <c r="AO39" s="617"/>
      <c r="AQ39" s="673" t="s">
        <v>327</v>
      </c>
      <c r="AR39" s="674"/>
      <c r="AS39" s="674"/>
      <c r="AT39" s="674"/>
      <c r="AU39" s="674"/>
      <c r="AV39" s="674"/>
      <c r="AW39" s="674"/>
      <c r="AX39" s="674"/>
      <c r="AY39" s="675"/>
      <c r="AZ39" s="610">
        <v>8822</v>
      </c>
      <c r="BA39" s="611"/>
      <c r="BB39" s="611"/>
      <c r="BC39" s="611"/>
      <c r="BD39" s="642"/>
      <c r="BE39" s="642"/>
      <c r="BF39" s="665"/>
      <c r="BG39" s="607" t="s">
        <v>328</v>
      </c>
      <c r="BH39" s="608"/>
      <c r="BI39" s="608"/>
      <c r="BJ39" s="608"/>
      <c r="BK39" s="608"/>
      <c r="BL39" s="608"/>
      <c r="BM39" s="608"/>
      <c r="BN39" s="608"/>
      <c r="BO39" s="608"/>
      <c r="BP39" s="608"/>
      <c r="BQ39" s="608"/>
      <c r="BR39" s="608"/>
      <c r="BS39" s="608"/>
      <c r="BT39" s="608"/>
      <c r="BU39" s="609"/>
      <c r="BV39" s="610">
        <v>21910</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2617817</v>
      </c>
      <c r="CS39" s="642"/>
      <c r="CT39" s="642"/>
      <c r="CU39" s="642"/>
      <c r="CV39" s="642"/>
      <c r="CW39" s="642"/>
      <c r="CX39" s="642"/>
      <c r="CY39" s="643"/>
      <c r="CZ39" s="615">
        <v>4.2</v>
      </c>
      <c r="DA39" s="640"/>
      <c r="DB39" s="640"/>
      <c r="DC39" s="644"/>
      <c r="DD39" s="619">
        <v>2572602</v>
      </c>
      <c r="DE39" s="642"/>
      <c r="DF39" s="642"/>
      <c r="DG39" s="642"/>
      <c r="DH39" s="642"/>
      <c r="DI39" s="642"/>
      <c r="DJ39" s="642"/>
      <c r="DK39" s="643"/>
      <c r="DL39" s="619" t="s">
        <v>121</v>
      </c>
      <c r="DM39" s="642"/>
      <c r="DN39" s="642"/>
      <c r="DO39" s="642"/>
      <c r="DP39" s="642"/>
      <c r="DQ39" s="642"/>
      <c r="DR39" s="642"/>
      <c r="DS39" s="642"/>
      <c r="DT39" s="642"/>
      <c r="DU39" s="642"/>
      <c r="DV39" s="643"/>
      <c r="DW39" s="615" t="s">
        <v>121</v>
      </c>
      <c r="DX39" s="640"/>
      <c r="DY39" s="640"/>
      <c r="DZ39" s="640"/>
      <c r="EA39" s="640"/>
      <c r="EB39" s="640"/>
      <c r="EC39" s="641"/>
    </row>
    <row r="40" spans="2:133" ht="11.25" customHeight="1" x14ac:dyDescent="0.15">
      <c r="B40" s="607" t="s">
        <v>330</v>
      </c>
      <c r="C40" s="608"/>
      <c r="D40" s="608"/>
      <c r="E40" s="608"/>
      <c r="F40" s="608"/>
      <c r="G40" s="608"/>
      <c r="H40" s="608"/>
      <c r="I40" s="608"/>
      <c r="J40" s="608"/>
      <c r="K40" s="608"/>
      <c r="L40" s="608"/>
      <c r="M40" s="608"/>
      <c r="N40" s="608"/>
      <c r="O40" s="608"/>
      <c r="P40" s="608"/>
      <c r="Q40" s="609"/>
      <c r="R40" s="610">
        <v>102063</v>
      </c>
      <c r="S40" s="611"/>
      <c r="T40" s="611"/>
      <c r="U40" s="611"/>
      <c r="V40" s="611"/>
      <c r="W40" s="611"/>
      <c r="X40" s="611"/>
      <c r="Y40" s="612"/>
      <c r="Z40" s="613">
        <v>0.2</v>
      </c>
      <c r="AA40" s="613"/>
      <c r="AB40" s="613"/>
      <c r="AC40" s="613"/>
      <c r="AD40" s="614" t="s">
        <v>121</v>
      </c>
      <c r="AE40" s="614"/>
      <c r="AF40" s="614"/>
      <c r="AG40" s="614"/>
      <c r="AH40" s="614"/>
      <c r="AI40" s="614"/>
      <c r="AJ40" s="614"/>
      <c r="AK40" s="614"/>
      <c r="AL40" s="615" t="s">
        <v>121</v>
      </c>
      <c r="AM40" s="616"/>
      <c r="AN40" s="616"/>
      <c r="AO40" s="617"/>
      <c r="AQ40" s="673" t="s">
        <v>331</v>
      </c>
      <c r="AR40" s="674"/>
      <c r="AS40" s="674"/>
      <c r="AT40" s="674"/>
      <c r="AU40" s="674"/>
      <c r="AV40" s="674"/>
      <c r="AW40" s="674"/>
      <c r="AX40" s="674"/>
      <c r="AY40" s="675"/>
      <c r="AZ40" s="610" t="s">
        <v>121</v>
      </c>
      <c r="BA40" s="611"/>
      <c r="BB40" s="611"/>
      <c r="BC40" s="611"/>
      <c r="BD40" s="642"/>
      <c r="BE40" s="642"/>
      <c r="BF40" s="665"/>
      <c r="BG40" s="658" t="s">
        <v>332</v>
      </c>
      <c r="BH40" s="659"/>
      <c r="BI40" s="659"/>
      <c r="BJ40" s="659"/>
      <c r="BK40" s="659"/>
      <c r="BL40" s="205"/>
      <c r="BM40" s="608" t="s">
        <v>333</v>
      </c>
      <c r="BN40" s="608"/>
      <c r="BO40" s="608"/>
      <c r="BP40" s="608"/>
      <c r="BQ40" s="608"/>
      <c r="BR40" s="608"/>
      <c r="BS40" s="608"/>
      <c r="BT40" s="608"/>
      <c r="BU40" s="609"/>
      <c r="BV40" s="610">
        <v>75</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684654</v>
      </c>
      <c r="CS40" s="611"/>
      <c r="CT40" s="611"/>
      <c r="CU40" s="611"/>
      <c r="CV40" s="611"/>
      <c r="CW40" s="611"/>
      <c r="CX40" s="611"/>
      <c r="CY40" s="612"/>
      <c r="CZ40" s="615">
        <v>1.1000000000000001</v>
      </c>
      <c r="DA40" s="640"/>
      <c r="DB40" s="640"/>
      <c r="DC40" s="644"/>
      <c r="DD40" s="619">
        <v>8790</v>
      </c>
      <c r="DE40" s="611"/>
      <c r="DF40" s="611"/>
      <c r="DG40" s="611"/>
      <c r="DH40" s="611"/>
      <c r="DI40" s="611"/>
      <c r="DJ40" s="611"/>
      <c r="DK40" s="612"/>
      <c r="DL40" s="619">
        <v>3552</v>
      </c>
      <c r="DM40" s="611"/>
      <c r="DN40" s="611"/>
      <c r="DO40" s="611"/>
      <c r="DP40" s="611"/>
      <c r="DQ40" s="611"/>
      <c r="DR40" s="611"/>
      <c r="DS40" s="611"/>
      <c r="DT40" s="611"/>
      <c r="DU40" s="611"/>
      <c r="DV40" s="612"/>
      <c r="DW40" s="615">
        <v>0</v>
      </c>
      <c r="DX40" s="640"/>
      <c r="DY40" s="640"/>
      <c r="DZ40" s="640"/>
      <c r="EA40" s="640"/>
      <c r="EB40" s="640"/>
      <c r="EC40" s="641"/>
    </row>
    <row r="41" spans="2:133" ht="11.25" customHeight="1" x14ac:dyDescent="0.15">
      <c r="B41" s="631" t="s">
        <v>335</v>
      </c>
      <c r="C41" s="632"/>
      <c r="D41" s="632"/>
      <c r="E41" s="632"/>
      <c r="F41" s="632"/>
      <c r="G41" s="632"/>
      <c r="H41" s="632"/>
      <c r="I41" s="632"/>
      <c r="J41" s="632"/>
      <c r="K41" s="632"/>
      <c r="L41" s="632"/>
      <c r="M41" s="632"/>
      <c r="N41" s="632"/>
      <c r="O41" s="632"/>
      <c r="P41" s="632"/>
      <c r="Q41" s="633"/>
      <c r="R41" s="682">
        <v>64154513</v>
      </c>
      <c r="S41" s="683"/>
      <c r="T41" s="683"/>
      <c r="U41" s="683"/>
      <c r="V41" s="683"/>
      <c r="W41" s="683"/>
      <c r="X41" s="683"/>
      <c r="Y41" s="687"/>
      <c r="Z41" s="688">
        <v>100</v>
      </c>
      <c r="AA41" s="688"/>
      <c r="AB41" s="688"/>
      <c r="AC41" s="688"/>
      <c r="AD41" s="689">
        <v>28859442</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1274029</v>
      </c>
      <c r="BA41" s="611"/>
      <c r="BB41" s="611"/>
      <c r="BC41" s="611"/>
      <c r="BD41" s="642"/>
      <c r="BE41" s="642"/>
      <c r="BF41" s="665"/>
      <c r="BG41" s="658"/>
      <c r="BH41" s="659"/>
      <c r="BI41" s="659"/>
      <c r="BJ41" s="659"/>
      <c r="BK41" s="659"/>
      <c r="BL41" s="205"/>
      <c r="BM41" s="608" t="s">
        <v>337</v>
      </c>
      <c r="BN41" s="608"/>
      <c r="BO41" s="608"/>
      <c r="BP41" s="608"/>
      <c r="BQ41" s="608"/>
      <c r="BR41" s="608"/>
      <c r="BS41" s="608"/>
      <c r="BT41" s="608"/>
      <c r="BU41" s="609"/>
      <c r="BV41" s="610" t="s">
        <v>121</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121</v>
      </c>
      <c r="CS41" s="642"/>
      <c r="CT41" s="642"/>
      <c r="CU41" s="642"/>
      <c r="CV41" s="642"/>
      <c r="CW41" s="642"/>
      <c r="CX41" s="642"/>
      <c r="CY41" s="643"/>
      <c r="CZ41" s="615" t="s">
        <v>121</v>
      </c>
      <c r="DA41" s="640"/>
      <c r="DB41" s="640"/>
      <c r="DC41" s="644"/>
      <c r="DD41" s="619" t="s">
        <v>121</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339</v>
      </c>
      <c r="AR42" s="680"/>
      <c r="AS42" s="680"/>
      <c r="AT42" s="680"/>
      <c r="AU42" s="680"/>
      <c r="AV42" s="680"/>
      <c r="AW42" s="680"/>
      <c r="AX42" s="680"/>
      <c r="AY42" s="681"/>
      <c r="AZ42" s="682">
        <v>4870283</v>
      </c>
      <c r="BA42" s="683"/>
      <c r="BB42" s="683"/>
      <c r="BC42" s="683"/>
      <c r="BD42" s="669"/>
      <c r="BE42" s="669"/>
      <c r="BF42" s="671"/>
      <c r="BG42" s="660"/>
      <c r="BH42" s="661"/>
      <c r="BI42" s="661"/>
      <c r="BJ42" s="661"/>
      <c r="BK42" s="661"/>
      <c r="BL42" s="206"/>
      <c r="BM42" s="632" t="s">
        <v>340</v>
      </c>
      <c r="BN42" s="632"/>
      <c r="BO42" s="632"/>
      <c r="BP42" s="632"/>
      <c r="BQ42" s="632"/>
      <c r="BR42" s="632"/>
      <c r="BS42" s="632"/>
      <c r="BT42" s="632"/>
      <c r="BU42" s="633"/>
      <c r="BV42" s="682">
        <v>411</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7372096</v>
      </c>
      <c r="CS42" s="642"/>
      <c r="CT42" s="642"/>
      <c r="CU42" s="642"/>
      <c r="CV42" s="642"/>
      <c r="CW42" s="642"/>
      <c r="CX42" s="642"/>
      <c r="CY42" s="643"/>
      <c r="CZ42" s="615">
        <v>11.7</v>
      </c>
      <c r="DA42" s="640"/>
      <c r="DB42" s="640"/>
      <c r="DC42" s="644"/>
      <c r="DD42" s="619">
        <v>1483668</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196" t="s">
        <v>342</v>
      </c>
      <c r="CD43" s="607" t="s">
        <v>343</v>
      </c>
      <c r="CE43" s="608"/>
      <c r="CF43" s="608"/>
      <c r="CG43" s="608"/>
      <c r="CH43" s="608"/>
      <c r="CI43" s="608"/>
      <c r="CJ43" s="608"/>
      <c r="CK43" s="608"/>
      <c r="CL43" s="608"/>
      <c r="CM43" s="608"/>
      <c r="CN43" s="608"/>
      <c r="CO43" s="608"/>
      <c r="CP43" s="608"/>
      <c r="CQ43" s="609"/>
      <c r="CR43" s="610">
        <v>188337</v>
      </c>
      <c r="CS43" s="642"/>
      <c r="CT43" s="642"/>
      <c r="CU43" s="642"/>
      <c r="CV43" s="642"/>
      <c r="CW43" s="642"/>
      <c r="CX43" s="642"/>
      <c r="CY43" s="643"/>
      <c r="CZ43" s="615">
        <v>0.3</v>
      </c>
      <c r="DA43" s="640"/>
      <c r="DB43" s="640"/>
      <c r="DC43" s="644"/>
      <c r="DD43" s="619">
        <v>188337</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292</v>
      </c>
      <c r="CE44" s="647"/>
      <c r="CF44" s="607" t="s">
        <v>345</v>
      </c>
      <c r="CG44" s="608"/>
      <c r="CH44" s="608"/>
      <c r="CI44" s="608"/>
      <c r="CJ44" s="608"/>
      <c r="CK44" s="608"/>
      <c r="CL44" s="608"/>
      <c r="CM44" s="608"/>
      <c r="CN44" s="608"/>
      <c r="CO44" s="608"/>
      <c r="CP44" s="608"/>
      <c r="CQ44" s="609"/>
      <c r="CR44" s="610">
        <v>7039536</v>
      </c>
      <c r="CS44" s="611"/>
      <c r="CT44" s="611"/>
      <c r="CU44" s="611"/>
      <c r="CV44" s="611"/>
      <c r="CW44" s="611"/>
      <c r="CX44" s="611"/>
      <c r="CY44" s="612"/>
      <c r="CZ44" s="615">
        <v>11.2</v>
      </c>
      <c r="DA44" s="616"/>
      <c r="DB44" s="616"/>
      <c r="DC44" s="622"/>
      <c r="DD44" s="619">
        <v>1329145</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347</v>
      </c>
      <c r="CG45" s="608"/>
      <c r="CH45" s="608"/>
      <c r="CI45" s="608"/>
      <c r="CJ45" s="608"/>
      <c r="CK45" s="608"/>
      <c r="CL45" s="608"/>
      <c r="CM45" s="608"/>
      <c r="CN45" s="608"/>
      <c r="CO45" s="608"/>
      <c r="CP45" s="608"/>
      <c r="CQ45" s="609"/>
      <c r="CR45" s="610">
        <v>2932391</v>
      </c>
      <c r="CS45" s="642"/>
      <c r="CT45" s="642"/>
      <c r="CU45" s="642"/>
      <c r="CV45" s="642"/>
      <c r="CW45" s="642"/>
      <c r="CX45" s="642"/>
      <c r="CY45" s="643"/>
      <c r="CZ45" s="615">
        <v>4.7</v>
      </c>
      <c r="DA45" s="640"/>
      <c r="DB45" s="640"/>
      <c r="DC45" s="644"/>
      <c r="DD45" s="619">
        <v>241233</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07"/>
      <c r="CD46" s="648"/>
      <c r="CE46" s="649"/>
      <c r="CF46" s="607" t="s">
        <v>348</v>
      </c>
      <c r="CG46" s="608"/>
      <c r="CH46" s="608"/>
      <c r="CI46" s="608"/>
      <c r="CJ46" s="608"/>
      <c r="CK46" s="608"/>
      <c r="CL46" s="608"/>
      <c r="CM46" s="608"/>
      <c r="CN46" s="608"/>
      <c r="CO46" s="608"/>
      <c r="CP46" s="608"/>
      <c r="CQ46" s="609"/>
      <c r="CR46" s="610">
        <v>3898789</v>
      </c>
      <c r="CS46" s="611"/>
      <c r="CT46" s="611"/>
      <c r="CU46" s="611"/>
      <c r="CV46" s="611"/>
      <c r="CW46" s="611"/>
      <c r="CX46" s="611"/>
      <c r="CY46" s="612"/>
      <c r="CZ46" s="615">
        <v>6.2</v>
      </c>
      <c r="DA46" s="616"/>
      <c r="DB46" s="616"/>
      <c r="DC46" s="622"/>
      <c r="DD46" s="619">
        <v>1049556</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07"/>
      <c r="CD47" s="648"/>
      <c r="CE47" s="649"/>
      <c r="CF47" s="607" t="s">
        <v>349</v>
      </c>
      <c r="CG47" s="608"/>
      <c r="CH47" s="608"/>
      <c r="CI47" s="608"/>
      <c r="CJ47" s="608"/>
      <c r="CK47" s="608"/>
      <c r="CL47" s="608"/>
      <c r="CM47" s="608"/>
      <c r="CN47" s="608"/>
      <c r="CO47" s="608"/>
      <c r="CP47" s="608"/>
      <c r="CQ47" s="609"/>
      <c r="CR47" s="610">
        <v>332560</v>
      </c>
      <c r="CS47" s="642"/>
      <c r="CT47" s="642"/>
      <c r="CU47" s="642"/>
      <c r="CV47" s="642"/>
      <c r="CW47" s="642"/>
      <c r="CX47" s="642"/>
      <c r="CY47" s="643"/>
      <c r="CZ47" s="615">
        <v>0.5</v>
      </c>
      <c r="DA47" s="640"/>
      <c r="DB47" s="640"/>
      <c r="DC47" s="644"/>
      <c r="DD47" s="619">
        <v>154523</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07"/>
      <c r="CD48" s="650"/>
      <c r="CE48" s="651"/>
      <c r="CF48" s="607" t="s">
        <v>350</v>
      </c>
      <c r="CG48" s="608"/>
      <c r="CH48" s="608"/>
      <c r="CI48" s="608"/>
      <c r="CJ48" s="608"/>
      <c r="CK48" s="608"/>
      <c r="CL48" s="608"/>
      <c r="CM48" s="608"/>
      <c r="CN48" s="608"/>
      <c r="CO48" s="608"/>
      <c r="CP48" s="608"/>
      <c r="CQ48" s="609"/>
      <c r="CR48" s="610" t="s">
        <v>121</v>
      </c>
      <c r="CS48" s="611"/>
      <c r="CT48" s="611"/>
      <c r="CU48" s="611"/>
      <c r="CV48" s="611"/>
      <c r="CW48" s="611"/>
      <c r="CX48" s="611"/>
      <c r="CY48" s="612"/>
      <c r="CZ48" s="615" t="s">
        <v>121</v>
      </c>
      <c r="DA48" s="616"/>
      <c r="DB48" s="616"/>
      <c r="DC48" s="622"/>
      <c r="DD48" s="619" t="s">
        <v>121</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07"/>
      <c r="CD49" s="631" t="s">
        <v>351</v>
      </c>
      <c r="CE49" s="632"/>
      <c r="CF49" s="632"/>
      <c r="CG49" s="632"/>
      <c r="CH49" s="632"/>
      <c r="CI49" s="632"/>
      <c r="CJ49" s="632"/>
      <c r="CK49" s="632"/>
      <c r="CL49" s="632"/>
      <c r="CM49" s="632"/>
      <c r="CN49" s="632"/>
      <c r="CO49" s="632"/>
      <c r="CP49" s="632"/>
      <c r="CQ49" s="633"/>
      <c r="CR49" s="682">
        <v>62784526</v>
      </c>
      <c r="CS49" s="669"/>
      <c r="CT49" s="669"/>
      <c r="CU49" s="669"/>
      <c r="CV49" s="669"/>
      <c r="CW49" s="669"/>
      <c r="CX49" s="669"/>
      <c r="CY49" s="698"/>
      <c r="CZ49" s="690">
        <v>100</v>
      </c>
      <c r="DA49" s="699"/>
      <c r="DB49" s="699"/>
      <c r="DC49" s="700"/>
      <c r="DD49" s="701">
        <v>37038223</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egwcqRjUeVA82PKhJTGO7/pvBMcS4DE3nlq8FSo5M3mDqC7jOG0viywmSMgTw8dm+Sfvb2Ud0f12qyj5V0wlqQ==" saltValue="3TZ1GmSPgbs4oRmeOlhV4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6"/>
    </row>
    <row r="5" spans="1:131" s="217" customFormat="1" ht="26.25" customHeight="1" x14ac:dyDescent="0.15">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6"/>
    </row>
    <row r="6" spans="1:131" s="217"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6"/>
    </row>
    <row r="7" spans="1:131" s="217" customFormat="1" ht="26.25" customHeight="1" thickTop="1" x14ac:dyDescent="0.15">
      <c r="A7" s="218">
        <v>1</v>
      </c>
      <c r="B7" s="736" t="s">
        <v>374</v>
      </c>
      <c r="C7" s="737"/>
      <c r="D7" s="737"/>
      <c r="E7" s="737"/>
      <c r="F7" s="737"/>
      <c r="G7" s="737"/>
      <c r="H7" s="737"/>
      <c r="I7" s="737"/>
      <c r="J7" s="737"/>
      <c r="K7" s="737"/>
      <c r="L7" s="737"/>
      <c r="M7" s="737"/>
      <c r="N7" s="737"/>
      <c r="O7" s="737"/>
      <c r="P7" s="738"/>
      <c r="Q7" s="739">
        <v>64170</v>
      </c>
      <c r="R7" s="740"/>
      <c r="S7" s="740"/>
      <c r="T7" s="740"/>
      <c r="U7" s="740"/>
      <c r="V7" s="740">
        <v>62800</v>
      </c>
      <c r="W7" s="740"/>
      <c r="X7" s="740"/>
      <c r="Y7" s="740"/>
      <c r="Z7" s="740"/>
      <c r="AA7" s="740">
        <v>1370</v>
      </c>
      <c r="AB7" s="740"/>
      <c r="AC7" s="740"/>
      <c r="AD7" s="740"/>
      <c r="AE7" s="741"/>
      <c r="AF7" s="742">
        <v>707</v>
      </c>
      <c r="AG7" s="743"/>
      <c r="AH7" s="743"/>
      <c r="AI7" s="743"/>
      <c r="AJ7" s="744"/>
      <c r="AK7" s="745">
        <v>3283</v>
      </c>
      <c r="AL7" s="746"/>
      <c r="AM7" s="746"/>
      <c r="AN7" s="746"/>
      <c r="AO7" s="746"/>
      <c r="AP7" s="746">
        <v>38967</v>
      </c>
      <c r="AQ7" s="746"/>
      <c r="AR7" s="746"/>
      <c r="AS7" s="746"/>
      <c r="AT7" s="746"/>
      <c r="AU7" s="747" t="s">
        <v>550</v>
      </c>
      <c r="AV7" s="747"/>
      <c r="AW7" s="747"/>
      <c r="AX7" s="747"/>
      <c r="AY7" s="748"/>
      <c r="AZ7" s="214"/>
      <c r="BA7" s="214"/>
      <c r="BB7" s="214"/>
      <c r="BC7" s="214"/>
      <c r="BD7" s="214"/>
      <c r="BE7" s="215"/>
      <c r="BF7" s="215"/>
      <c r="BG7" s="215"/>
      <c r="BH7" s="215"/>
      <c r="BI7" s="215"/>
      <c r="BJ7" s="215"/>
      <c r="BK7" s="215"/>
      <c r="BL7" s="215"/>
      <c r="BM7" s="215"/>
      <c r="BN7" s="215"/>
      <c r="BO7" s="215"/>
      <c r="BP7" s="215"/>
      <c r="BQ7" s="218">
        <v>1</v>
      </c>
      <c r="BR7" s="219"/>
      <c r="BS7" s="733" t="s">
        <v>557</v>
      </c>
      <c r="BT7" s="734"/>
      <c r="BU7" s="734"/>
      <c r="BV7" s="734"/>
      <c r="BW7" s="734"/>
      <c r="BX7" s="734"/>
      <c r="BY7" s="734"/>
      <c r="BZ7" s="734"/>
      <c r="CA7" s="734"/>
      <c r="CB7" s="734"/>
      <c r="CC7" s="734"/>
      <c r="CD7" s="734"/>
      <c r="CE7" s="734"/>
      <c r="CF7" s="734"/>
      <c r="CG7" s="749"/>
      <c r="CH7" s="730">
        <v>-11</v>
      </c>
      <c r="CI7" s="731"/>
      <c r="CJ7" s="731"/>
      <c r="CK7" s="731"/>
      <c r="CL7" s="732"/>
      <c r="CM7" s="730">
        <v>189</v>
      </c>
      <c r="CN7" s="731"/>
      <c r="CO7" s="731"/>
      <c r="CP7" s="731"/>
      <c r="CQ7" s="732"/>
      <c r="CR7" s="730">
        <v>4</v>
      </c>
      <c r="CS7" s="731"/>
      <c r="CT7" s="731"/>
      <c r="CU7" s="731"/>
      <c r="CV7" s="732"/>
      <c r="CW7" s="730" t="s">
        <v>489</v>
      </c>
      <c r="CX7" s="731"/>
      <c r="CY7" s="731"/>
      <c r="CZ7" s="731"/>
      <c r="DA7" s="732"/>
      <c r="DB7" s="730" t="s">
        <v>489</v>
      </c>
      <c r="DC7" s="731"/>
      <c r="DD7" s="731"/>
      <c r="DE7" s="731"/>
      <c r="DF7" s="732"/>
      <c r="DG7" s="730" t="s">
        <v>489</v>
      </c>
      <c r="DH7" s="731"/>
      <c r="DI7" s="731"/>
      <c r="DJ7" s="731"/>
      <c r="DK7" s="732"/>
      <c r="DL7" s="730" t="s">
        <v>489</v>
      </c>
      <c r="DM7" s="731"/>
      <c r="DN7" s="731"/>
      <c r="DO7" s="731"/>
      <c r="DP7" s="732"/>
      <c r="DQ7" s="730" t="s">
        <v>489</v>
      </c>
      <c r="DR7" s="731"/>
      <c r="DS7" s="731"/>
      <c r="DT7" s="731"/>
      <c r="DU7" s="732"/>
      <c r="DV7" s="733"/>
      <c r="DW7" s="734"/>
      <c r="DX7" s="734"/>
      <c r="DY7" s="734"/>
      <c r="DZ7" s="735"/>
      <c r="EA7" s="216"/>
    </row>
    <row r="8" spans="1:131" s="217" customFormat="1" ht="26.25" customHeight="1" x14ac:dyDescent="0.15">
      <c r="A8" s="220">
        <v>2</v>
      </c>
      <c r="B8" s="767" t="s">
        <v>375</v>
      </c>
      <c r="C8" s="768"/>
      <c r="D8" s="768"/>
      <c r="E8" s="768"/>
      <c r="F8" s="768"/>
      <c r="G8" s="768"/>
      <c r="H8" s="768"/>
      <c r="I8" s="768"/>
      <c r="J8" s="768"/>
      <c r="K8" s="768"/>
      <c r="L8" s="768"/>
      <c r="M8" s="768"/>
      <c r="N8" s="768"/>
      <c r="O8" s="768"/>
      <c r="P8" s="769"/>
      <c r="Q8" s="770" t="s">
        <v>489</v>
      </c>
      <c r="R8" s="771"/>
      <c r="S8" s="771"/>
      <c r="T8" s="771"/>
      <c r="U8" s="771"/>
      <c r="V8" s="771" t="s">
        <v>489</v>
      </c>
      <c r="W8" s="771"/>
      <c r="X8" s="771"/>
      <c r="Y8" s="771"/>
      <c r="Z8" s="771"/>
      <c r="AA8" s="771" t="s">
        <v>489</v>
      </c>
      <c r="AB8" s="771"/>
      <c r="AC8" s="771"/>
      <c r="AD8" s="771"/>
      <c r="AE8" s="772"/>
      <c r="AF8" s="773" t="s">
        <v>121</v>
      </c>
      <c r="AG8" s="774"/>
      <c r="AH8" s="774"/>
      <c r="AI8" s="774"/>
      <c r="AJ8" s="775"/>
      <c r="AK8" s="756" t="s">
        <v>489</v>
      </c>
      <c r="AL8" s="757"/>
      <c r="AM8" s="757"/>
      <c r="AN8" s="757"/>
      <c r="AO8" s="757"/>
      <c r="AP8" s="757" t="s">
        <v>489</v>
      </c>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0">
        <v>2</v>
      </c>
      <c r="BR8" s="221"/>
      <c r="BS8" s="760" t="s">
        <v>558</v>
      </c>
      <c r="BT8" s="761"/>
      <c r="BU8" s="761"/>
      <c r="BV8" s="761"/>
      <c r="BW8" s="761"/>
      <c r="BX8" s="761"/>
      <c r="BY8" s="761"/>
      <c r="BZ8" s="761"/>
      <c r="CA8" s="761"/>
      <c r="CB8" s="761"/>
      <c r="CC8" s="761"/>
      <c r="CD8" s="761"/>
      <c r="CE8" s="761"/>
      <c r="CF8" s="761"/>
      <c r="CG8" s="762"/>
      <c r="CH8" s="763">
        <v>-1</v>
      </c>
      <c r="CI8" s="764"/>
      <c r="CJ8" s="764"/>
      <c r="CK8" s="764"/>
      <c r="CL8" s="765"/>
      <c r="CM8" s="763">
        <v>47</v>
      </c>
      <c r="CN8" s="764"/>
      <c r="CO8" s="764"/>
      <c r="CP8" s="764"/>
      <c r="CQ8" s="765"/>
      <c r="CR8" s="763">
        <v>17</v>
      </c>
      <c r="CS8" s="764"/>
      <c r="CT8" s="764"/>
      <c r="CU8" s="764"/>
      <c r="CV8" s="765"/>
      <c r="CW8" s="763">
        <v>5</v>
      </c>
      <c r="CX8" s="764"/>
      <c r="CY8" s="764"/>
      <c r="CZ8" s="764"/>
      <c r="DA8" s="765"/>
      <c r="DB8" s="763" t="s">
        <v>489</v>
      </c>
      <c r="DC8" s="764"/>
      <c r="DD8" s="764"/>
      <c r="DE8" s="764"/>
      <c r="DF8" s="765"/>
      <c r="DG8" s="763" t="s">
        <v>489</v>
      </c>
      <c r="DH8" s="764"/>
      <c r="DI8" s="764"/>
      <c r="DJ8" s="764"/>
      <c r="DK8" s="765"/>
      <c r="DL8" s="763" t="s">
        <v>489</v>
      </c>
      <c r="DM8" s="764"/>
      <c r="DN8" s="764"/>
      <c r="DO8" s="764"/>
      <c r="DP8" s="765"/>
      <c r="DQ8" s="763" t="s">
        <v>489</v>
      </c>
      <c r="DR8" s="764"/>
      <c r="DS8" s="764"/>
      <c r="DT8" s="764"/>
      <c r="DU8" s="765"/>
      <c r="DV8" s="760"/>
      <c r="DW8" s="761"/>
      <c r="DX8" s="761"/>
      <c r="DY8" s="761"/>
      <c r="DZ8" s="766"/>
      <c r="EA8" s="216"/>
    </row>
    <row r="9" spans="1:131" s="217" customFormat="1" ht="26.25" customHeight="1" x14ac:dyDescent="0.15">
      <c r="A9" s="220">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0">
        <v>3</v>
      </c>
      <c r="BR9" s="221"/>
      <c r="BS9" s="760" t="s">
        <v>559</v>
      </c>
      <c r="BT9" s="761"/>
      <c r="BU9" s="761"/>
      <c r="BV9" s="761"/>
      <c r="BW9" s="761"/>
      <c r="BX9" s="761"/>
      <c r="BY9" s="761"/>
      <c r="BZ9" s="761"/>
      <c r="CA9" s="761"/>
      <c r="CB9" s="761"/>
      <c r="CC9" s="761"/>
      <c r="CD9" s="761"/>
      <c r="CE9" s="761"/>
      <c r="CF9" s="761"/>
      <c r="CG9" s="762"/>
      <c r="CH9" s="763">
        <v>-2</v>
      </c>
      <c r="CI9" s="764"/>
      <c r="CJ9" s="764"/>
      <c r="CK9" s="764"/>
      <c r="CL9" s="765"/>
      <c r="CM9" s="763">
        <v>46</v>
      </c>
      <c r="CN9" s="764"/>
      <c r="CO9" s="764"/>
      <c r="CP9" s="764"/>
      <c r="CQ9" s="765"/>
      <c r="CR9" s="763">
        <v>3</v>
      </c>
      <c r="CS9" s="764"/>
      <c r="CT9" s="764"/>
      <c r="CU9" s="764"/>
      <c r="CV9" s="765"/>
      <c r="CW9" s="763" t="s">
        <v>489</v>
      </c>
      <c r="CX9" s="764"/>
      <c r="CY9" s="764"/>
      <c r="CZ9" s="764"/>
      <c r="DA9" s="765"/>
      <c r="DB9" s="763" t="s">
        <v>489</v>
      </c>
      <c r="DC9" s="764"/>
      <c r="DD9" s="764"/>
      <c r="DE9" s="764"/>
      <c r="DF9" s="765"/>
      <c r="DG9" s="763" t="s">
        <v>489</v>
      </c>
      <c r="DH9" s="764"/>
      <c r="DI9" s="764"/>
      <c r="DJ9" s="764"/>
      <c r="DK9" s="765"/>
      <c r="DL9" s="763" t="s">
        <v>489</v>
      </c>
      <c r="DM9" s="764"/>
      <c r="DN9" s="764"/>
      <c r="DO9" s="764"/>
      <c r="DP9" s="765"/>
      <c r="DQ9" s="763" t="s">
        <v>489</v>
      </c>
      <c r="DR9" s="764"/>
      <c r="DS9" s="764"/>
      <c r="DT9" s="764"/>
      <c r="DU9" s="765"/>
      <c r="DV9" s="760"/>
      <c r="DW9" s="761"/>
      <c r="DX9" s="761"/>
      <c r="DY9" s="761"/>
      <c r="DZ9" s="766"/>
      <c r="EA9" s="216"/>
    </row>
    <row r="10" spans="1:131" s="217" customFormat="1" ht="26.25" customHeight="1" x14ac:dyDescent="0.15">
      <c r="A10" s="220">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0">
        <v>4</v>
      </c>
      <c r="BR10" s="221"/>
      <c r="BS10" s="760" t="s">
        <v>560</v>
      </c>
      <c r="BT10" s="761"/>
      <c r="BU10" s="761"/>
      <c r="BV10" s="761"/>
      <c r="BW10" s="761"/>
      <c r="BX10" s="761"/>
      <c r="BY10" s="761"/>
      <c r="BZ10" s="761"/>
      <c r="CA10" s="761"/>
      <c r="CB10" s="761"/>
      <c r="CC10" s="761"/>
      <c r="CD10" s="761"/>
      <c r="CE10" s="761"/>
      <c r="CF10" s="761"/>
      <c r="CG10" s="762"/>
      <c r="CH10" s="763">
        <v>18</v>
      </c>
      <c r="CI10" s="764"/>
      <c r="CJ10" s="764"/>
      <c r="CK10" s="764"/>
      <c r="CL10" s="765"/>
      <c r="CM10" s="763">
        <v>125</v>
      </c>
      <c r="CN10" s="764"/>
      <c r="CO10" s="764"/>
      <c r="CP10" s="764"/>
      <c r="CQ10" s="765"/>
      <c r="CR10" s="763">
        <v>0</v>
      </c>
      <c r="CS10" s="764"/>
      <c r="CT10" s="764"/>
      <c r="CU10" s="764"/>
      <c r="CV10" s="765"/>
      <c r="CW10" s="763" t="s">
        <v>489</v>
      </c>
      <c r="CX10" s="764"/>
      <c r="CY10" s="764"/>
      <c r="CZ10" s="764"/>
      <c r="DA10" s="765"/>
      <c r="DB10" s="763" t="s">
        <v>489</v>
      </c>
      <c r="DC10" s="764"/>
      <c r="DD10" s="764"/>
      <c r="DE10" s="764"/>
      <c r="DF10" s="765"/>
      <c r="DG10" s="763" t="s">
        <v>489</v>
      </c>
      <c r="DH10" s="764"/>
      <c r="DI10" s="764"/>
      <c r="DJ10" s="764"/>
      <c r="DK10" s="765"/>
      <c r="DL10" s="763" t="s">
        <v>489</v>
      </c>
      <c r="DM10" s="764"/>
      <c r="DN10" s="764"/>
      <c r="DO10" s="764"/>
      <c r="DP10" s="765"/>
      <c r="DQ10" s="763" t="s">
        <v>489</v>
      </c>
      <c r="DR10" s="764"/>
      <c r="DS10" s="764"/>
      <c r="DT10" s="764"/>
      <c r="DU10" s="765"/>
      <c r="DV10" s="760"/>
      <c r="DW10" s="761"/>
      <c r="DX10" s="761"/>
      <c r="DY10" s="761"/>
      <c r="DZ10" s="766"/>
      <c r="EA10" s="216"/>
    </row>
    <row r="11" spans="1:131" s="217" customFormat="1" ht="26.25" customHeight="1" x14ac:dyDescent="0.15">
      <c r="A11" s="220">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0">
        <v>5</v>
      </c>
      <c r="BR11" s="221"/>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6"/>
    </row>
    <row r="12" spans="1:131" s="217" customFormat="1" ht="26.25" customHeight="1" x14ac:dyDescent="0.15">
      <c r="A12" s="220">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0">
        <v>6</v>
      </c>
      <c r="BR12" s="221"/>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6"/>
    </row>
    <row r="13" spans="1:131" s="217" customFormat="1" ht="26.25" customHeight="1" x14ac:dyDescent="0.15">
      <c r="A13" s="220">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0">
        <v>7</v>
      </c>
      <c r="BR13" s="221"/>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6"/>
    </row>
    <row r="14" spans="1:131" s="217" customFormat="1" ht="26.25" customHeight="1" x14ac:dyDescent="0.15">
      <c r="A14" s="220">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0">
        <v>8</v>
      </c>
      <c r="BR14" s="221"/>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6"/>
    </row>
    <row r="15" spans="1:131" s="217" customFormat="1" ht="26.25" customHeight="1" x14ac:dyDescent="0.15">
      <c r="A15" s="220">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0">
        <v>9</v>
      </c>
      <c r="BR15" s="221"/>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6"/>
    </row>
    <row r="16" spans="1:131" s="217" customFormat="1" ht="26.25" customHeight="1" x14ac:dyDescent="0.15">
      <c r="A16" s="220">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0">
        <v>10</v>
      </c>
      <c r="BR16" s="221"/>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6"/>
    </row>
    <row r="17" spans="1:131" s="217" customFormat="1" ht="26.25" customHeight="1" x14ac:dyDescent="0.15">
      <c r="A17" s="220">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0">
        <v>11</v>
      </c>
      <c r="BR17" s="221"/>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6"/>
    </row>
    <row r="18" spans="1:131" s="217" customFormat="1" ht="26.25" customHeight="1" x14ac:dyDescent="0.15">
      <c r="A18" s="220">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0">
        <v>12</v>
      </c>
      <c r="BR18" s="221"/>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6"/>
    </row>
    <row r="19" spans="1:131" s="217" customFormat="1" ht="26.25" customHeight="1" x14ac:dyDescent="0.15">
      <c r="A19" s="220">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0">
        <v>13</v>
      </c>
      <c r="BR19" s="221"/>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6"/>
    </row>
    <row r="20" spans="1:131" s="217" customFormat="1" ht="26.25" customHeight="1" x14ac:dyDescent="0.15">
      <c r="A20" s="220">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0">
        <v>14</v>
      </c>
      <c r="BR20" s="221"/>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6"/>
    </row>
    <row r="21" spans="1:131" s="217" customFormat="1" ht="26.25" customHeight="1" thickBot="1" x14ac:dyDescent="0.2">
      <c r="A21" s="220">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0">
        <v>15</v>
      </c>
      <c r="BR21" s="221"/>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6"/>
    </row>
    <row r="22" spans="1:131" s="217" customFormat="1" ht="26.25" customHeight="1" x14ac:dyDescent="0.15">
      <c r="A22" s="220">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376</v>
      </c>
      <c r="BA22" s="793"/>
      <c r="BB22" s="793"/>
      <c r="BC22" s="793"/>
      <c r="BD22" s="794"/>
      <c r="BE22" s="215"/>
      <c r="BF22" s="215"/>
      <c r="BG22" s="215"/>
      <c r="BH22" s="215"/>
      <c r="BI22" s="215"/>
      <c r="BJ22" s="215"/>
      <c r="BK22" s="215"/>
      <c r="BL22" s="215"/>
      <c r="BM22" s="215"/>
      <c r="BN22" s="215"/>
      <c r="BO22" s="215"/>
      <c r="BP22" s="215"/>
      <c r="BQ22" s="220">
        <v>16</v>
      </c>
      <c r="BR22" s="221"/>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6"/>
    </row>
    <row r="23" spans="1:131" s="217" customFormat="1" ht="26.25" customHeight="1" thickBot="1" x14ac:dyDescent="0.2">
      <c r="A23" s="222" t="s">
        <v>377</v>
      </c>
      <c r="B23" s="776" t="s">
        <v>378</v>
      </c>
      <c r="C23" s="777"/>
      <c r="D23" s="777"/>
      <c r="E23" s="777"/>
      <c r="F23" s="777"/>
      <c r="G23" s="777"/>
      <c r="H23" s="777"/>
      <c r="I23" s="777"/>
      <c r="J23" s="777"/>
      <c r="K23" s="777"/>
      <c r="L23" s="777"/>
      <c r="M23" s="777"/>
      <c r="N23" s="777"/>
      <c r="O23" s="777"/>
      <c r="P23" s="778"/>
      <c r="Q23" s="779">
        <v>64170</v>
      </c>
      <c r="R23" s="780"/>
      <c r="S23" s="780"/>
      <c r="T23" s="780"/>
      <c r="U23" s="780"/>
      <c r="V23" s="780">
        <v>62800</v>
      </c>
      <c r="W23" s="780"/>
      <c r="X23" s="780"/>
      <c r="Y23" s="780"/>
      <c r="Z23" s="780"/>
      <c r="AA23" s="780">
        <v>1370</v>
      </c>
      <c r="AB23" s="780"/>
      <c r="AC23" s="780"/>
      <c r="AD23" s="780"/>
      <c r="AE23" s="781"/>
      <c r="AF23" s="782">
        <v>707</v>
      </c>
      <c r="AG23" s="780"/>
      <c r="AH23" s="780"/>
      <c r="AI23" s="780"/>
      <c r="AJ23" s="783"/>
      <c r="AK23" s="784"/>
      <c r="AL23" s="785"/>
      <c r="AM23" s="785"/>
      <c r="AN23" s="785"/>
      <c r="AO23" s="785"/>
      <c r="AP23" s="780">
        <v>38967</v>
      </c>
      <c r="AQ23" s="780"/>
      <c r="AR23" s="780"/>
      <c r="AS23" s="780"/>
      <c r="AT23" s="780"/>
      <c r="AU23" s="796"/>
      <c r="AV23" s="796"/>
      <c r="AW23" s="796"/>
      <c r="AX23" s="796"/>
      <c r="AY23" s="797"/>
      <c r="AZ23" s="798" t="s">
        <v>121</v>
      </c>
      <c r="BA23" s="799"/>
      <c r="BB23" s="799"/>
      <c r="BC23" s="799"/>
      <c r="BD23" s="800"/>
      <c r="BE23" s="215"/>
      <c r="BF23" s="215"/>
      <c r="BG23" s="215"/>
      <c r="BH23" s="215"/>
      <c r="BI23" s="215"/>
      <c r="BJ23" s="215"/>
      <c r="BK23" s="215"/>
      <c r="BL23" s="215"/>
      <c r="BM23" s="215"/>
      <c r="BN23" s="215"/>
      <c r="BO23" s="215"/>
      <c r="BP23" s="215"/>
      <c r="BQ23" s="220">
        <v>17</v>
      </c>
      <c r="BR23" s="221"/>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6"/>
    </row>
    <row r="24" spans="1:131" s="217" customFormat="1" ht="26.25" customHeight="1" x14ac:dyDescent="0.15">
      <c r="A24" s="795" t="s">
        <v>379</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0">
        <v>18</v>
      </c>
      <c r="BR24" s="221"/>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6"/>
    </row>
    <row r="25" spans="1:131" ht="26.25" customHeight="1" thickBot="1" x14ac:dyDescent="0.2">
      <c r="A25" s="712" t="s">
        <v>380</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3"/>
      <c r="BP25" s="223"/>
      <c r="BQ25" s="220">
        <v>19</v>
      </c>
      <c r="BR25" s="221"/>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15">
      <c r="A26" s="714" t="s">
        <v>357</v>
      </c>
      <c r="B26" s="715"/>
      <c r="C26" s="715"/>
      <c r="D26" s="715"/>
      <c r="E26" s="715"/>
      <c r="F26" s="715"/>
      <c r="G26" s="715"/>
      <c r="H26" s="715"/>
      <c r="I26" s="715"/>
      <c r="J26" s="715"/>
      <c r="K26" s="715"/>
      <c r="L26" s="715"/>
      <c r="M26" s="715"/>
      <c r="N26" s="715"/>
      <c r="O26" s="715"/>
      <c r="P26" s="716"/>
      <c r="Q26" s="720" t="s">
        <v>381</v>
      </c>
      <c r="R26" s="721"/>
      <c r="S26" s="721"/>
      <c r="T26" s="721"/>
      <c r="U26" s="722"/>
      <c r="V26" s="720" t="s">
        <v>382</v>
      </c>
      <c r="W26" s="721"/>
      <c r="X26" s="721"/>
      <c r="Y26" s="721"/>
      <c r="Z26" s="722"/>
      <c r="AA26" s="720" t="s">
        <v>383</v>
      </c>
      <c r="AB26" s="721"/>
      <c r="AC26" s="721"/>
      <c r="AD26" s="721"/>
      <c r="AE26" s="721"/>
      <c r="AF26" s="801" t="s">
        <v>384</v>
      </c>
      <c r="AG26" s="802"/>
      <c r="AH26" s="802"/>
      <c r="AI26" s="802"/>
      <c r="AJ26" s="803"/>
      <c r="AK26" s="721" t="s">
        <v>385</v>
      </c>
      <c r="AL26" s="721"/>
      <c r="AM26" s="721"/>
      <c r="AN26" s="721"/>
      <c r="AO26" s="722"/>
      <c r="AP26" s="720" t="s">
        <v>386</v>
      </c>
      <c r="AQ26" s="721"/>
      <c r="AR26" s="721"/>
      <c r="AS26" s="721"/>
      <c r="AT26" s="722"/>
      <c r="AU26" s="720" t="s">
        <v>387</v>
      </c>
      <c r="AV26" s="721"/>
      <c r="AW26" s="721"/>
      <c r="AX26" s="721"/>
      <c r="AY26" s="722"/>
      <c r="AZ26" s="720" t="s">
        <v>388</v>
      </c>
      <c r="BA26" s="721"/>
      <c r="BB26" s="721"/>
      <c r="BC26" s="721"/>
      <c r="BD26" s="722"/>
      <c r="BE26" s="720" t="s">
        <v>364</v>
      </c>
      <c r="BF26" s="721"/>
      <c r="BG26" s="721"/>
      <c r="BH26" s="721"/>
      <c r="BI26" s="727"/>
      <c r="BJ26" s="214"/>
      <c r="BK26" s="214"/>
      <c r="BL26" s="214"/>
      <c r="BM26" s="214"/>
      <c r="BN26" s="214"/>
      <c r="BO26" s="223"/>
      <c r="BP26" s="223"/>
      <c r="BQ26" s="220">
        <v>20</v>
      </c>
      <c r="BR26" s="221"/>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3"/>
      <c r="BP27" s="223"/>
      <c r="BQ27" s="220">
        <v>21</v>
      </c>
      <c r="BR27" s="221"/>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15">
      <c r="A28" s="224">
        <v>1</v>
      </c>
      <c r="B28" s="736" t="s">
        <v>389</v>
      </c>
      <c r="C28" s="737"/>
      <c r="D28" s="737"/>
      <c r="E28" s="737"/>
      <c r="F28" s="737"/>
      <c r="G28" s="737"/>
      <c r="H28" s="737"/>
      <c r="I28" s="737"/>
      <c r="J28" s="737"/>
      <c r="K28" s="737"/>
      <c r="L28" s="737"/>
      <c r="M28" s="737"/>
      <c r="N28" s="737"/>
      <c r="O28" s="737"/>
      <c r="P28" s="738"/>
      <c r="Q28" s="809">
        <v>12794</v>
      </c>
      <c r="R28" s="810"/>
      <c r="S28" s="810"/>
      <c r="T28" s="810"/>
      <c r="U28" s="810"/>
      <c r="V28" s="810">
        <v>12696</v>
      </c>
      <c r="W28" s="810"/>
      <c r="X28" s="810"/>
      <c r="Y28" s="810"/>
      <c r="Z28" s="810"/>
      <c r="AA28" s="810">
        <v>97</v>
      </c>
      <c r="AB28" s="810"/>
      <c r="AC28" s="810"/>
      <c r="AD28" s="810"/>
      <c r="AE28" s="811"/>
      <c r="AF28" s="812">
        <v>97</v>
      </c>
      <c r="AG28" s="810"/>
      <c r="AH28" s="810"/>
      <c r="AI28" s="810"/>
      <c r="AJ28" s="813"/>
      <c r="AK28" s="814">
        <v>1274</v>
      </c>
      <c r="AL28" s="815"/>
      <c r="AM28" s="815"/>
      <c r="AN28" s="815"/>
      <c r="AO28" s="815"/>
      <c r="AP28" s="815" t="s">
        <v>489</v>
      </c>
      <c r="AQ28" s="815"/>
      <c r="AR28" s="815"/>
      <c r="AS28" s="815"/>
      <c r="AT28" s="815"/>
      <c r="AU28" s="815" t="s">
        <v>489</v>
      </c>
      <c r="AV28" s="815"/>
      <c r="AW28" s="815"/>
      <c r="AX28" s="815"/>
      <c r="AY28" s="815"/>
      <c r="AZ28" s="816" t="s">
        <v>489</v>
      </c>
      <c r="BA28" s="816"/>
      <c r="BB28" s="816"/>
      <c r="BC28" s="816"/>
      <c r="BD28" s="816"/>
      <c r="BE28" s="807"/>
      <c r="BF28" s="807"/>
      <c r="BG28" s="807"/>
      <c r="BH28" s="807"/>
      <c r="BI28" s="808"/>
      <c r="BJ28" s="214"/>
      <c r="BK28" s="214"/>
      <c r="BL28" s="214"/>
      <c r="BM28" s="214"/>
      <c r="BN28" s="214"/>
      <c r="BO28" s="223"/>
      <c r="BP28" s="223"/>
      <c r="BQ28" s="220">
        <v>22</v>
      </c>
      <c r="BR28" s="221"/>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15">
      <c r="A29" s="224">
        <v>2</v>
      </c>
      <c r="B29" s="767" t="s">
        <v>390</v>
      </c>
      <c r="C29" s="768"/>
      <c r="D29" s="768"/>
      <c r="E29" s="768"/>
      <c r="F29" s="768"/>
      <c r="G29" s="768"/>
      <c r="H29" s="768"/>
      <c r="I29" s="768"/>
      <c r="J29" s="768"/>
      <c r="K29" s="768"/>
      <c r="L29" s="768"/>
      <c r="M29" s="768"/>
      <c r="N29" s="768"/>
      <c r="O29" s="768"/>
      <c r="P29" s="769"/>
      <c r="Q29" s="770">
        <v>14136</v>
      </c>
      <c r="R29" s="771"/>
      <c r="S29" s="771"/>
      <c r="T29" s="771"/>
      <c r="U29" s="771"/>
      <c r="V29" s="771">
        <v>13767</v>
      </c>
      <c r="W29" s="771"/>
      <c r="X29" s="771"/>
      <c r="Y29" s="771"/>
      <c r="Z29" s="771"/>
      <c r="AA29" s="771">
        <v>369</v>
      </c>
      <c r="AB29" s="771"/>
      <c r="AC29" s="771"/>
      <c r="AD29" s="771"/>
      <c r="AE29" s="772"/>
      <c r="AF29" s="773">
        <v>369</v>
      </c>
      <c r="AG29" s="774"/>
      <c r="AH29" s="774"/>
      <c r="AI29" s="774"/>
      <c r="AJ29" s="775"/>
      <c r="AK29" s="821">
        <v>2177</v>
      </c>
      <c r="AL29" s="817"/>
      <c r="AM29" s="817"/>
      <c r="AN29" s="817"/>
      <c r="AO29" s="817"/>
      <c r="AP29" s="817" t="s">
        <v>489</v>
      </c>
      <c r="AQ29" s="817"/>
      <c r="AR29" s="817"/>
      <c r="AS29" s="817"/>
      <c r="AT29" s="817"/>
      <c r="AU29" s="817" t="s">
        <v>489</v>
      </c>
      <c r="AV29" s="817"/>
      <c r="AW29" s="817"/>
      <c r="AX29" s="817"/>
      <c r="AY29" s="817"/>
      <c r="AZ29" s="818" t="s">
        <v>489</v>
      </c>
      <c r="BA29" s="818"/>
      <c r="BB29" s="818"/>
      <c r="BC29" s="818"/>
      <c r="BD29" s="818"/>
      <c r="BE29" s="819"/>
      <c r="BF29" s="819"/>
      <c r="BG29" s="819"/>
      <c r="BH29" s="819"/>
      <c r="BI29" s="820"/>
      <c r="BJ29" s="214"/>
      <c r="BK29" s="214"/>
      <c r="BL29" s="214"/>
      <c r="BM29" s="214"/>
      <c r="BN29" s="214"/>
      <c r="BO29" s="223"/>
      <c r="BP29" s="223"/>
      <c r="BQ29" s="220">
        <v>23</v>
      </c>
      <c r="BR29" s="221"/>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15">
      <c r="A30" s="224">
        <v>3</v>
      </c>
      <c r="B30" s="767" t="s">
        <v>391</v>
      </c>
      <c r="C30" s="768"/>
      <c r="D30" s="768"/>
      <c r="E30" s="768"/>
      <c r="F30" s="768"/>
      <c r="G30" s="768"/>
      <c r="H30" s="768"/>
      <c r="I30" s="768"/>
      <c r="J30" s="768"/>
      <c r="K30" s="768"/>
      <c r="L30" s="768"/>
      <c r="M30" s="768"/>
      <c r="N30" s="768"/>
      <c r="O30" s="768"/>
      <c r="P30" s="769"/>
      <c r="Q30" s="770">
        <v>2398</v>
      </c>
      <c r="R30" s="771"/>
      <c r="S30" s="771"/>
      <c r="T30" s="771"/>
      <c r="U30" s="771"/>
      <c r="V30" s="771">
        <v>2389</v>
      </c>
      <c r="W30" s="771"/>
      <c r="X30" s="771"/>
      <c r="Y30" s="771"/>
      <c r="Z30" s="771"/>
      <c r="AA30" s="771">
        <v>9</v>
      </c>
      <c r="AB30" s="771"/>
      <c r="AC30" s="771"/>
      <c r="AD30" s="771"/>
      <c r="AE30" s="772"/>
      <c r="AF30" s="773">
        <v>9</v>
      </c>
      <c r="AG30" s="774"/>
      <c r="AH30" s="774"/>
      <c r="AI30" s="774"/>
      <c r="AJ30" s="775"/>
      <c r="AK30" s="821">
        <v>581</v>
      </c>
      <c r="AL30" s="817"/>
      <c r="AM30" s="817"/>
      <c r="AN30" s="817"/>
      <c r="AO30" s="817"/>
      <c r="AP30" s="817" t="s">
        <v>489</v>
      </c>
      <c r="AQ30" s="817"/>
      <c r="AR30" s="817"/>
      <c r="AS30" s="817"/>
      <c r="AT30" s="817"/>
      <c r="AU30" s="817" t="s">
        <v>489</v>
      </c>
      <c r="AV30" s="817"/>
      <c r="AW30" s="817"/>
      <c r="AX30" s="817"/>
      <c r="AY30" s="817"/>
      <c r="AZ30" s="818" t="s">
        <v>489</v>
      </c>
      <c r="BA30" s="818"/>
      <c r="BB30" s="818"/>
      <c r="BC30" s="818"/>
      <c r="BD30" s="818"/>
      <c r="BE30" s="819"/>
      <c r="BF30" s="819"/>
      <c r="BG30" s="819"/>
      <c r="BH30" s="819"/>
      <c r="BI30" s="820"/>
      <c r="BJ30" s="214"/>
      <c r="BK30" s="214"/>
      <c r="BL30" s="214"/>
      <c r="BM30" s="214"/>
      <c r="BN30" s="214"/>
      <c r="BO30" s="223"/>
      <c r="BP30" s="223"/>
      <c r="BQ30" s="220">
        <v>24</v>
      </c>
      <c r="BR30" s="221"/>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15">
      <c r="A31" s="224">
        <v>4</v>
      </c>
      <c r="B31" s="767" t="s">
        <v>392</v>
      </c>
      <c r="C31" s="768"/>
      <c r="D31" s="768"/>
      <c r="E31" s="768"/>
      <c r="F31" s="768"/>
      <c r="G31" s="768"/>
      <c r="H31" s="768"/>
      <c r="I31" s="768"/>
      <c r="J31" s="768"/>
      <c r="K31" s="768"/>
      <c r="L31" s="768"/>
      <c r="M31" s="768"/>
      <c r="N31" s="768"/>
      <c r="O31" s="768"/>
      <c r="P31" s="769"/>
      <c r="Q31" s="770">
        <v>2315</v>
      </c>
      <c r="R31" s="771"/>
      <c r="S31" s="771"/>
      <c r="T31" s="771"/>
      <c r="U31" s="771"/>
      <c r="V31" s="771">
        <v>2229</v>
      </c>
      <c r="W31" s="771"/>
      <c r="X31" s="771"/>
      <c r="Y31" s="771"/>
      <c r="Z31" s="771"/>
      <c r="AA31" s="771">
        <v>87</v>
      </c>
      <c r="AB31" s="771"/>
      <c r="AC31" s="771"/>
      <c r="AD31" s="771"/>
      <c r="AE31" s="772"/>
      <c r="AF31" s="773">
        <v>1447</v>
      </c>
      <c r="AG31" s="774"/>
      <c r="AH31" s="774"/>
      <c r="AI31" s="774"/>
      <c r="AJ31" s="775"/>
      <c r="AK31" s="821">
        <v>16</v>
      </c>
      <c r="AL31" s="817"/>
      <c r="AM31" s="817"/>
      <c r="AN31" s="817"/>
      <c r="AO31" s="817"/>
      <c r="AP31" s="817">
        <v>2917</v>
      </c>
      <c r="AQ31" s="817"/>
      <c r="AR31" s="817"/>
      <c r="AS31" s="817"/>
      <c r="AT31" s="817"/>
      <c r="AU31" s="817">
        <v>12</v>
      </c>
      <c r="AV31" s="817"/>
      <c r="AW31" s="817"/>
      <c r="AX31" s="817"/>
      <c r="AY31" s="817"/>
      <c r="AZ31" s="818" t="s">
        <v>489</v>
      </c>
      <c r="BA31" s="818"/>
      <c r="BB31" s="818"/>
      <c r="BC31" s="818"/>
      <c r="BD31" s="818"/>
      <c r="BE31" s="819" t="s">
        <v>393</v>
      </c>
      <c r="BF31" s="819"/>
      <c r="BG31" s="819"/>
      <c r="BH31" s="819"/>
      <c r="BI31" s="820"/>
      <c r="BJ31" s="214"/>
      <c r="BK31" s="214"/>
      <c r="BL31" s="214"/>
      <c r="BM31" s="214"/>
      <c r="BN31" s="214"/>
      <c r="BO31" s="223"/>
      <c r="BP31" s="223"/>
      <c r="BQ31" s="220">
        <v>25</v>
      </c>
      <c r="BR31" s="221"/>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15">
      <c r="A32" s="224">
        <v>5</v>
      </c>
      <c r="B32" s="767" t="s">
        <v>394</v>
      </c>
      <c r="C32" s="768"/>
      <c r="D32" s="768"/>
      <c r="E32" s="768"/>
      <c r="F32" s="768"/>
      <c r="G32" s="768"/>
      <c r="H32" s="768"/>
      <c r="I32" s="768"/>
      <c r="J32" s="768"/>
      <c r="K32" s="768"/>
      <c r="L32" s="768"/>
      <c r="M32" s="768"/>
      <c r="N32" s="768"/>
      <c r="O32" s="768"/>
      <c r="P32" s="769"/>
      <c r="Q32" s="770">
        <v>1807</v>
      </c>
      <c r="R32" s="771"/>
      <c r="S32" s="771"/>
      <c r="T32" s="771"/>
      <c r="U32" s="771"/>
      <c r="V32" s="771">
        <v>1985</v>
      </c>
      <c r="W32" s="771"/>
      <c r="X32" s="771"/>
      <c r="Y32" s="771"/>
      <c r="Z32" s="771"/>
      <c r="AA32" s="771">
        <v>-178</v>
      </c>
      <c r="AB32" s="771"/>
      <c r="AC32" s="771"/>
      <c r="AD32" s="771"/>
      <c r="AE32" s="772"/>
      <c r="AF32" s="773" t="s">
        <v>121</v>
      </c>
      <c r="AG32" s="774"/>
      <c r="AH32" s="774"/>
      <c r="AI32" s="774"/>
      <c r="AJ32" s="775"/>
      <c r="AK32" s="821">
        <v>211</v>
      </c>
      <c r="AL32" s="817"/>
      <c r="AM32" s="817"/>
      <c r="AN32" s="817"/>
      <c r="AO32" s="817"/>
      <c r="AP32" s="817">
        <v>8957</v>
      </c>
      <c r="AQ32" s="817"/>
      <c r="AR32" s="817"/>
      <c r="AS32" s="817"/>
      <c r="AT32" s="817"/>
      <c r="AU32" s="817">
        <v>1962</v>
      </c>
      <c r="AV32" s="817"/>
      <c r="AW32" s="817"/>
      <c r="AX32" s="817"/>
      <c r="AY32" s="817"/>
      <c r="AZ32" s="818" t="s">
        <v>489</v>
      </c>
      <c r="BA32" s="818"/>
      <c r="BB32" s="818"/>
      <c r="BC32" s="818"/>
      <c r="BD32" s="818"/>
      <c r="BE32" s="819" t="s">
        <v>393</v>
      </c>
      <c r="BF32" s="819"/>
      <c r="BG32" s="819"/>
      <c r="BH32" s="819"/>
      <c r="BI32" s="820"/>
      <c r="BJ32" s="214"/>
      <c r="BK32" s="214"/>
      <c r="BL32" s="214"/>
      <c r="BM32" s="214"/>
      <c r="BN32" s="214"/>
      <c r="BO32" s="223"/>
      <c r="BP32" s="223"/>
      <c r="BQ32" s="220">
        <v>26</v>
      </c>
      <c r="BR32" s="221"/>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15">
      <c r="A33" s="224">
        <v>6</v>
      </c>
      <c r="B33" s="767" t="s">
        <v>395</v>
      </c>
      <c r="C33" s="768"/>
      <c r="D33" s="768"/>
      <c r="E33" s="768"/>
      <c r="F33" s="768"/>
      <c r="G33" s="768"/>
      <c r="H33" s="768"/>
      <c r="I33" s="768"/>
      <c r="J33" s="768"/>
      <c r="K33" s="768"/>
      <c r="L33" s="768"/>
      <c r="M33" s="768"/>
      <c r="N33" s="768"/>
      <c r="O33" s="768"/>
      <c r="P33" s="769"/>
      <c r="Q33" s="770">
        <v>40576</v>
      </c>
      <c r="R33" s="771"/>
      <c r="S33" s="771"/>
      <c r="T33" s="771"/>
      <c r="U33" s="771"/>
      <c r="V33" s="771">
        <v>38761</v>
      </c>
      <c r="W33" s="771"/>
      <c r="X33" s="771"/>
      <c r="Y33" s="771"/>
      <c r="Z33" s="771"/>
      <c r="AA33" s="771">
        <v>1816</v>
      </c>
      <c r="AB33" s="771"/>
      <c r="AC33" s="771"/>
      <c r="AD33" s="771"/>
      <c r="AE33" s="772"/>
      <c r="AF33" s="773">
        <v>3013</v>
      </c>
      <c r="AG33" s="774"/>
      <c r="AH33" s="774"/>
      <c r="AI33" s="774"/>
      <c r="AJ33" s="775"/>
      <c r="AK33" s="821" t="s">
        <v>489</v>
      </c>
      <c r="AL33" s="817"/>
      <c r="AM33" s="817"/>
      <c r="AN33" s="817"/>
      <c r="AO33" s="817"/>
      <c r="AP33" s="817" t="s">
        <v>489</v>
      </c>
      <c r="AQ33" s="817"/>
      <c r="AR33" s="817"/>
      <c r="AS33" s="817"/>
      <c r="AT33" s="817"/>
      <c r="AU33" s="817" t="s">
        <v>489</v>
      </c>
      <c r="AV33" s="817"/>
      <c r="AW33" s="817"/>
      <c r="AX33" s="817"/>
      <c r="AY33" s="817"/>
      <c r="AZ33" s="818" t="s">
        <v>489</v>
      </c>
      <c r="BA33" s="818"/>
      <c r="BB33" s="818"/>
      <c r="BC33" s="818"/>
      <c r="BD33" s="818"/>
      <c r="BE33" s="819" t="s">
        <v>393</v>
      </c>
      <c r="BF33" s="819"/>
      <c r="BG33" s="819"/>
      <c r="BH33" s="819"/>
      <c r="BI33" s="820"/>
      <c r="BJ33" s="214"/>
      <c r="BK33" s="214"/>
      <c r="BL33" s="214"/>
      <c r="BM33" s="214"/>
      <c r="BN33" s="214"/>
      <c r="BO33" s="223"/>
      <c r="BP33" s="223"/>
      <c r="BQ33" s="220">
        <v>27</v>
      </c>
      <c r="BR33" s="221"/>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15">
      <c r="A34" s="224">
        <v>7</v>
      </c>
      <c r="B34" s="767" t="s">
        <v>396</v>
      </c>
      <c r="C34" s="768"/>
      <c r="D34" s="768"/>
      <c r="E34" s="768"/>
      <c r="F34" s="768"/>
      <c r="G34" s="768"/>
      <c r="H34" s="768"/>
      <c r="I34" s="768"/>
      <c r="J34" s="768"/>
      <c r="K34" s="768"/>
      <c r="L34" s="768"/>
      <c r="M34" s="768"/>
      <c r="N34" s="768"/>
      <c r="O34" s="768"/>
      <c r="P34" s="769"/>
      <c r="Q34" s="770">
        <v>42</v>
      </c>
      <c r="R34" s="771"/>
      <c r="S34" s="771"/>
      <c r="T34" s="771"/>
      <c r="U34" s="771"/>
      <c r="V34" s="771">
        <v>42</v>
      </c>
      <c r="W34" s="771"/>
      <c r="X34" s="771"/>
      <c r="Y34" s="771"/>
      <c r="Z34" s="771"/>
      <c r="AA34" s="771" t="s">
        <v>489</v>
      </c>
      <c r="AB34" s="771"/>
      <c r="AC34" s="771"/>
      <c r="AD34" s="771"/>
      <c r="AE34" s="772"/>
      <c r="AF34" s="773" t="s">
        <v>121</v>
      </c>
      <c r="AG34" s="774"/>
      <c r="AH34" s="774"/>
      <c r="AI34" s="774"/>
      <c r="AJ34" s="775"/>
      <c r="AK34" s="821">
        <v>9</v>
      </c>
      <c r="AL34" s="817"/>
      <c r="AM34" s="817"/>
      <c r="AN34" s="817"/>
      <c r="AO34" s="817"/>
      <c r="AP34" s="817" t="s">
        <v>489</v>
      </c>
      <c r="AQ34" s="817"/>
      <c r="AR34" s="817"/>
      <c r="AS34" s="817"/>
      <c r="AT34" s="817"/>
      <c r="AU34" s="817" t="s">
        <v>489</v>
      </c>
      <c r="AV34" s="817"/>
      <c r="AW34" s="817"/>
      <c r="AX34" s="817"/>
      <c r="AY34" s="817"/>
      <c r="AZ34" s="818" t="s">
        <v>489</v>
      </c>
      <c r="BA34" s="818"/>
      <c r="BB34" s="818"/>
      <c r="BC34" s="818"/>
      <c r="BD34" s="818"/>
      <c r="BE34" s="819" t="s">
        <v>397</v>
      </c>
      <c r="BF34" s="819"/>
      <c r="BG34" s="819"/>
      <c r="BH34" s="819"/>
      <c r="BI34" s="820"/>
      <c r="BJ34" s="214"/>
      <c r="BK34" s="214"/>
      <c r="BL34" s="214"/>
      <c r="BM34" s="214"/>
      <c r="BN34" s="214"/>
      <c r="BO34" s="223"/>
      <c r="BP34" s="223"/>
      <c r="BQ34" s="220">
        <v>28</v>
      </c>
      <c r="BR34" s="221"/>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15">
      <c r="A35" s="224">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3"/>
      <c r="BP35" s="223"/>
      <c r="BQ35" s="220">
        <v>29</v>
      </c>
      <c r="BR35" s="221"/>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15">
      <c r="A36" s="224">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3"/>
      <c r="BP36" s="223"/>
      <c r="BQ36" s="220">
        <v>30</v>
      </c>
      <c r="BR36" s="221"/>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15">
      <c r="A37" s="224">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3"/>
      <c r="BP37" s="223"/>
      <c r="BQ37" s="220">
        <v>31</v>
      </c>
      <c r="BR37" s="221"/>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15">
      <c r="A38" s="224">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3"/>
      <c r="BP38" s="223"/>
      <c r="BQ38" s="220">
        <v>32</v>
      </c>
      <c r="BR38" s="221"/>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15">
      <c r="A39" s="224">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3"/>
      <c r="BP39" s="223"/>
      <c r="BQ39" s="220">
        <v>33</v>
      </c>
      <c r="BR39" s="221"/>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15">
      <c r="A40" s="220">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3"/>
      <c r="BP40" s="223"/>
      <c r="BQ40" s="220">
        <v>34</v>
      </c>
      <c r="BR40" s="221"/>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15">
      <c r="A41" s="220">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3"/>
      <c r="BP41" s="223"/>
      <c r="BQ41" s="220">
        <v>35</v>
      </c>
      <c r="BR41" s="221"/>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15">
      <c r="A42" s="220">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3"/>
      <c r="BP42" s="223"/>
      <c r="BQ42" s="220">
        <v>36</v>
      </c>
      <c r="BR42" s="221"/>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15">
      <c r="A43" s="220">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3"/>
      <c r="BP43" s="223"/>
      <c r="BQ43" s="220">
        <v>37</v>
      </c>
      <c r="BR43" s="221"/>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15">
      <c r="A44" s="220">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3"/>
      <c r="BP44" s="223"/>
      <c r="BQ44" s="220">
        <v>38</v>
      </c>
      <c r="BR44" s="221"/>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15">
      <c r="A45" s="220">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3"/>
      <c r="BP45" s="223"/>
      <c r="BQ45" s="220">
        <v>39</v>
      </c>
      <c r="BR45" s="221"/>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15">
      <c r="A46" s="220">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3"/>
      <c r="BP46" s="223"/>
      <c r="BQ46" s="220">
        <v>40</v>
      </c>
      <c r="BR46" s="221"/>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15">
      <c r="A47" s="220">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3"/>
      <c r="BP47" s="223"/>
      <c r="BQ47" s="220">
        <v>41</v>
      </c>
      <c r="BR47" s="221"/>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15">
      <c r="A48" s="220">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3"/>
      <c r="BP48" s="223"/>
      <c r="BQ48" s="220">
        <v>42</v>
      </c>
      <c r="BR48" s="221"/>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15">
      <c r="A49" s="220">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3"/>
      <c r="BP49" s="223"/>
      <c r="BQ49" s="220">
        <v>43</v>
      </c>
      <c r="BR49" s="221"/>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15">
      <c r="A50" s="220">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3"/>
      <c r="BP50" s="223"/>
      <c r="BQ50" s="220">
        <v>44</v>
      </c>
      <c r="BR50" s="221"/>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15">
      <c r="A51" s="220">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3"/>
      <c r="BP51" s="223"/>
      <c r="BQ51" s="220">
        <v>45</v>
      </c>
      <c r="BR51" s="221"/>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15">
      <c r="A52" s="220">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3"/>
      <c r="BP52" s="223"/>
      <c r="BQ52" s="220">
        <v>46</v>
      </c>
      <c r="BR52" s="221"/>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15">
      <c r="A53" s="220">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3"/>
      <c r="BP53" s="223"/>
      <c r="BQ53" s="220">
        <v>47</v>
      </c>
      <c r="BR53" s="221"/>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15">
      <c r="A54" s="220">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3"/>
      <c r="BP54" s="223"/>
      <c r="BQ54" s="220">
        <v>48</v>
      </c>
      <c r="BR54" s="221"/>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15">
      <c r="A55" s="220">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3"/>
      <c r="BP55" s="223"/>
      <c r="BQ55" s="220">
        <v>49</v>
      </c>
      <c r="BR55" s="221"/>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15">
      <c r="A56" s="220">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3"/>
      <c r="BP56" s="223"/>
      <c r="BQ56" s="220">
        <v>50</v>
      </c>
      <c r="BR56" s="221"/>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15">
      <c r="A57" s="220">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3"/>
      <c r="BP57" s="223"/>
      <c r="BQ57" s="220">
        <v>51</v>
      </c>
      <c r="BR57" s="221"/>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15">
      <c r="A58" s="220">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3"/>
      <c r="BP58" s="223"/>
      <c r="BQ58" s="220">
        <v>52</v>
      </c>
      <c r="BR58" s="221"/>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15">
      <c r="A59" s="220">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3"/>
      <c r="BP59" s="223"/>
      <c r="BQ59" s="220">
        <v>53</v>
      </c>
      <c r="BR59" s="221"/>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15">
      <c r="A60" s="220">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3"/>
      <c r="BP60" s="223"/>
      <c r="BQ60" s="220">
        <v>54</v>
      </c>
      <c r="BR60" s="221"/>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
      <c r="A61" s="220">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3"/>
      <c r="BP61" s="223"/>
      <c r="BQ61" s="220">
        <v>55</v>
      </c>
      <c r="BR61" s="221"/>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15">
      <c r="A62" s="220">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398</v>
      </c>
      <c r="BK62" s="793"/>
      <c r="BL62" s="793"/>
      <c r="BM62" s="793"/>
      <c r="BN62" s="794"/>
      <c r="BO62" s="223"/>
      <c r="BP62" s="223"/>
      <c r="BQ62" s="220">
        <v>56</v>
      </c>
      <c r="BR62" s="221"/>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
      <c r="A63" s="222" t="s">
        <v>377</v>
      </c>
      <c r="B63" s="776" t="s">
        <v>399</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4935</v>
      </c>
      <c r="AG63" s="831"/>
      <c r="AH63" s="831"/>
      <c r="AI63" s="831"/>
      <c r="AJ63" s="832"/>
      <c r="AK63" s="833"/>
      <c r="AL63" s="828"/>
      <c r="AM63" s="828"/>
      <c r="AN63" s="828"/>
      <c r="AO63" s="828"/>
      <c r="AP63" s="831">
        <v>11874</v>
      </c>
      <c r="AQ63" s="831"/>
      <c r="AR63" s="831"/>
      <c r="AS63" s="831"/>
      <c r="AT63" s="831"/>
      <c r="AU63" s="831">
        <v>1974</v>
      </c>
      <c r="AV63" s="831"/>
      <c r="AW63" s="831"/>
      <c r="AX63" s="831"/>
      <c r="AY63" s="831"/>
      <c r="AZ63" s="835"/>
      <c r="BA63" s="835"/>
      <c r="BB63" s="835"/>
      <c r="BC63" s="835"/>
      <c r="BD63" s="835"/>
      <c r="BE63" s="836"/>
      <c r="BF63" s="836"/>
      <c r="BG63" s="836"/>
      <c r="BH63" s="836"/>
      <c r="BI63" s="837"/>
      <c r="BJ63" s="838" t="s">
        <v>121</v>
      </c>
      <c r="BK63" s="839"/>
      <c r="BL63" s="839"/>
      <c r="BM63" s="839"/>
      <c r="BN63" s="840"/>
      <c r="BO63" s="223"/>
      <c r="BP63" s="223"/>
      <c r="BQ63" s="220">
        <v>57</v>
      </c>
      <c r="BR63" s="221"/>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1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
      <c r="A65" s="214" t="s">
        <v>400</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15">
      <c r="A66" s="714" t="s">
        <v>401</v>
      </c>
      <c r="B66" s="715"/>
      <c r="C66" s="715"/>
      <c r="D66" s="715"/>
      <c r="E66" s="715"/>
      <c r="F66" s="715"/>
      <c r="G66" s="715"/>
      <c r="H66" s="715"/>
      <c r="I66" s="715"/>
      <c r="J66" s="715"/>
      <c r="K66" s="715"/>
      <c r="L66" s="715"/>
      <c r="M66" s="715"/>
      <c r="N66" s="715"/>
      <c r="O66" s="715"/>
      <c r="P66" s="716"/>
      <c r="Q66" s="720" t="s">
        <v>381</v>
      </c>
      <c r="R66" s="721"/>
      <c r="S66" s="721"/>
      <c r="T66" s="721"/>
      <c r="U66" s="722"/>
      <c r="V66" s="720" t="s">
        <v>382</v>
      </c>
      <c r="W66" s="721"/>
      <c r="X66" s="721"/>
      <c r="Y66" s="721"/>
      <c r="Z66" s="722"/>
      <c r="AA66" s="720" t="s">
        <v>383</v>
      </c>
      <c r="AB66" s="721"/>
      <c r="AC66" s="721"/>
      <c r="AD66" s="721"/>
      <c r="AE66" s="722"/>
      <c r="AF66" s="841" t="s">
        <v>384</v>
      </c>
      <c r="AG66" s="802"/>
      <c r="AH66" s="802"/>
      <c r="AI66" s="802"/>
      <c r="AJ66" s="842"/>
      <c r="AK66" s="720" t="s">
        <v>385</v>
      </c>
      <c r="AL66" s="715"/>
      <c r="AM66" s="715"/>
      <c r="AN66" s="715"/>
      <c r="AO66" s="716"/>
      <c r="AP66" s="720" t="s">
        <v>386</v>
      </c>
      <c r="AQ66" s="721"/>
      <c r="AR66" s="721"/>
      <c r="AS66" s="721"/>
      <c r="AT66" s="722"/>
      <c r="AU66" s="720" t="s">
        <v>402</v>
      </c>
      <c r="AV66" s="721"/>
      <c r="AW66" s="721"/>
      <c r="AX66" s="721"/>
      <c r="AY66" s="722"/>
      <c r="AZ66" s="720" t="s">
        <v>364</v>
      </c>
      <c r="BA66" s="721"/>
      <c r="BB66" s="721"/>
      <c r="BC66" s="721"/>
      <c r="BD66" s="727"/>
      <c r="BE66" s="223"/>
      <c r="BF66" s="223"/>
      <c r="BG66" s="223"/>
      <c r="BH66" s="223"/>
      <c r="BI66" s="223"/>
      <c r="BJ66" s="223"/>
      <c r="BK66" s="223"/>
      <c r="BL66" s="223"/>
      <c r="BM66" s="223"/>
      <c r="BN66" s="223"/>
      <c r="BO66" s="223"/>
      <c r="BP66" s="223"/>
      <c r="BQ66" s="220">
        <v>60</v>
      </c>
      <c r="BR66" s="225"/>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3"/>
      <c r="BF67" s="223"/>
      <c r="BG67" s="223"/>
      <c r="BH67" s="223"/>
      <c r="BI67" s="223"/>
      <c r="BJ67" s="223"/>
      <c r="BK67" s="223"/>
      <c r="BL67" s="223"/>
      <c r="BM67" s="223"/>
      <c r="BN67" s="223"/>
      <c r="BO67" s="223"/>
      <c r="BP67" s="223"/>
      <c r="BQ67" s="220">
        <v>61</v>
      </c>
      <c r="BR67" s="225"/>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15">
      <c r="A68" s="218">
        <v>1</v>
      </c>
      <c r="B68" s="856" t="s">
        <v>561</v>
      </c>
      <c r="C68" s="857"/>
      <c r="D68" s="857"/>
      <c r="E68" s="857"/>
      <c r="F68" s="857"/>
      <c r="G68" s="857"/>
      <c r="H68" s="857"/>
      <c r="I68" s="857"/>
      <c r="J68" s="857"/>
      <c r="K68" s="857"/>
      <c r="L68" s="857"/>
      <c r="M68" s="857"/>
      <c r="N68" s="857"/>
      <c r="O68" s="857"/>
      <c r="P68" s="858"/>
      <c r="Q68" s="859">
        <v>21</v>
      </c>
      <c r="R68" s="853"/>
      <c r="S68" s="853"/>
      <c r="T68" s="853"/>
      <c r="U68" s="853"/>
      <c r="V68" s="853">
        <v>23</v>
      </c>
      <c r="W68" s="853"/>
      <c r="X68" s="853"/>
      <c r="Y68" s="853"/>
      <c r="Z68" s="853"/>
      <c r="AA68" s="853">
        <v>-1</v>
      </c>
      <c r="AB68" s="853"/>
      <c r="AC68" s="853"/>
      <c r="AD68" s="853"/>
      <c r="AE68" s="853"/>
      <c r="AF68" s="853">
        <v>-1</v>
      </c>
      <c r="AG68" s="853"/>
      <c r="AH68" s="853"/>
      <c r="AI68" s="853"/>
      <c r="AJ68" s="853"/>
      <c r="AK68" s="853" t="s">
        <v>489</v>
      </c>
      <c r="AL68" s="853"/>
      <c r="AM68" s="853"/>
      <c r="AN68" s="853"/>
      <c r="AO68" s="853"/>
      <c r="AP68" s="853" t="s">
        <v>489</v>
      </c>
      <c r="AQ68" s="853"/>
      <c r="AR68" s="853"/>
      <c r="AS68" s="853"/>
      <c r="AT68" s="853"/>
      <c r="AU68" s="853" t="s">
        <v>489</v>
      </c>
      <c r="AV68" s="853"/>
      <c r="AW68" s="853"/>
      <c r="AX68" s="853"/>
      <c r="AY68" s="853"/>
      <c r="AZ68" s="854"/>
      <c r="BA68" s="854"/>
      <c r="BB68" s="854"/>
      <c r="BC68" s="854"/>
      <c r="BD68" s="855"/>
      <c r="BE68" s="223"/>
      <c r="BF68" s="223"/>
      <c r="BG68" s="223"/>
      <c r="BH68" s="223"/>
      <c r="BI68" s="223"/>
      <c r="BJ68" s="223"/>
      <c r="BK68" s="223"/>
      <c r="BL68" s="223"/>
      <c r="BM68" s="223"/>
      <c r="BN68" s="223"/>
      <c r="BO68" s="223"/>
      <c r="BP68" s="223"/>
      <c r="BQ68" s="220">
        <v>62</v>
      </c>
      <c r="BR68" s="225"/>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15">
      <c r="A69" s="220">
        <v>2</v>
      </c>
      <c r="B69" s="860" t="s">
        <v>562</v>
      </c>
      <c r="C69" s="861"/>
      <c r="D69" s="861"/>
      <c r="E69" s="861"/>
      <c r="F69" s="861"/>
      <c r="G69" s="861"/>
      <c r="H69" s="861"/>
      <c r="I69" s="861"/>
      <c r="J69" s="861"/>
      <c r="K69" s="861"/>
      <c r="L69" s="861"/>
      <c r="M69" s="861"/>
      <c r="N69" s="861"/>
      <c r="O69" s="861"/>
      <c r="P69" s="862"/>
      <c r="Q69" s="863">
        <v>1265</v>
      </c>
      <c r="R69" s="817"/>
      <c r="S69" s="817"/>
      <c r="T69" s="817"/>
      <c r="U69" s="817"/>
      <c r="V69" s="817">
        <v>1265</v>
      </c>
      <c r="W69" s="817"/>
      <c r="X69" s="817"/>
      <c r="Y69" s="817"/>
      <c r="Z69" s="817"/>
      <c r="AA69" s="817" t="s">
        <v>489</v>
      </c>
      <c r="AB69" s="817"/>
      <c r="AC69" s="817"/>
      <c r="AD69" s="817"/>
      <c r="AE69" s="817"/>
      <c r="AF69" s="817" t="s">
        <v>489</v>
      </c>
      <c r="AG69" s="817"/>
      <c r="AH69" s="817"/>
      <c r="AI69" s="817"/>
      <c r="AJ69" s="817"/>
      <c r="AK69" s="817" t="s">
        <v>489</v>
      </c>
      <c r="AL69" s="817"/>
      <c r="AM69" s="817"/>
      <c r="AN69" s="817"/>
      <c r="AO69" s="817"/>
      <c r="AP69" s="817" t="s">
        <v>489</v>
      </c>
      <c r="AQ69" s="817"/>
      <c r="AR69" s="817"/>
      <c r="AS69" s="817"/>
      <c r="AT69" s="817"/>
      <c r="AU69" s="817" t="s">
        <v>489</v>
      </c>
      <c r="AV69" s="817"/>
      <c r="AW69" s="817"/>
      <c r="AX69" s="817"/>
      <c r="AY69" s="817"/>
      <c r="AZ69" s="819"/>
      <c r="BA69" s="819"/>
      <c r="BB69" s="819"/>
      <c r="BC69" s="819"/>
      <c r="BD69" s="820"/>
      <c r="BE69" s="223"/>
      <c r="BF69" s="223"/>
      <c r="BG69" s="223"/>
      <c r="BH69" s="223"/>
      <c r="BI69" s="223"/>
      <c r="BJ69" s="223"/>
      <c r="BK69" s="223"/>
      <c r="BL69" s="223"/>
      <c r="BM69" s="223"/>
      <c r="BN69" s="223"/>
      <c r="BO69" s="223"/>
      <c r="BP69" s="223"/>
      <c r="BQ69" s="220">
        <v>63</v>
      </c>
      <c r="BR69" s="225"/>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15">
      <c r="A70" s="220">
        <v>3</v>
      </c>
      <c r="B70" s="860" t="s">
        <v>551</v>
      </c>
      <c r="C70" s="861"/>
      <c r="D70" s="861"/>
      <c r="E70" s="861"/>
      <c r="F70" s="861"/>
      <c r="G70" s="861"/>
      <c r="H70" s="861"/>
      <c r="I70" s="861"/>
      <c r="J70" s="861"/>
      <c r="K70" s="861"/>
      <c r="L70" s="861"/>
      <c r="M70" s="861"/>
      <c r="N70" s="861"/>
      <c r="O70" s="861"/>
      <c r="P70" s="862"/>
      <c r="Q70" s="863">
        <v>236</v>
      </c>
      <c r="R70" s="817"/>
      <c r="S70" s="817"/>
      <c r="T70" s="817"/>
      <c r="U70" s="817"/>
      <c r="V70" s="817">
        <v>236</v>
      </c>
      <c r="W70" s="817"/>
      <c r="X70" s="817"/>
      <c r="Y70" s="817"/>
      <c r="Z70" s="817"/>
      <c r="AA70" s="817" t="s">
        <v>489</v>
      </c>
      <c r="AB70" s="817"/>
      <c r="AC70" s="817"/>
      <c r="AD70" s="817"/>
      <c r="AE70" s="817"/>
      <c r="AF70" s="817" t="s">
        <v>489</v>
      </c>
      <c r="AG70" s="817"/>
      <c r="AH70" s="817"/>
      <c r="AI70" s="817"/>
      <c r="AJ70" s="817"/>
      <c r="AK70" s="817">
        <v>207</v>
      </c>
      <c r="AL70" s="817"/>
      <c r="AM70" s="817"/>
      <c r="AN70" s="817"/>
      <c r="AO70" s="817"/>
      <c r="AP70" s="817">
        <v>979</v>
      </c>
      <c r="AQ70" s="817"/>
      <c r="AR70" s="817"/>
      <c r="AS70" s="817"/>
      <c r="AT70" s="817"/>
      <c r="AU70" s="817">
        <v>645</v>
      </c>
      <c r="AV70" s="817"/>
      <c r="AW70" s="817"/>
      <c r="AX70" s="817"/>
      <c r="AY70" s="817"/>
      <c r="AZ70" s="819"/>
      <c r="BA70" s="819"/>
      <c r="BB70" s="819"/>
      <c r="BC70" s="819"/>
      <c r="BD70" s="820"/>
      <c r="BE70" s="223"/>
      <c r="BF70" s="223"/>
      <c r="BG70" s="223"/>
      <c r="BH70" s="223"/>
      <c r="BI70" s="223"/>
      <c r="BJ70" s="223"/>
      <c r="BK70" s="223"/>
      <c r="BL70" s="223"/>
      <c r="BM70" s="223"/>
      <c r="BN70" s="223"/>
      <c r="BO70" s="223"/>
      <c r="BP70" s="223"/>
      <c r="BQ70" s="220">
        <v>64</v>
      </c>
      <c r="BR70" s="225"/>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15">
      <c r="A71" s="220">
        <v>4</v>
      </c>
      <c r="B71" s="860" t="s">
        <v>552</v>
      </c>
      <c r="C71" s="861"/>
      <c r="D71" s="861"/>
      <c r="E71" s="861"/>
      <c r="F71" s="861"/>
      <c r="G71" s="861"/>
      <c r="H71" s="861"/>
      <c r="I71" s="861"/>
      <c r="J71" s="861"/>
      <c r="K71" s="861"/>
      <c r="L71" s="861"/>
      <c r="M71" s="861"/>
      <c r="N71" s="861"/>
      <c r="O71" s="861"/>
      <c r="P71" s="862"/>
      <c r="Q71" s="863">
        <v>1271</v>
      </c>
      <c r="R71" s="817"/>
      <c r="S71" s="817"/>
      <c r="T71" s="817"/>
      <c r="U71" s="817"/>
      <c r="V71" s="817">
        <v>1271</v>
      </c>
      <c r="W71" s="817"/>
      <c r="X71" s="817"/>
      <c r="Y71" s="817"/>
      <c r="Z71" s="817"/>
      <c r="AA71" s="817" t="s">
        <v>489</v>
      </c>
      <c r="AB71" s="817"/>
      <c r="AC71" s="817"/>
      <c r="AD71" s="817"/>
      <c r="AE71" s="817"/>
      <c r="AF71" s="817" t="s">
        <v>489</v>
      </c>
      <c r="AG71" s="817"/>
      <c r="AH71" s="817"/>
      <c r="AI71" s="817"/>
      <c r="AJ71" s="817"/>
      <c r="AK71" s="817">
        <v>1018</v>
      </c>
      <c r="AL71" s="817"/>
      <c r="AM71" s="817"/>
      <c r="AN71" s="817"/>
      <c r="AO71" s="817"/>
      <c r="AP71" s="817">
        <v>1663</v>
      </c>
      <c r="AQ71" s="817"/>
      <c r="AR71" s="817"/>
      <c r="AS71" s="817"/>
      <c r="AT71" s="817"/>
      <c r="AU71" s="817">
        <v>1303</v>
      </c>
      <c r="AV71" s="817"/>
      <c r="AW71" s="817"/>
      <c r="AX71" s="817"/>
      <c r="AY71" s="817"/>
      <c r="AZ71" s="819"/>
      <c r="BA71" s="819"/>
      <c r="BB71" s="819"/>
      <c r="BC71" s="819"/>
      <c r="BD71" s="820"/>
      <c r="BE71" s="223"/>
      <c r="BF71" s="223"/>
      <c r="BG71" s="223"/>
      <c r="BH71" s="223"/>
      <c r="BI71" s="223"/>
      <c r="BJ71" s="223"/>
      <c r="BK71" s="223"/>
      <c r="BL71" s="223"/>
      <c r="BM71" s="223"/>
      <c r="BN71" s="223"/>
      <c r="BO71" s="223"/>
      <c r="BP71" s="223"/>
      <c r="BQ71" s="220">
        <v>65</v>
      </c>
      <c r="BR71" s="225"/>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15">
      <c r="A72" s="220">
        <v>5</v>
      </c>
      <c r="B72" s="860" t="s">
        <v>553</v>
      </c>
      <c r="C72" s="861"/>
      <c r="D72" s="861"/>
      <c r="E72" s="861"/>
      <c r="F72" s="861"/>
      <c r="G72" s="861"/>
      <c r="H72" s="861"/>
      <c r="I72" s="861"/>
      <c r="J72" s="861"/>
      <c r="K72" s="861"/>
      <c r="L72" s="861"/>
      <c r="M72" s="861"/>
      <c r="N72" s="861"/>
      <c r="O72" s="861"/>
      <c r="P72" s="862"/>
      <c r="Q72" s="863">
        <v>27</v>
      </c>
      <c r="R72" s="817"/>
      <c r="S72" s="817"/>
      <c r="T72" s="817"/>
      <c r="U72" s="817"/>
      <c r="V72" s="817">
        <v>27</v>
      </c>
      <c r="W72" s="817"/>
      <c r="X72" s="817"/>
      <c r="Y72" s="817"/>
      <c r="Z72" s="817"/>
      <c r="AA72" s="817" t="s">
        <v>489</v>
      </c>
      <c r="AB72" s="817"/>
      <c r="AC72" s="817"/>
      <c r="AD72" s="817"/>
      <c r="AE72" s="817"/>
      <c r="AF72" s="817" t="s">
        <v>489</v>
      </c>
      <c r="AG72" s="817"/>
      <c r="AH72" s="817"/>
      <c r="AI72" s="817"/>
      <c r="AJ72" s="817"/>
      <c r="AK72" s="817">
        <v>26</v>
      </c>
      <c r="AL72" s="817"/>
      <c r="AM72" s="817"/>
      <c r="AN72" s="817"/>
      <c r="AO72" s="817"/>
      <c r="AP72" s="817" t="s">
        <v>489</v>
      </c>
      <c r="AQ72" s="817"/>
      <c r="AR72" s="817"/>
      <c r="AS72" s="817"/>
      <c r="AT72" s="817"/>
      <c r="AU72" s="817" t="s">
        <v>489</v>
      </c>
      <c r="AV72" s="817"/>
      <c r="AW72" s="817"/>
      <c r="AX72" s="817"/>
      <c r="AY72" s="817"/>
      <c r="AZ72" s="819"/>
      <c r="BA72" s="819"/>
      <c r="BB72" s="819"/>
      <c r="BC72" s="819"/>
      <c r="BD72" s="820"/>
      <c r="BE72" s="223"/>
      <c r="BF72" s="223"/>
      <c r="BG72" s="223"/>
      <c r="BH72" s="223"/>
      <c r="BI72" s="223"/>
      <c r="BJ72" s="223"/>
      <c r="BK72" s="223"/>
      <c r="BL72" s="223"/>
      <c r="BM72" s="223"/>
      <c r="BN72" s="223"/>
      <c r="BO72" s="223"/>
      <c r="BP72" s="223"/>
      <c r="BQ72" s="220">
        <v>66</v>
      </c>
      <c r="BR72" s="225"/>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15">
      <c r="A73" s="220">
        <v>6</v>
      </c>
      <c r="B73" s="860" t="s">
        <v>554</v>
      </c>
      <c r="C73" s="861"/>
      <c r="D73" s="861"/>
      <c r="E73" s="861"/>
      <c r="F73" s="861"/>
      <c r="G73" s="861"/>
      <c r="H73" s="861"/>
      <c r="I73" s="861"/>
      <c r="J73" s="861"/>
      <c r="K73" s="861"/>
      <c r="L73" s="861"/>
      <c r="M73" s="861"/>
      <c r="N73" s="861"/>
      <c r="O73" s="861"/>
      <c r="P73" s="862"/>
      <c r="Q73" s="863">
        <v>1547</v>
      </c>
      <c r="R73" s="817"/>
      <c r="S73" s="817"/>
      <c r="T73" s="817"/>
      <c r="U73" s="817"/>
      <c r="V73" s="817">
        <v>1547</v>
      </c>
      <c r="W73" s="817"/>
      <c r="X73" s="817"/>
      <c r="Y73" s="817"/>
      <c r="Z73" s="817"/>
      <c r="AA73" s="817" t="s">
        <v>489</v>
      </c>
      <c r="AB73" s="817"/>
      <c r="AC73" s="817"/>
      <c r="AD73" s="817"/>
      <c r="AE73" s="817"/>
      <c r="AF73" s="817" t="s">
        <v>489</v>
      </c>
      <c r="AG73" s="817"/>
      <c r="AH73" s="817"/>
      <c r="AI73" s="817"/>
      <c r="AJ73" s="817"/>
      <c r="AK73" s="817" t="s">
        <v>489</v>
      </c>
      <c r="AL73" s="817"/>
      <c r="AM73" s="817"/>
      <c r="AN73" s="817"/>
      <c r="AO73" s="817"/>
      <c r="AP73" s="817">
        <v>2614</v>
      </c>
      <c r="AQ73" s="817"/>
      <c r="AR73" s="817"/>
      <c r="AS73" s="817"/>
      <c r="AT73" s="817"/>
      <c r="AU73" s="817" t="s">
        <v>489</v>
      </c>
      <c r="AV73" s="817"/>
      <c r="AW73" s="817"/>
      <c r="AX73" s="817"/>
      <c r="AY73" s="817"/>
      <c r="AZ73" s="819"/>
      <c r="BA73" s="819"/>
      <c r="BB73" s="819"/>
      <c r="BC73" s="819"/>
      <c r="BD73" s="820"/>
      <c r="BE73" s="223"/>
      <c r="BF73" s="223"/>
      <c r="BG73" s="223"/>
      <c r="BH73" s="223"/>
      <c r="BI73" s="223"/>
      <c r="BJ73" s="223"/>
      <c r="BK73" s="223"/>
      <c r="BL73" s="223"/>
      <c r="BM73" s="223"/>
      <c r="BN73" s="223"/>
      <c r="BO73" s="223"/>
      <c r="BP73" s="223"/>
      <c r="BQ73" s="220">
        <v>67</v>
      </c>
      <c r="BR73" s="225"/>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15">
      <c r="A74" s="220">
        <v>7</v>
      </c>
      <c r="B74" s="860" t="s">
        <v>563</v>
      </c>
      <c r="C74" s="861"/>
      <c r="D74" s="861"/>
      <c r="E74" s="861"/>
      <c r="F74" s="861"/>
      <c r="G74" s="861"/>
      <c r="H74" s="861"/>
      <c r="I74" s="861"/>
      <c r="J74" s="861"/>
      <c r="K74" s="861"/>
      <c r="L74" s="861"/>
      <c r="M74" s="861"/>
      <c r="N74" s="861"/>
      <c r="O74" s="861"/>
      <c r="P74" s="862"/>
      <c r="Q74" s="863">
        <v>72</v>
      </c>
      <c r="R74" s="817"/>
      <c r="S74" s="817"/>
      <c r="T74" s="817"/>
      <c r="U74" s="817"/>
      <c r="V74" s="817">
        <v>61</v>
      </c>
      <c r="W74" s="817"/>
      <c r="X74" s="817"/>
      <c r="Y74" s="817"/>
      <c r="Z74" s="817"/>
      <c r="AA74" s="817">
        <v>11</v>
      </c>
      <c r="AB74" s="817"/>
      <c r="AC74" s="817"/>
      <c r="AD74" s="817"/>
      <c r="AE74" s="817"/>
      <c r="AF74" s="817">
        <v>11</v>
      </c>
      <c r="AG74" s="817"/>
      <c r="AH74" s="817"/>
      <c r="AI74" s="817"/>
      <c r="AJ74" s="817"/>
      <c r="AK74" s="817" t="s">
        <v>489</v>
      </c>
      <c r="AL74" s="817"/>
      <c r="AM74" s="817"/>
      <c r="AN74" s="817"/>
      <c r="AO74" s="817"/>
      <c r="AP74" s="817" t="s">
        <v>489</v>
      </c>
      <c r="AQ74" s="817"/>
      <c r="AR74" s="817"/>
      <c r="AS74" s="817"/>
      <c r="AT74" s="817"/>
      <c r="AU74" s="817" t="s">
        <v>489</v>
      </c>
      <c r="AV74" s="817"/>
      <c r="AW74" s="817"/>
      <c r="AX74" s="817"/>
      <c r="AY74" s="817"/>
      <c r="AZ74" s="819"/>
      <c r="BA74" s="819"/>
      <c r="BB74" s="819"/>
      <c r="BC74" s="819"/>
      <c r="BD74" s="820"/>
      <c r="BE74" s="223"/>
      <c r="BF74" s="223"/>
      <c r="BG74" s="223"/>
      <c r="BH74" s="223"/>
      <c r="BI74" s="223"/>
      <c r="BJ74" s="223"/>
      <c r="BK74" s="223"/>
      <c r="BL74" s="223"/>
      <c r="BM74" s="223"/>
      <c r="BN74" s="223"/>
      <c r="BO74" s="223"/>
      <c r="BP74" s="223"/>
      <c r="BQ74" s="220">
        <v>68</v>
      </c>
      <c r="BR74" s="225"/>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15">
      <c r="A75" s="220">
        <v>8</v>
      </c>
      <c r="B75" s="860" t="s">
        <v>555</v>
      </c>
      <c r="C75" s="861"/>
      <c r="D75" s="861"/>
      <c r="E75" s="861"/>
      <c r="F75" s="861"/>
      <c r="G75" s="861"/>
      <c r="H75" s="861"/>
      <c r="I75" s="861"/>
      <c r="J75" s="861"/>
      <c r="K75" s="861"/>
      <c r="L75" s="861"/>
      <c r="M75" s="861"/>
      <c r="N75" s="861"/>
      <c r="O75" s="861"/>
      <c r="P75" s="862"/>
      <c r="Q75" s="864">
        <v>407</v>
      </c>
      <c r="R75" s="865"/>
      <c r="S75" s="865"/>
      <c r="T75" s="865"/>
      <c r="U75" s="821"/>
      <c r="V75" s="866">
        <v>217</v>
      </c>
      <c r="W75" s="865"/>
      <c r="X75" s="865"/>
      <c r="Y75" s="865"/>
      <c r="Z75" s="821"/>
      <c r="AA75" s="866">
        <v>190</v>
      </c>
      <c r="AB75" s="865"/>
      <c r="AC75" s="865"/>
      <c r="AD75" s="865"/>
      <c r="AE75" s="821"/>
      <c r="AF75" s="866">
        <v>190</v>
      </c>
      <c r="AG75" s="865"/>
      <c r="AH75" s="865"/>
      <c r="AI75" s="865"/>
      <c r="AJ75" s="821"/>
      <c r="AK75" s="866">
        <v>114</v>
      </c>
      <c r="AL75" s="865"/>
      <c r="AM75" s="865"/>
      <c r="AN75" s="865"/>
      <c r="AO75" s="821"/>
      <c r="AP75" s="866" t="s">
        <v>489</v>
      </c>
      <c r="AQ75" s="865"/>
      <c r="AR75" s="865"/>
      <c r="AS75" s="865"/>
      <c r="AT75" s="821"/>
      <c r="AU75" s="866" t="s">
        <v>489</v>
      </c>
      <c r="AV75" s="865"/>
      <c r="AW75" s="865"/>
      <c r="AX75" s="865"/>
      <c r="AY75" s="821"/>
      <c r="AZ75" s="819" t="s">
        <v>564</v>
      </c>
      <c r="BA75" s="819"/>
      <c r="BB75" s="819"/>
      <c r="BC75" s="819"/>
      <c r="BD75" s="820"/>
      <c r="BE75" s="223"/>
      <c r="BF75" s="223"/>
      <c r="BG75" s="223"/>
      <c r="BH75" s="223"/>
      <c r="BI75" s="223"/>
      <c r="BJ75" s="223"/>
      <c r="BK75" s="223"/>
      <c r="BL75" s="223"/>
      <c r="BM75" s="223"/>
      <c r="BN75" s="223"/>
      <c r="BO75" s="223"/>
      <c r="BP75" s="223"/>
      <c r="BQ75" s="220">
        <v>69</v>
      </c>
      <c r="BR75" s="225"/>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15">
      <c r="A76" s="220">
        <v>9</v>
      </c>
      <c r="B76" s="860" t="s">
        <v>556</v>
      </c>
      <c r="C76" s="861"/>
      <c r="D76" s="861"/>
      <c r="E76" s="861"/>
      <c r="F76" s="861"/>
      <c r="G76" s="861"/>
      <c r="H76" s="861"/>
      <c r="I76" s="861"/>
      <c r="J76" s="861"/>
      <c r="K76" s="861"/>
      <c r="L76" s="861"/>
      <c r="M76" s="861"/>
      <c r="N76" s="861"/>
      <c r="O76" s="861"/>
      <c r="P76" s="862"/>
      <c r="Q76" s="864">
        <v>218789</v>
      </c>
      <c r="R76" s="865"/>
      <c r="S76" s="865"/>
      <c r="T76" s="865"/>
      <c r="U76" s="821"/>
      <c r="V76" s="866">
        <v>212178</v>
      </c>
      <c r="W76" s="865"/>
      <c r="X76" s="865"/>
      <c r="Y76" s="865"/>
      <c r="Z76" s="821"/>
      <c r="AA76" s="866">
        <v>6611</v>
      </c>
      <c r="AB76" s="865"/>
      <c r="AC76" s="865"/>
      <c r="AD76" s="865"/>
      <c r="AE76" s="821"/>
      <c r="AF76" s="866">
        <v>6611</v>
      </c>
      <c r="AG76" s="865"/>
      <c r="AH76" s="865"/>
      <c r="AI76" s="865"/>
      <c r="AJ76" s="821"/>
      <c r="AK76" s="817" t="s">
        <v>489</v>
      </c>
      <c r="AL76" s="817"/>
      <c r="AM76" s="817"/>
      <c r="AN76" s="817"/>
      <c r="AO76" s="817"/>
      <c r="AP76" s="866" t="s">
        <v>489</v>
      </c>
      <c r="AQ76" s="865"/>
      <c r="AR76" s="865"/>
      <c r="AS76" s="865"/>
      <c r="AT76" s="821"/>
      <c r="AU76" s="866" t="s">
        <v>489</v>
      </c>
      <c r="AV76" s="865"/>
      <c r="AW76" s="865"/>
      <c r="AX76" s="865"/>
      <c r="AY76" s="821"/>
      <c r="AZ76" s="819"/>
      <c r="BA76" s="819"/>
      <c r="BB76" s="819"/>
      <c r="BC76" s="819"/>
      <c r="BD76" s="820"/>
      <c r="BE76" s="223"/>
      <c r="BF76" s="223"/>
      <c r="BG76" s="223"/>
      <c r="BH76" s="223"/>
      <c r="BI76" s="223"/>
      <c r="BJ76" s="223"/>
      <c r="BK76" s="223"/>
      <c r="BL76" s="223"/>
      <c r="BM76" s="223"/>
      <c r="BN76" s="223"/>
      <c r="BO76" s="223"/>
      <c r="BP76" s="223"/>
      <c r="BQ76" s="220">
        <v>70</v>
      </c>
      <c r="BR76" s="225"/>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15">
      <c r="A77" s="220">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3"/>
      <c r="BF77" s="223"/>
      <c r="BG77" s="223"/>
      <c r="BH77" s="223"/>
      <c r="BI77" s="223"/>
      <c r="BJ77" s="223"/>
      <c r="BK77" s="223"/>
      <c r="BL77" s="223"/>
      <c r="BM77" s="223"/>
      <c r="BN77" s="223"/>
      <c r="BO77" s="223"/>
      <c r="BP77" s="223"/>
      <c r="BQ77" s="220">
        <v>71</v>
      </c>
      <c r="BR77" s="225"/>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15">
      <c r="A78" s="220">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3"/>
      <c r="BF78" s="223"/>
      <c r="BG78" s="223"/>
      <c r="BH78" s="223"/>
      <c r="BI78" s="223"/>
      <c r="BJ78" s="212"/>
      <c r="BK78" s="212"/>
      <c r="BL78" s="212"/>
      <c r="BM78" s="212"/>
      <c r="BN78" s="212"/>
      <c r="BO78" s="223"/>
      <c r="BP78" s="223"/>
      <c r="BQ78" s="220">
        <v>72</v>
      </c>
      <c r="BR78" s="225"/>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15">
      <c r="A79" s="220">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3"/>
      <c r="BF79" s="223"/>
      <c r="BG79" s="223"/>
      <c r="BH79" s="223"/>
      <c r="BI79" s="223"/>
      <c r="BJ79" s="212"/>
      <c r="BK79" s="212"/>
      <c r="BL79" s="212"/>
      <c r="BM79" s="212"/>
      <c r="BN79" s="212"/>
      <c r="BO79" s="223"/>
      <c r="BP79" s="223"/>
      <c r="BQ79" s="220">
        <v>73</v>
      </c>
      <c r="BR79" s="225"/>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15">
      <c r="A80" s="220">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3"/>
      <c r="BF80" s="223"/>
      <c r="BG80" s="223"/>
      <c r="BH80" s="223"/>
      <c r="BI80" s="223"/>
      <c r="BJ80" s="223"/>
      <c r="BK80" s="223"/>
      <c r="BL80" s="223"/>
      <c r="BM80" s="223"/>
      <c r="BN80" s="223"/>
      <c r="BO80" s="223"/>
      <c r="BP80" s="223"/>
      <c r="BQ80" s="220">
        <v>74</v>
      </c>
      <c r="BR80" s="225"/>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15">
      <c r="A81" s="220">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3"/>
      <c r="BF81" s="223"/>
      <c r="BG81" s="223"/>
      <c r="BH81" s="223"/>
      <c r="BI81" s="223"/>
      <c r="BJ81" s="223"/>
      <c r="BK81" s="223"/>
      <c r="BL81" s="223"/>
      <c r="BM81" s="223"/>
      <c r="BN81" s="223"/>
      <c r="BO81" s="223"/>
      <c r="BP81" s="223"/>
      <c r="BQ81" s="220">
        <v>75</v>
      </c>
      <c r="BR81" s="225"/>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15">
      <c r="A82" s="220">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3"/>
      <c r="BF82" s="223"/>
      <c r="BG82" s="223"/>
      <c r="BH82" s="223"/>
      <c r="BI82" s="223"/>
      <c r="BJ82" s="223"/>
      <c r="BK82" s="223"/>
      <c r="BL82" s="223"/>
      <c r="BM82" s="223"/>
      <c r="BN82" s="223"/>
      <c r="BO82" s="223"/>
      <c r="BP82" s="223"/>
      <c r="BQ82" s="220">
        <v>76</v>
      </c>
      <c r="BR82" s="225"/>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15">
      <c r="A83" s="220">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3"/>
      <c r="BF83" s="223"/>
      <c r="BG83" s="223"/>
      <c r="BH83" s="223"/>
      <c r="BI83" s="223"/>
      <c r="BJ83" s="223"/>
      <c r="BK83" s="223"/>
      <c r="BL83" s="223"/>
      <c r="BM83" s="223"/>
      <c r="BN83" s="223"/>
      <c r="BO83" s="223"/>
      <c r="BP83" s="223"/>
      <c r="BQ83" s="220">
        <v>77</v>
      </c>
      <c r="BR83" s="225"/>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15">
      <c r="A84" s="220">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3"/>
      <c r="BF84" s="223"/>
      <c r="BG84" s="223"/>
      <c r="BH84" s="223"/>
      <c r="BI84" s="223"/>
      <c r="BJ84" s="223"/>
      <c r="BK84" s="223"/>
      <c r="BL84" s="223"/>
      <c r="BM84" s="223"/>
      <c r="BN84" s="223"/>
      <c r="BO84" s="223"/>
      <c r="BP84" s="223"/>
      <c r="BQ84" s="220">
        <v>78</v>
      </c>
      <c r="BR84" s="225"/>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15">
      <c r="A85" s="220">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3"/>
      <c r="BF85" s="223"/>
      <c r="BG85" s="223"/>
      <c r="BH85" s="223"/>
      <c r="BI85" s="223"/>
      <c r="BJ85" s="223"/>
      <c r="BK85" s="223"/>
      <c r="BL85" s="223"/>
      <c r="BM85" s="223"/>
      <c r="BN85" s="223"/>
      <c r="BO85" s="223"/>
      <c r="BP85" s="223"/>
      <c r="BQ85" s="220">
        <v>79</v>
      </c>
      <c r="BR85" s="225"/>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15">
      <c r="A86" s="220">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3"/>
      <c r="BF86" s="223"/>
      <c r="BG86" s="223"/>
      <c r="BH86" s="223"/>
      <c r="BI86" s="223"/>
      <c r="BJ86" s="223"/>
      <c r="BK86" s="223"/>
      <c r="BL86" s="223"/>
      <c r="BM86" s="223"/>
      <c r="BN86" s="223"/>
      <c r="BO86" s="223"/>
      <c r="BP86" s="223"/>
      <c r="BQ86" s="220">
        <v>80</v>
      </c>
      <c r="BR86" s="225"/>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15">
      <c r="A87" s="226">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3"/>
      <c r="BF87" s="223"/>
      <c r="BG87" s="223"/>
      <c r="BH87" s="223"/>
      <c r="BI87" s="223"/>
      <c r="BJ87" s="223"/>
      <c r="BK87" s="223"/>
      <c r="BL87" s="223"/>
      <c r="BM87" s="223"/>
      <c r="BN87" s="223"/>
      <c r="BO87" s="223"/>
      <c r="BP87" s="223"/>
      <c r="BQ87" s="220">
        <v>81</v>
      </c>
      <c r="BR87" s="225"/>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
      <c r="A88" s="222" t="s">
        <v>377</v>
      </c>
      <c r="B88" s="776" t="s">
        <v>403</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6811</v>
      </c>
      <c r="AG88" s="831"/>
      <c r="AH88" s="831"/>
      <c r="AI88" s="831"/>
      <c r="AJ88" s="831"/>
      <c r="AK88" s="828"/>
      <c r="AL88" s="828"/>
      <c r="AM88" s="828"/>
      <c r="AN88" s="828"/>
      <c r="AO88" s="828"/>
      <c r="AP88" s="831">
        <v>5256</v>
      </c>
      <c r="AQ88" s="831"/>
      <c r="AR88" s="831"/>
      <c r="AS88" s="831"/>
      <c r="AT88" s="831"/>
      <c r="AU88" s="831">
        <v>1948</v>
      </c>
      <c r="AV88" s="831"/>
      <c r="AW88" s="831"/>
      <c r="AX88" s="831"/>
      <c r="AY88" s="831"/>
      <c r="AZ88" s="836"/>
      <c r="BA88" s="836"/>
      <c r="BB88" s="836"/>
      <c r="BC88" s="836"/>
      <c r="BD88" s="837"/>
      <c r="BE88" s="223"/>
      <c r="BF88" s="223"/>
      <c r="BG88" s="223"/>
      <c r="BH88" s="223"/>
      <c r="BI88" s="223"/>
      <c r="BJ88" s="223"/>
      <c r="BK88" s="223"/>
      <c r="BL88" s="223"/>
      <c r="BM88" s="223"/>
      <c r="BN88" s="223"/>
      <c r="BO88" s="223"/>
      <c r="BP88" s="223"/>
      <c r="BQ88" s="220">
        <v>82</v>
      </c>
      <c r="BR88" s="225"/>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15">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15">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15">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15">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15">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15">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15">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15">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15">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15">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15">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15">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15">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377</v>
      </c>
      <c r="BR102" s="776" t="s">
        <v>404</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24</v>
      </c>
      <c r="CS102" s="839"/>
      <c r="CT102" s="839"/>
      <c r="CU102" s="839"/>
      <c r="CV102" s="878"/>
      <c r="CW102" s="877">
        <v>5</v>
      </c>
      <c r="CX102" s="839"/>
      <c r="CY102" s="839"/>
      <c r="CZ102" s="839"/>
      <c r="DA102" s="878"/>
      <c r="DB102" s="877" t="s">
        <v>489</v>
      </c>
      <c r="DC102" s="839"/>
      <c r="DD102" s="839"/>
      <c r="DE102" s="839"/>
      <c r="DF102" s="878"/>
      <c r="DG102" s="877" t="s">
        <v>489</v>
      </c>
      <c r="DH102" s="839"/>
      <c r="DI102" s="839"/>
      <c r="DJ102" s="839"/>
      <c r="DK102" s="878"/>
      <c r="DL102" s="877" t="s">
        <v>489</v>
      </c>
      <c r="DM102" s="839"/>
      <c r="DN102" s="839"/>
      <c r="DO102" s="839"/>
      <c r="DP102" s="878"/>
      <c r="DQ102" s="877" t="s">
        <v>489</v>
      </c>
      <c r="DR102" s="839"/>
      <c r="DS102" s="839"/>
      <c r="DT102" s="839"/>
      <c r="DU102" s="878"/>
      <c r="DV102" s="776"/>
      <c r="DW102" s="777"/>
      <c r="DX102" s="777"/>
      <c r="DY102" s="777"/>
      <c r="DZ102" s="901"/>
      <c r="EA102" s="212"/>
    </row>
    <row r="103" spans="1:131" ht="26.25" customHeight="1" x14ac:dyDescent="0.15">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02" t="s">
        <v>405</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15">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03" t="s">
        <v>406</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1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31" t="s">
        <v>407</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408</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04" t="s">
        <v>409</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410</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15">
      <c r="A109" s="899" t="s">
        <v>411</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412</v>
      </c>
      <c r="AB109" s="880"/>
      <c r="AC109" s="880"/>
      <c r="AD109" s="880"/>
      <c r="AE109" s="881"/>
      <c r="AF109" s="879" t="s">
        <v>413</v>
      </c>
      <c r="AG109" s="880"/>
      <c r="AH109" s="880"/>
      <c r="AI109" s="880"/>
      <c r="AJ109" s="881"/>
      <c r="AK109" s="879" t="s">
        <v>294</v>
      </c>
      <c r="AL109" s="880"/>
      <c r="AM109" s="880"/>
      <c r="AN109" s="880"/>
      <c r="AO109" s="881"/>
      <c r="AP109" s="879" t="s">
        <v>414</v>
      </c>
      <c r="AQ109" s="880"/>
      <c r="AR109" s="880"/>
      <c r="AS109" s="880"/>
      <c r="AT109" s="882"/>
      <c r="AU109" s="899" t="s">
        <v>411</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412</v>
      </c>
      <c r="BR109" s="880"/>
      <c r="BS109" s="880"/>
      <c r="BT109" s="880"/>
      <c r="BU109" s="881"/>
      <c r="BV109" s="879" t="s">
        <v>413</v>
      </c>
      <c r="BW109" s="880"/>
      <c r="BX109" s="880"/>
      <c r="BY109" s="880"/>
      <c r="BZ109" s="881"/>
      <c r="CA109" s="879" t="s">
        <v>294</v>
      </c>
      <c r="CB109" s="880"/>
      <c r="CC109" s="880"/>
      <c r="CD109" s="880"/>
      <c r="CE109" s="881"/>
      <c r="CF109" s="900" t="s">
        <v>414</v>
      </c>
      <c r="CG109" s="900"/>
      <c r="CH109" s="900"/>
      <c r="CI109" s="900"/>
      <c r="CJ109" s="900"/>
      <c r="CK109" s="879" t="s">
        <v>415</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412</v>
      </c>
      <c r="DH109" s="880"/>
      <c r="DI109" s="880"/>
      <c r="DJ109" s="880"/>
      <c r="DK109" s="881"/>
      <c r="DL109" s="879" t="s">
        <v>413</v>
      </c>
      <c r="DM109" s="880"/>
      <c r="DN109" s="880"/>
      <c r="DO109" s="880"/>
      <c r="DP109" s="881"/>
      <c r="DQ109" s="879" t="s">
        <v>294</v>
      </c>
      <c r="DR109" s="880"/>
      <c r="DS109" s="880"/>
      <c r="DT109" s="880"/>
      <c r="DU109" s="881"/>
      <c r="DV109" s="879" t="s">
        <v>414</v>
      </c>
      <c r="DW109" s="880"/>
      <c r="DX109" s="880"/>
      <c r="DY109" s="880"/>
      <c r="DZ109" s="882"/>
    </row>
    <row r="110" spans="1:131" s="212" customFormat="1" ht="26.25" customHeight="1" x14ac:dyDescent="0.15">
      <c r="A110" s="883" t="s">
        <v>416</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3906188</v>
      </c>
      <c r="AB110" s="887"/>
      <c r="AC110" s="887"/>
      <c r="AD110" s="887"/>
      <c r="AE110" s="888"/>
      <c r="AF110" s="889">
        <v>3743250</v>
      </c>
      <c r="AG110" s="887"/>
      <c r="AH110" s="887"/>
      <c r="AI110" s="887"/>
      <c r="AJ110" s="888"/>
      <c r="AK110" s="889">
        <v>3503332</v>
      </c>
      <c r="AL110" s="887"/>
      <c r="AM110" s="887"/>
      <c r="AN110" s="887"/>
      <c r="AO110" s="888"/>
      <c r="AP110" s="890">
        <v>13.9</v>
      </c>
      <c r="AQ110" s="891"/>
      <c r="AR110" s="891"/>
      <c r="AS110" s="891"/>
      <c r="AT110" s="892"/>
      <c r="AU110" s="893" t="s">
        <v>69</v>
      </c>
      <c r="AV110" s="894"/>
      <c r="AW110" s="894"/>
      <c r="AX110" s="894"/>
      <c r="AY110" s="894"/>
      <c r="AZ110" s="916" t="s">
        <v>417</v>
      </c>
      <c r="BA110" s="884"/>
      <c r="BB110" s="884"/>
      <c r="BC110" s="884"/>
      <c r="BD110" s="884"/>
      <c r="BE110" s="884"/>
      <c r="BF110" s="884"/>
      <c r="BG110" s="884"/>
      <c r="BH110" s="884"/>
      <c r="BI110" s="884"/>
      <c r="BJ110" s="884"/>
      <c r="BK110" s="884"/>
      <c r="BL110" s="884"/>
      <c r="BM110" s="884"/>
      <c r="BN110" s="884"/>
      <c r="BO110" s="884"/>
      <c r="BP110" s="885"/>
      <c r="BQ110" s="917">
        <v>37318463</v>
      </c>
      <c r="BR110" s="918"/>
      <c r="BS110" s="918"/>
      <c r="BT110" s="918"/>
      <c r="BU110" s="918"/>
      <c r="BV110" s="918">
        <v>38454199</v>
      </c>
      <c r="BW110" s="918"/>
      <c r="BX110" s="918"/>
      <c r="BY110" s="918"/>
      <c r="BZ110" s="918"/>
      <c r="CA110" s="918">
        <v>38967351</v>
      </c>
      <c r="CB110" s="918"/>
      <c r="CC110" s="918"/>
      <c r="CD110" s="918"/>
      <c r="CE110" s="918"/>
      <c r="CF110" s="931">
        <v>155</v>
      </c>
      <c r="CG110" s="932"/>
      <c r="CH110" s="932"/>
      <c r="CI110" s="932"/>
      <c r="CJ110" s="932"/>
      <c r="CK110" s="933" t="s">
        <v>418</v>
      </c>
      <c r="CL110" s="934"/>
      <c r="CM110" s="916" t="s">
        <v>419</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121</v>
      </c>
      <c r="DH110" s="918"/>
      <c r="DI110" s="918"/>
      <c r="DJ110" s="918"/>
      <c r="DK110" s="918"/>
      <c r="DL110" s="918" t="s">
        <v>121</v>
      </c>
      <c r="DM110" s="918"/>
      <c r="DN110" s="918"/>
      <c r="DO110" s="918"/>
      <c r="DP110" s="918"/>
      <c r="DQ110" s="918" t="s">
        <v>121</v>
      </c>
      <c r="DR110" s="918"/>
      <c r="DS110" s="918"/>
      <c r="DT110" s="918"/>
      <c r="DU110" s="918"/>
      <c r="DV110" s="919" t="s">
        <v>121</v>
      </c>
      <c r="DW110" s="919"/>
      <c r="DX110" s="919"/>
      <c r="DY110" s="919"/>
      <c r="DZ110" s="920"/>
    </row>
    <row r="111" spans="1:131" s="212" customFormat="1" ht="26.25" customHeight="1" x14ac:dyDescent="0.15">
      <c r="A111" s="921" t="s">
        <v>420</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121</v>
      </c>
      <c r="AB111" s="925"/>
      <c r="AC111" s="925"/>
      <c r="AD111" s="925"/>
      <c r="AE111" s="926"/>
      <c r="AF111" s="927" t="s">
        <v>121</v>
      </c>
      <c r="AG111" s="925"/>
      <c r="AH111" s="925"/>
      <c r="AI111" s="925"/>
      <c r="AJ111" s="926"/>
      <c r="AK111" s="927" t="s">
        <v>121</v>
      </c>
      <c r="AL111" s="925"/>
      <c r="AM111" s="925"/>
      <c r="AN111" s="925"/>
      <c r="AO111" s="926"/>
      <c r="AP111" s="928" t="s">
        <v>121</v>
      </c>
      <c r="AQ111" s="929"/>
      <c r="AR111" s="929"/>
      <c r="AS111" s="929"/>
      <c r="AT111" s="930"/>
      <c r="AU111" s="895"/>
      <c r="AV111" s="896"/>
      <c r="AW111" s="896"/>
      <c r="AX111" s="896"/>
      <c r="AY111" s="896"/>
      <c r="AZ111" s="909" t="s">
        <v>421</v>
      </c>
      <c r="BA111" s="910"/>
      <c r="BB111" s="910"/>
      <c r="BC111" s="910"/>
      <c r="BD111" s="910"/>
      <c r="BE111" s="910"/>
      <c r="BF111" s="910"/>
      <c r="BG111" s="910"/>
      <c r="BH111" s="910"/>
      <c r="BI111" s="910"/>
      <c r="BJ111" s="910"/>
      <c r="BK111" s="910"/>
      <c r="BL111" s="910"/>
      <c r="BM111" s="910"/>
      <c r="BN111" s="910"/>
      <c r="BO111" s="910"/>
      <c r="BP111" s="911"/>
      <c r="BQ111" s="912" t="s">
        <v>121</v>
      </c>
      <c r="BR111" s="913"/>
      <c r="BS111" s="913"/>
      <c r="BT111" s="913"/>
      <c r="BU111" s="913"/>
      <c r="BV111" s="913" t="s">
        <v>121</v>
      </c>
      <c r="BW111" s="913"/>
      <c r="BX111" s="913"/>
      <c r="BY111" s="913"/>
      <c r="BZ111" s="913"/>
      <c r="CA111" s="913" t="s">
        <v>121</v>
      </c>
      <c r="CB111" s="913"/>
      <c r="CC111" s="913"/>
      <c r="CD111" s="913"/>
      <c r="CE111" s="913"/>
      <c r="CF111" s="907" t="s">
        <v>121</v>
      </c>
      <c r="CG111" s="908"/>
      <c r="CH111" s="908"/>
      <c r="CI111" s="908"/>
      <c r="CJ111" s="908"/>
      <c r="CK111" s="935"/>
      <c r="CL111" s="936"/>
      <c r="CM111" s="909" t="s">
        <v>422</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121</v>
      </c>
      <c r="DH111" s="913"/>
      <c r="DI111" s="913"/>
      <c r="DJ111" s="913"/>
      <c r="DK111" s="913"/>
      <c r="DL111" s="913" t="s">
        <v>121</v>
      </c>
      <c r="DM111" s="913"/>
      <c r="DN111" s="913"/>
      <c r="DO111" s="913"/>
      <c r="DP111" s="913"/>
      <c r="DQ111" s="913" t="s">
        <v>121</v>
      </c>
      <c r="DR111" s="913"/>
      <c r="DS111" s="913"/>
      <c r="DT111" s="913"/>
      <c r="DU111" s="913"/>
      <c r="DV111" s="914" t="s">
        <v>121</v>
      </c>
      <c r="DW111" s="914"/>
      <c r="DX111" s="914"/>
      <c r="DY111" s="914"/>
      <c r="DZ111" s="915"/>
    </row>
    <row r="112" spans="1:131" s="212" customFormat="1" ht="26.25" customHeight="1" x14ac:dyDescent="0.15">
      <c r="A112" s="939" t="s">
        <v>423</v>
      </c>
      <c r="B112" s="940"/>
      <c r="C112" s="910" t="s">
        <v>424</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121</v>
      </c>
      <c r="AB112" s="946"/>
      <c r="AC112" s="946"/>
      <c r="AD112" s="946"/>
      <c r="AE112" s="947"/>
      <c r="AF112" s="948" t="s">
        <v>121</v>
      </c>
      <c r="AG112" s="946"/>
      <c r="AH112" s="946"/>
      <c r="AI112" s="946"/>
      <c r="AJ112" s="947"/>
      <c r="AK112" s="948" t="s">
        <v>121</v>
      </c>
      <c r="AL112" s="946"/>
      <c r="AM112" s="946"/>
      <c r="AN112" s="946"/>
      <c r="AO112" s="947"/>
      <c r="AP112" s="949" t="s">
        <v>121</v>
      </c>
      <c r="AQ112" s="950"/>
      <c r="AR112" s="950"/>
      <c r="AS112" s="950"/>
      <c r="AT112" s="951"/>
      <c r="AU112" s="895"/>
      <c r="AV112" s="896"/>
      <c r="AW112" s="896"/>
      <c r="AX112" s="896"/>
      <c r="AY112" s="896"/>
      <c r="AZ112" s="909" t="s">
        <v>425</v>
      </c>
      <c r="BA112" s="910"/>
      <c r="BB112" s="910"/>
      <c r="BC112" s="910"/>
      <c r="BD112" s="910"/>
      <c r="BE112" s="910"/>
      <c r="BF112" s="910"/>
      <c r="BG112" s="910"/>
      <c r="BH112" s="910"/>
      <c r="BI112" s="910"/>
      <c r="BJ112" s="910"/>
      <c r="BK112" s="910"/>
      <c r="BL112" s="910"/>
      <c r="BM112" s="910"/>
      <c r="BN112" s="910"/>
      <c r="BO112" s="910"/>
      <c r="BP112" s="911"/>
      <c r="BQ112" s="912">
        <v>2077940</v>
      </c>
      <c r="BR112" s="913"/>
      <c r="BS112" s="913"/>
      <c r="BT112" s="913"/>
      <c r="BU112" s="913"/>
      <c r="BV112" s="913">
        <v>2018662</v>
      </c>
      <c r="BW112" s="913"/>
      <c r="BX112" s="913"/>
      <c r="BY112" s="913"/>
      <c r="BZ112" s="913"/>
      <c r="CA112" s="913">
        <v>1991182</v>
      </c>
      <c r="CB112" s="913"/>
      <c r="CC112" s="913"/>
      <c r="CD112" s="913"/>
      <c r="CE112" s="913"/>
      <c r="CF112" s="907">
        <v>7.9</v>
      </c>
      <c r="CG112" s="908"/>
      <c r="CH112" s="908"/>
      <c r="CI112" s="908"/>
      <c r="CJ112" s="908"/>
      <c r="CK112" s="935"/>
      <c r="CL112" s="936"/>
      <c r="CM112" s="909" t="s">
        <v>426</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121</v>
      </c>
      <c r="DH112" s="913"/>
      <c r="DI112" s="913"/>
      <c r="DJ112" s="913"/>
      <c r="DK112" s="913"/>
      <c r="DL112" s="913" t="s">
        <v>121</v>
      </c>
      <c r="DM112" s="913"/>
      <c r="DN112" s="913"/>
      <c r="DO112" s="913"/>
      <c r="DP112" s="913"/>
      <c r="DQ112" s="913" t="s">
        <v>121</v>
      </c>
      <c r="DR112" s="913"/>
      <c r="DS112" s="913"/>
      <c r="DT112" s="913"/>
      <c r="DU112" s="913"/>
      <c r="DV112" s="914" t="s">
        <v>121</v>
      </c>
      <c r="DW112" s="914"/>
      <c r="DX112" s="914"/>
      <c r="DY112" s="914"/>
      <c r="DZ112" s="915"/>
    </row>
    <row r="113" spans="1:130" s="212" customFormat="1" ht="26.25" customHeight="1" x14ac:dyDescent="0.15">
      <c r="A113" s="941"/>
      <c r="B113" s="942"/>
      <c r="C113" s="910" t="s">
        <v>427</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168454</v>
      </c>
      <c r="AB113" s="925"/>
      <c r="AC113" s="925"/>
      <c r="AD113" s="925"/>
      <c r="AE113" s="926"/>
      <c r="AF113" s="927">
        <v>174232</v>
      </c>
      <c r="AG113" s="925"/>
      <c r="AH113" s="925"/>
      <c r="AI113" s="925"/>
      <c r="AJ113" s="926"/>
      <c r="AK113" s="927">
        <v>147731</v>
      </c>
      <c r="AL113" s="925"/>
      <c r="AM113" s="925"/>
      <c r="AN113" s="925"/>
      <c r="AO113" s="926"/>
      <c r="AP113" s="928">
        <v>0.6</v>
      </c>
      <c r="AQ113" s="929"/>
      <c r="AR113" s="929"/>
      <c r="AS113" s="929"/>
      <c r="AT113" s="930"/>
      <c r="AU113" s="895"/>
      <c r="AV113" s="896"/>
      <c r="AW113" s="896"/>
      <c r="AX113" s="896"/>
      <c r="AY113" s="896"/>
      <c r="AZ113" s="909" t="s">
        <v>428</v>
      </c>
      <c r="BA113" s="910"/>
      <c r="BB113" s="910"/>
      <c r="BC113" s="910"/>
      <c r="BD113" s="910"/>
      <c r="BE113" s="910"/>
      <c r="BF113" s="910"/>
      <c r="BG113" s="910"/>
      <c r="BH113" s="910"/>
      <c r="BI113" s="910"/>
      <c r="BJ113" s="910"/>
      <c r="BK113" s="910"/>
      <c r="BL113" s="910"/>
      <c r="BM113" s="910"/>
      <c r="BN113" s="910"/>
      <c r="BO113" s="910"/>
      <c r="BP113" s="911"/>
      <c r="BQ113" s="912">
        <v>2794315</v>
      </c>
      <c r="BR113" s="913"/>
      <c r="BS113" s="913"/>
      <c r="BT113" s="913"/>
      <c r="BU113" s="913"/>
      <c r="BV113" s="913">
        <v>2375251</v>
      </c>
      <c r="BW113" s="913"/>
      <c r="BX113" s="913"/>
      <c r="BY113" s="913"/>
      <c r="BZ113" s="913"/>
      <c r="CA113" s="913">
        <v>1947194</v>
      </c>
      <c r="CB113" s="913"/>
      <c r="CC113" s="913"/>
      <c r="CD113" s="913"/>
      <c r="CE113" s="913"/>
      <c r="CF113" s="907">
        <v>7.7</v>
      </c>
      <c r="CG113" s="908"/>
      <c r="CH113" s="908"/>
      <c r="CI113" s="908"/>
      <c r="CJ113" s="908"/>
      <c r="CK113" s="935"/>
      <c r="CL113" s="936"/>
      <c r="CM113" s="909" t="s">
        <v>429</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121</v>
      </c>
      <c r="DH113" s="946"/>
      <c r="DI113" s="946"/>
      <c r="DJ113" s="946"/>
      <c r="DK113" s="947"/>
      <c r="DL113" s="948" t="s">
        <v>121</v>
      </c>
      <c r="DM113" s="946"/>
      <c r="DN113" s="946"/>
      <c r="DO113" s="946"/>
      <c r="DP113" s="947"/>
      <c r="DQ113" s="948" t="s">
        <v>121</v>
      </c>
      <c r="DR113" s="946"/>
      <c r="DS113" s="946"/>
      <c r="DT113" s="946"/>
      <c r="DU113" s="947"/>
      <c r="DV113" s="949" t="s">
        <v>121</v>
      </c>
      <c r="DW113" s="950"/>
      <c r="DX113" s="950"/>
      <c r="DY113" s="950"/>
      <c r="DZ113" s="951"/>
    </row>
    <row r="114" spans="1:130" s="212" customFormat="1" ht="26.25" customHeight="1" x14ac:dyDescent="0.15">
      <c r="A114" s="941"/>
      <c r="B114" s="942"/>
      <c r="C114" s="910" t="s">
        <v>430</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408937</v>
      </c>
      <c r="AB114" s="946"/>
      <c r="AC114" s="946"/>
      <c r="AD114" s="946"/>
      <c r="AE114" s="947"/>
      <c r="AF114" s="948">
        <v>429973</v>
      </c>
      <c r="AG114" s="946"/>
      <c r="AH114" s="946"/>
      <c r="AI114" s="946"/>
      <c r="AJ114" s="947"/>
      <c r="AK114" s="948">
        <v>456182</v>
      </c>
      <c r="AL114" s="946"/>
      <c r="AM114" s="946"/>
      <c r="AN114" s="946"/>
      <c r="AO114" s="947"/>
      <c r="AP114" s="949">
        <v>1.8</v>
      </c>
      <c r="AQ114" s="950"/>
      <c r="AR114" s="950"/>
      <c r="AS114" s="950"/>
      <c r="AT114" s="951"/>
      <c r="AU114" s="895"/>
      <c r="AV114" s="896"/>
      <c r="AW114" s="896"/>
      <c r="AX114" s="896"/>
      <c r="AY114" s="896"/>
      <c r="AZ114" s="909" t="s">
        <v>431</v>
      </c>
      <c r="BA114" s="910"/>
      <c r="BB114" s="910"/>
      <c r="BC114" s="910"/>
      <c r="BD114" s="910"/>
      <c r="BE114" s="910"/>
      <c r="BF114" s="910"/>
      <c r="BG114" s="910"/>
      <c r="BH114" s="910"/>
      <c r="BI114" s="910"/>
      <c r="BJ114" s="910"/>
      <c r="BK114" s="910"/>
      <c r="BL114" s="910"/>
      <c r="BM114" s="910"/>
      <c r="BN114" s="910"/>
      <c r="BO114" s="910"/>
      <c r="BP114" s="911"/>
      <c r="BQ114" s="912">
        <v>5144093</v>
      </c>
      <c r="BR114" s="913"/>
      <c r="BS114" s="913"/>
      <c r="BT114" s="913"/>
      <c r="BU114" s="913"/>
      <c r="BV114" s="913">
        <v>5504655</v>
      </c>
      <c r="BW114" s="913"/>
      <c r="BX114" s="913"/>
      <c r="BY114" s="913"/>
      <c r="BZ114" s="913"/>
      <c r="CA114" s="913">
        <v>5440375</v>
      </c>
      <c r="CB114" s="913"/>
      <c r="CC114" s="913"/>
      <c r="CD114" s="913"/>
      <c r="CE114" s="913"/>
      <c r="CF114" s="907">
        <v>21.6</v>
      </c>
      <c r="CG114" s="908"/>
      <c r="CH114" s="908"/>
      <c r="CI114" s="908"/>
      <c r="CJ114" s="908"/>
      <c r="CK114" s="935"/>
      <c r="CL114" s="936"/>
      <c r="CM114" s="909" t="s">
        <v>432</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121</v>
      </c>
      <c r="DH114" s="946"/>
      <c r="DI114" s="946"/>
      <c r="DJ114" s="946"/>
      <c r="DK114" s="947"/>
      <c r="DL114" s="948" t="s">
        <v>121</v>
      </c>
      <c r="DM114" s="946"/>
      <c r="DN114" s="946"/>
      <c r="DO114" s="946"/>
      <c r="DP114" s="947"/>
      <c r="DQ114" s="948" t="s">
        <v>121</v>
      </c>
      <c r="DR114" s="946"/>
      <c r="DS114" s="946"/>
      <c r="DT114" s="946"/>
      <c r="DU114" s="947"/>
      <c r="DV114" s="949" t="s">
        <v>121</v>
      </c>
      <c r="DW114" s="950"/>
      <c r="DX114" s="950"/>
      <c r="DY114" s="950"/>
      <c r="DZ114" s="951"/>
    </row>
    <row r="115" spans="1:130" s="212" customFormat="1" ht="26.25" customHeight="1" x14ac:dyDescent="0.15">
      <c r="A115" s="941"/>
      <c r="B115" s="942"/>
      <c r="C115" s="910" t="s">
        <v>433</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t="s">
        <v>121</v>
      </c>
      <c r="AB115" s="925"/>
      <c r="AC115" s="925"/>
      <c r="AD115" s="925"/>
      <c r="AE115" s="926"/>
      <c r="AF115" s="927" t="s">
        <v>121</v>
      </c>
      <c r="AG115" s="925"/>
      <c r="AH115" s="925"/>
      <c r="AI115" s="925"/>
      <c r="AJ115" s="926"/>
      <c r="AK115" s="927" t="s">
        <v>121</v>
      </c>
      <c r="AL115" s="925"/>
      <c r="AM115" s="925"/>
      <c r="AN115" s="925"/>
      <c r="AO115" s="926"/>
      <c r="AP115" s="928" t="s">
        <v>121</v>
      </c>
      <c r="AQ115" s="929"/>
      <c r="AR115" s="929"/>
      <c r="AS115" s="929"/>
      <c r="AT115" s="930"/>
      <c r="AU115" s="895"/>
      <c r="AV115" s="896"/>
      <c r="AW115" s="896"/>
      <c r="AX115" s="896"/>
      <c r="AY115" s="896"/>
      <c r="AZ115" s="909" t="s">
        <v>434</v>
      </c>
      <c r="BA115" s="910"/>
      <c r="BB115" s="910"/>
      <c r="BC115" s="910"/>
      <c r="BD115" s="910"/>
      <c r="BE115" s="910"/>
      <c r="BF115" s="910"/>
      <c r="BG115" s="910"/>
      <c r="BH115" s="910"/>
      <c r="BI115" s="910"/>
      <c r="BJ115" s="910"/>
      <c r="BK115" s="910"/>
      <c r="BL115" s="910"/>
      <c r="BM115" s="910"/>
      <c r="BN115" s="910"/>
      <c r="BO115" s="910"/>
      <c r="BP115" s="911"/>
      <c r="BQ115" s="912" t="s">
        <v>121</v>
      </c>
      <c r="BR115" s="913"/>
      <c r="BS115" s="913"/>
      <c r="BT115" s="913"/>
      <c r="BU115" s="913"/>
      <c r="BV115" s="913" t="s">
        <v>121</v>
      </c>
      <c r="BW115" s="913"/>
      <c r="BX115" s="913"/>
      <c r="BY115" s="913"/>
      <c r="BZ115" s="913"/>
      <c r="CA115" s="913" t="s">
        <v>121</v>
      </c>
      <c r="CB115" s="913"/>
      <c r="CC115" s="913"/>
      <c r="CD115" s="913"/>
      <c r="CE115" s="913"/>
      <c r="CF115" s="907" t="s">
        <v>121</v>
      </c>
      <c r="CG115" s="908"/>
      <c r="CH115" s="908"/>
      <c r="CI115" s="908"/>
      <c r="CJ115" s="908"/>
      <c r="CK115" s="935"/>
      <c r="CL115" s="936"/>
      <c r="CM115" s="909" t="s">
        <v>435</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121</v>
      </c>
      <c r="DH115" s="946"/>
      <c r="DI115" s="946"/>
      <c r="DJ115" s="946"/>
      <c r="DK115" s="947"/>
      <c r="DL115" s="948" t="s">
        <v>121</v>
      </c>
      <c r="DM115" s="946"/>
      <c r="DN115" s="946"/>
      <c r="DO115" s="946"/>
      <c r="DP115" s="947"/>
      <c r="DQ115" s="948" t="s">
        <v>121</v>
      </c>
      <c r="DR115" s="946"/>
      <c r="DS115" s="946"/>
      <c r="DT115" s="946"/>
      <c r="DU115" s="947"/>
      <c r="DV115" s="949" t="s">
        <v>121</v>
      </c>
      <c r="DW115" s="950"/>
      <c r="DX115" s="950"/>
      <c r="DY115" s="950"/>
      <c r="DZ115" s="951"/>
    </row>
    <row r="116" spans="1:130" s="212" customFormat="1" ht="26.25" customHeight="1" x14ac:dyDescent="0.15">
      <c r="A116" s="943"/>
      <c r="B116" s="944"/>
      <c r="C116" s="952" t="s">
        <v>436</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121</v>
      </c>
      <c r="AB116" s="946"/>
      <c r="AC116" s="946"/>
      <c r="AD116" s="946"/>
      <c r="AE116" s="947"/>
      <c r="AF116" s="948">
        <v>701</v>
      </c>
      <c r="AG116" s="946"/>
      <c r="AH116" s="946"/>
      <c r="AI116" s="946"/>
      <c r="AJ116" s="947"/>
      <c r="AK116" s="948" t="s">
        <v>121</v>
      </c>
      <c r="AL116" s="946"/>
      <c r="AM116" s="946"/>
      <c r="AN116" s="946"/>
      <c r="AO116" s="947"/>
      <c r="AP116" s="949" t="s">
        <v>121</v>
      </c>
      <c r="AQ116" s="950"/>
      <c r="AR116" s="950"/>
      <c r="AS116" s="950"/>
      <c r="AT116" s="951"/>
      <c r="AU116" s="895"/>
      <c r="AV116" s="896"/>
      <c r="AW116" s="896"/>
      <c r="AX116" s="896"/>
      <c r="AY116" s="896"/>
      <c r="AZ116" s="954" t="s">
        <v>437</v>
      </c>
      <c r="BA116" s="955"/>
      <c r="BB116" s="955"/>
      <c r="BC116" s="955"/>
      <c r="BD116" s="955"/>
      <c r="BE116" s="955"/>
      <c r="BF116" s="955"/>
      <c r="BG116" s="955"/>
      <c r="BH116" s="955"/>
      <c r="BI116" s="955"/>
      <c r="BJ116" s="955"/>
      <c r="BK116" s="955"/>
      <c r="BL116" s="955"/>
      <c r="BM116" s="955"/>
      <c r="BN116" s="955"/>
      <c r="BO116" s="955"/>
      <c r="BP116" s="956"/>
      <c r="BQ116" s="912" t="s">
        <v>121</v>
      </c>
      <c r="BR116" s="913"/>
      <c r="BS116" s="913"/>
      <c r="BT116" s="913"/>
      <c r="BU116" s="913"/>
      <c r="BV116" s="913" t="s">
        <v>121</v>
      </c>
      <c r="BW116" s="913"/>
      <c r="BX116" s="913"/>
      <c r="BY116" s="913"/>
      <c r="BZ116" s="913"/>
      <c r="CA116" s="913" t="s">
        <v>121</v>
      </c>
      <c r="CB116" s="913"/>
      <c r="CC116" s="913"/>
      <c r="CD116" s="913"/>
      <c r="CE116" s="913"/>
      <c r="CF116" s="907" t="s">
        <v>121</v>
      </c>
      <c r="CG116" s="908"/>
      <c r="CH116" s="908"/>
      <c r="CI116" s="908"/>
      <c r="CJ116" s="908"/>
      <c r="CK116" s="935"/>
      <c r="CL116" s="936"/>
      <c r="CM116" s="909" t="s">
        <v>438</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121</v>
      </c>
      <c r="DH116" s="946"/>
      <c r="DI116" s="946"/>
      <c r="DJ116" s="946"/>
      <c r="DK116" s="947"/>
      <c r="DL116" s="948" t="s">
        <v>121</v>
      </c>
      <c r="DM116" s="946"/>
      <c r="DN116" s="946"/>
      <c r="DO116" s="946"/>
      <c r="DP116" s="947"/>
      <c r="DQ116" s="948" t="s">
        <v>121</v>
      </c>
      <c r="DR116" s="946"/>
      <c r="DS116" s="946"/>
      <c r="DT116" s="946"/>
      <c r="DU116" s="947"/>
      <c r="DV116" s="949" t="s">
        <v>121</v>
      </c>
      <c r="DW116" s="950"/>
      <c r="DX116" s="950"/>
      <c r="DY116" s="950"/>
      <c r="DZ116" s="951"/>
    </row>
    <row r="117" spans="1:130" s="212" customFormat="1" ht="26.25" customHeight="1" x14ac:dyDescent="0.15">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439</v>
      </c>
      <c r="Z117" s="881"/>
      <c r="AA117" s="965">
        <v>4483579</v>
      </c>
      <c r="AB117" s="966"/>
      <c r="AC117" s="966"/>
      <c r="AD117" s="966"/>
      <c r="AE117" s="967"/>
      <c r="AF117" s="968">
        <v>4348156</v>
      </c>
      <c r="AG117" s="966"/>
      <c r="AH117" s="966"/>
      <c r="AI117" s="966"/>
      <c r="AJ117" s="967"/>
      <c r="AK117" s="968">
        <v>4107245</v>
      </c>
      <c r="AL117" s="966"/>
      <c r="AM117" s="966"/>
      <c r="AN117" s="966"/>
      <c r="AO117" s="967"/>
      <c r="AP117" s="969"/>
      <c r="AQ117" s="970"/>
      <c r="AR117" s="970"/>
      <c r="AS117" s="970"/>
      <c r="AT117" s="971"/>
      <c r="AU117" s="895"/>
      <c r="AV117" s="896"/>
      <c r="AW117" s="896"/>
      <c r="AX117" s="896"/>
      <c r="AY117" s="896"/>
      <c r="AZ117" s="961" t="s">
        <v>440</v>
      </c>
      <c r="BA117" s="962"/>
      <c r="BB117" s="962"/>
      <c r="BC117" s="962"/>
      <c r="BD117" s="962"/>
      <c r="BE117" s="962"/>
      <c r="BF117" s="962"/>
      <c r="BG117" s="962"/>
      <c r="BH117" s="962"/>
      <c r="BI117" s="962"/>
      <c r="BJ117" s="962"/>
      <c r="BK117" s="962"/>
      <c r="BL117" s="962"/>
      <c r="BM117" s="962"/>
      <c r="BN117" s="962"/>
      <c r="BO117" s="962"/>
      <c r="BP117" s="963"/>
      <c r="BQ117" s="912" t="s">
        <v>121</v>
      </c>
      <c r="BR117" s="913"/>
      <c r="BS117" s="913"/>
      <c r="BT117" s="913"/>
      <c r="BU117" s="913"/>
      <c r="BV117" s="913" t="s">
        <v>121</v>
      </c>
      <c r="BW117" s="913"/>
      <c r="BX117" s="913"/>
      <c r="BY117" s="913"/>
      <c r="BZ117" s="913"/>
      <c r="CA117" s="913" t="s">
        <v>121</v>
      </c>
      <c r="CB117" s="913"/>
      <c r="CC117" s="913"/>
      <c r="CD117" s="913"/>
      <c r="CE117" s="913"/>
      <c r="CF117" s="907" t="s">
        <v>121</v>
      </c>
      <c r="CG117" s="908"/>
      <c r="CH117" s="908"/>
      <c r="CI117" s="908"/>
      <c r="CJ117" s="908"/>
      <c r="CK117" s="935"/>
      <c r="CL117" s="936"/>
      <c r="CM117" s="909" t="s">
        <v>441</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121</v>
      </c>
      <c r="DH117" s="946"/>
      <c r="DI117" s="946"/>
      <c r="DJ117" s="946"/>
      <c r="DK117" s="947"/>
      <c r="DL117" s="948" t="s">
        <v>121</v>
      </c>
      <c r="DM117" s="946"/>
      <c r="DN117" s="946"/>
      <c r="DO117" s="946"/>
      <c r="DP117" s="947"/>
      <c r="DQ117" s="948" t="s">
        <v>121</v>
      </c>
      <c r="DR117" s="946"/>
      <c r="DS117" s="946"/>
      <c r="DT117" s="946"/>
      <c r="DU117" s="947"/>
      <c r="DV117" s="949" t="s">
        <v>121</v>
      </c>
      <c r="DW117" s="950"/>
      <c r="DX117" s="950"/>
      <c r="DY117" s="950"/>
      <c r="DZ117" s="951"/>
    </row>
    <row r="118" spans="1:130" s="212" customFormat="1" ht="26.25" customHeight="1" x14ac:dyDescent="0.15">
      <c r="A118" s="899" t="s">
        <v>415</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412</v>
      </c>
      <c r="AB118" s="880"/>
      <c r="AC118" s="880"/>
      <c r="AD118" s="880"/>
      <c r="AE118" s="881"/>
      <c r="AF118" s="879" t="s">
        <v>413</v>
      </c>
      <c r="AG118" s="880"/>
      <c r="AH118" s="880"/>
      <c r="AI118" s="880"/>
      <c r="AJ118" s="881"/>
      <c r="AK118" s="879" t="s">
        <v>294</v>
      </c>
      <c r="AL118" s="880"/>
      <c r="AM118" s="880"/>
      <c r="AN118" s="880"/>
      <c r="AO118" s="881"/>
      <c r="AP118" s="957" t="s">
        <v>414</v>
      </c>
      <c r="AQ118" s="958"/>
      <c r="AR118" s="958"/>
      <c r="AS118" s="958"/>
      <c r="AT118" s="959"/>
      <c r="AU118" s="895"/>
      <c r="AV118" s="896"/>
      <c r="AW118" s="896"/>
      <c r="AX118" s="896"/>
      <c r="AY118" s="896"/>
      <c r="AZ118" s="960" t="s">
        <v>442</v>
      </c>
      <c r="BA118" s="952"/>
      <c r="BB118" s="952"/>
      <c r="BC118" s="952"/>
      <c r="BD118" s="952"/>
      <c r="BE118" s="952"/>
      <c r="BF118" s="952"/>
      <c r="BG118" s="952"/>
      <c r="BH118" s="952"/>
      <c r="BI118" s="952"/>
      <c r="BJ118" s="952"/>
      <c r="BK118" s="952"/>
      <c r="BL118" s="952"/>
      <c r="BM118" s="952"/>
      <c r="BN118" s="952"/>
      <c r="BO118" s="952"/>
      <c r="BP118" s="953"/>
      <c r="BQ118" s="986" t="s">
        <v>121</v>
      </c>
      <c r="BR118" s="987"/>
      <c r="BS118" s="987"/>
      <c r="BT118" s="987"/>
      <c r="BU118" s="987"/>
      <c r="BV118" s="987" t="s">
        <v>121</v>
      </c>
      <c r="BW118" s="987"/>
      <c r="BX118" s="987"/>
      <c r="BY118" s="987"/>
      <c r="BZ118" s="987"/>
      <c r="CA118" s="987" t="s">
        <v>121</v>
      </c>
      <c r="CB118" s="987"/>
      <c r="CC118" s="987"/>
      <c r="CD118" s="987"/>
      <c r="CE118" s="987"/>
      <c r="CF118" s="907" t="s">
        <v>121</v>
      </c>
      <c r="CG118" s="908"/>
      <c r="CH118" s="908"/>
      <c r="CI118" s="908"/>
      <c r="CJ118" s="908"/>
      <c r="CK118" s="935"/>
      <c r="CL118" s="936"/>
      <c r="CM118" s="909" t="s">
        <v>443</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121</v>
      </c>
      <c r="DH118" s="946"/>
      <c r="DI118" s="946"/>
      <c r="DJ118" s="946"/>
      <c r="DK118" s="947"/>
      <c r="DL118" s="948" t="s">
        <v>121</v>
      </c>
      <c r="DM118" s="946"/>
      <c r="DN118" s="946"/>
      <c r="DO118" s="946"/>
      <c r="DP118" s="947"/>
      <c r="DQ118" s="948" t="s">
        <v>121</v>
      </c>
      <c r="DR118" s="946"/>
      <c r="DS118" s="946"/>
      <c r="DT118" s="946"/>
      <c r="DU118" s="947"/>
      <c r="DV118" s="949" t="s">
        <v>121</v>
      </c>
      <c r="DW118" s="950"/>
      <c r="DX118" s="950"/>
      <c r="DY118" s="950"/>
      <c r="DZ118" s="951"/>
    </row>
    <row r="119" spans="1:130" s="212" customFormat="1" ht="26.25" customHeight="1" x14ac:dyDescent="0.15">
      <c r="A119" s="1043" t="s">
        <v>418</v>
      </c>
      <c r="B119" s="934"/>
      <c r="C119" s="916" t="s">
        <v>419</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121</v>
      </c>
      <c r="AB119" s="887"/>
      <c r="AC119" s="887"/>
      <c r="AD119" s="887"/>
      <c r="AE119" s="888"/>
      <c r="AF119" s="889" t="s">
        <v>121</v>
      </c>
      <c r="AG119" s="887"/>
      <c r="AH119" s="887"/>
      <c r="AI119" s="887"/>
      <c r="AJ119" s="888"/>
      <c r="AK119" s="889" t="s">
        <v>121</v>
      </c>
      <c r="AL119" s="887"/>
      <c r="AM119" s="887"/>
      <c r="AN119" s="887"/>
      <c r="AO119" s="888"/>
      <c r="AP119" s="890" t="s">
        <v>121</v>
      </c>
      <c r="AQ119" s="891"/>
      <c r="AR119" s="891"/>
      <c r="AS119" s="891"/>
      <c r="AT119" s="892"/>
      <c r="AU119" s="897"/>
      <c r="AV119" s="898"/>
      <c r="AW119" s="898"/>
      <c r="AX119" s="898"/>
      <c r="AY119" s="898"/>
      <c r="AZ119" s="233" t="s">
        <v>177</v>
      </c>
      <c r="BA119" s="233"/>
      <c r="BB119" s="233"/>
      <c r="BC119" s="233"/>
      <c r="BD119" s="233"/>
      <c r="BE119" s="233"/>
      <c r="BF119" s="233"/>
      <c r="BG119" s="233"/>
      <c r="BH119" s="233"/>
      <c r="BI119" s="233"/>
      <c r="BJ119" s="233"/>
      <c r="BK119" s="233"/>
      <c r="BL119" s="233"/>
      <c r="BM119" s="233"/>
      <c r="BN119" s="233"/>
      <c r="BO119" s="964" t="s">
        <v>444</v>
      </c>
      <c r="BP119" s="992"/>
      <c r="BQ119" s="986">
        <v>47334811</v>
      </c>
      <c r="BR119" s="987"/>
      <c r="BS119" s="987"/>
      <c r="BT119" s="987"/>
      <c r="BU119" s="987"/>
      <c r="BV119" s="987">
        <v>48352767</v>
      </c>
      <c r="BW119" s="987"/>
      <c r="BX119" s="987"/>
      <c r="BY119" s="987"/>
      <c r="BZ119" s="987"/>
      <c r="CA119" s="987">
        <v>48346102</v>
      </c>
      <c r="CB119" s="987"/>
      <c r="CC119" s="987"/>
      <c r="CD119" s="987"/>
      <c r="CE119" s="987"/>
      <c r="CF119" s="988"/>
      <c r="CG119" s="989"/>
      <c r="CH119" s="989"/>
      <c r="CI119" s="989"/>
      <c r="CJ119" s="990"/>
      <c r="CK119" s="937"/>
      <c r="CL119" s="938"/>
      <c r="CM119" s="960" t="s">
        <v>445</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121</v>
      </c>
      <c r="DH119" s="973"/>
      <c r="DI119" s="973"/>
      <c r="DJ119" s="973"/>
      <c r="DK119" s="974"/>
      <c r="DL119" s="972" t="s">
        <v>121</v>
      </c>
      <c r="DM119" s="973"/>
      <c r="DN119" s="973"/>
      <c r="DO119" s="973"/>
      <c r="DP119" s="974"/>
      <c r="DQ119" s="972" t="s">
        <v>121</v>
      </c>
      <c r="DR119" s="973"/>
      <c r="DS119" s="973"/>
      <c r="DT119" s="973"/>
      <c r="DU119" s="974"/>
      <c r="DV119" s="975" t="s">
        <v>121</v>
      </c>
      <c r="DW119" s="976"/>
      <c r="DX119" s="976"/>
      <c r="DY119" s="976"/>
      <c r="DZ119" s="977"/>
    </row>
    <row r="120" spans="1:130" s="212" customFormat="1" ht="26.25" customHeight="1" x14ac:dyDescent="0.15">
      <c r="A120" s="1044"/>
      <c r="B120" s="936"/>
      <c r="C120" s="909" t="s">
        <v>422</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121</v>
      </c>
      <c r="AB120" s="946"/>
      <c r="AC120" s="946"/>
      <c r="AD120" s="946"/>
      <c r="AE120" s="947"/>
      <c r="AF120" s="948" t="s">
        <v>121</v>
      </c>
      <c r="AG120" s="946"/>
      <c r="AH120" s="946"/>
      <c r="AI120" s="946"/>
      <c r="AJ120" s="947"/>
      <c r="AK120" s="948" t="s">
        <v>121</v>
      </c>
      <c r="AL120" s="946"/>
      <c r="AM120" s="946"/>
      <c r="AN120" s="946"/>
      <c r="AO120" s="947"/>
      <c r="AP120" s="949" t="s">
        <v>121</v>
      </c>
      <c r="AQ120" s="950"/>
      <c r="AR120" s="950"/>
      <c r="AS120" s="950"/>
      <c r="AT120" s="951"/>
      <c r="AU120" s="978" t="s">
        <v>446</v>
      </c>
      <c r="AV120" s="979"/>
      <c r="AW120" s="979"/>
      <c r="AX120" s="979"/>
      <c r="AY120" s="980"/>
      <c r="AZ120" s="916" t="s">
        <v>447</v>
      </c>
      <c r="BA120" s="884"/>
      <c r="BB120" s="884"/>
      <c r="BC120" s="884"/>
      <c r="BD120" s="884"/>
      <c r="BE120" s="884"/>
      <c r="BF120" s="884"/>
      <c r="BG120" s="884"/>
      <c r="BH120" s="884"/>
      <c r="BI120" s="884"/>
      <c r="BJ120" s="884"/>
      <c r="BK120" s="884"/>
      <c r="BL120" s="884"/>
      <c r="BM120" s="884"/>
      <c r="BN120" s="884"/>
      <c r="BO120" s="884"/>
      <c r="BP120" s="885"/>
      <c r="BQ120" s="917">
        <v>22333872</v>
      </c>
      <c r="BR120" s="918"/>
      <c r="BS120" s="918"/>
      <c r="BT120" s="918"/>
      <c r="BU120" s="918"/>
      <c r="BV120" s="918">
        <v>15324316</v>
      </c>
      <c r="BW120" s="918"/>
      <c r="BX120" s="918"/>
      <c r="BY120" s="918"/>
      <c r="BZ120" s="918"/>
      <c r="CA120" s="918">
        <v>14591727</v>
      </c>
      <c r="CB120" s="918"/>
      <c r="CC120" s="918"/>
      <c r="CD120" s="918"/>
      <c r="CE120" s="918"/>
      <c r="CF120" s="931">
        <v>58</v>
      </c>
      <c r="CG120" s="932"/>
      <c r="CH120" s="932"/>
      <c r="CI120" s="932"/>
      <c r="CJ120" s="932"/>
      <c r="CK120" s="993" t="s">
        <v>448</v>
      </c>
      <c r="CL120" s="994"/>
      <c r="CM120" s="994"/>
      <c r="CN120" s="994"/>
      <c r="CO120" s="995"/>
      <c r="CP120" s="1001" t="s">
        <v>394</v>
      </c>
      <c r="CQ120" s="1002"/>
      <c r="CR120" s="1002"/>
      <c r="CS120" s="1002"/>
      <c r="CT120" s="1002"/>
      <c r="CU120" s="1002"/>
      <c r="CV120" s="1002"/>
      <c r="CW120" s="1002"/>
      <c r="CX120" s="1002"/>
      <c r="CY120" s="1002"/>
      <c r="CZ120" s="1002"/>
      <c r="DA120" s="1002"/>
      <c r="DB120" s="1002"/>
      <c r="DC120" s="1002"/>
      <c r="DD120" s="1002"/>
      <c r="DE120" s="1002"/>
      <c r="DF120" s="1003"/>
      <c r="DG120" s="917">
        <v>2068902</v>
      </c>
      <c r="DH120" s="918"/>
      <c r="DI120" s="918"/>
      <c r="DJ120" s="918"/>
      <c r="DK120" s="918"/>
      <c r="DL120" s="918">
        <v>2006797</v>
      </c>
      <c r="DM120" s="918"/>
      <c r="DN120" s="918"/>
      <c r="DO120" s="918"/>
      <c r="DP120" s="918"/>
      <c r="DQ120" s="918">
        <v>1979515</v>
      </c>
      <c r="DR120" s="918"/>
      <c r="DS120" s="918"/>
      <c r="DT120" s="918"/>
      <c r="DU120" s="918"/>
      <c r="DV120" s="919">
        <v>7.9</v>
      </c>
      <c r="DW120" s="919"/>
      <c r="DX120" s="919"/>
      <c r="DY120" s="919"/>
      <c r="DZ120" s="920"/>
    </row>
    <row r="121" spans="1:130" s="212" customFormat="1" ht="26.25" customHeight="1" x14ac:dyDescent="0.15">
      <c r="A121" s="1044"/>
      <c r="B121" s="936"/>
      <c r="C121" s="961" t="s">
        <v>449</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121</v>
      </c>
      <c r="AB121" s="946"/>
      <c r="AC121" s="946"/>
      <c r="AD121" s="946"/>
      <c r="AE121" s="947"/>
      <c r="AF121" s="948" t="s">
        <v>121</v>
      </c>
      <c r="AG121" s="946"/>
      <c r="AH121" s="946"/>
      <c r="AI121" s="946"/>
      <c r="AJ121" s="947"/>
      <c r="AK121" s="948" t="s">
        <v>121</v>
      </c>
      <c r="AL121" s="946"/>
      <c r="AM121" s="946"/>
      <c r="AN121" s="946"/>
      <c r="AO121" s="947"/>
      <c r="AP121" s="949" t="s">
        <v>121</v>
      </c>
      <c r="AQ121" s="950"/>
      <c r="AR121" s="950"/>
      <c r="AS121" s="950"/>
      <c r="AT121" s="951"/>
      <c r="AU121" s="981"/>
      <c r="AV121" s="982"/>
      <c r="AW121" s="982"/>
      <c r="AX121" s="982"/>
      <c r="AY121" s="983"/>
      <c r="AZ121" s="909" t="s">
        <v>450</v>
      </c>
      <c r="BA121" s="910"/>
      <c r="BB121" s="910"/>
      <c r="BC121" s="910"/>
      <c r="BD121" s="910"/>
      <c r="BE121" s="910"/>
      <c r="BF121" s="910"/>
      <c r="BG121" s="910"/>
      <c r="BH121" s="910"/>
      <c r="BI121" s="910"/>
      <c r="BJ121" s="910"/>
      <c r="BK121" s="910"/>
      <c r="BL121" s="910"/>
      <c r="BM121" s="910"/>
      <c r="BN121" s="910"/>
      <c r="BO121" s="910"/>
      <c r="BP121" s="911"/>
      <c r="BQ121" s="912">
        <v>7206462</v>
      </c>
      <c r="BR121" s="913"/>
      <c r="BS121" s="913"/>
      <c r="BT121" s="913"/>
      <c r="BU121" s="913"/>
      <c r="BV121" s="913">
        <v>8582355</v>
      </c>
      <c r="BW121" s="913"/>
      <c r="BX121" s="913"/>
      <c r="BY121" s="913"/>
      <c r="BZ121" s="913"/>
      <c r="CA121" s="913">
        <v>8433345</v>
      </c>
      <c r="CB121" s="913"/>
      <c r="CC121" s="913"/>
      <c r="CD121" s="913"/>
      <c r="CE121" s="913"/>
      <c r="CF121" s="907">
        <v>33.5</v>
      </c>
      <c r="CG121" s="908"/>
      <c r="CH121" s="908"/>
      <c r="CI121" s="908"/>
      <c r="CJ121" s="908"/>
      <c r="CK121" s="996"/>
      <c r="CL121" s="997"/>
      <c r="CM121" s="997"/>
      <c r="CN121" s="997"/>
      <c r="CO121" s="998"/>
      <c r="CP121" s="1006" t="s">
        <v>392</v>
      </c>
      <c r="CQ121" s="1007"/>
      <c r="CR121" s="1007"/>
      <c r="CS121" s="1007"/>
      <c r="CT121" s="1007"/>
      <c r="CU121" s="1007"/>
      <c r="CV121" s="1007"/>
      <c r="CW121" s="1007"/>
      <c r="CX121" s="1007"/>
      <c r="CY121" s="1007"/>
      <c r="CZ121" s="1007"/>
      <c r="DA121" s="1007"/>
      <c r="DB121" s="1007"/>
      <c r="DC121" s="1007"/>
      <c r="DD121" s="1007"/>
      <c r="DE121" s="1007"/>
      <c r="DF121" s="1008"/>
      <c r="DG121" s="912">
        <v>9038</v>
      </c>
      <c r="DH121" s="913"/>
      <c r="DI121" s="913"/>
      <c r="DJ121" s="913"/>
      <c r="DK121" s="913"/>
      <c r="DL121" s="913">
        <v>11865</v>
      </c>
      <c r="DM121" s="913"/>
      <c r="DN121" s="913"/>
      <c r="DO121" s="913"/>
      <c r="DP121" s="913"/>
      <c r="DQ121" s="913">
        <v>11667</v>
      </c>
      <c r="DR121" s="913"/>
      <c r="DS121" s="913"/>
      <c r="DT121" s="913"/>
      <c r="DU121" s="913"/>
      <c r="DV121" s="914">
        <v>0</v>
      </c>
      <c r="DW121" s="914"/>
      <c r="DX121" s="914"/>
      <c r="DY121" s="914"/>
      <c r="DZ121" s="915"/>
    </row>
    <row r="122" spans="1:130" s="212" customFormat="1" ht="26.25" customHeight="1" x14ac:dyDescent="0.15">
      <c r="A122" s="1044"/>
      <c r="B122" s="936"/>
      <c r="C122" s="909" t="s">
        <v>432</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121</v>
      </c>
      <c r="AB122" s="946"/>
      <c r="AC122" s="946"/>
      <c r="AD122" s="946"/>
      <c r="AE122" s="947"/>
      <c r="AF122" s="948" t="s">
        <v>121</v>
      </c>
      <c r="AG122" s="946"/>
      <c r="AH122" s="946"/>
      <c r="AI122" s="946"/>
      <c r="AJ122" s="947"/>
      <c r="AK122" s="948" t="s">
        <v>121</v>
      </c>
      <c r="AL122" s="946"/>
      <c r="AM122" s="946"/>
      <c r="AN122" s="946"/>
      <c r="AO122" s="947"/>
      <c r="AP122" s="949" t="s">
        <v>121</v>
      </c>
      <c r="AQ122" s="950"/>
      <c r="AR122" s="950"/>
      <c r="AS122" s="950"/>
      <c r="AT122" s="951"/>
      <c r="AU122" s="981"/>
      <c r="AV122" s="982"/>
      <c r="AW122" s="982"/>
      <c r="AX122" s="982"/>
      <c r="AY122" s="983"/>
      <c r="AZ122" s="960" t="s">
        <v>451</v>
      </c>
      <c r="BA122" s="952"/>
      <c r="BB122" s="952"/>
      <c r="BC122" s="952"/>
      <c r="BD122" s="952"/>
      <c r="BE122" s="952"/>
      <c r="BF122" s="952"/>
      <c r="BG122" s="952"/>
      <c r="BH122" s="952"/>
      <c r="BI122" s="952"/>
      <c r="BJ122" s="952"/>
      <c r="BK122" s="952"/>
      <c r="BL122" s="952"/>
      <c r="BM122" s="952"/>
      <c r="BN122" s="952"/>
      <c r="BO122" s="952"/>
      <c r="BP122" s="953"/>
      <c r="BQ122" s="986">
        <v>29687817</v>
      </c>
      <c r="BR122" s="987"/>
      <c r="BS122" s="987"/>
      <c r="BT122" s="987"/>
      <c r="BU122" s="987"/>
      <c r="BV122" s="987">
        <v>28838919</v>
      </c>
      <c r="BW122" s="987"/>
      <c r="BX122" s="987"/>
      <c r="BY122" s="987"/>
      <c r="BZ122" s="987"/>
      <c r="CA122" s="987">
        <v>28293946</v>
      </c>
      <c r="CB122" s="987"/>
      <c r="CC122" s="987"/>
      <c r="CD122" s="987"/>
      <c r="CE122" s="987"/>
      <c r="CF122" s="1004">
        <v>112.5</v>
      </c>
      <c r="CG122" s="1005"/>
      <c r="CH122" s="1005"/>
      <c r="CI122" s="1005"/>
      <c r="CJ122" s="1005"/>
      <c r="CK122" s="996"/>
      <c r="CL122" s="997"/>
      <c r="CM122" s="997"/>
      <c r="CN122" s="997"/>
      <c r="CO122" s="998"/>
      <c r="CP122" s="1006" t="s">
        <v>390</v>
      </c>
      <c r="CQ122" s="1007"/>
      <c r="CR122" s="1007"/>
      <c r="CS122" s="1007"/>
      <c r="CT122" s="1007"/>
      <c r="CU122" s="1007"/>
      <c r="CV122" s="1007"/>
      <c r="CW122" s="1007"/>
      <c r="CX122" s="1007"/>
      <c r="CY122" s="1007"/>
      <c r="CZ122" s="1007"/>
      <c r="DA122" s="1007"/>
      <c r="DB122" s="1007"/>
      <c r="DC122" s="1007"/>
      <c r="DD122" s="1007"/>
      <c r="DE122" s="1007"/>
      <c r="DF122" s="1008"/>
      <c r="DG122" s="912" t="s">
        <v>121</v>
      </c>
      <c r="DH122" s="913"/>
      <c r="DI122" s="913"/>
      <c r="DJ122" s="913"/>
      <c r="DK122" s="913"/>
      <c r="DL122" s="913" t="s">
        <v>121</v>
      </c>
      <c r="DM122" s="913"/>
      <c r="DN122" s="913"/>
      <c r="DO122" s="913"/>
      <c r="DP122" s="913"/>
      <c r="DQ122" s="913" t="s">
        <v>121</v>
      </c>
      <c r="DR122" s="913"/>
      <c r="DS122" s="913"/>
      <c r="DT122" s="913"/>
      <c r="DU122" s="913"/>
      <c r="DV122" s="914" t="s">
        <v>121</v>
      </c>
      <c r="DW122" s="914"/>
      <c r="DX122" s="914"/>
      <c r="DY122" s="914"/>
      <c r="DZ122" s="915"/>
    </row>
    <row r="123" spans="1:130" s="212" customFormat="1" ht="26.25" customHeight="1" x14ac:dyDescent="0.15">
      <c r="A123" s="1044"/>
      <c r="B123" s="936"/>
      <c r="C123" s="909" t="s">
        <v>438</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121</v>
      </c>
      <c r="AB123" s="946"/>
      <c r="AC123" s="946"/>
      <c r="AD123" s="946"/>
      <c r="AE123" s="947"/>
      <c r="AF123" s="948" t="s">
        <v>121</v>
      </c>
      <c r="AG123" s="946"/>
      <c r="AH123" s="946"/>
      <c r="AI123" s="946"/>
      <c r="AJ123" s="947"/>
      <c r="AK123" s="948" t="s">
        <v>121</v>
      </c>
      <c r="AL123" s="946"/>
      <c r="AM123" s="946"/>
      <c r="AN123" s="946"/>
      <c r="AO123" s="947"/>
      <c r="AP123" s="949" t="s">
        <v>121</v>
      </c>
      <c r="AQ123" s="950"/>
      <c r="AR123" s="950"/>
      <c r="AS123" s="950"/>
      <c r="AT123" s="951"/>
      <c r="AU123" s="984"/>
      <c r="AV123" s="985"/>
      <c r="AW123" s="985"/>
      <c r="AX123" s="985"/>
      <c r="AY123" s="985"/>
      <c r="AZ123" s="233" t="s">
        <v>177</v>
      </c>
      <c r="BA123" s="233"/>
      <c r="BB123" s="233"/>
      <c r="BC123" s="233"/>
      <c r="BD123" s="233"/>
      <c r="BE123" s="233"/>
      <c r="BF123" s="233"/>
      <c r="BG123" s="233"/>
      <c r="BH123" s="233"/>
      <c r="BI123" s="233"/>
      <c r="BJ123" s="233"/>
      <c r="BK123" s="233"/>
      <c r="BL123" s="233"/>
      <c r="BM123" s="233"/>
      <c r="BN123" s="233"/>
      <c r="BO123" s="964" t="s">
        <v>452</v>
      </c>
      <c r="BP123" s="992"/>
      <c r="BQ123" s="1050">
        <v>59228151</v>
      </c>
      <c r="BR123" s="1051"/>
      <c r="BS123" s="1051"/>
      <c r="BT123" s="1051"/>
      <c r="BU123" s="1051"/>
      <c r="BV123" s="1051">
        <v>52745590</v>
      </c>
      <c r="BW123" s="1051"/>
      <c r="BX123" s="1051"/>
      <c r="BY123" s="1051"/>
      <c r="BZ123" s="1051"/>
      <c r="CA123" s="1051">
        <v>51319018</v>
      </c>
      <c r="CB123" s="1051"/>
      <c r="CC123" s="1051"/>
      <c r="CD123" s="1051"/>
      <c r="CE123" s="1051"/>
      <c r="CF123" s="988"/>
      <c r="CG123" s="989"/>
      <c r="CH123" s="989"/>
      <c r="CI123" s="989"/>
      <c r="CJ123" s="990"/>
      <c r="CK123" s="996"/>
      <c r="CL123" s="997"/>
      <c r="CM123" s="997"/>
      <c r="CN123" s="997"/>
      <c r="CO123" s="998"/>
      <c r="CP123" s="1006" t="s">
        <v>395</v>
      </c>
      <c r="CQ123" s="1007"/>
      <c r="CR123" s="1007"/>
      <c r="CS123" s="1007"/>
      <c r="CT123" s="1007"/>
      <c r="CU123" s="1007"/>
      <c r="CV123" s="1007"/>
      <c r="CW123" s="1007"/>
      <c r="CX123" s="1007"/>
      <c r="CY123" s="1007"/>
      <c r="CZ123" s="1007"/>
      <c r="DA123" s="1007"/>
      <c r="DB123" s="1007"/>
      <c r="DC123" s="1007"/>
      <c r="DD123" s="1007"/>
      <c r="DE123" s="1007"/>
      <c r="DF123" s="1008"/>
      <c r="DG123" s="945" t="s">
        <v>121</v>
      </c>
      <c r="DH123" s="946"/>
      <c r="DI123" s="946"/>
      <c r="DJ123" s="946"/>
      <c r="DK123" s="947"/>
      <c r="DL123" s="948" t="s">
        <v>121</v>
      </c>
      <c r="DM123" s="946"/>
      <c r="DN123" s="946"/>
      <c r="DO123" s="946"/>
      <c r="DP123" s="947"/>
      <c r="DQ123" s="948" t="s">
        <v>121</v>
      </c>
      <c r="DR123" s="946"/>
      <c r="DS123" s="946"/>
      <c r="DT123" s="946"/>
      <c r="DU123" s="947"/>
      <c r="DV123" s="949" t="s">
        <v>121</v>
      </c>
      <c r="DW123" s="950"/>
      <c r="DX123" s="950"/>
      <c r="DY123" s="950"/>
      <c r="DZ123" s="951"/>
    </row>
    <row r="124" spans="1:130" s="212" customFormat="1" ht="26.25" customHeight="1" thickBot="1" x14ac:dyDescent="0.2">
      <c r="A124" s="1044"/>
      <c r="B124" s="936"/>
      <c r="C124" s="909" t="s">
        <v>441</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121</v>
      </c>
      <c r="AB124" s="946"/>
      <c r="AC124" s="946"/>
      <c r="AD124" s="946"/>
      <c r="AE124" s="947"/>
      <c r="AF124" s="948" t="s">
        <v>121</v>
      </c>
      <c r="AG124" s="946"/>
      <c r="AH124" s="946"/>
      <c r="AI124" s="946"/>
      <c r="AJ124" s="947"/>
      <c r="AK124" s="948" t="s">
        <v>121</v>
      </c>
      <c r="AL124" s="946"/>
      <c r="AM124" s="946"/>
      <c r="AN124" s="946"/>
      <c r="AO124" s="947"/>
      <c r="AP124" s="949" t="s">
        <v>121</v>
      </c>
      <c r="AQ124" s="950"/>
      <c r="AR124" s="950"/>
      <c r="AS124" s="950"/>
      <c r="AT124" s="951"/>
      <c r="AU124" s="1046" t="s">
        <v>453</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121</v>
      </c>
      <c r="BR124" s="1014"/>
      <c r="BS124" s="1014"/>
      <c r="BT124" s="1014"/>
      <c r="BU124" s="1014"/>
      <c r="BV124" s="1014" t="s">
        <v>121</v>
      </c>
      <c r="BW124" s="1014"/>
      <c r="BX124" s="1014"/>
      <c r="BY124" s="1014"/>
      <c r="BZ124" s="1014"/>
      <c r="CA124" s="1014" t="s">
        <v>121</v>
      </c>
      <c r="CB124" s="1014"/>
      <c r="CC124" s="1014"/>
      <c r="CD124" s="1014"/>
      <c r="CE124" s="1014"/>
      <c r="CF124" s="1015"/>
      <c r="CG124" s="1016"/>
      <c r="CH124" s="1016"/>
      <c r="CI124" s="1016"/>
      <c r="CJ124" s="1017"/>
      <c r="CK124" s="999"/>
      <c r="CL124" s="999"/>
      <c r="CM124" s="999"/>
      <c r="CN124" s="999"/>
      <c r="CO124" s="1000"/>
      <c r="CP124" s="1006" t="s">
        <v>454</v>
      </c>
      <c r="CQ124" s="1007"/>
      <c r="CR124" s="1007"/>
      <c r="CS124" s="1007"/>
      <c r="CT124" s="1007"/>
      <c r="CU124" s="1007"/>
      <c r="CV124" s="1007"/>
      <c r="CW124" s="1007"/>
      <c r="CX124" s="1007"/>
      <c r="CY124" s="1007"/>
      <c r="CZ124" s="1007"/>
      <c r="DA124" s="1007"/>
      <c r="DB124" s="1007"/>
      <c r="DC124" s="1007"/>
      <c r="DD124" s="1007"/>
      <c r="DE124" s="1007"/>
      <c r="DF124" s="1008"/>
      <c r="DG124" s="991" t="s">
        <v>121</v>
      </c>
      <c r="DH124" s="973"/>
      <c r="DI124" s="973"/>
      <c r="DJ124" s="973"/>
      <c r="DK124" s="974"/>
      <c r="DL124" s="972" t="s">
        <v>121</v>
      </c>
      <c r="DM124" s="973"/>
      <c r="DN124" s="973"/>
      <c r="DO124" s="973"/>
      <c r="DP124" s="974"/>
      <c r="DQ124" s="972" t="s">
        <v>121</v>
      </c>
      <c r="DR124" s="973"/>
      <c r="DS124" s="973"/>
      <c r="DT124" s="973"/>
      <c r="DU124" s="974"/>
      <c r="DV124" s="975" t="s">
        <v>121</v>
      </c>
      <c r="DW124" s="976"/>
      <c r="DX124" s="976"/>
      <c r="DY124" s="976"/>
      <c r="DZ124" s="977"/>
    </row>
    <row r="125" spans="1:130" s="212" customFormat="1" ht="26.25" customHeight="1" x14ac:dyDescent="0.15">
      <c r="A125" s="1044"/>
      <c r="B125" s="936"/>
      <c r="C125" s="909" t="s">
        <v>443</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121</v>
      </c>
      <c r="AB125" s="946"/>
      <c r="AC125" s="946"/>
      <c r="AD125" s="946"/>
      <c r="AE125" s="947"/>
      <c r="AF125" s="948" t="s">
        <v>121</v>
      </c>
      <c r="AG125" s="946"/>
      <c r="AH125" s="946"/>
      <c r="AI125" s="946"/>
      <c r="AJ125" s="947"/>
      <c r="AK125" s="948" t="s">
        <v>121</v>
      </c>
      <c r="AL125" s="946"/>
      <c r="AM125" s="946"/>
      <c r="AN125" s="946"/>
      <c r="AO125" s="947"/>
      <c r="AP125" s="949" t="s">
        <v>121</v>
      </c>
      <c r="AQ125" s="950"/>
      <c r="AR125" s="950"/>
      <c r="AS125" s="950"/>
      <c r="AT125" s="951"/>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455</v>
      </c>
      <c r="CL125" s="994"/>
      <c r="CM125" s="994"/>
      <c r="CN125" s="994"/>
      <c r="CO125" s="995"/>
      <c r="CP125" s="916" t="s">
        <v>456</v>
      </c>
      <c r="CQ125" s="884"/>
      <c r="CR125" s="884"/>
      <c r="CS125" s="884"/>
      <c r="CT125" s="884"/>
      <c r="CU125" s="884"/>
      <c r="CV125" s="884"/>
      <c r="CW125" s="884"/>
      <c r="CX125" s="884"/>
      <c r="CY125" s="884"/>
      <c r="CZ125" s="884"/>
      <c r="DA125" s="884"/>
      <c r="DB125" s="884"/>
      <c r="DC125" s="884"/>
      <c r="DD125" s="884"/>
      <c r="DE125" s="884"/>
      <c r="DF125" s="885"/>
      <c r="DG125" s="917" t="s">
        <v>121</v>
      </c>
      <c r="DH125" s="918"/>
      <c r="DI125" s="918"/>
      <c r="DJ125" s="918"/>
      <c r="DK125" s="918"/>
      <c r="DL125" s="918" t="s">
        <v>121</v>
      </c>
      <c r="DM125" s="918"/>
      <c r="DN125" s="918"/>
      <c r="DO125" s="918"/>
      <c r="DP125" s="918"/>
      <c r="DQ125" s="918" t="s">
        <v>121</v>
      </c>
      <c r="DR125" s="918"/>
      <c r="DS125" s="918"/>
      <c r="DT125" s="918"/>
      <c r="DU125" s="918"/>
      <c r="DV125" s="919" t="s">
        <v>121</v>
      </c>
      <c r="DW125" s="919"/>
      <c r="DX125" s="919"/>
      <c r="DY125" s="919"/>
      <c r="DZ125" s="920"/>
    </row>
    <row r="126" spans="1:130" s="212" customFormat="1" ht="26.25" customHeight="1" thickBot="1" x14ac:dyDescent="0.2">
      <c r="A126" s="1044"/>
      <c r="B126" s="936"/>
      <c r="C126" s="909" t="s">
        <v>445</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121</v>
      </c>
      <c r="AB126" s="946"/>
      <c r="AC126" s="946"/>
      <c r="AD126" s="946"/>
      <c r="AE126" s="947"/>
      <c r="AF126" s="948" t="s">
        <v>121</v>
      </c>
      <c r="AG126" s="946"/>
      <c r="AH126" s="946"/>
      <c r="AI126" s="946"/>
      <c r="AJ126" s="947"/>
      <c r="AK126" s="948" t="s">
        <v>121</v>
      </c>
      <c r="AL126" s="946"/>
      <c r="AM126" s="946"/>
      <c r="AN126" s="946"/>
      <c r="AO126" s="947"/>
      <c r="AP126" s="949" t="s">
        <v>121</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457</v>
      </c>
      <c r="CQ126" s="910"/>
      <c r="CR126" s="910"/>
      <c r="CS126" s="910"/>
      <c r="CT126" s="910"/>
      <c r="CU126" s="910"/>
      <c r="CV126" s="910"/>
      <c r="CW126" s="910"/>
      <c r="CX126" s="910"/>
      <c r="CY126" s="910"/>
      <c r="CZ126" s="910"/>
      <c r="DA126" s="910"/>
      <c r="DB126" s="910"/>
      <c r="DC126" s="910"/>
      <c r="DD126" s="910"/>
      <c r="DE126" s="910"/>
      <c r="DF126" s="911"/>
      <c r="DG126" s="912" t="s">
        <v>121</v>
      </c>
      <c r="DH126" s="913"/>
      <c r="DI126" s="913"/>
      <c r="DJ126" s="913"/>
      <c r="DK126" s="913"/>
      <c r="DL126" s="913" t="s">
        <v>121</v>
      </c>
      <c r="DM126" s="913"/>
      <c r="DN126" s="913"/>
      <c r="DO126" s="913"/>
      <c r="DP126" s="913"/>
      <c r="DQ126" s="913" t="s">
        <v>121</v>
      </c>
      <c r="DR126" s="913"/>
      <c r="DS126" s="913"/>
      <c r="DT126" s="913"/>
      <c r="DU126" s="913"/>
      <c r="DV126" s="914" t="s">
        <v>121</v>
      </c>
      <c r="DW126" s="914"/>
      <c r="DX126" s="914"/>
      <c r="DY126" s="914"/>
      <c r="DZ126" s="915"/>
    </row>
    <row r="127" spans="1:130" s="212" customFormat="1" ht="26.25" customHeight="1" x14ac:dyDescent="0.15">
      <c r="A127" s="1045"/>
      <c r="B127" s="938"/>
      <c r="C127" s="960" t="s">
        <v>458</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121</v>
      </c>
      <c r="AB127" s="946"/>
      <c r="AC127" s="946"/>
      <c r="AD127" s="946"/>
      <c r="AE127" s="947"/>
      <c r="AF127" s="948" t="s">
        <v>121</v>
      </c>
      <c r="AG127" s="946"/>
      <c r="AH127" s="946"/>
      <c r="AI127" s="946"/>
      <c r="AJ127" s="947"/>
      <c r="AK127" s="948" t="s">
        <v>121</v>
      </c>
      <c r="AL127" s="946"/>
      <c r="AM127" s="946"/>
      <c r="AN127" s="946"/>
      <c r="AO127" s="947"/>
      <c r="AP127" s="949" t="s">
        <v>121</v>
      </c>
      <c r="AQ127" s="950"/>
      <c r="AR127" s="950"/>
      <c r="AS127" s="950"/>
      <c r="AT127" s="951"/>
      <c r="AU127" s="214"/>
      <c r="AV127" s="214"/>
      <c r="AW127" s="214"/>
      <c r="AX127" s="1018" t="s">
        <v>459</v>
      </c>
      <c r="AY127" s="1019"/>
      <c r="AZ127" s="1019"/>
      <c r="BA127" s="1019"/>
      <c r="BB127" s="1019"/>
      <c r="BC127" s="1019"/>
      <c r="BD127" s="1019"/>
      <c r="BE127" s="1020"/>
      <c r="BF127" s="1021" t="s">
        <v>460</v>
      </c>
      <c r="BG127" s="1019"/>
      <c r="BH127" s="1019"/>
      <c r="BI127" s="1019"/>
      <c r="BJ127" s="1019"/>
      <c r="BK127" s="1019"/>
      <c r="BL127" s="1020"/>
      <c r="BM127" s="1021" t="s">
        <v>461</v>
      </c>
      <c r="BN127" s="1019"/>
      <c r="BO127" s="1019"/>
      <c r="BP127" s="1019"/>
      <c r="BQ127" s="1019"/>
      <c r="BR127" s="1019"/>
      <c r="BS127" s="1020"/>
      <c r="BT127" s="1021" t="s">
        <v>462</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463</v>
      </c>
      <c r="CQ127" s="910"/>
      <c r="CR127" s="910"/>
      <c r="CS127" s="910"/>
      <c r="CT127" s="910"/>
      <c r="CU127" s="910"/>
      <c r="CV127" s="910"/>
      <c r="CW127" s="910"/>
      <c r="CX127" s="910"/>
      <c r="CY127" s="910"/>
      <c r="CZ127" s="910"/>
      <c r="DA127" s="910"/>
      <c r="DB127" s="910"/>
      <c r="DC127" s="910"/>
      <c r="DD127" s="910"/>
      <c r="DE127" s="910"/>
      <c r="DF127" s="911"/>
      <c r="DG127" s="912" t="s">
        <v>121</v>
      </c>
      <c r="DH127" s="913"/>
      <c r="DI127" s="913"/>
      <c r="DJ127" s="913"/>
      <c r="DK127" s="913"/>
      <c r="DL127" s="913" t="s">
        <v>121</v>
      </c>
      <c r="DM127" s="913"/>
      <c r="DN127" s="913"/>
      <c r="DO127" s="913"/>
      <c r="DP127" s="913"/>
      <c r="DQ127" s="913" t="s">
        <v>121</v>
      </c>
      <c r="DR127" s="913"/>
      <c r="DS127" s="913"/>
      <c r="DT127" s="913"/>
      <c r="DU127" s="913"/>
      <c r="DV127" s="914" t="s">
        <v>121</v>
      </c>
      <c r="DW127" s="914"/>
      <c r="DX127" s="914"/>
      <c r="DY127" s="914"/>
      <c r="DZ127" s="915"/>
    </row>
    <row r="128" spans="1:130" s="212" customFormat="1" ht="26.25" customHeight="1" thickBot="1" x14ac:dyDescent="0.2">
      <c r="A128" s="1028" t="s">
        <v>464</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465</v>
      </c>
      <c r="X128" s="1030"/>
      <c r="Y128" s="1030"/>
      <c r="Z128" s="1031"/>
      <c r="AA128" s="1032">
        <v>714517</v>
      </c>
      <c r="AB128" s="1033"/>
      <c r="AC128" s="1033"/>
      <c r="AD128" s="1033"/>
      <c r="AE128" s="1034"/>
      <c r="AF128" s="1035">
        <v>691492</v>
      </c>
      <c r="AG128" s="1033"/>
      <c r="AH128" s="1033"/>
      <c r="AI128" s="1033"/>
      <c r="AJ128" s="1034"/>
      <c r="AK128" s="1035">
        <v>702914</v>
      </c>
      <c r="AL128" s="1033"/>
      <c r="AM128" s="1033"/>
      <c r="AN128" s="1033"/>
      <c r="AO128" s="1034"/>
      <c r="AP128" s="1036"/>
      <c r="AQ128" s="1037"/>
      <c r="AR128" s="1037"/>
      <c r="AS128" s="1037"/>
      <c r="AT128" s="1038"/>
      <c r="AU128" s="214"/>
      <c r="AV128" s="214"/>
      <c r="AW128" s="214"/>
      <c r="AX128" s="883" t="s">
        <v>466</v>
      </c>
      <c r="AY128" s="884"/>
      <c r="AZ128" s="884"/>
      <c r="BA128" s="884"/>
      <c r="BB128" s="884"/>
      <c r="BC128" s="884"/>
      <c r="BD128" s="884"/>
      <c r="BE128" s="885"/>
      <c r="BF128" s="1039" t="s">
        <v>121</v>
      </c>
      <c r="BG128" s="1040"/>
      <c r="BH128" s="1040"/>
      <c r="BI128" s="1040"/>
      <c r="BJ128" s="1040"/>
      <c r="BK128" s="1040"/>
      <c r="BL128" s="1041"/>
      <c r="BM128" s="1039">
        <v>11.92</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467</v>
      </c>
      <c r="CQ128" s="713"/>
      <c r="CR128" s="713"/>
      <c r="CS128" s="713"/>
      <c r="CT128" s="713"/>
      <c r="CU128" s="713"/>
      <c r="CV128" s="713"/>
      <c r="CW128" s="713"/>
      <c r="CX128" s="713"/>
      <c r="CY128" s="713"/>
      <c r="CZ128" s="713"/>
      <c r="DA128" s="713"/>
      <c r="DB128" s="713"/>
      <c r="DC128" s="713"/>
      <c r="DD128" s="713"/>
      <c r="DE128" s="713"/>
      <c r="DF128" s="1023"/>
      <c r="DG128" s="1024" t="s">
        <v>121</v>
      </c>
      <c r="DH128" s="1025"/>
      <c r="DI128" s="1025"/>
      <c r="DJ128" s="1025"/>
      <c r="DK128" s="1025"/>
      <c r="DL128" s="1025" t="s">
        <v>121</v>
      </c>
      <c r="DM128" s="1025"/>
      <c r="DN128" s="1025"/>
      <c r="DO128" s="1025"/>
      <c r="DP128" s="1025"/>
      <c r="DQ128" s="1025" t="s">
        <v>121</v>
      </c>
      <c r="DR128" s="1025"/>
      <c r="DS128" s="1025"/>
      <c r="DT128" s="1025"/>
      <c r="DU128" s="1025"/>
      <c r="DV128" s="1026" t="s">
        <v>121</v>
      </c>
      <c r="DW128" s="1026"/>
      <c r="DX128" s="1026"/>
      <c r="DY128" s="1026"/>
      <c r="DZ128" s="1027"/>
    </row>
    <row r="129" spans="1:131" s="212" customFormat="1" ht="26.25" customHeight="1" x14ac:dyDescent="0.15">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468</v>
      </c>
      <c r="X129" s="1058"/>
      <c r="Y129" s="1058"/>
      <c r="Z129" s="1059"/>
      <c r="AA129" s="945">
        <v>26794016</v>
      </c>
      <c r="AB129" s="946"/>
      <c r="AC129" s="946"/>
      <c r="AD129" s="946"/>
      <c r="AE129" s="947"/>
      <c r="AF129" s="948">
        <v>27176022</v>
      </c>
      <c r="AG129" s="946"/>
      <c r="AH129" s="946"/>
      <c r="AI129" s="946"/>
      <c r="AJ129" s="947"/>
      <c r="AK129" s="948">
        <v>27693729</v>
      </c>
      <c r="AL129" s="946"/>
      <c r="AM129" s="946"/>
      <c r="AN129" s="946"/>
      <c r="AO129" s="947"/>
      <c r="AP129" s="1060"/>
      <c r="AQ129" s="1061"/>
      <c r="AR129" s="1061"/>
      <c r="AS129" s="1061"/>
      <c r="AT129" s="1062"/>
      <c r="AU129" s="215"/>
      <c r="AV129" s="215"/>
      <c r="AW129" s="215"/>
      <c r="AX129" s="1052" t="s">
        <v>469</v>
      </c>
      <c r="AY129" s="910"/>
      <c r="AZ129" s="910"/>
      <c r="BA129" s="910"/>
      <c r="BB129" s="910"/>
      <c r="BC129" s="910"/>
      <c r="BD129" s="910"/>
      <c r="BE129" s="911"/>
      <c r="BF129" s="1053" t="s">
        <v>121</v>
      </c>
      <c r="BG129" s="1054"/>
      <c r="BH129" s="1054"/>
      <c r="BI129" s="1054"/>
      <c r="BJ129" s="1054"/>
      <c r="BK129" s="1054"/>
      <c r="BL129" s="1055"/>
      <c r="BM129" s="1053">
        <v>16.920000000000002</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921" t="s">
        <v>470</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471</v>
      </c>
      <c r="X130" s="1058"/>
      <c r="Y130" s="1058"/>
      <c r="Z130" s="1059"/>
      <c r="AA130" s="945">
        <v>2670594</v>
      </c>
      <c r="AB130" s="946"/>
      <c r="AC130" s="946"/>
      <c r="AD130" s="946"/>
      <c r="AE130" s="947"/>
      <c r="AF130" s="948">
        <v>2613439</v>
      </c>
      <c r="AG130" s="946"/>
      <c r="AH130" s="946"/>
      <c r="AI130" s="946"/>
      <c r="AJ130" s="947"/>
      <c r="AK130" s="948">
        <v>2551445</v>
      </c>
      <c r="AL130" s="946"/>
      <c r="AM130" s="946"/>
      <c r="AN130" s="946"/>
      <c r="AO130" s="947"/>
      <c r="AP130" s="1060"/>
      <c r="AQ130" s="1061"/>
      <c r="AR130" s="1061"/>
      <c r="AS130" s="1061"/>
      <c r="AT130" s="1062"/>
      <c r="AU130" s="215"/>
      <c r="AV130" s="215"/>
      <c r="AW130" s="215"/>
      <c r="AX130" s="1052" t="s">
        <v>472</v>
      </c>
      <c r="AY130" s="910"/>
      <c r="AZ130" s="910"/>
      <c r="BA130" s="910"/>
      <c r="BB130" s="910"/>
      <c r="BC130" s="910"/>
      <c r="BD130" s="910"/>
      <c r="BE130" s="911"/>
      <c r="BF130" s="1088">
        <v>4</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473</v>
      </c>
      <c r="X131" s="1095"/>
      <c r="Y131" s="1095"/>
      <c r="Z131" s="1096"/>
      <c r="AA131" s="991">
        <v>24123422</v>
      </c>
      <c r="AB131" s="973"/>
      <c r="AC131" s="973"/>
      <c r="AD131" s="973"/>
      <c r="AE131" s="974"/>
      <c r="AF131" s="972">
        <v>24562583</v>
      </c>
      <c r="AG131" s="973"/>
      <c r="AH131" s="973"/>
      <c r="AI131" s="973"/>
      <c r="AJ131" s="974"/>
      <c r="AK131" s="972">
        <v>25142284</v>
      </c>
      <c r="AL131" s="973"/>
      <c r="AM131" s="973"/>
      <c r="AN131" s="973"/>
      <c r="AO131" s="974"/>
      <c r="AP131" s="1097"/>
      <c r="AQ131" s="1098"/>
      <c r="AR131" s="1098"/>
      <c r="AS131" s="1098"/>
      <c r="AT131" s="1099"/>
      <c r="AU131" s="215"/>
      <c r="AV131" s="215"/>
      <c r="AW131" s="215"/>
      <c r="AX131" s="1070" t="s">
        <v>474</v>
      </c>
      <c r="AY131" s="713"/>
      <c r="AZ131" s="713"/>
      <c r="BA131" s="713"/>
      <c r="BB131" s="713"/>
      <c r="BC131" s="713"/>
      <c r="BD131" s="713"/>
      <c r="BE131" s="1023"/>
      <c r="BF131" s="1071" t="s">
        <v>121</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1077" t="s">
        <v>475</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476</v>
      </c>
      <c r="W132" s="1081"/>
      <c r="X132" s="1081"/>
      <c r="Y132" s="1081"/>
      <c r="Z132" s="1082"/>
      <c r="AA132" s="1083">
        <v>4.553533077</v>
      </c>
      <c r="AB132" s="1084"/>
      <c r="AC132" s="1084"/>
      <c r="AD132" s="1084"/>
      <c r="AE132" s="1085"/>
      <c r="AF132" s="1086">
        <v>4.2472121109999996</v>
      </c>
      <c r="AG132" s="1084"/>
      <c r="AH132" s="1084"/>
      <c r="AI132" s="1084"/>
      <c r="AJ132" s="1085"/>
      <c r="AK132" s="1086">
        <v>3.3922375549999999</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477</v>
      </c>
      <c r="W133" s="1064"/>
      <c r="X133" s="1064"/>
      <c r="Y133" s="1064"/>
      <c r="Z133" s="1065"/>
      <c r="AA133" s="1066">
        <v>3.5</v>
      </c>
      <c r="AB133" s="1067"/>
      <c r="AC133" s="1067"/>
      <c r="AD133" s="1067"/>
      <c r="AE133" s="1068"/>
      <c r="AF133" s="1066">
        <v>4.0999999999999996</v>
      </c>
      <c r="AG133" s="1067"/>
      <c r="AH133" s="1067"/>
      <c r="AI133" s="1067"/>
      <c r="AJ133" s="1068"/>
      <c r="AK133" s="1066">
        <v>4</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dchcmtVjMeLjlHhHGkUB7UbtlzzTldxPuLxE/vVaKU3FRXk3H6KtSXrcta57iC7tmUbsrJCguJXYumTbjPi9Bw==" saltValue="qUR0s9YwWnyI3JYfbqnOA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478</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1FDalohqXu6m2hr/vyTkjq9OUpMJzb0kQH2Dm6oLBMzQMtINEFJssinSLlKTENQEbGWZ+ONyBUYnje2fVI4mXg==" saltValue="y133iKEfKUuRmnllLaVRKg=="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election sqref="A1:XFD1"/>
    </sheetView>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Iu3m9qCHMCYjRchKj6erz0gifi3NiPmCndHmdjTOmO2u8d8/87QmjyitC7fR4uWwUR45FRuD3hEu6ANU06j6Lw==" saltValue="WXr3uMEpLc6qMBv5pmKyp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479</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480</v>
      </c>
      <c r="AL6" s="248"/>
      <c r="AM6" s="248"/>
      <c r="AN6" s="248"/>
    </row>
    <row r="7" spans="1:46" ht="13.5" customHeight="1" x14ac:dyDescent="0.15">
      <c r="A7" s="247"/>
      <c r="AK7" s="250"/>
      <c r="AL7" s="251"/>
      <c r="AM7" s="251"/>
      <c r="AN7" s="252"/>
      <c r="AO7" s="1101" t="s">
        <v>481</v>
      </c>
      <c r="AP7" s="253"/>
      <c r="AQ7" s="254" t="s">
        <v>482</v>
      </c>
      <c r="AR7" s="255"/>
    </row>
    <row r="8" spans="1:46" x14ac:dyDescent="0.15">
      <c r="A8" s="247"/>
      <c r="AK8" s="256"/>
      <c r="AL8" s="257"/>
      <c r="AM8" s="257"/>
      <c r="AN8" s="258"/>
      <c r="AO8" s="1102"/>
      <c r="AP8" s="259" t="s">
        <v>483</v>
      </c>
      <c r="AQ8" s="260" t="s">
        <v>484</v>
      </c>
      <c r="AR8" s="261" t="s">
        <v>485</v>
      </c>
    </row>
    <row r="9" spans="1:46" x14ac:dyDescent="0.15">
      <c r="A9" s="247"/>
      <c r="AK9" s="1103" t="s">
        <v>486</v>
      </c>
      <c r="AL9" s="1104"/>
      <c r="AM9" s="1104"/>
      <c r="AN9" s="1105"/>
      <c r="AO9" s="262">
        <v>8860399</v>
      </c>
      <c r="AP9" s="262">
        <v>79030</v>
      </c>
      <c r="AQ9" s="263">
        <v>68274</v>
      </c>
      <c r="AR9" s="264">
        <v>15.8</v>
      </c>
    </row>
    <row r="10" spans="1:46" ht="13.5" customHeight="1" x14ac:dyDescent="0.15">
      <c r="A10" s="247"/>
      <c r="AK10" s="1103" t="s">
        <v>487</v>
      </c>
      <c r="AL10" s="1104"/>
      <c r="AM10" s="1104"/>
      <c r="AN10" s="1105"/>
      <c r="AO10" s="265">
        <v>9435</v>
      </c>
      <c r="AP10" s="265">
        <v>84</v>
      </c>
      <c r="AQ10" s="266">
        <v>4860</v>
      </c>
      <c r="AR10" s="267">
        <v>-98.3</v>
      </c>
    </row>
    <row r="11" spans="1:46" ht="13.5" customHeight="1" x14ac:dyDescent="0.15">
      <c r="A11" s="247"/>
      <c r="AK11" s="1103" t="s">
        <v>488</v>
      </c>
      <c r="AL11" s="1104"/>
      <c r="AM11" s="1104"/>
      <c r="AN11" s="1105"/>
      <c r="AO11" s="265" t="s">
        <v>489</v>
      </c>
      <c r="AP11" s="265" t="s">
        <v>489</v>
      </c>
      <c r="AQ11" s="266">
        <v>567</v>
      </c>
      <c r="AR11" s="267" t="s">
        <v>489</v>
      </c>
    </row>
    <row r="12" spans="1:46" ht="13.5" customHeight="1" x14ac:dyDescent="0.15">
      <c r="A12" s="247"/>
      <c r="AK12" s="1103" t="s">
        <v>490</v>
      </c>
      <c r="AL12" s="1104"/>
      <c r="AM12" s="1104"/>
      <c r="AN12" s="1105"/>
      <c r="AO12" s="265" t="s">
        <v>489</v>
      </c>
      <c r="AP12" s="265" t="s">
        <v>489</v>
      </c>
      <c r="AQ12" s="266">
        <v>16</v>
      </c>
      <c r="AR12" s="267" t="s">
        <v>489</v>
      </c>
    </row>
    <row r="13" spans="1:46" ht="13.5" customHeight="1" x14ac:dyDescent="0.15">
      <c r="A13" s="247"/>
      <c r="AK13" s="1103" t="s">
        <v>491</v>
      </c>
      <c r="AL13" s="1104"/>
      <c r="AM13" s="1104"/>
      <c r="AN13" s="1105"/>
      <c r="AO13" s="265">
        <v>361471</v>
      </c>
      <c r="AP13" s="265">
        <v>3224</v>
      </c>
      <c r="AQ13" s="266">
        <v>2777</v>
      </c>
      <c r="AR13" s="267">
        <v>16.100000000000001</v>
      </c>
    </row>
    <row r="14" spans="1:46" ht="13.5" customHeight="1" x14ac:dyDescent="0.15">
      <c r="A14" s="247"/>
      <c r="AK14" s="1103" t="s">
        <v>492</v>
      </c>
      <c r="AL14" s="1104"/>
      <c r="AM14" s="1104"/>
      <c r="AN14" s="1105"/>
      <c r="AO14" s="265">
        <v>188337</v>
      </c>
      <c r="AP14" s="265">
        <v>1680</v>
      </c>
      <c r="AQ14" s="266">
        <v>1330</v>
      </c>
      <c r="AR14" s="267">
        <v>26.3</v>
      </c>
    </row>
    <row r="15" spans="1:46" ht="13.5" customHeight="1" x14ac:dyDescent="0.15">
      <c r="A15" s="247"/>
      <c r="AK15" s="1106" t="s">
        <v>493</v>
      </c>
      <c r="AL15" s="1107"/>
      <c r="AM15" s="1107"/>
      <c r="AN15" s="1108"/>
      <c r="AO15" s="265">
        <v>-340983</v>
      </c>
      <c r="AP15" s="265">
        <v>-3041</v>
      </c>
      <c r="AQ15" s="266">
        <v>-3833</v>
      </c>
      <c r="AR15" s="267">
        <v>-20.7</v>
      </c>
    </row>
    <row r="16" spans="1:46" x14ac:dyDescent="0.15">
      <c r="A16" s="247"/>
      <c r="AK16" s="1106" t="s">
        <v>177</v>
      </c>
      <c r="AL16" s="1107"/>
      <c r="AM16" s="1107"/>
      <c r="AN16" s="1108"/>
      <c r="AO16" s="265">
        <v>9078659</v>
      </c>
      <c r="AP16" s="265">
        <v>80976</v>
      </c>
      <c r="AQ16" s="266">
        <v>73991</v>
      </c>
      <c r="AR16" s="267">
        <v>9.4</v>
      </c>
    </row>
    <row r="17" spans="1:46" x14ac:dyDescent="0.15">
      <c r="A17" s="247"/>
    </row>
    <row r="18" spans="1:46" x14ac:dyDescent="0.15">
      <c r="A18" s="247"/>
      <c r="AQ18" s="268"/>
      <c r="AR18" s="268"/>
    </row>
    <row r="19" spans="1:46" x14ac:dyDescent="0.15">
      <c r="A19" s="247"/>
      <c r="AK19" s="243" t="s">
        <v>494</v>
      </c>
    </row>
    <row r="20" spans="1:46" x14ac:dyDescent="0.15">
      <c r="A20" s="247"/>
      <c r="AK20" s="269"/>
      <c r="AL20" s="270"/>
      <c r="AM20" s="270"/>
      <c r="AN20" s="271"/>
      <c r="AO20" s="272" t="s">
        <v>495</v>
      </c>
      <c r="AP20" s="273" t="s">
        <v>496</v>
      </c>
      <c r="AQ20" s="274" t="s">
        <v>497</v>
      </c>
      <c r="AR20" s="275"/>
    </row>
    <row r="21" spans="1:46" s="248" customFormat="1" x14ac:dyDescent="0.15">
      <c r="A21" s="276"/>
      <c r="AK21" s="1109" t="s">
        <v>498</v>
      </c>
      <c r="AL21" s="1110"/>
      <c r="AM21" s="1110"/>
      <c r="AN21" s="1111"/>
      <c r="AO21" s="277">
        <v>7.67</v>
      </c>
      <c r="AP21" s="278">
        <v>6.28</v>
      </c>
      <c r="AQ21" s="279">
        <v>1.39</v>
      </c>
      <c r="AS21" s="280"/>
      <c r="AT21" s="276"/>
    </row>
    <row r="22" spans="1:46" s="248" customFormat="1" x14ac:dyDescent="0.15">
      <c r="A22" s="276"/>
      <c r="AK22" s="1109" t="s">
        <v>499</v>
      </c>
      <c r="AL22" s="1110"/>
      <c r="AM22" s="1110"/>
      <c r="AN22" s="1111"/>
      <c r="AO22" s="281">
        <v>99.1</v>
      </c>
      <c r="AP22" s="282">
        <v>98.7</v>
      </c>
      <c r="AQ22" s="283">
        <v>0.4</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00" t="s">
        <v>500</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288"/>
      <c r="AS27" s="243"/>
      <c r="AT27" s="243"/>
    </row>
    <row r="28" spans="1:46" ht="17.25" x14ac:dyDescent="0.15">
      <c r="A28" s="244" t="s">
        <v>501</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502</v>
      </c>
      <c r="AL29" s="248"/>
      <c r="AM29" s="248"/>
      <c r="AN29" s="248"/>
      <c r="AS29" s="290"/>
    </row>
    <row r="30" spans="1:46" ht="13.5" customHeight="1" x14ac:dyDescent="0.15">
      <c r="A30" s="247"/>
      <c r="AK30" s="250"/>
      <c r="AL30" s="251"/>
      <c r="AM30" s="251"/>
      <c r="AN30" s="252"/>
      <c r="AO30" s="1101" t="s">
        <v>481</v>
      </c>
      <c r="AP30" s="253"/>
      <c r="AQ30" s="254" t="s">
        <v>482</v>
      </c>
      <c r="AR30" s="255"/>
    </row>
    <row r="31" spans="1:46" x14ac:dyDescent="0.15">
      <c r="A31" s="247"/>
      <c r="AK31" s="256"/>
      <c r="AL31" s="257"/>
      <c r="AM31" s="257"/>
      <c r="AN31" s="258"/>
      <c r="AO31" s="1102"/>
      <c r="AP31" s="259" t="s">
        <v>483</v>
      </c>
      <c r="AQ31" s="260" t="s">
        <v>484</v>
      </c>
      <c r="AR31" s="261" t="s">
        <v>485</v>
      </c>
    </row>
    <row r="32" spans="1:46" ht="27" customHeight="1" x14ac:dyDescent="0.15">
      <c r="A32" s="247"/>
      <c r="AK32" s="1117" t="s">
        <v>503</v>
      </c>
      <c r="AL32" s="1118"/>
      <c r="AM32" s="1118"/>
      <c r="AN32" s="1119"/>
      <c r="AO32" s="291">
        <v>3503332</v>
      </c>
      <c r="AP32" s="291">
        <v>31248</v>
      </c>
      <c r="AQ32" s="292">
        <v>32402</v>
      </c>
      <c r="AR32" s="293">
        <v>-3.6</v>
      </c>
    </row>
    <row r="33" spans="1:46" ht="13.5" customHeight="1" x14ac:dyDescent="0.15">
      <c r="A33" s="247"/>
      <c r="AK33" s="1117" t="s">
        <v>504</v>
      </c>
      <c r="AL33" s="1118"/>
      <c r="AM33" s="1118"/>
      <c r="AN33" s="1119"/>
      <c r="AO33" s="291" t="s">
        <v>489</v>
      </c>
      <c r="AP33" s="291" t="s">
        <v>489</v>
      </c>
      <c r="AQ33" s="292" t="s">
        <v>489</v>
      </c>
      <c r="AR33" s="293" t="s">
        <v>489</v>
      </c>
    </row>
    <row r="34" spans="1:46" ht="27" customHeight="1" x14ac:dyDescent="0.15">
      <c r="A34" s="247"/>
      <c r="AK34" s="1117" t="s">
        <v>505</v>
      </c>
      <c r="AL34" s="1118"/>
      <c r="AM34" s="1118"/>
      <c r="AN34" s="1119"/>
      <c r="AO34" s="291" t="s">
        <v>489</v>
      </c>
      <c r="AP34" s="291" t="s">
        <v>489</v>
      </c>
      <c r="AQ34" s="292">
        <v>16</v>
      </c>
      <c r="AR34" s="293" t="s">
        <v>489</v>
      </c>
    </row>
    <row r="35" spans="1:46" ht="27" customHeight="1" x14ac:dyDescent="0.15">
      <c r="A35" s="247"/>
      <c r="AK35" s="1117" t="s">
        <v>506</v>
      </c>
      <c r="AL35" s="1118"/>
      <c r="AM35" s="1118"/>
      <c r="AN35" s="1119"/>
      <c r="AO35" s="291">
        <v>147731</v>
      </c>
      <c r="AP35" s="291">
        <v>1318</v>
      </c>
      <c r="AQ35" s="292">
        <v>5520</v>
      </c>
      <c r="AR35" s="293">
        <v>-76.099999999999994</v>
      </c>
    </row>
    <row r="36" spans="1:46" ht="27" customHeight="1" x14ac:dyDescent="0.15">
      <c r="A36" s="247"/>
      <c r="AK36" s="1117" t="s">
        <v>507</v>
      </c>
      <c r="AL36" s="1118"/>
      <c r="AM36" s="1118"/>
      <c r="AN36" s="1119"/>
      <c r="AO36" s="291">
        <v>456182</v>
      </c>
      <c r="AP36" s="291">
        <v>4069</v>
      </c>
      <c r="AQ36" s="292">
        <v>1296</v>
      </c>
      <c r="AR36" s="293">
        <v>214</v>
      </c>
    </row>
    <row r="37" spans="1:46" ht="13.5" customHeight="1" x14ac:dyDescent="0.15">
      <c r="A37" s="247"/>
      <c r="AK37" s="1117" t="s">
        <v>508</v>
      </c>
      <c r="AL37" s="1118"/>
      <c r="AM37" s="1118"/>
      <c r="AN37" s="1119"/>
      <c r="AO37" s="291" t="s">
        <v>489</v>
      </c>
      <c r="AP37" s="291" t="s">
        <v>489</v>
      </c>
      <c r="AQ37" s="292">
        <v>571</v>
      </c>
      <c r="AR37" s="293" t="s">
        <v>489</v>
      </c>
    </row>
    <row r="38" spans="1:46" ht="27" customHeight="1" x14ac:dyDescent="0.15">
      <c r="A38" s="247"/>
      <c r="AK38" s="1120" t="s">
        <v>509</v>
      </c>
      <c r="AL38" s="1121"/>
      <c r="AM38" s="1121"/>
      <c r="AN38" s="1122"/>
      <c r="AO38" s="294" t="s">
        <v>489</v>
      </c>
      <c r="AP38" s="294" t="s">
        <v>489</v>
      </c>
      <c r="AQ38" s="295">
        <v>0</v>
      </c>
      <c r="AR38" s="283" t="s">
        <v>489</v>
      </c>
      <c r="AS38" s="290"/>
    </row>
    <row r="39" spans="1:46" x14ac:dyDescent="0.15">
      <c r="A39" s="247"/>
      <c r="AK39" s="1120" t="s">
        <v>510</v>
      </c>
      <c r="AL39" s="1121"/>
      <c r="AM39" s="1121"/>
      <c r="AN39" s="1122"/>
      <c r="AO39" s="291">
        <v>-702914</v>
      </c>
      <c r="AP39" s="291">
        <v>-6270</v>
      </c>
      <c r="AQ39" s="292">
        <v>-6093</v>
      </c>
      <c r="AR39" s="293">
        <v>2.9</v>
      </c>
      <c r="AS39" s="290"/>
    </row>
    <row r="40" spans="1:46" ht="27" customHeight="1" x14ac:dyDescent="0.15">
      <c r="A40" s="247"/>
      <c r="AK40" s="1117" t="s">
        <v>511</v>
      </c>
      <c r="AL40" s="1118"/>
      <c r="AM40" s="1118"/>
      <c r="AN40" s="1119"/>
      <c r="AO40" s="291">
        <v>-2551445</v>
      </c>
      <c r="AP40" s="291">
        <v>-22757</v>
      </c>
      <c r="AQ40" s="292">
        <v>-23816</v>
      </c>
      <c r="AR40" s="293">
        <v>-4.4000000000000004</v>
      </c>
      <c r="AS40" s="290"/>
    </row>
    <row r="41" spans="1:46" x14ac:dyDescent="0.15">
      <c r="A41" s="247"/>
      <c r="AK41" s="1123" t="s">
        <v>287</v>
      </c>
      <c r="AL41" s="1124"/>
      <c r="AM41" s="1124"/>
      <c r="AN41" s="1125"/>
      <c r="AO41" s="291">
        <v>852886</v>
      </c>
      <c r="AP41" s="291">
        <v>7607</v>
      </c>
      <c r="AQ41" s="292">
        <v>9896</v>
      </c>
      <c r="AR41" s="293">
        <v>-23.1</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512</v>
      </c>
    </row>
    <row r="48" spans="1:46" x14ac:dyDescent="0.15">
      <c r="A48" s="247"/>
      <c r="AK48" s="301" t="s">
        <v>513</v>
      </c>
      <c r="AL48" s="301"/>
      <c r="AM48" s="301"/>
      <c r="AN48" s="301"/>
      <c r="AO48" s="301"/>
      <c r="AP48" s="301"/>
      <c r="AQ48" s="302"/>
      <c r="AR48" s="301"/>
    </row>
    <row r="49" spans="1:44" ht="13.5" customHeight="1" x14ac:dyDescent="0.15">
      <c r="A49" s="247"/>
      <c r="AK49" s="303"/>
      <c r="AL49" s="304"/>
      <c r="AM49" s="1112" t="s">
        <v>481</v>
      </c>
      <c r="AN49" s="1114" t="s">
        <v>514</v>
      </c>
      <c r="AO49" s="1115"/>
      <c r="AP49" s="1115"/>
      <c r="AQ49" s="1115"/>
      <c r="AR49" s="1116"/>
    </row>
    <row r="50" spans="1:44" x14ac:dyDescent="0.15">
      <c r="A50" s="247"/>
      <c r="AK50" s="305"/>
      <c r="AL50" s="306"/>
      <c r="AM50" s="1113"/>
      <c r="AN50" s="307" t="s">
        <v>515</v>
      </c>
      <c r="AO50" s="308" t="s">
        <v>516</v>
      </c>
      <c r="AP50" s="309" t="s">
        <v>517</v>
      </c>
      <c r="AQ50" s="310" t="s">
        <v>518</v>
      </c>
      <c r="AR50" s="311" t="s">
        <v>519</v>
      </c>
    </row>
    <row r="51" spans="1:44" x14ac:dyDescent="0.15">
      <c r="A51" s="247"/>
      <c r="AK51" s="303" t="s">
        <v>520</v>
      </c>
      <c r="AL51" s="304"/>
      <c r="AM51" s="312">
        <v>8261638</v>
      </c>
      <c r="AN51" s="313">
        <v>71835</v>
      </c>
      <c r="AO51" s="314">
        <v>102.4</v>
      </c>
      <c r="AP51" s="315">
        <v>44161</v>
      </c>
      <c r="AQ51" s="316">
        <v>3.1</v>
      </c>
      <c r="AR51" s="317">
        <v>99.3</v>
      </c>
    </row>
    <row r="52" spans="1:44" x14ac:dyDescent="0.15">
      <c r="A52" s="247"/>
      <c r="AK52" s="318"/>
      <c r="AL52" s="319" t="s">
        <v>521</v>
      </c>
      <c r="AM52" s="320">
        <v>3022379</v>
      </c>
      <c r="AN52" s="321">
        <v>26280</v>
      </c>
      <c r="AO52" s="322">
        <v>35.799999999999997</v>
      </c>
      <c r="AP52" s="323">
        <v>23644</v>
      </c>
      <c r="AQ52" s="324">
        <v>3.1</v>
      </c>
      <c r="AR52" s="325">
        <v>32.700000000000003</v>
      </c>
    </row>
    <row r="53" spans="1:44" x14ac:dyDescent="0.15">
      <c r="A53" s="247"/>
      <c r="AK53" s="303" t="s">
        <v>522</v>
      </c>
      <c r="AL53" s="304"/>
      <c r="AM53" s="312">
        <v>4924085</v>
      </c>
      <c r="AN53" s="313">
        <v>43402</v>
      </c>
      <c r="AO53" s="314">
        <v>-39.6</v>
      </c>
      <c r="AP53" s="315">
        <v>43955</v>
      </c>
      <c r="AQ53" s="316">
        <v>-0.5</v>
      </c>
      <c r="AR53" s="317">
        <v>-39.1</v>
      </c>
    </row>
    <row r="54" spans="1:44" x14ac:dyDescent="0.15">
      <c r="A54" s="247"/>
      <c r="AK54" s="318"/>
      <c r="AL54" s="319" t="s">
        <v>521</v>
      </c>
      <c r="AM54" s="320">
        <v>1971426</v>
      </c>
      <c r="AN54" s="321">
        <v>17376</v>
      </c>
      <c r="AO54" s="322">
        <v>-33.9</v>
      </c>
      <c r="AP54" s="323">
        <v>21318</v>
      </c>
      <c r="AQ54" s="324">
        <v>-9.8000000000000007</v>
      </c>
      <c r="AR54" s="325">
        <v>-24.1</v>
      </c>
    </row>
    <row r="55" spans="1:44" x14ac:dyDescent="0.15">
      <c r="A55" s="247"/>
      <c r="AK55" s="303" t="s">
        <v>523</v>
      </c>
      <c r="AL55" s="304"/>
      <c r="AM55" s="312">
        <v>5233660</v>
      </c>
      <c r="AN55" s="313">
        <v>46016</v>
      </c>
      <c r="AO55" s="314">
        <v>6</v>
      </c>
      <c r="AP55" s="315">
        <v>41921</v>
      </c>
      <c r="AQ55" s="316">
        <v>-4.5999999999999996</v>
      </c>
      <c r="AR55" s="317">
        <v>10.6</v>
      </c>
    </row>
    <row r="56" spans="1:44" x14ac:dyDescent="0.15">
      <c r="A56" s="247"/>
      <c r="AK56" s="318"/>
      <c r="AL56" s="319" t="s">
        <v>521</v>
      </c>
      <c r="AM56" s="320">
        <v>2516627</v>
      </c>
      <c r="AN56" s="321">
        <v>22127</v>
      </c>
      <c r="AO56" s="322">
        <v>27.3</v>
      </c>
      <c r="AP56" s="323">
        <v>21655</v>
      </c>
      <c r="AQ56" s="324">
        <v>1.6</v>
      </c>
      <c r="AR56" s="325">
        <v>25.7</v>
      </c>
    </row>
    <row r="57" spans="1:44" x14ac:dyDescent="0.15">
      <c r="A57" s="247"/>
      <c r="AK57" s="303" t="s">
        <v>524</v>
      </c>
      <c r="AL57" s="304"/>
      <c r="AM57" s="312">
        <v>8070723</v>
      </c>
      <c r="AN57" s="313">
        <v>71469</v>
      </c>
      <c r="AO57" s="314">
        <v>55.3</v>
      </c>
      <c r="AP57" s="315">
        <v>44585</v>
      </c>
      <c r="AQ57" s="316">
        <v>6.4</v>
      </c>
      <c r="AR57" s="317">
        <v>48.9</v>
      </c>
    </row>
    <row r="58" spans="1:44" x14ac:dyDescent="0.15">
      <c r="A58" s="247"/>
      <c r="AK58" s="318"/>
      <c r="AL58" s="319" t="s">
        <v>521</v>
      </c>
      <c r="AM58" s="320">
        <v>5505242</v>
      </c>
      <c r="AN58" s="321">
        <v>48751</v>
      </c>
      <c r="AO58" s="322">
        <v>120.3</v>
      </c>
      <c r="AP58" s="323">
        <v>23077</v>
      </c>
      <c r="AQ58" s="324">
        <v>6.6</v>
      </c>
      <c r="AR58" s="325">
        <v>113.7</v>
      </c>
    </row>
    <row r="59" spans="1:44" x14ac:dyDescent="0.15">
      <c r="A59" s="247"/>
      <c r="AK59" s="303" t="s">
        <v>525</v>
      </c>
      <c r="AL59" s="304"/>
      <c r="AM59" s="312">
        <v>7039536</v>
      </c>
      <c r="AN59" s="313">
        <v>62789</v>
      </c>
      <c r="AO59" s="314">
        <v>-12.1</v>
      </c>
      <c r="AP59" s="315">
        <v>49779</v>
      </c>
      <c r="AQ59" s="316">
        <v>11.6</v>
      </c>
      <c r="AR59" s="317">
        <v>-23.7</v>
      </c>
    </row>
    <row r="60" spans="1:44" x14ac:dyDescent="0.15">
      <c r="A60" s="247"/>
      <c r="AK60" s="318"/>
      <c r="AL60" s="319" t="s">
        <v>521</v>
      </c>
      <c r="AM60" s="320">
        <v>3898789</v>
      </c>
      <c r="AN60" s="321">
        <v>34775</v>
      </c>
      <c r="AO60" s="322">
        <v>-28.7</v>
      </c>
      <c r="AP60" s="323">
        <v>28921</v>
      </c>
      <c r="AQ60" s="324">
        <v>25.3</v>
      </c>
      <c r="AR60" s="325">
        <v>-54</v>
      </c>
    </row>
    <row r="61" spans="1:44" x14ac:dyDescent="0.15">
      <c r="A61" s="247"/>
      <c r="AK61" s="303" t="s">
        <v>526</v>
      </c>
      <c r="AL61" s="326"/>
      <c r="AM61" s="312">
        <v>6705928</v>
      </c>
      <c r="AN61" s="313">
        <v>59102</v>
      </c>
      <c r="AO61" s="314">
        <v>22.4</v>
      </c>
      <c r="AP61" s="315">
        <v>44880</v>
      </c>
      <c r="AQ61" s="327">
        <v>3.2</v>
      </c>
      <c r="AR61" s="317">
        <v>19.2</v>
      </c>
    </row>
    <row r="62" spans="1:44" x14ac:dyDescent="0.15">
      <c r="A62" s="247"/>
      <c r="AK62" s="318"/>
      <c r="AL62" s="319" t="s">
        <v>521</v>
      </c>
      <c r="AM62" s="320">
        <v>3382893</v>
      </c>
      <c r="AN62" s="321">
        <v>29862</v>
      </c>
      <c r="AO62" s="322">
        <v>24.2</v>
      </c>
      <c r="AP62" s="323">
        <v>23723</v>
      </c>
      <c r="AQ62" s="324">
        <v>5.4</v>
      </c>
      <c r="AR62" s="325">
        <v>18.8</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dq35fcVhodo7Wih0rACQq9Au5JhiqklSJGp/EYXCYdSRi4dfoTTsEAZwZswh6radkOVCGOeSR7ND5hVxm8w72g==" saltValue="oB431xmh2a6cRgMqjBCT4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478</v>
      </c>
    </row>
    <row r="121" spans="125:125" ht="13.5" hidden="1" customHeight="1" x14ac:dyDescent="0.15">
      <c r="DU121" s="241"/>
    </row>
  </sheetData>
  <sheetProtection algorithmName="SHA-512" hashValue="oTE/JgVhrI5ECvZ/Dt6VfpcffusDzQ6/xkLBWCamm3FkeiWEjakrnXagsmxXGdB3zVqeQ7xtKmc9Om2n1Bml0Q==" saltValue="HzDhv6zn5MPFBfjHGocc+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478</v>
      </c>
    </row>
  </sheetData>
  <sheetProtection algorithmName="SHA-512" hashValue="BDnPr3rppPc/Sl7272Gf8s+kTlIioZkYlms/RMWxDn5FUROaK/VZ1r10Ao/zK/WeIBFdIE7T996I4Sc83BA9JA==" saltValue="aXpUEuIgYb1EgoGwsntiy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26" t="s">
        <v>3</v>
      </c>
      <c r="D47" s="1126"/>
      <c r="E47" s="1127"/>
      <c r="F47" s="11">
        <v>25.71</v>
      </c>
      <c r="G47" s="12">
        <v>27.07</v>
      </c>
      <c r="H47" s="12">
        <v>29.36</v>
      </c>
      <c r="I47" s="12">
        <v>25.93</v>
      </c>
      <c r="J47" s="13">
        <v>22.35</v>
      </c>
    </row>
    <row r="48" spans="2:10" ht="57.75" customHeight="1" x14ac:dyDescent="0.15">
      <c r="B48" s="14"/>
      <c r="C48" s="1128" t="s">
        <v>4</v>
      </c>
      <c r="D48" s="1128"/>
      <c r="E48" s="1129"/>
      <c r="F48" s="15">
        <v>3.05</v>
      </c>
      <c r="G48" s="16">
        <v>3.85</v>
      </c>
      <c r="H48" s="16">
        <v>2.6</v>
      </c>
      <c r="I48" s="16">
        <v>3</v>
      </c>
      <c r="J48" s="17">
        <v>2.5499999999999998</v>
      </c>
    </row>
    <row r="49" spans="2:10" ht="57.75" customHeight="1" thickBot="1" x14ac:dyDescent="0.2">
      <c r="B49" s="18"/>
      <c r="C49" s="1130" t="s">
        <v>5</v>
      </c>
      <c r="D49" s="1130"/>
      <c r="E49" s="1131"/>
      <c r="F49" s="19">
        <v>1.35</v>
      </c>
      <c r="G49" s="20">
        <v>3.32</v>
      </c>
      <c r="H49" s="20">
        <v>0.66</v>
      </c>
      <c r="I49" s="20" t="s">
        <v>533</v>
      </c>
      <c r="J49" s="21" t="s">
        <v>534</v>
      </c>
    </row>
    <row r="50" spans="2:10" x14ac:dyDescent="0.15"/>
  </sheetData>
  <sheetProtection algorithmName="SHA-512" hashValue="NusbVp2I9cydOoV61624/LMgX+337+USR0gC3edGufXN3grgiB6tvxFu18jZqWy8S1mgHMitahKFmuh8tLpg0g==" saltValue="rG3wnHgaRgBmfW8LeZ5Zb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湯浅　拓巳</cp:lastModifiedBy>
  <cp:lastPrinted>2026-03-13T01:30:28Z</cp:lastPrinted>
  <dcterms:created xsi:type="dcterms:W3CDTF">2026-02-23T09:40:45Z</dcterms:created>
  <dcterms:modified xsi:type="dcterms:W3CDTF">2026-03-19T01:34:19Z</dcterms:modified>
  <cp:category/>
</cp:coreProperties>
</file>