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3\紙入札用\"/>
    </mc:Choice>
  </mc:AlternateContent>
  <xr:revisionPtr revIDLastSave="0" documentId="13_ncr:1_{AAAB2C9C-3EBF-4685-A935-DC4C67E41316}" xr6:coauthVersionLast="47" xr6:coauthVersionMax="47" xr10:uidLastSave="{00000000-0000-0000-0000-000000000000}"/>
  <bookViews>
    <workbookView xWindow="-120" yWindow="-120" windowWidth="29040" windowHeight="15720" xr2:uid="{00000000-000D-0000-FFFF-FFFF00000000}"/>
  </bookViews>
  <sheets>
    <sheet name="本人用入札書" sheetId="4" r:id="rId1"/>
    <sheet name="代理人入札書" sheetId="5" r:id="rId2"/>
    <sheet name="電気料金入札金額計算書" sheetId="3" r:id="rId3"/>
  </sheets>
  <externalReferences>
    <externalReference r:id="rId4"/>
    <externalReference r:id="rId5"/>
  </externalReferences>
  <definedNames>
    <definedName name="_xlnm.Print_Area" localSheetId="1">代理人入札書!$A$1:$E$21</definedName>
    <definedName name="_xlnm.Print_Area" localSheetId="2">電気料金入札金額計算書!$A$1:$L$48</definedName>
    <definedName name="_xlnm.Print_Area" localSheetId="0">本人用入札書!$A$1:$E$20</definedName>
    <definedName name="料金表" localSheetId="1">#REF!</definedName>
    <definedName name="料金表" localSheetId="2">#REF!</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3" i="4"/>
  <c r="I38" i="3" l="1"/>
  <c r="I37" i="3"/>
  <c r="E37" i="3"/>
  <c r="I36" i="3"/>
  <c r="I35" i="3"/>
  <c r="E35" i="3"/>
  <c r="I34" i="3"/>
  <c r="I33" i="3"/>
  <c r="E33" i="3"/>
  <c r="J35" i="3" l="1"/>
  <c r="L35" i="3" s="1"/>
  <c r="J33" i="3"/>
  <c r="L33" i="3" s="1"/>
  <c r="J37" i="3"/>
  <c r="L37" i="3" s="1"/>
  <c r="I40" i="3"/>
  <c r="I39" i="3"/>
  <c r="J39" i="3" l="1"/>
  <c r="E39" i="3"/>
  <c r="E31" i="3"/>
  <c r="E29" i="3"/>
  <c r="E27" i="3"/>
  <c r="E25" i="3"/>
  <c r="E23" i="3"/>
  <c r="E21" i="3"/>
  <c r="E19" i="3"/>
  <c r="E17" i="3"/>
  <c r="E15" i="3"/>
  <c r="E13" i="3"/>
  <c r="E11" i="3"/>
  <c r="E9" i="3"/>
  <c r="E7" i="3"/>
  <c r="E5" i="3"/>
  <c r="L39" i="3" l="1"/>
  <c r="I12" i="3"/>
  <c r="I11" i="3"/>
  <c r="I32" i="3"/>
  <c r="I31" i="3"/>
  <c r="I30" i="3"/>
  <c r="I29" i="3"/>
  <c r="I28" i="3"/>
  <c r="I27" i="3"/>
  <c r="I26" i="3"/>
  <c r="I25" i="3"/>
  <c r="I24" i="3"/>
  <c r="I23" i="3"/>
  <c r="I22" i="3"/>
  <c r="I21" i="3"/>
  <c r="I20" i="3"/>
  <c r="I19" i="3"/>
  <c r="I18" i="3"/>
  <c r="I17" i="3"/>
  <c r="I16" i="3"/>
  <c r="I15" i="3"/>
  <c r="I14" i="3"/>
  <c r="I13" i="3"/>
  <c r="I10" i="3"/>
  <c r="I9" i="3"/>
  <c r="I8" i="3"/>
  <c r="I7" i="3"/>
  <c r="I6" i="3"/>
  <c r="I5" i="3"/>
  <c r="J29" i="3" l="1"/>
  <c r="L29" i="3" s="1"/>
  <c r="J7" i="3"/>
  <c r="L7" i="3" s="1"/>
  <c r="J31" i="3"/>
  <c r="L31" i="3" s="1"/>
  <c r="J17" i="3"/>
  <c r="L17" i="3" s="1"/>
  <c r="J25" i="3"/>
  <c r="L25" i="3" s="1"/>
  <c r="J11" i="3"/>
  <c r="L11" i="3" s="1"/>
  <c r="J13" i="3"/>
  <c r="L13" i="3" s="1"/>
  <c r="J23" i="3"/>
  <c r="L23" i="3" s="1"/>
  <c r="J5" i="3"/>
  <c r="L5" i="3" s="1"/>
  <c r="J21" i="3"/>
  <c r="L21" i="3" s="1"/>
  <c r="J9" i="3"/>
  <c r="L9" i="3" s="1"/>
  <c r="J19" i="3"/>
  <c r="L19" i="3" s="1"/>
  <c r="J27" i="3"/>
  <c r="L27" i="3" s="1"/>
  <c r="J15" i="3"/>
  <c r="L15" i="3" s="1"/>
  <c r="L41" i="3" l="1"/>
  <c r="L42" i="3" s="1"/>
</calcChain>
</file>

<file path=xl/sharedStrings.xml><?xml version="1.0" encoding="utf-8"?>
<sst xmlns="http://schemas.openxmlformats.org/spreadsheetml/2006/main" count="111" uniqueCount="66">
  <si>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</si>
  <si>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</si>
  <si>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</si>
  <si>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備考　①数字はアラビア数字を使用すること。</t>
    <rPh sb="0" eb="2">
      <t>ビコウ</t>
    </rPh>
    <rPh sb="4" eb="6">
      <t>スウジ</t>
    </rPh>
    <rPh sb="11" eb="13">
      <t>スウジ</t>
    </rPh>
    <rPh sb="14" eb="16">
      <t>シヨウ</t>
    </rPh>
    <phoneticPr fontId="2"/>
  </si>
  <si>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</si>
  <si>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</si>
  <si>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</si>
  <si>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</si>
  <si>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</si>
  <si>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</si>
  <si>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</si>
  <si>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</si>
  <si>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</si>
  <si>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大分県立国東高等学校</t>
  </si>
  <si>
    <t>大分県立別府翔青高等学校</t>
    <rPh sb="0" eb="4">
      <t>オオイタケンリツ</t>
    </rPh>
    <rPh sb="4" eb="6">
      <t>ベップ</t>
    </rPh>
    <rPh sb="6" eb="7">
      <t>ショウ</t>
    </rPh>
    <rPh sb="7" eb="8">
      <t>アオ</t>
    </rPh>
    <rPh sb="8" eb="10">
      <t>コウトウ</t>
    </rPh>
    <rPh sb="10" eb="12">
      <t>ガッコウ</t>
    </rPh>
    <phoneticPr fontId="2"/>
  </si>
  <si>
    <t>大分県立大分舞鶴高等学校</t>
    <rPh sb="0" eb="4">
      <t>オオイタケンリツ</t>
    </rPh>
    <rPh sb="4" eb="6">
      <t>オオイタ</t>
    </rPh>
    <rPh sb="6" eb="8">
      <t>マイヅル</t>
    </rPh>
    <rPh sb="8" eb="10">
      <t>コウトウ</t>
    </rPh>
    <rPh sb="10" eb="12">
      <t>ガッコウ</t>
    </rPh>
    <phoneticPr fontId="2"/>
  </si>
  <si>
    <t>大分県立大分商業高等学校</t>
    <rPh sb="0" eb="4">
      <t>オオイタケンリツ</t>
    </rPh>
    <rPh sb="4" eb="6">
      <t>オオイタ</t>
    </rPh>
    <rPh sb="6" eb="8">
      <t>ショウギョウ</t>
    </rPh>
    <rPh sb="8" eb="10">
      <t>コウトウ</t>
    </rPh>
    <rPh sb="10" eb="12">
      <t>ガッコウ</t>
    </rPh>
    <phoneticPr fontId="2"/>
  </si>
  <si>
    <t>大分県立爽風館高等学校</t>
  </si>
  <si>
    <t>大分県立玖珠美山高等学校</t>
    <rPh sb="0" eb="4">
      <t>オオイタケンリツ</t>
    </rPh>
    <rPh sb="4" eb="6">
      <t>クス</t>
    </rPh>
    <rPh sb="6" eb="8">
      <t>ミヤマ</t>
    </rPh>
    <rPh sb="8" eb="10">
      <t>コウトウ</t>
    </rPh>
    <rPh sb="10" eb="12">
      <t>ガッコウ</t>
    </rPh>
    <phoneticPr fontId="2"/>
  </si>
  <si>
    <t>大分県立日田林工高等学校</t>
    <rPh sb="0" eb="4">
      <t>オオイタケンリツ</t>
    </rPh>
    <rPh sb="4" eb="6">
      <t>ヒタ</t>
    </rPh>
    <rPh sb="6" eb="8">
      <t>リンコウ</t>
    </rPh>
    <rPh sb="8" eb="10">
      <t>コウトウ</t>
    </rPh>
    <rPh sb="10" eb="12">
      <t>ガッコウ</t>
    </rPh>
    <phoneticPr fontId="2"/>
  </si>
  <si>
    <t>大分県立中津北高等学校</t>
  </si>
  <si>
    <t>大分県立盲学校</t>
    <rPh sb="4" eb="5">
      <t>モウ</t>
    </rPh>
    <phoneticPr fontId="2"/>
  </si>
  <si>
    <t>大分県立別府支援学校石垣原校</t>
    <rPh sb="0" eb="4">
      <t>オオイタケンリツ</t>
    </rPh>
    <rPh sb="4" eb="6">
      <t>ベップ</t>
    </rPh>
    <rPh sb="6" eb="8">
      <t>シエン</t>
    </rPh>
    <rPh sb="8" eb="10">
      <t>ガッコウ</t>
    </rPh>
    <rPh sb="10" eb="12">
      <t>イシガキ</t>
    </rPh>
    <rPh sb="12" eb="13">
      <t>ハラ</t>
    </rPh>
    <rPh sb="13" eb="14">
      <t>コウ</t>
    </rPh>
    <phoneticPr fontId="2"/>
  </si>
  <si>
    <t>大分県立南石垣支援学校</t>
    <rPh sb="0" eb="4">
      <t>オオイタケンリツ</t>
    </rPh>
    <rPh sb="4" eb="5">
      <t>ミナミ</t>
    </rPh>
    <rPh sb="5" eb="7">
      <t>イシガキ</t>
    </rPh>
    <rPh sb="7" eb="9">
      <t>シエン</t>
    </rPh>
    <rPh sb="9" eb="11">
      <t>ガッコウ</t>
    </rPh>
    <phoneticPr fontId="2"/>
  </si>
  <si>
    <t>調整料金※注4</t>
    <rPh sb="0" eb="2">
      <t>チョウセイ</t>
    </rPh>
    <rPh sb="2" eb="4">
      <t>リョウキン</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</si>
  <si>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</si>
  <si>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</si>
  <si>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</si>
  <si>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</si>
  <si>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料金
(円)</t>
    <rPh sb="0" eb="2">
      <t>ネンカン</t>
    </rPh>
    <rPh sb="2" eb="4">
      <t>デンリョク</t>
    </rPh>
    <rPh sb="4" eb="5">
      <t>リョウ</t>
    </rPh>
    <rPh sb="6" eb="8">
      <t>リョウキン</t>
    </rPh>
    <rPh sb="10" eb="11">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</si>
  <si>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</si>
  <si>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</si>
  <si>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※注1：内訳の単価は契約希望単価（課税事業者にあっては消費税相当額を含むもの）とし、小数点第2位未満を切り捨てたものを適用
       すること。</t>
    <rPh sb="1" eb="2">
      <t>チュウ</t>
    </rPh>
    <phoneticPr fontId="2"/>
  </si>
  <si>
    <t>※注2：基本料金の小数点第2位未満は切り捨てとする。</t>
    <phoneticPr fontId="2"/>
  </si>
  <si>
    <t xml:space="preserve">  </t>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</si>
  <si>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</si>
  <si>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</si>
  <si>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</si>
  <si>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</si>
  <si>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</si>
  <si>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</si>
  <si>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入　札　書（本人入札用）</t>
    <rPh sb="0" eb="1">
      <t>イリ</t>
    </rPh>
    <rPh sb="2" eb="3">
      <t>サツ</t>
    </rPh>
    <rPh sb="4" eb="5">
      <t>ショ</t>
    </rPh>
    <rPh sb="6" eb="8">
      <t>ホンニン</t>
    </rPh>
    <rPh sb="8" eb="10">
      <t>ニュウサツ</t>
    </rPh>
    <rPh sb="10" eb="11">
      <t>ヨウ</t>
    </rPh>
    <phoneticPr fontId="2"/>
  </si>
  <si>
    <t>くじ番号</t>
    <rPh sb="2" eb="4">
      <t>バンゴウ</t>
    </rPh>
    <phoneticPr fontId="2"/>
  </si>
  <si>
    <t>　令和　　　年　　　月　　　日</t>
    <rPh sb="1" eb="3">
      <t>レイワ</t>
    </rPh>
    <phoneticPr fontId="2"/>
  </si>
  <si>
    <t>住　　　　　　所</t>
    <rPh sb="0" eb="1">
      <t>ジュウ</t>
    </rPh>
    <rPh sb="7" eb="8">
      <t>ショ</t>
    </rPh>
    <phoneticPr fontId="2"/>
  </si>
  <si>
    <t>商号又は名称</t>
    <rPh sb="0" eb="2">
      <t>ショウゴウ</t>
    </rPh>
    <rPh sb="2" eb="3">
      <t>マタ</t>
    </rPh>
    <rPh sb="4" eb="6">
      <t>メイショウ</t>
    </rPh>
    <phoneticPr fontId="2"/>
  </si>
  <si>
    <t>代 表 者 氏名                                                                  ㊞</t>
    <rPh sb="0" eb="1">
      <t>ダイ</t>
    </rPh>
    <rPh sb="2" eb="3">
      <t>オモテ</t>
    </rPh>
    <rPh sb="4" eb="5">
      <t>モノ</t>
    </rPh>
    <rPh sb="6" eb="7">
      <t>シ</t>
    </rPh>
    <rPh sb="7" eb="8">
      <t>メイ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</si>
  <si>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</si>
  <si>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 xml:space="preserve">    　　②数字の前に￥マークを必ず付けてください。</t>
    <rPh sb="7" eb="9">
      <t>スウジ</t>
    </rPh>
    <rPh sb="10" eb="11">
      <t>マエ</t>
    </rPh>
    <rPh sb="17" eb="18">
      <t>カナラ</t>
    </rPh>
    <rPh sb="19" eb="20">
      <t>ツ</t>
    </rPh>
    <phoneticPr fontId="2"/>
  </si>
  <si>
    <t>入　札　書（代理人入札用）</t>
    <rPh sb="0" eb="1">
      <t>イリ</t>
    </rPh>
    <rPh sb="2" eb="3">
      <t>サツ</t>
    </rPh>
    <rPh sb="4" eb="5">
      <t>ショ</t>
    </rPh>
    <rPh sb="6" eb="9">
      <t>ダイリニン</t>
    </rPh>
    <rPh sb="9" eb="11">
      <t>ニュウサツ</t>
    </rPh>
    <rPh sb="11" eb="12">
      <t>ヨウ</t>
    </rPh>
    <phoneticPr fontId="2"/>
  </si>
  <si>
    <t>代表者氏名</t>
    <rPh sb="0" eb="3">
      <t>ダイヒョウシャ</t>
    </rPh>
    <rPh sb="3" eb="5">
      <t>シメイ</t>
    </rPh>
    <phoneticPr fontId="2"/>
  </si>
  <si>
    <t>代理人氏名                                                                ㊞</t>
    <rPh sb="0" eb="1">
      <t>ダイ</t>
    </rPh>
    <rPh sb="1" eb="2">
      <t>リ</t>
    </rPh>
    <rPh sb="2" eb="3">
      <t>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</si>
  <si>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</si>
  <si>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8" eb="10">
      <t>スウジ</t>
    </rPh>
    <rPh sb="15" eb="17">
      <t>スウジ</t>
    </rPh>
    <rPh sb="18" eb="20">
      <t>シヨウ</t>
    </rPh>
    <phoneticPr fontId="2"/>
  </si>
  <si>
    <t xml:space="preserve">    　　③数字の前に￥マークを必ず付けてください。</t>
    <rPh sb="7" eb="9">
      <t>スウジ</t>
    </rPh>
    <rPh sb="10" eb="11">
      <t>マエ</t>
    </rPh>
    <rPh sb="17" eb="18">
      <t>カナラ</t>
    </rPh>
    <rPh sb="19" eb="20">
      <t>ツ</t>
    </rPh>
    <phoneticPr fontId="2"/>
  </si>
  <si>
    <t>　大分県立国東高等学校ほか１７施設で使用する電気</t>
    <rPh sb="1" eb="3">
      <t>オオイタ</t>
    </rPh>
    <rPh sb="3" eb="5">
      <t>ケンリツ</t>
    </rPh>
    <rPh sb="5" eb="7">
      <t>クニサキ</t>
    </rPh>
    <rPh sb="7" eb="9">
      <t>コウトウ</t>
    </rPh>
    <rPh sb="9" eb="11">
      <t>ガッコウ</t>
    </rPh>
    <rPh sb="15" eb="17">
      <t>シセツ</t>
    </rPh>
    <rPh sb="18" eb="20">
      <t>シヨウ</t>
    </rPh>
    <rPh sb="22" eb="24">
      <t>デンキ</t>
    </rPh>
    <phoneticPr fontId="2"/>
  </si>
  <si>
    <t>国東市国東町鶴川１９７４番地ほか１７所在地</t>
    <rPh sb="0" eb="2">
      <t>クニサキ</t>
    </rPh>
    <rPh sb="2" eb="3">
      <t>シ</t>
    </rPh>
    <rPh sb="3" eb="5">
      <t>クニサキ</t>
    </rPh>
    <rPh sb="5" eb="6">
      <t>マチ</t>
    </rPh>
    <rPh sb="6" eb="8">
      <t>ツルカワ</t>
    </rPh>
    <rPh sb="12" eb="14">
      <t>バンチ</t>
    </rPh>
    <rPh sb="18" eb="21">
      <t>ショザイチ</t>
    </rPh>
    <phoneticPr fontId="2"/>
  </si>
  <si>
    <t>大分県契約事務規則及び大分県電子入札運用基準を承諾のうえ、上記のとおり入札します。</t>
  </si>
  <si>
    <t>大分県立宇佐産業科学高等学校</t>
    <rPh sb="0" eb="4">
      <t>オオイタケンリツ</t>
    </rPh>
    <rPh sb="4" eb="8">
      <t>ウササンギョウ</t>
    </rPh>
    <rPh sb="8" eb="10">
      <t>カガク</t>
    </rPh>
    <rPh sb="10" eb="14">
      <t>コウトウガッコウ</t>
    </rPh>
    <phoneticPr fontId="2"/>
  </si>
  <si>
    <t>大分県立大分鶴崎高等学校</t>
    <rPh sb="0" eb="4">
      <t>オオイタケンリツ</t>
    </rPh>
    <rPh sb="4" eb="8">
      <t>オオイタツルサキ</t>
    </rPh>
    <rPh sb="8" eb="12">
      <t>コウトウガッコウ</t>
    </rPh>
    <phoneticPr fontId="2"/>
  </si>
  <si>
    <t>くじゅうアグリ創生塾</t>
    <rPh sb="7" eb="9">
      <t>ソウセイ</t>
    </rPh>
    <rPh sb="9" eb="10">
      <t>ジュク</t>
    </rPh>
    <phoneticPr fontId="2"/>
  </si>
  <si>
    <t>大分県立大分東高等学校</t>
    <rPh sb="4" eb="7">
      <t>オオイタヒガシ</t>
    </rPh>
    <rPh sb="7" eb="11">
      <t>コウトウガッコウ</t>
    </rPh>
    <phoneticPr fontId="2"/>
  </si>
  <si>
    <t>大分県立教育センター</t>
    <rPh sb="4" eb="6">
      <t>キョウイク</t>
    </rPh>
    <phoneticPr fontId="2"/>
  </si>
  <si>
    <r>
      <t>大分県立大分舞鶴高等学校</t>
    </r>
    <r>
      <rPr>
        <sz val="10"/>
        <rFont val="ＭＳ Ｐゴシック"/>
        <family val="3"/>
        <charset val="128"/>
        <scheme val="minor"/>
      </rPr>
      <t>（多目的競技場）</t>
    </r>
    <rPh sb="0" eb="4">
      <t>オオイタケンリツ</t>
    </rPh>
    <rPh sb="4" eb="6">
      <t>オオイタ</t>
    </rPh>
    <rPh sb="6" eb="8">
      <t>マイヅル</t>
    </rPh>
    <rPh sb="8" eb="10">
      <t>コウトウ</t>
    </rPh>
    <rPh sb="10" eb="12">
      <t>ガッコウ</t>
    </rPh>
    <rPh sb="13" eb="16">
      <t>タモクテキ</t>
    </rPh>
    <rPh sb="16" eb="19">
      <t>キョウギジョウ</t>
    </rPh>
    <phoneticPr fontId="2"/>
  </si>
  <si>
    <r>
      <t>※合計(税込)④に</t>
    </r>
    <r>
      <rPr>
        <sz val="11"/>
        <rFont val="ＭＳ Ｐゴシック"/>
        <family val="3"/>
        <charset val="128"/>
        <scheme val="minor"/>
      </rPr>
      <t>110分の100</t>
    </r>
    <r>
      <rPr>
        <sz val="11"/>
        <rFont val="ＭＳ Ｐゴシック"/>
        <family val="2"/>
        <charset val="128"/>
        <scheme val="minor"/>
      </rPr>
      <t>を乗じて得た額（1円未満切り上げ）を記載すること。</t>
    </r>
    <rPh sb="12" eb="13">
      <t>ブン</t>
    </rPh>
    <rPh sb="18" eb="19">
      <t>ジョウ</t>
    </rPh>
    <rPh sb="21" eb="22">
      <t>エ</t>
    </rPh>
    <rPh sb="23" eb="24">
      <t>ガク</t>
    </rPh>
    <rPh sb="26" eb="29">
      <t>エンミマン</t>
    </rPh>
    <rPh sb="29" eb="30">
      <t>キ</t>
    </rPh>
    <rPh sb="31" eb="32">
      <t>ア</t>
    </rPh>
    <rPh sb="35" eb="37">
      <t>キサイ</t>
    </rPh>
    <phoneticPr fontId="2"/>
  </si>
  <si>
    <t>大分県立別府やまなみ支援学校</t>
    <rPh sb="0" eb="4">
      <t>オオイタケンリツ</t>
    </rPh>
    <rPh sb="4" eb="6">
      <t>ベップ</t>
    </rPh>
    <rPh sb="10" eb="14">
      <t>シエンガッコウ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</si>
</sst>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5"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xf numFmtId="38" fontId="7" fillId="0" borderId="0" applyFont="0" applyFill="0" applyBorder="0" applyAlignment="0" applyProtection="0">
      <alignment vertical="center"/>
    </xf>
  </cellStyleXfs>
  <cellXfs count="80">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5" xfId="0"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center" vertical="center"/>
    </xf>
    <xf numFmtId="0" fontId="8" fillId="0" borderId="0" xfId="0" applyFont="1">
      <alignment vertical="center"/>
    </xf>
    <xf numFmtId="0" fontId="9" fillId="0" borderId="0" xfId="0" applyFo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2" borderId="11" xfId="0" applyFont="1" applyFill="1" applyBorder="1">
      <alignment vertical="center"/>
    </xf>
    <xf numFmtId="38" fontId="9" fillId="2" borderId="11" xfId="2" applyFont="1" applyFill="1" applyBorder="1">
      <alignment vertical="center"/>
    </xf>
    <xf numFmtId="4" fontId="9" fillId="0" borderId="11" xfId="0" applyNumberFormat="1" applyFont="1" applyBorder="1">
      <alignment vertical="center"/>
    </xf>
    <xf numFmtId="4" fontId="9" fillId="0" borderId="11" xfId="0" applyNumberFormat="1" applyFont="1" applyBorder="1" applyProtection="1">
      <alignment vertical="center"/>
      <protection hidden="1"/>
    </xf>
    <xf numFmtId="3" fontId="9" fillId="0" borderId="3" xfId="0" applyNumberFormat="1" applyFont="1" applyBorder="1" applyAlignment="1">
      <alignment horizontal="right" vertical="center"/>
    </xf>
    <xf numFmtId="0" fontId="9" fillId="2" borderId="10" xfId="0" applyFont="1" applyFill="1" applyBorder="1">
      <alignment vertical="center"/>
    </xf>
    <xf numFmtId="38" fontId="9" fillId="2" borderId="10" xfId="2" applyFont="1" applyFill="1" applyBorder="1">
      <alignment vertical="center"/>
    </xf>
    <xf numFmtId="4" fontId="9" fillId="0" borderId="10" xfId="0" applyNumberFormat="1" applyFont="1" applyBorder="1">
      <alignment vertical="center"/>
    </xf>
    <xf numFmtId="4" fontId="9" fillId="0" borderId="10" xfId="0" applyNumberFormat="1" applyFont="1" applyBorder="1" applyProtection="1">
      <alignment vertical="center"/>
      <protection hidden="1"/>
    </xf>
    <xf numFmtId="38" fontId="9" fillId="0" borderId="0" xfId="0" applyNumberFormat="1" applyFont="1">
      <alignment vertical="center"/>
    </xf>
    <xf numFmtId="38" fontId="9" fillId="0" borderId="3" xfId="2" applyFont="1" applyBorder="1" applyAlignment="1">
      <alignment horizontal="right" vertical="center"/>
    </xf>
    <xf numFmtId="0" fontId="9" fillId="0" borderId="0" xfId="0" applyFont="1" applyAlignment="1">
      <alignment vertical="center" wrapText="1"/>
    </xf>
    <xf numFmtId="38" fontId="9" fillId="0" borderId="0" xfId="2" applyFont="1">
      <alignment vertical="center"/>
    </xf>
    <xf numFmtId="0" fontId="5" fillId="0" borderId="0" xfId="0" applyFont="1" applyAlignment="1">
      <alignment horizontal="left" vertical="center"/>
    </xf>
    <xf numFmtId="0" fontId="1" fillId="0" borderId="0" xfId="0" applyFont="1" applyAlignment="1">
      <alignment horizontal="center" vertical="center"/>
    </xf>
    <xf numFmtId="176" fontId="4" fillId="0" borderId="12" xfId="0" applyNumberFormat="1" applyFont="1" applyBorder="1" applyAlignment="1">
      <alignment horizontal="left" vertical="center"/>
    </xf>
    <xf numFmtId="176" fontId="4" fillId="0" borderId="13" xfId="0" applyNumberFormat="1" applyFont="1" applyBorder="1" applyAlignment="1">
      <alignment horizontal="left" vertical="center"/>
    </xf>
    <xf numFmtId="176" fontId="4" fillId="0" borderId="14" xfId="0" applyNumberFormat="1" applyFont="1" applyBorder="1" applyAlignment="1">
      <alignment horizontal="left"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58" fontId="3" fillId="0" borderId="0" xfId="0" quotePrefix="1"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9" fillId="2" borderId="3" xfId="0" applyFont="1" applyFill="1" applyBorder="1" applyAlignment="1">
      <alignment horizontal="center" vertical="center"/>
    </xf>
    <xf numFmtId="0" fontId="9" fillId="0" borderId="3" xfId="0" applyFont="1" applyBorder="1" applyAlignment="1">
      <alignment horizontal="left" vertical="center" wrapText="1"/>
    </xf>
    <xf numFmtId="3" fontId="9" fillId="0" borderId="3" xfId="0" applyNumberFormat="1" applyFont="1" applyBorder="1" applyAlignment="1">
      <alignment horizontal="right" vertical="center"/>
    </xf>
    <xf numFmtId="40" fontId="9" fillId="0" borderId="3" xfId="2" applyNumberFormat="1" applyFont="1" applyBorder="1" applyAlignment="1">
      <alignment vertical="center"/>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4" fontId="9" fillId="2" borderId="4" xfId="0" applyNumberFormat="1" applyFont="1" applyFill="1" applyBorder="1" applyAlignment="1">
      <alignment horizontal="center" vertical="center"/>
    </xf>
    <xf numFmtId="4" fontId="9" fillId="2" borderId="2" xfId="0" applyNumberFormat="1" applyFont="1" applyFill="1" applyBorder="1" applyAlignment="1">
      <alignment horizontal="center" vertical="center"/>
    </xf>
    <xf numFmtId="40" fontId="9" fillId="2" borderId="4" xfId="2" applyNumberFormat="1" applyFont="1" applyFill="1" applyBorder="1" applyAlignment="1">
      <alignment horizontal="right" vertical="center"/>
    </xf>
    <xf numFmtId="40" fontId="9" fillId="2" borderId="2" xfId="2" applyNumberFormat="1" applyFont="1" applyFill="1" applyBorder="1" applyAlignment="1">
      <alignment horizontal="right" vertical="center"/>
    </xf>
    <xf numFmtId="4" fontId="9" fillId="0" borderId="4" xfId="0" applyNumberFormat="1" applyFont="1" applyBorder="1" applyAlignment="1">
      <alignment horizontal="right" vertical="center"/>
    </xf>
    <xf numFmtId="4" fontId="9" fillId="0" borderId="2" xfId="0" applyNumberFormat="1" applyFont="1" applyBorder="1" applyAlignment="1">
      <alignment horizontal="right" vertical="center"/>
    </xf>
    <xf numFmtId="40" fontId="9" fillId="0" borderId="4" xfId="2" applyNumberFormat="1" applyFont="1" applyBorder="1" applyAlignment="1">
      <alignment vertical="center"/>
    </xf>
    <xf numFmtId="40" fontId="9" fillId="0" borderId="2" xfId="2" applyNumberFormat="1" applyFont="1" applyBorder="1" applyAlignment="1">
      <alignment vertical="center"/>
    </xf>
    <xf numFmtId="3" fontId="9" fillId="0" borderId="4" xfId="0" applyNumberFormat="1" applyFont="1" applyBorder="1" applyAlignment="1">
      <alignment horizontal="right" vertical="center"/>
    </xf>
    <xf numFmtId="3" fontId="9" fillId="0" borderId="2" xfId="0" applyNumberFormat="1" applyFont="1" applyBorder="1" applyAlignment="1">
      <alignment horizontal="right" vertical="center"/>
    </xf>
    <xf numFmtId="4" fontId="9" fillId="2" borderId="3" xfId="0" applyNumberFormat="1" applyFont="1" applyFill="1" applyBorder="1" applyAlignment="1">
      <alignment horizontal="center" vertical="center"/>
    </xf>
    <xf numFmtId="40" fontId="9" fillId="2" borderId="3" xfId="2" applyNumberFormat="1" applyFont="1" applyFill="1" applyBorder="1" applyAlignment="1">
      <alignment horizontal="right" vertical="center"/>
    </xf>
    <xf numFmtId="4" fontId="9" fillId="0" borderId="3" xfId="0" applyNumberFormat="1" applyFont="1" applyBorder="1" applyAlignment="1">
      <alignment horizontal="right" vertical="center"/>
    </xf>
    <xf numFmtId="0" fontId="13" fillId="0" borderId="0" xfId="0" applyFont="1" applyAlignment="1">
      <alignment vertical="center" wrapText="1"/>
    </xf>
    <xf numFmtId="0" fontId="14" fillId="0" borderId="0" xfId="0" applyFont="1" applyAlignment="1">
      <alignment horizontal="right" vertical="center"/>
    </xf>
    <xf numFmtId="0" fontId="9" fillId="0" borderId="3"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wrapText="1" shrinkToFi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9" fillId="0" borderId="2" xfId="0" applyFont="1" applyBorder="1" applyAlignment="1">
      <alignment horizontal="left" vertical="center" wrapText="1" shrinkToFit="1"/>
    </xf>
    <xf numFmtId="0" fontId="9" fillId="0" borderId="4" xfId="0" applyFont="1" applyBorder="1" applyAlignment="1">
      <alignment horizontal="left" vertical="center" wrapText="1" shrinkToFit="1"/>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6412;&#20154;&#20837;&#2641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0195;&#29702;&#20154;&#20837;&#2641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view="pageBreakPreview" zoomScaleNormal="100" zoomScaleSheetLayoutView="100" workbookViewId="0">
      <selection activeCell="B11" sqref="B11"/>
    </sheetView>
  </sheetViews>
  <sheetFormatPr defaultRowHeight="13.5" x14ac:dyDescent="0.15"/>
  <cols>
    <col min="1" max="1" width="15" customWidth="1"/>
    <col min="2" max="2" width="39.75" customWidth="1"/>
  </cols>
  <sheetData>
    <row r="1" spans="1:5" ht="60" customHeight="1" x14ac:dyDescent="0.15">
      <c r="A1" s="31" t="s">
        <v>41</v>
      </c>
      <c r="B1" s="31"/>
      <c r="C1" s="31"/>
      <c r="D1" s="31"/>
      <c r="E1" s="31"/>
    </row>
    <row r="2" spans="1:5" ht="14.25" thickBot="1" x14ac:dyDescent="0.2"/>
    <row r="3" spans="1:5" ht="57" customHeight="1" thickBot="1" x14ac:dyDescent="0.2">
      <c r="A3" s="1" t="s">
        <v>0</v>
      </c>
      <c r="B3" s="32">
        <f>[1]電気料金入札金額計算書!M9</f>
        <v>0</v>
      </c>
      <c r="C3" s="33"/>
      <c r="D3" s="33"/>
      <c r="E3" s="34"/>
    </row>
    <row r="4" spans="1:5" ht="57" customHeight="1" thickBot="1" x14ac:dyDescent="0.2">
      <c r="A4" s="2" t="s">
        <v>1</v>
      </c>
      <c r="B4" s="35" t="s">
        <v>55</v>
      </c>
      <c r="C4" s="36"/>
      <c r="D4" s="36"/>
      <c r="E4" s="37"/>
    </row>
    <row r="5" spans="1:5" ht="57" customHeight="1" thickBot="1" x14ac:dyDescent="0.2">
      <c r="A5" s="3" t="s">
        <v>2</v>
      </c>
      <c r="B5" s="35" t="s">
        <v>56</v>
      </c>
      <c r="C5" s="36"/>
      <c r="D5" s="36"/>
      <c r="E5" s="37"/>
    </row>
    <row r="6" spans="1:5" ht="30.75" customHeight="1" thickBot="1" x14ac:dyDescent="0.2">
      <c r="A6" s="5"/>
      <c r="B6" s="6" t="s">
        <v>42</v>
      </c>
      <c r="C6" s="7"/>
      <c r="D6" s="8"/>
      <c r="E6" s="9"/>
    </row>
    <row r="7" spans="1:5" ht="28.5" customHeight="1" x14ac:dyDescent="0.15"/>
    <row r="8" spans="1:5" ht="28.5" customHeight="1" x14ac:dyDescent="0.15">
      <c r="A8" s="40" t="s">
        <v>57</v>
      </c>
      <c r="B8" s="40"/>
      <c r="C8" s="40"/>
      <c r="D8" s="40"/>
      <c r="E8" s="40"/>
    </row>
    <row r="9" spans="1:5" ht="29.25" customHeight="1" x14ac:dyDescent="0.15">
      <c r="A9" s="4"/>
      <c r="B9" s="4"/>
    </row>
    <row r="10" spans="1:5" ht="24" customHeight="1" x14ac:dyDescent="0.15">
      <c r="A10" s="38" t="s">
        <v>43</v>
      </c>
      <c r="B10" s="39"/>
    </row>
    <row r="11" spans="1:5" ht="34.5" customHeight="1" x14ac:dyDescent="0.15">
      <c r="A11" s="4"/>
      <c r="B11" s="4"/>
    </row>
    <row r="12" spans="1:5" ht="50.1" customHeight="1" x14ac:dyDescent="0.15">
      <c r="A12" s="4"/>
      <c r="B12" s="4" t="s">
        <v>44</v>
      </c>
    </row>
    <row r="13" spans="1:5" ht="50.1" customHeight="1" x14ac:dyDescent="0.15">
      <c r="A13" s="4"/>
      <c r="B13" s="4" t="s">
        <v>45</v>
      </c>
    </row>
    <row r="14" spans="1:5" ht="50.1" customHeight="1" x14ac:dyDescent="0.15">
      <c r="A14" s="4"/>
      <c r="B14" s="4" t="s">
        <v>46</v>
      </c>
    </row>
    <row r="15" spans="1:5" ht="50.1" customHeight="1" x14ac:dyDescent="0.15">
      <c r="A15" s="4"/>
      <c r="B15" s="4"/>
    </row>
    <row r="16" spans="1:5" ht="50.1" customHeight="1" x14ac:dyDescent="0.15">
      <c r="A16" s="4"/>
      <c r="B16" s="4"/>
    </row>
    <row r="17" spans="1:3" ht="38.25" customHeight="1" x14ac:dyDescent="0.15">
      <c r="A17" s="30" t="s">
        <v>47</v>
      </c>
      <c r="B17" s="30"/>
      <c r="C17" s="4"/>
    </row>
    <row r="18" spans="1:3" ht="14.25" x14ac:dyDescent="0.15">
      <c r="A18" s="4"/>
      <c r="B18" s="4"/>
    </row>
    <row r="19" spans="1:3" ht="54" customHeight="1" x14ac:dyDescent="0.15">
      <c r="A19" s="30" t="s">
        <v>3</v>
      </c>
      <c r="B19" s="30"/>
    </row>
    <row r="20" spans="1:3" ht="31.5" customHeight="1" x14ac:dyDescent="0.15">
      <c r="A20" s="30" t="s">
        <v>48</v>
      </c>
      <c r="B20" s="30"/>
    </row>
  </sheetData>
  <mergeCells count="9">
    <mergeCell ref="A17:B17"/>
    <mergeCell ref="A19:B19"/>
    <mergeCell ref="A20:B20"/>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view="pageBreakPreview" zoomScaleNormal="100" zoomScaleSheetLayoutView="100" workbookViewId="0">
      <selection activeCell="B11" sqref="B11"/>
    </sheetView>
  </sheetViews>
  <sheetFormatPr defaultRowHeight="13.5" x14ac:dyDescent="0.15"/>
  <cols>
    <col min="1" max="1" width="15" customWidth="1"/>
    <col min="2" max="2" width="39.75" customWidth="1"/>
  </cols>
  <sheetData>
    <row r="1" spans="1:5" ht="60" customHeight="1" x14ac:dyDescent="0.15">
      <c r="A1" s="31" t="s">
        <v>49</v>
      </c>
      <c r="B1" s="31"/>
      <c r="C1" s="31"/>
      <c r="D1" s="31"/>
      <c r="E1" s="31"/>
    </row>
    <row r="2" spans="1:5" ht="14.25" thickBot="1" x14ac:dyDescent="0.2"/>
    <row r="3" spans="1:5" ht="57" customHeight="1" thickBot="1" x14ac:dyDescent="0.2">
      <c r="A3" s="1" t="s">
        <v>0</v>
      </c>
      <c r="B3" s="32">
        <f>[2]電気料金入札金額計算書!M9</f>
        <v>0</v>
      </c>
      <c r="C3" s="33"/>
      <c r="D3" s="33"/>
      <c r="E3" s="34"/>
    </row>
    <row r="4" spans="1:5" ht="57" customHeight="1" thickBot="1" x14ac:dyDescent="0.2">
      <c r="A4" s="2" t="s">
        <v>1</v>
      </c>
      <c r="B4" s="35" t="s">
        <v>55</v>
      </c>
      <c r="C4" s="36"/>
      <c r="D4" s="36"/>
      <c r="E4" s="37"/>
    </row>
    <row r="5" spans="1:5" ht="57" customHeight="1" thickBot="1" x14ac:dyDescent="0.2">
      <c r="A5" s="3" t="s">
        <v>2</v>
      </c>
      <c r="B5" s="35" t="s">
        <v>56</v>
      </c>
      <c r="C5" s="36"/>
      <c r="D5" s="36"/>
      <c r="E5" s="37"/>
    </row>
    <row r="6" spans="1:5" ht="30.75" customHeight="1" thickBot="1" x14ac:dyDescent="0.2">
      <c r="A6" s="5"/>
      <c r="B6" s="6" t="s">
        <v>42</v>
      </c>
      <c r="C6" s="10"/>
      <c r="D6" s="11"/>
      <c r="E6" s="12"/>
    </row>
    <row r="7" spans="1:5" ht="28.5" customHeight="1" x14ac:dyDescent="0.15"/>
    <row r="8" spans="1:5" ht="28.5" customHeight="1" x14ac:dyDescent="0.15">
      <c r="A8" s="40" t="s">
        <v>57</v>
      </c>
      <c r="B8" s="40"/>
      <c r="C8" s="40"/>
      <c r="D8" s="40"/>
      <c r="E8" s="40"/>
    </row>
    <row r="9" spans="1:5" ht="29.25" customHeight="1" x14ac:dyDescent="0.15">
      <c r="A9" s="4"/>
      <c r="B9" s="4"/>
    </row>
    <row r="10" spans="1:5" ht="24" customHeight="1" x14ac:dyDescent="0.15">
      <c r="A10" s="38" t="s">
        <v>43</v>
      </c>
      <c r="B10" s="39"/>
    </row>
    <row r="11" spans="1:5" ht="34.5" customHeight="1" x14ac:dyDescent="0.15">
      <c r="A11" s="4"/>
      <c r="B11" s="4"/>
    </row>
    <row r="12" spans="1:5" ht="50.1" customHeight="1" x14ac:dyDescent="0.15">
      <c r="A12" s="4"/>
      <c r="B12" s="4" t="s">
        <v>44</v>
      </c>
    </row>
    <row r="13" spans="1:5" ht="50.1" customHeight="1" x14ac:dyDescent="0.15">
      <c r="A13" s="4"/>
      <c r="B13" s="4" t="s">
        <v>45</v>
      </c>
    </row>
    <row r="14" spans="1:5" ht="50.1" customHeight="1" x14ac:dyDescent="0.15">
      <c r="A14" s="4"/>
      <c r="B14" t="s">
        <v>50</v>
      </c>
    </row>
    <row r="15" spans="1:5" ht="50.1" customHeight="1" x14ac:dyDescent="0.15">
      <c r="A15" s="4"/>
      <c r="B15" s="4" t="s">
        <v>51</v>
      </c>
    </row>
    <row r="16" spans="1:5" ht="50.1" customHeight="1" x14ac:dyDescent="0.15">
      <c r="A16" s="4"/>
      <c r="B16" s="4"/>
    </row>
    <row r="17" spans="1:3" ht="38.25" customHeight="1" x14ac:dyDescent="0.15">
      <c r="A17" s="30" t="s">
        <v>47</v>
      </c>
      <c r="B17" s="30"/>
      <c r="C17" s="4"/>
    </row>
    <row r="18" spans="1:3" ht="14.25" x14ac:dyDescent="0.15">
      <c r="A18" s="4"/>
      <c r="B18" s="4"/>
    </row>
    <row r="19" spans="1:3" ht="31.5" customHeight="1" x14ac:dyDescent="0.15">
      <c r="A19" s="30" t="s">
        <v>52</v>
      </c>
      <c r="B19" s="30"/>
    </row>
    <row r="20" spans="1:3" ht="36.75" customHeight="1" x14ac:dyDescent="0.15">
      <c r="A20" s="30" t="s">
        <v>53</v>
      </c>
      <c r="B20" s="30"/>
    </row>
    <row r="21" spans="1:3" ht="31.5" customHeight="1" x14ac:dyDescent="0.15">
      <c r="A21" s="30" t="s">
        <v>54</v>
      </c>
      <c r="B21" s="30"/>
    </row>
  </sheetData>
  <mergeCells count="10">
    <mergeCell ref="A17:B17"/>
    <mergeCell ref="A19:B19"/>
    <mergeCell ref="A20:B20"/>
    <mergeCell ref="A21:B21"/>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view="pageBreakPreview" zoomScaleNormal="100" zoomScaleSheetLayoutView="100" workbookViewId="0">
      <pane xSplit="2" ySplit="4" topLeftCell="C15" activePane="bottomRight" state="frozen"/>
      <selection activeCell="B9" sqref="B9"/>
      <selection pane="topRight" activeCell="B9" sqref="B9"/>
      <selection pane="bottomLeft" activeCell="B9" sqref="B9"/>
      <selection pane="bottomRight" activeCell="B31" sqref="B31:B32"/>
    </sheetView>
  </sheetViews>
  <sheetFormatPr defaultRowHeight="13.5" x14ac:dyDescent="0.15"/>
  <cols>
    <col min="1" max="1" width="4.625" style="14" customWidth="1"/>
    <col min="2" max="2" width="19.75" style="14" customWidth="1"/>
    <col min="3" max="3" width="7.625" style="14" customWidth="1"/>
    <col min="4" max="4" width="9.125" style="14" customWidth="1"/>
    <col min="5" max="5" width="13.25" style="14" customWidth="1"/>
    <col min="6" max="6" width="8.875" style="14" customWidth="1"/>
    <col min="7" max="7" width="10.875" style="14" customWidth="1"/>
    <col min="8" max="8" width="9" style="14"/>
    <col min="9" max="9" width="12.125" style="14" customWidth="1"/>
    <col min="10" max="10" width="12.75" style="14" customWidth="1"/>
    <col min="11" max="11" width="17.375" style="14" customWidth="1"/>
    <col min="12" max="12" width="16.625" style="14" customWidth="1"/>
    <col min="13" max="13" width="9" style="14"/>
    <col min="14" max="14" width="9.25" style="14" bestFit="1" customWidth="1"/>
    <col min="15" max="16384" width="9" style="14"/>
  </cols>
  <sheetData>
    <row r="1" spans="1:12" ht="17.25" x14ac:dyDescent="0.15">
      <c r="A1" s="13" t="s">
        <v>4</v>
      </c>
    </row>
    <row r="3" spans="1:12" ht="19.5" customHeight="1" x14ac:dyDescent="0.15">
      <c r="A3" s="67" t="s">
        <v>5</v>
      </c>
      <c r="B3" s="62" t="s">
        <v>6</v>
      </c>
      <c r="C3" s="62" t="s">
        <v>36</v>
      </c>
      <c r="D3" s="62"/>
      <c r="E3" s="62"/>
      <c r="F3" s="62" t="s">
        <v>37</v>
      </c>
      <c r="G3" s="62"/>
      <c r="H3" s="62"/>
      <c r="I3" s="62"/>
      <c r="J3" s="62"/>
      <c r="K3" s="15" t="s">
        <v>24</v>
      </c>
      <c r="L3" s="67" t="s">
        <v>38</v>
      </c>
    </row>
    <row r="4" spans="1:12" ht="70.5" customHeight="1" x14ac:dyDescent="0.15">
      <c r="A4" s="68"/>
      <c r="B4" s="69"/>
      <c r="C4" s="16" t="s">
        <v>35</v>
      </c>
      <c r="D4" s="16" t="s">
        <v>25</v>
      </c>
      <c r="E4" s="16" t="s">
        <v>26</v>
      </c>
      <c r="F4" s="16" t="s">
        <v>7</v>
      </c>
      <c r="G4" s="16" t="s">
        <v>27</v>
      </c>
      <c r="H4" s="16" t="s">
        <v>28</v>
      </c>
      <c r="I4" s="16" t="s">
        <v>29</v>
      </c>
      <c r="J4" s="16" t="s">
        <v>30</v>
      </c>
      <c r="K4" s="16" t="s">
        <v>31</v>
      </c>
      <c r="L4" s="68"/>
    </row>
    <row r="5" spans="1:12" ht="18.95" customHeight="1" x14ac:dyDescent="0.15">
      <c r="A5" s="41">
        <v>1</v>
      </c>
      <c r="B5" s="42" t="s">
        <v>13</v>
      </c>
      <c r="C5" s="41">
        <v>244</v>
      </c>
      <c r="D5" s="57"/>
      <c r="E5" s="58">
        <f>ROUNDDOWN(C5*D5*12*0.85,2)</f>
        <v>0</v>
      </c>
      <c r="F5" s="17" t="s">
        <v>8</v>
      </c>
      <c r="G5" s="18">
        <v>159660</v>
      </c>
      <c r="H5" s="19"/>
      <c r="I5" s="20">
        <f>SUM(G5*H5,0)</f>
        <v>0</v>
      </c>
      <c r="J5" s="59">
        <f>SUM(I5:I6)</f>
        <v>0</v>
      </c>
      <c r="K5" s="44"/>
      <c r="L5" s="43">
        <f>ROUNDDOWN(E5+J5+K5,0)</f>
        <v>0</v>
      </c>
    </row>
    <row r="6" spans="1:12" ht="18.95" customHeight="1" x14ac:dyDescent="0.15">
      <c r="A6" s="41"/>
      <c r="B6" s="42"/>
      <c r="C6" s="41"/>
      <c r="D6" s="57"/>
      <c r="E6" s="58"/>
      <c r="F6" s="22" t="s">
        <v>9</v>
      </c>
      <c r="G6" s="23">
        <v>293860</v>
      </c>
      <c r="H6" s="24"/>
      <c r="I6" s="25">
        <f>SUM(G6*H6,0)</f>
        <v>0</v>
      </c>
      <c r="J6" s="59"/>
      <c r="K6" s="44"/>
      <c r="L6" s="43"/>
    </row>
    <row r="7" spans="1:12" ht="18.95" customHeight="1" x14ac:dyDescent="0.15">
      <c r="A7" s="41">
        <v>2</v>
      </c>
      <c r="B7" s="42" t="s">
        <v>14</v>
      </c>
      <c r="C7" s="41">
        <v>319</v>
      </c>
      <c r="D7" s="57"/>
      <c r="E7" s="58">
        <f t="shared" ref="E7" si="0">ROUNDDOWN(C7*D7*12*0.85,2)</f>
        <v>0</v>
      </c>
      <c r="F7" s="17" t="s">
        <v>8</v>
      </c>
      <c r="G7" s="18">
        <v>143478</v>
      </c>
      <c r="H7" s="19"/>
      <c r="I7" s="20">
        <f t="shared" ref="I7:I40" si="1">SUM(G7*H7,0)</f>
        <v>0</v>
      </c>
      <c r="J7" s="59">
        <f>SUM(I7:I8)</f>
        <v>0</v>
      </c>
      <c r="K7" s="44"/>
      <c r="L7" s="43">
        <f t="shared" ref="L7" si="2">ROUNDDOWN(E7+J7+K7,0)</f>
        <v>0</v>
      </c>
    </row>
    <row r="8" spans="1:12" ht="18.95" customHeight="1" x14ac:dyDescent="0.15">
      <c r="A8" s="41"/>
      <c r="B8" s="42"/>
      <c r="C8" s="41"/>
      <c r="D8" s="57"/>
      <c r="E8" s="58"/>
      <c r="F8" s="22" t="s">
        <v>9</v>
      </c>
      <c r="G8" s="23">
        <v>303427</v>
      </c>
      <c r="H8" s="24"/>
      <c r="I8" s="25">
        <f t="shared" si="1"/>
        <v>0</v>
      </c>
      <c r="J8" s="59"/>
      <c r="K8" s="44"/>
      <c r="L8" s="43"/>
    </row>
    <row r="9" spans="1:12" ht="18.95" customHeight="1" x14ac:dyDescent="0.15">
      <c r="A9" s="41">
        <v>3</v>
      </c>
      <c r="B9" s="42" t="s">
        <v>15</v>
      </c>
      <c r="C9" s="45">
        <v>251</v>
      </c>
      <c r="D9" s="47"/>
      <c r="E9" s="49">
        <f t="shared" ref="E9" si="3">ROUNDDOWN(C9*D9*12*0.85,2)</f>
        <v>0</v>
      </c>
      <c r="F9" s="17" t="s">
        <v>8</v>
      </c>
      <c r="G9" s="18">
        <v>129567</v>
      </c>
      <c r="H9" s="19"/>
      <c r="I9" s="20">
        <f t="shared" si="1"/>
        <v>0</v>
      </c>
      <c r="J9" s="51">
        <f>SUM(I9:I10)</f>
        <v>0</v>
      </c>
      <c r="K9" s="53"/>
      <c r="L9" s="55">
        <f t="shared" ref="L9" si="4">ROUNDDOWN(E9+J9+K9,0)</f>
        <v>0</v>
      </c>
    </row>
    <row r="10" spans="1:12" ht="18.95" customHeight="1" x14ac:dyDescent="0.15">
      <c r="A10" s="41"/>
      <c r="B10" s="42"/>
      <c r="C10" s="46"/>
      <c r="D10" s="48"/>
      <c r="E10" s="50"/>
      <c r="F10" s="22" t="s">
        <v>9</v>
      </c>
      <c r="G10" s="23">
        <v>262773</v>
      </c>
      <c r="H10" s="24"/>
      <c r="I10" s="25">
        <f t="shared" si="1"/>
        <v>0</v>
      </c>
      <c r="J10" s="52"/>
      <c r="K10" s="54"/>
      <c r="L10" s="56"/>
    </row>
    <row r="11" spans="1:12" ht="18.95" customHeight="1" x14ac:dyDescent="0.15">
      <c r="A11" s="41">
        <v>4</v>
      </c>
      <c r="B11" s="70" t="s">
        <v>63</v>
      </c>
      <c r="C11" s="41">
        <v>23</v>
      </c>
      <c r="D11" s="57"/>
      <c r="E11" s="58">
        <f t="shared" ref="E11" si="5">ROUNDDOWN(C11*D11*12*0.85,2)</f>
        <v>0</v>
      </c>
      <c r="F11" s="17" t="s">
        <v>8</v>
      </c>
      <c r="G11" s="18">
        <v>7795</v>
      </c>
      <c r="H11" s="19"/>
      <c r="I11" s="20">
        <f t="shared" ref="I11:I12" si="6">SUM(G11*H11,0)</f>
        <v>0</v>
      </c>
      <c r="J11" s="59">
        <f>SUM(I11:I12)</f>
        <v>0</v>
      </c>
      <c r="K11" s="44"/>
      <c r="L11" s="43">
        <f t="shared" ref="L11" si="7">ROUNDDOWN(E11+J11+K11,0)</f>
        <v>0</v>
      </c>
    </row>
    <row r="12" spans="1:12" ht="18.95" customHeight="1" x14ac:dyDescent="0.15">
      <c r="A12" s="41"/>
      <c r="B12" s="71"/>
      <c r="C12" s="41"/>
      <c r="D12" s="57"/>
      <c r="E12" s="58"/>
      <c r="F12" s="22" t="s">
        <v>9</v>
      </c>
      <c r="G12" s="23">
        <v>22720</v>
      </c>
      <c r="H12" s="24"/>
      <c r="I12" s="25">
        <f t="shared" si="6"/>
        <v>0</v>
      </c>
      <c r="J12" s="59"/>
      <c r="K12" s="44"/>
      <c r="L12" s="43"/>
    </row>
    <row r="13" spans="1:12" ht="18.95" customHeight="1" x14ac:dyDescent="0.15">
      <c r="A13" s="41">
        <v>5</v>
      </c>
      <c r="B13" s="42" t="s">
        <v>16</v>
      </c>
      <c r="C13" s="45">
        <v>388</v>
      </c>
      <c r="D13" s="47"/>
      <c r="E13" s="49">
        <f t="shared" ref="E13" si="8">ROUNDDOWN(C13*D13*12*0.85,2)</f>
        <v>0</v>
      </c>
      <c r="F13" s="17" t="s">
        <v>8</v>
      </c>
      <c r="G13" s="18">
        <v>200226</v>
      </c>
      <c r="H13" s="19"/>
      <c r="I13" s="20">
        <f t="shared" si="1"/>
        <v>0</v>
      </c>
      <c r="J13" s="51">
        <f>SUM(I13:I14)</f>
        <v>0</v>
      </c>
      <c r="K13" s="53"/>
      <c r="L13" s="55">
        <f t="shared" ref="L13" si="9">ROUNDDOWN(E13+J13+K13,0)</f>
        <v>0</v>
      </c>
    </row>
    <row r="14" spans="1:12" ht="18.95" customHeight="1" x14ac:dyDescent="0.15">
      <c r="A14" s="41"/>
      <c r="B14" s="42"/>
      <c r="C14" s="46"/>
      <c r="D14" s="48"/>
      <c r="E14" s="50"/>
      <c r="F14" s="22" t="s">
        <v>9</v>
      </c>
      <c r="G14" s="23">
        <v>373377</v>
      </c>
      <c r="H14" s="24"/>
      <c r="I14" s="25">
        <f t="shared" si="1"/>
        <v>0</v>
      </c>
      <c r="J14" s="52"/>
      <c r="K14" s="54"/>
      <c r="L14" s="56"/>
    </row>
    <row r="15" spans="1:12" ht="18.95" customHeight="1" x14ac:dyDescent="0.15">
      <c r="A15" s="41">
        <v>6</v>
      </c>
      <c r="B15" s="78" t="s">
        <v>17</v>
      </c>
      <c r="C15" s="41">
        <v>130</v>
      </c>
      <c r="D15" s="57"/>
      <c r="E15" s="58">
        <f t="shared" ref="E15" si="10">ROUNDDOWN(C15*D15*12*0.85,2)</f>
        <v>0</v>
      </c>
      <c r="F15" s="17" t="s">
        <v>8</v>
      </c>
      <c r="G15" s="18">
        <v>92388</v>
      </c>
      <c r="H15" s="19"/>
      <c r="I15" s="20">
        <f t="shared" si="1"/>
        <v>0</v>
      </c>
      <c r="J15" s="59">
        <f>SUM(I15:I16)</f>
        <v>0</v>
      </c>
      <c r="K15" s="44"/>
      <c r="L15" s="43">
        <f t="shared" ref="L15" si="11">ROUNDDOWN(E15+J15+K15,0)</f>
        <v>0</v>
      </c>
    </row>
    <row r="16" spans="1:12" ht="18.95" customHeight="1" x14ac:dyDescent="0.15">
      <c r="A16" s="41"/>
      <c r="B16" s="79"/>
      <c r="C16" s="41"/>
      <c r="D16" s="57"/>
      <c r="E16" s="58"/>
      <c r="F16" s="22" t="s">
        <v>9</v>
      </c>
      <c r="G16" s="23">
        <v>271525</v>
      </c>
      <c r="H16" s="24"/>
      <c r="I16" s="25">
        <f t="shared" si="1"/>
        <v>0</v>
      </c>
      <c r="J16" s="59"/>
      <c r="K16" s="44"/>
      <c r="L16" s="43"/>
    </row>
    <row r="17" spans="1:12" ht="18.95" customHeight="1" x14ac:dyDescent="0.15">
      <c r="A17" s="41">
        <v>7</v>
      </c>
      <c r="B17" s="42" t="s">
        <v>18</v>
      </c>
      <c r="C17" s="45">
        <v>285</v>
      </c>
      <c r="D17" s="47"/>
      <c r="E17" s="49">
        <f t="shared" ref="E17" si="12">ROUNDDOWN(C17*D17*12*0.85,2)</f>
        <v>0</v>
      </c>
      <c r="F17" s="17" t="s">
        <v>8</v>
      </c>
      <c r="G17" s="18">
        <v>118689</v>
      </c>
      <c r="H17" s="19"/>
      <c r="I17" s="20">
        <f t="shared" si="1"/>
        <v>0</v>
      </c>
      <c r="J17" s="51">
        <f>SUM(I17:I18)</f>
        <v>0</v>
      </c>
      <c r="K17" s="53"/>
      <c r="L17" s="55">
        <f t="shared" ref="L17" si="13">ROUNDDOWN(E17+J17+K17,0)</f>
        <v>0</v>
      </c>
    </row>
    <row r="18" spans="1:12" ht="18.95" customHeight="1" x14ac:dyDescent="0.15">
      <c r="A18" s="41"/>
      <c r="B18" s="42"/>
      <c r="C18" s="46"/>
      <c r="D18" s="48"/>
      <c r="E18" s="50"/>
      <c r="F18" s="22" t="s">
        <v>9</v>
      </c>
      <c r="G18" s="23">
        <v>247339</v>
      </c>
      <c r="H18" s="24"/>
      <c r="I18" s="25">
        <f t="shared" si="1"/>
        <v>0</v>
      </c>
      <c r="J18" s="52"/>
      <c r="K18" s="54"/>
      <c r="L18" s="56"/>
    </row>
    <row r="19" spans="1:12" ht="18.95" customHeight="1" x14ac:dyDescent="0.15">
      <c r="A19" s="41">
        <v>8</v>
      </c>
      <c r="B19" s="42" t="s">
        <v>19</v>
      </c>
      <c r="C19" s="41">
        <v>262</v>
      </c>
      <c r="D19" s="57"/>
      <c r="E19" s="58">
        <f t="shared" ref="E19" si="14">ROUNDDOWN(C19*D19*12*0.85,2)</f>
        <v>0</v>
      </c>
      <c r="F19" s="17" t="s">
        <v>8</v>
      </c>
      <c r="G19" s="18">
        <v>115975</v>
      </c>
      <c r="H19" s="19"/>
      <c r="I19" s="20">
        <f t="shared" si="1"/>
        <v>0</v>
      </c>
      <c r="J19" s="59">
        <f>SUM(I19:I20)</f>
        <v>0</v>
      </c>
      <c r="K19" s="44"/>
      <c r="L19" s="43">
        <f t="shared" ref="L19" si="15">ROUNDDOWN(E19+J19+K19,0)</f>
        <v>0</v>
      </c>
    </row>
    <row r="20" spans="1:12" ht="18.95" customHeight="1" x14ac:dyDescent="0.15">
      <c r="A20" s="41"/>
      <c r="B20" s="42"/>
      <c r="C20" s="41"/>
      <c r="D20" s="57"/>
      <c r="E20" s="58"/>
      <c r="F20" s="22" t="s">
        <v>9</v>
      </c>
      <c r="G20" s="23">
        <v>226027</v>
      </c>
      <c r="H20" s="24"/>
      <c r="I20" s="25">
        <f t="shared" si="1"/>
        <v>0</v>
      </c>
      <c r="J20" s="59"/>
      <c r="K20" s="44"/>
      <c r="L20" s="43"/>
    </row>
    <row r="21" spans="1:12" ht="18.95" customHeight="1" x14ac:dyDescent="0.15">
      <c r="A21" s="41">
        <v>9</v>
      </c>
      <c r="B21" s="42" t="s">
        <v>20</v>
      </c>
      <c r="C21" s="45">
        <v>276</v>
      </c>
      <c r="D21" s="47"/>
      <c r="E21" s="49">
        <f t="shared" ref="E21" si="16">ROUNDDOWN(C21*D21*12*0.85,2)</f>
        <v>0</v>
      </c>
      <c r="F21" s="17" t="s">
        <v>8</v>
      </c>
      <c r="G21" s="18">
        <v>139511</v>
      </c>
      <c r="H21" s="19"/>
      <c r="I21" s="20">
        <f t="shared" si="1"/>
        <v>0</v>
      </c>
      <c r="J21" s="51">
        <f>SUM(I21:I22)</f>
        <v>0</v>
      </c>
      <c r="K21" s="53"/>
      <c r="L21" s="55">
        <f t="shared" ref="L21" si="17">ROUNDDOWN(E21+J21+K21,0)</f>
        <v>0</v>
      </c>
    </row>
    <row r="22" spans="1:12" ht="18.95" customHeight="1" x14ac:dyDescent="0.15">
      <c r="A22" s="41"/>
      <c r="B22" s="42"/>
      <c r="C22" s="46"/>
      <c r="D22" s="48"/>
      <c r="E22" s="50"/>
      <c r="F22" s="22" t="s">
        <v>9</v>
      </c>
      <c r="G22" s="23">
        <v>175576</v>
      </c>
      <c r="H22" s="24"/>
      <c r="I22" s="25">
        <f t="shared" si="1"/>
        <v>0</v>
      </c>
      <c r="J22" s="52"/>
      <c r="K22" s="54"/>
      <c r="L22" s="56"/>
    </row>
    <row r="23" spans="1:12" ht="18.95" customHeight="1" x14ac:dyDescent="0.15">
      <c r="A23" s="41">
        <v>10</v>
      </c>
      <c r="B23" s="42" t="s">
        <v>21</v>
      </c>
      <c r="C23" s="41">
        <v>194</v>
      </c>
      <c r="D23" s="57"/>
      <c r="E23" s="58">
        <f t="shared" ref="E23" si="18">ROUNDDOWN(C23*D23*12*0.85,2)</f>
        <v>0</v>
      </c>
      <c r="F23" s="17" t="s">
        <v>8</v>
      </c>
      <c r="G23" s="18">
        <v>85209</v>
      </c>
      <c r="H23" s="19"/>
      <c r="I23" s="20">
        <f t="shared" si="1"/>
        <v>0</v>
      </c>
      <c r="J23" s="59">
        <f>SUM(I23:I24)</f>
        <v>0</v>
      </c>
      <c r="K23" s="44"/>
      <c r="L23" s="43">
        <f t="shared" ref="L23" si="19">ROUNDDOWN(E23+J23+K23,0)</f>
        <v>0</v>
      </c>
    </row>
    <row r="24" spans="1:12" ht="18.95" customHeight="1" x14ac:dyDescent="0.15">
      <c r="A24" s="41"/>
      <c r="B24" s="42"/>
      <c r="C24" s="41"/>
      <c r="D24" s="57"/>
      <c r="E24" s="58"/>
      <c r="F24" s="22" t="s">
        <v>9</v>
      </c>
      <c r="G24" s="23">
        <v>231501</v>
      </c>
      <c r="H24" s="24"/>
      <c r="I24" s="25">
        <f t="shared" si="1"/>
        <v>0</v>
      </c>
      <c r="J24" s="59"/>
      <c r="K24" s="44"/>
      <c r="L24" s="43"/>
    </row>
    <row r="25" spans="1:12" ht="18.95" customHeight="1" x14ac:dyDescent="0.15">
      <c r="A25" s="41">
        <v>11</v>
      </c>
      <c r="B25" s="42" t="s">
        <v>22</v>
      </c>
      <c r="C25" s="45">
        <v>75</v>
      </c>
      <c r="D25" s="47"/>
      <c r="E25" s="49">
        <f t="shared" ref="E25" si="20">ROUNDDOWN(C25*D25*12*0.85,2)</f>
        <v>0</v>
      </c>
      <c r="F25" s="17" t="s">
        <v>8</v>
      </c>
      <c r="G25" s="18">
        <v>21697</v>
      </c>
      <c r="H25" s="19"/>
      <c r="I25" s="20">
        <f t="shared" si="1"/>
        <v>0</v>
      </c>
      <c r="J25" s="51">
        <f>SUM(I25:I26)</f>
        <v>0</v>
      </c>
      <c r="K25" s="53"/>
      <c r="L25" s="55">
        <f t="shared" ref="L25" si="21">ROUNDDOWN(E25+J25+K25,0)</f>
        <v>0</v>
      </c>
    </row>
    <row r="26" spans="1:12" ht="18.95" customHeight="1" x14ac:dyDescent="0.15">
      <c r="A26" s="41"/>
      <c r="B26" s="42"/>
      <c r="C26" s="46"/>
      <c r="D26" s="48"/>
      <c r="E26" s="50"/>
      <c r="F26" s="22" t="s">
        <v>9</v>
      </c>
      <c r="G26" s="23">
        <v>54775</v>
      </c>
      <c r="H26" s="24"/>
      <c r="I26" s="25">
        <f t="shared" si="1"/>
        <v>0</v>
      </c>
      <c r="J26" s="52"/>
      <c r="K26" s="54"/>
      <c r="L26" s="56"/>
    </row>
    <row r="27" spans="1:12" ht="18.95" customHeight="1" x14ac:dyDescent="0.15">
      <c r="A27" s="41">
        <v>12</v>
      </c>
      <c r="B27" s="66" t="s">
        <v>23</v>
      </c>
      <c r="C27" s="41">
        <v>254</v>
      </c>
      <c r="D27" s="57"/>
      <c r="E27" s="58">
        <f t="shared" ref="E27" si="22">ROUNDDOWN(C27*D27*12*0.85,2)</f>
        <v>0</v>
      </c>
      <c r="F27" s="17" t="s">
        <v>8</v>
      </c>
      <c r="G27" s="18">
        <v>0</v>
      </c>
      <c r="H27" s="19"/>
      <c r="I27" s="20">
        <f t="shared" si="1"/>
        <v>0</v>
      </c>
      <c r="J27" s="59">
        <f>SUM(I27:I28)</f>
        <v>0</v>
      </c>
      <c r="K27" s="44"/>
      <c r="L27" s="43">
        <f>ROUNDDOWN((E27+J27+K27)/12,0)</f>
        <v>0</v>
      </c>
    </row>
    <row r="28" spans="1:12" ht="18.95" customHeight="1" x14ac:dyDescent="0.15">
      <c r="A28" s="41"/>
      <c r="B28" s="66"/>
      <c r="C28" s="41"/>
      <c r="D28" s="57"/>
      <c r="E28" s="58"/>
      <c r="F28" s="22" t="s">
        <v>9</v>
      </c>
      <c r="G28" s="23">
        <v>14693</v>
      </c>
      <c r="H28" s="24"/>
      <c r="I28" s="25">
        <f t="shared" si="1"/>
        <v>0</v>
      </c>
      <c r="J28" s="59"/>
      <c r="K28" s="44"/>
      <c r="L28" s="43"/>
    </row>
    <row r="29" spans="1:12" ht="18.95" customHeight="1" x14ac:dyDescent="0.15">
      <c r="A29" s="41">
        <v>13</v>
      </c>
      <c r="B29" s="66" t="s">
        <v>65</v>
      </c>
      <c r="C29" s="45">
        <v>331</v>
      </c>
      <c r="D29" s="47"/>
      <c r="E29" s="49">
        <f t="shared" ref="E29" si="23">ROUNDDOWN(C29*D29*12*0.85,2)</f>
        <v>0</v>
      </c>
      <c r="F29" s="17" t="s">
        <v>8</v>
      </c>
      <c r="G29" s="18">
        <v>113143</v>
      </c>
      <c r="H29" s="19"/>
      <c r="I29" s="20">
        <f t="shared" si="1"/>
        <v>0</v>
      </c>
      <c r="J29" s="51">
        <f t="shared" ref="J29" si="24">SUM(I29:I30)</f>
        <v>0</v>
      </c>
      <c r="K29" s="53"/>
      <c r="L29" s="55">
        <f>ROUNDDOWN((E29+J29+K29)/12*11,0)</f>
        <v>0</v>
      </c>
    </row>
    <row r="30" spans="1:12" ht="18.95" customHeight="1" x14ac:dyDescent="0.15">
      <c r="A30" s="41"/>
      <c r="B30" s="66"/>
      <c r="C30" s="46"/>
      <c r="D30" s="48"/>
      <c r="E30" s="50"/>
      <c r="F30" s="22" t="s">
        <v>9</v>
      </c>
      <c r="G30" s="23">
        <v>123618</v>
      </c>
      <c r="H30" s="24"/>
      <c r="I30" s="25">
        <f t="shared" si="1"/>
        <v>0</v>
      </c>
      <c r="J30" s="52"/>
      <c r="K30" s="54"/>
      <c r="L30" s="56"/>
    </row>
    <row r="31" spans="1:12" ht="18.95" customHeight="1" x14ac:dyDescent="0.15">
      <c r="A31" s="41">
        <v>14</v>
      </c>
      <c r="B31" s="42" t="s">
        <v>58</v>
      </c>
      <c r="C31" s="41">
        <v>247</v>
      </c>
      <c r="D31" s="57"/>
      <c r="E31" s="58">
        <f t="shared" ref="E31" si="25">ROUNDDOWN(C31*D31*12*0.85,2)</f>
        <v>0</v>
      </c>
      <c r="F31" s="17" t="s">
        <v>8</v>
      </c>
      <c r="G31" s="18">
        <v>105070</v>
      </c>
      <c r="H31" s="19"/>
      <c r="I31" s="20">
        <f t="shared" si="1"/>
        <v>0</v>
      </c>
      <c r="J31" s="59">
        <f t="shared" ref="J31" si="26">SUM(I31:I32)</f>
        <v>0</v>
      </c>
      <c r="K31" s="44"/>
      <c r="L31" s="43">
        <f t="shared" ref="L31:L39" si="27">ROUNDDOWN(E31+J31+K31,0)</f>
        <v>0</v>
      </c>
    </row>
    <row r="32" spans="1:12" ht="18.95" customHeight="1" x14ac:dyDescent="0.15">
      <c r="A32" s="41"/>
      <c r="B32" s="42"/>
      <c r="C32" s="41"/>
      <c r="D32" s="57"/>
      <c r="E32" s="58"/>
      <c r="F32" s="22" t="s">
        <v>9</v>
      </c>
      <c r="G32" s="23">
        <v>194033</v>
      </c>
      <c r="H32" s="24"/>
      <c r="I32" s="25">
        <f t="shared" si="1"/>
        <v>0</v>
      </c>
      <c r="J32" s="59"/>
      <c r="K32" s="44"/>
      <c r="L32" s="43"/>
    </row>
    <row r="33" spans="1:14" ht="18.95" customHeight="1" x14ac:dyDescent="0.15">
      <c r="A33" s="41">
        <v>15</v>
      </c>
      <c r="B33" s="42" t="s">
        <v>59</v>
      </c>
      <c r="C33" s="45">
        <v>181</v>
      </c>
      <c r="D33" s="47"/>
      <c r="E33" s="49">
        <f t="shared" ref="E33" si="28">ROUNDDOWN(C33*D33*12*0.85,2)</f>
        <v>0</v>
      </c>
      <c r="F33" s="17" t="s">
        <v>8</v>
      </c>
      <c r="G33" s="18">
        <v>106908</v>
      </c>
      <c r="H33" s="19"/>
      <c r="I33" s="20">
        <f t="shared" ref="I33:I34" si="29">SUM(G33*H33,0)</f>
        <v>0</v>
      </c>
      <c r="J33" s="51">
        <f t="shared" ref="J33" si="30">SUM(I33:I34)</f>
        <v>0</v>
      </c>
      <c r="K33" s="53"/>
      <c r="L33" s="55">
        <f t="shared" ref="L33" si="31">ROUNDDOWN(E33+J33+K33,0)</f>
        <v>0</v>
      </c>
    </row>
    <row r="34" spans="1:14" ht="18.95" customHeight="1" x14ac:dyDescent="0.15">
      <c r="A34" s="41"/>
      <c r="B34" s="42"/>
      <c r="C34" s="46"/>
      <c r="D34" s="48"/>
      <c r="E34" s="50"/>
      <c r="F34" s="22" t="s">
        <v>9</v>
      </c>
      <c r="G34" s="23">
        <v>204847</v>
      </c>
      <c r="H34" s="24"/>
      <c r="I34" s="25">
        <f t="shared" si="29"/>
        <v>0</v>
      </c>
      <c r="J34" s="52"/>
      <c r="K34" s="54"/>
      <c r="L34" s="56"/>
    </row>
    <row r="35" spans="1:14" ht="18.95" customHeight="1" x14ac:dyDescent="0.15">
      <c r="A35" s="41">
        <v>16</v>
      </c>
      <c r="B35" s="42" t="s">
        <v>60</v>
      </c>
      <c r="C35" s="41">
        <v>84</v>
      </c>
      <c r="D35" s="57"/>
      <c r="E35" s="58">
        <f t="shared" ref="E35" si="32">ROUNDDOWN(C35*D35*12*0.85,2)</f>
        <v>0</v>
      </c>
      <c r="F35" s="17" t="s">
        <v>8</v>
      </c>
      <c r="G35" s="18">
        <v>33108</v>
      </c>
      <c r="H35" s="19"/>
      <c r="I35" s="20">
        <f>SUM(G35*H35,0)</f>
        <v>0</v>
      </c>
      <c r="J35" s="59">
        <f t="shared" ref="J35" si="33">SUM(I35:I36)</f>
        <v>0</v>
      </c>
      <c r="K35" s="44"/>
      <c r="L35" s="43">
        <f t="shared" ref="L35" si="34">ROUNDDOWN(E35+J35+K35,0)</f>
        <v>0</v>
      </c>
    </row>
    <row r="36" spans="1:14" ht="18.95" customHeight="1" x14ac:dyDescent="0.15">
      <c r="A36" s="41"/>
      <c r="B36" s="42"/>
      <c r="C36" s="41"/>
      <c r="D36" s="57"/>
      <c r="E36" s="58"/>
      <c r="F36" s="22" t="s">
        <v>9</v>
      </c>
      <c r="G36" s="23">
        <v>113257</v>
      </c>
      <c r="H36" s="24"/>
      <c r="I36" s="25">
        <f t="shared" ref="I36:I38" si="35">SUM(G36*H36,0)</f>
        <v>0</v>
      </c>
      <c r="J36" s="59"/>
      <c r="K36" s="44"/>
      <c r="L36" s="43"/>
    </row>
    <row r="37" spans="1:14" ht="18.95" customHeight="1" x14ac:dyDescent="0.15">
      <c r="A37" s="41">
        <v>17</v>
      </c>
      <c r="B37" s="42" t="s">
        <v>61</v>
      </c>
      <c r="C37" s="45">
        <v>193</v>
      </c>
      <c r="D37" s="47"/>
      <c r="E37" s="49">
        <f t="shared" ref="E37" si="36">ROUNDDOWN(C37*D37*12*0.85,2)</f>
        <v>0</v>
      </c>
      <c r="F37" s="17" t="s">
        <v>8</v>
      </c>
      <c r="G37" s="18">
        <v>105572</v>
      </c>
      <c r="H37" s="19"/>
      <c r="I37" s="20">
        <f t="shared" si="35"/>
        <v>0</v>
      </c>
      <c r="J37" s="51">
        <f t="shared" ref="J37" si="37">SUM(I37:I38)</f>
        <v>0</v>
      </c>
      <c r="K37" s="53"/>
      <c r="L37" s="55">
        <f t="shared" ref="L37" si="38">ROUNDDOWN(E37+J37+K37,0)</f>
        <v>0</v>
      </c>
    </row>
    <row r="38" spans="1:14" ht="18.95" customHeight="1" x14ac:dyDescent="0.15">
      <c r="A38" s="41"/>
      <c r="B38" s="42"/>
      <c r="C38" s="46"/>
      <c r="D38" s="48"/>
      <c r="E38" s="50"/>
      <c r="F38" s="22" t="s">
        <v>9</v>
      </c>
      <c r="G38" s="23">
        <v>201587</v>
      </c>
      <c r="H38" s="24"/>
      <c r="I38" s="25">
        <f t="shared" si="35"/>
        <v>0</v>
      </c>
      <c r="J38" s="52"/>
      <c r="K38" s="54"/>
      <c r="L38" s="56"/>
    </row>
    <row r="39" spans="1:14" ht="18.95" customHeight="1" x14ac:dyDescent="0.15">
      <c r="A39" s="41">
        <v>18</v>
      </c>
      <c r="B39" s="42" t="s">
        <v>62</v>
      </c>
      <c r="C39" s="41">
        <v>137</v>
      </c>
      <c r="D39" s="57"/>
      <c r="E39" s="58">
        <f t="shared" ref="E39" si="39">ROUNDDOWN(C39*D39*12*0.85,2)</f>
        <v>0</v>
      </c>
      <c r="F39" s="17" t="s">
        <v>8</v>
      </c>
      <c r="G39" s="18">
        <v>77271</v>
      </c>
      <c r="H39" s="19"/>
      <c r="I39" s="20">
        <f t="shared" si="1"/>
        <v>0</v>
      </c>
      <c r="J39" s="59">
        <f t="shared" ref="J39" si="40">SUM(I39:I40)</f>
        <v>0</v>
      </c>
      <c r="K39" s="44"/>
      <c r="L39" s="43">
        <f t="shared" si="27"/>
        <v>0</v>
      </c>
    </row>
    <row r="40" spans="1:14" ht="18.95" customHeight="1" x14ac:dyDescent="0.15">
      <c r="A40" s="41"/>
      <c r="B40" s="42"/>
      <c r="C40" s="41"/>
      <c r="D40" s="57"/>
      <c r="E40" s="58"/>
      <c r="F40" s="22" t="s">
        <v>9</v>
      </c>
      <c r="G40" s="23">
        <v>188012</v>
      </c>
      <c r="H40" s="24"/>
      <c r="I40" s="25">
        <f t="shared" si="1"/>
        <v>0</v>
      </c>
      <c r="J40" s="59"/>
      <c r="K40" s="44"/>
      <c r="L40" s="43"/>
    </row>
    <row r="41" spans="1:14" ht="25.5" customHeight="1" x14ac:dyDescent="0.15">
      <c r="A41" s="72" t="s">
        <v>10</v>
      </c>
      <c r="B41" s="73"/>
      <c r="C41" s="74"/>
      <c r="D41" s="62"/>
      <c r="E41" s="62"/>
      <c r="F41" s="62"/>
      <c r="G41" s="62"/>
      <c r="H41" s="62"/>
      <c r="I41" s="62"/>
      <c r="J41" s="62"/>
      <c r="K41" s="62"/>
      <c r="L41" s="21">
        <f>SUM(L5:L40)</f>
        <v>0</v>
      </c>
      <c r="N41" s="26"/>
    </row>
    <row r="42" spans="1:14" ht="54.75" customHeight="1" x14ac:dyDescent="0.15">
      <c r="A42" s="75" t="s">
        <v>11</v>
      </c>
      <c r="B42" s="76"/>
      <c r="C42" s="77"/>
      <c r="D42" s="63" t="s">
        <v>64</v>
      </c>
      <c r="E42" s="64"/>
      <c r="F42" s="64"/>
      <c r="G42" s="64"/>
      <c r="H42" s="64"/>
      <c r="I42" s="64"/>
      <c r="J42" s="64"/>
      <c r="K42" s="65"/>
      <c r="L42" s="27">
        <f>ROUNDUP(L41/1.1,0)</f>
        <v>0</v>
      </c>
    </row>
    <row r="43" spans="1:14" ht="30.75" customHeight="1" x14ac:dyDescent="0.15">
      <c r="C43" s="60" t="s">
        <v>32</v>
      </c>
      <c r="D43" s="60"/>
      <c r="E43" s="60"/>
      <c r="F43" s="60"/>
      <c r="G43" s="60"/>
      <c r="H43" s="60"/>
      <c r="I43" s="60"/>
      <c r="J43" s="60"/>
      <c r="K43" s="60"/>
      <c r="L43" s="60"/>
    </row>
    <row r="44" spans="1:14" ht="30.75" customHeight="1" x14ac:dyDescent="0.15">
      <c r="C44" s="60" t="s">
        <v>33</v>
      </c>
      <c r="D44" s="60"/>
      <c r="E44" s="60"/>
      <c r="F44" s="60"/>
      <c r="G44" s="60"/>
      <c r="H44" s="60"/>
      <c r="I44" s="60"/>
      <c r="J44" s="60"/>
      <c r="K44" s="60"/>
      <c r="L44" s="60"/>
    </row>
    <row r="45" spans="1:14" ht="34.5" customHeight="1" x14ac:dyDescent="0.15">
      <c r="C45" s="60" t="s">
        <v>39</v>
      </c>
      <c r="D45" s="60"/>
      <c r="E45" s="60"/>
      <c r="F45" s="60"/>
      <c r="G45" s="60"/>
      <c r="H45" s="60"/>
      <c r="I45" s="60"/>
      <c r="J45" s="60"/>
      <c r="K45" s="60"/>
      <c r="L45" s="60"/>
    </row>
    <row r="46" spans="1:14" ht="101.25" customHeight="1" x14ac:dyDescent="0.15">
      <c r="C46" s="60" t="s">
        <v>40</v>
      </c>
      <c r="D46" s="60"/>
      <c r="E46" s="60"/>
      <c r="F46" s="60"/>
      <c r="G46" s="60"/>
      <c r="H46" s="60"/>
      <c r="I46" s="60"/>
      <c r="J46" s="60"/>
      <c r="K46" s="60"/>
      <c r="L46" s="60"/>
    </row>
    <row r="47" spans="1:14" ht="25.5" customHeight="1" x14ac:dyDescent="0.15">
      <c r="C47" s="28" t="s">
        <v>34</v>
      </c>
      <c r="D47" s="28"/>
      <c r="E47" s="28"/>
      <c r="F47" s="28"/>
      <c r="G47" s="28"/>
      <c r="H47" s="28"/>
      <c r="I47" s="28"/>
      <c r="J47" s="28"/>
      <c r="K47" s="28"/>
      <c r="L47" s="28"/>
    </row>
    <row r="48" spans="1:14" ht="25.5" customHeight="1" x14ac:dyDescent="0.15">
      <c r="B48" s="61" t="s">
        <v>12</v>
      </c>
      <c r="C48" s="61"/>
      <c r="D48" s="61"/>
      <c r="E48" s="61"/>
      <c r="F48" s="61"/>
      <c r="G48" s="61"/>
      <c r="H48" s="61"/>
      <c r="I48" s="61"/>
      <c r="J48" s="61"/>
      <c r="K48" s="61"/>
      <c r="L48" s="61"/>
    </row>
    <row r="50" spans="3:7" x14ac:dyDescent="0.15">
      <c r="C50" s="29"/>
      <c r="G50" s="29"/>
    </row>
  </sheetData>
  <mergeCells count="158">
    <mergeCell ref="A41:C41"/>
    <mergeCell ref="A42:C42"/>
    <mergeCell ref="B5:B6"/>
    <mergeCell ref="C39:C40"/>
    <mergeCell ref="D39:D40"/>
    <mergeCell ref="E39:E40"/>
    <mergeCell ref="J39:J40"/>
    <mergeCell ref="B33:B34"/>
    <mergeCell ref="B15:B16"/>
    <mergeCell ref="B13:B14"/>
    <mergeCell ref="A19:A20"/>
    <mergeCell ref="C7:C8"/>
    <mergeCell ref="D7:D8"/>
    <mergeCell ref="E7:E8"/>
    <mergeCell ref="J7:J8"/>
    <mergeCell ref="C17:C18"/>
    <mergeCell ref="D17:D18"/>
    <mergeCell ref="E17:E18"/>
    <mergeCell ref="J17:J18"/>
    <mergeCell ref="D37:D38"/>
    <mergeCell ref="E37:E38"/>
    <mergeCell ref="J37:J38"/>
    <mergeCell ref="A39:A40"/>
    <mergeCell ref="A21:A22"/>
    <mergeCell ref="C46:L46"/>
    <mergeCell ref="A7:A8"/>
    <mergeCell ref="B7:B8"/>
    <mergeCell ref="A27:A28"/>
    <mergeCell ref="B27:B28"/>
    <mergeCell ref="B23:B24"/>
    <mergeCell ref="A37:A38"/>
    <mergeCell ref="A35:A36"/>
    <mergeCell ref="B37:B38"/>
    <mergeCell ref="B35:B36"/>
    <mergeCell ref="A9:A10"/>
    <mergeCell ref="A11:A12"/>
    <mergeCell ref="A13:A14"/>
    <mergeCell ref="A15:A16"/>
    <mergeCell ref="A17:A18"/>
    <mergeCell ref="B9:B10"/>
    <mergeCell ref="B11:B12"/>
    <mergeCell ref="C13:C14"/>
    <mergeCell ref="D13:D14"/>
    <mergeCell ref="E13:E14"/>
    <mergeCell ref="J13:J14"/>
    <mergeCell ref="K13:K14"/>
    <mergeCell ref="L13:L14"/>
    <mergeCell ref="K15:K16"/>
    <mergeCell ref="A3:A4"/>
    <mergeCell ref="B3:B4"/>
    <mergeCell ref="C3:E3"/>
    <mergeCell ref="F3:J3"/>
    <mergeCell ref="L3:L4"/>
    <mergeCell ref="C5:C6"/>
    <mergeCell ref="D5:D6"/>
    <mergeCell ref="E5:E6"/>
    <mergeCell ref="J5:J6"/>
    <mergeCell ref="K5:K6"/>
    <mergeCell ref="L5:L6"/>
    <mergeCell ref="A5:A6"/>
    <mergeCell ref="K7:K8"/>
    <mergeCell ref="L7:L8"/>
    <mergeCell ref="K9:K10"/>
    <mergeCell ref="L9:L10"/>
    <mergeCell ref="C9:C10"/>
    <mergeCell ref="D9:D10"/>
    <mergeCell ref="E9:E10"/>
    <mergeCell ref="J9:J10"/>
    <mergeCell ref="L15:L16"/>
    <mergeCell ref="C15:C16"/>
    <mergeCell ref="D15:D16"/>
    <mergeCell ref="E15:E16"/>
    <mergeCell ref="J15:J16"/>
    <mergeCell ref="E25:E26"/>
    <mergeCell ref="J25:J26"/>
    <mergeCell ref="K25:K26"/>
    <mergeCell ref="L25:L26"/>
    <mergeCell ref="C23:C24"/>
    <mergeCell ref="D23:D24"/>
    <mergeCell ref="E23:E24"/>
    <mergeCell ref="J23:J24"/>
    <mergeCell ref="K17:K18"/>
    <mergeCell ref="L17:L18"/>
    <mergeCell ref="K19:K20"/>
    <mergeCell ref="L19:L20"/>
    <mergeCell ref="C21:C22"/>
    <mergeCell ref="D21:D22"/>
    <mergeCell ref="E21:E22"/>
    <mergeCell ref="J21:J22"/>
    <mergeCell ref="K21:K22"/>
    <mergeCell ref="L21:L22"/>
    <mergeCell ref="C19:C20"/>
    <mergeCell ref="D19:D20"/>
    <mergeCell ref="E19:E20"/>
    <mergeCell ref="J19:J20"/>
    <mergeCell ref="D35:D36"/>
    <mergeCell ref="E35:E36"/>
    <mergeCell ref="J35:J36"/>
    <mergeCell ref="K35:K36"/>
    <mergeCell ref="C37:C38"/>
    <mergeCell ref="C31:C32"/>
    <mergeCell ref="D31:D32"/>
    <mergeCell ref="E31:E32"/>
    <mergeCell ref="J31:J32"/>
    <mergeCell ref="C33:C34"/>
    <mergeCell ref="D33:D34"/>
    <mergeCell ref="E33:E34"/>
    <mergeCell ref="J33:J34"/>
    <mergeCell ref="K33:K34"/>
    <mergeCell ref="K31:K32"/>
    <mergeCell ref="L39:L40"/>
    <mergeCell ref="L33:L34"/>
    <mergeCell ref="L37:L38"/>
    <mergeCell ref="L35:L36"/>
    <mergeCell ref="K39:K40"/>
    <mergeCell ref="C43:L43"/>
    <mergeCell ref="B48:L48"/>
    <mergeCell ref="C11:C12"/>
    <mergeCell ref="D11:D12"/>
    <mergeCell ref="E11:E12"/>
    <mergeCell ref="J11:J12"/>
    <mergeCell ref="K11:K12"/>
    <mergeCell ref="L11:L12"/>
    <mergeCell ref="D41:K41"/>
    <mergeCell ref="D42:K42"/>
    <mergeCell ref="C44:L44"/>
    <mergeCell ref="C45:L45"/>
    <mergeCell ref="B39:B40"/>
    <mergeCell ref="B17:B18"/>
    <mergeCell ref="B29:B30"/>
    <mergeCell ref="B25:B26"/>
    <mergeCell ref="B31:B32"/>
    <mergeCell ref="K37:K38"/>
    <mergeCell ref="C35:C36"/>
    <mergeCell ref="A23:A24"/>
    <mergeCell ref="A25:A26"/>
    <mergeCell ref="A29:A30"/>
    <mergeCell ref="A31:A32"/>
    <mergeCell ref="A33:A34"/>
    <mergeCell ref="B21:B22"/>
    <mergeCell ref="B19:B20"/>
    <mergeCell ref="L31:L32"/>
    <mergeCell ref="K27:K28"/>
    <mergeCell ref="L27:L28"/>
    <mergeCell ref="C29:C30"/>
    <mergeCell ref="D29:D30"/>
    <mergeCell ref="E29:E30"/>
    <mergeCell ref="J29:J30"/>
    <mergeCell ref="K29:K30"/>
    <mergeCell ref="L29:L30"/>
    <mergeCell ref="C27:C28"/>
    <mergeCell ref="D27:D28"/>
    <mergeCell ref="E27:E28"/>
    <mergeCell ref="J27:J28"/>
    <mergeCell ref="K23:K24"/>
    <mergeCell ref="L23:L24"/>
    <mergeCell ref="C25:C26"/>
    <mergeCell ref="D25:D26"/>
  </mergeCells>
  <phoneticPr fontId="2"/>
  <printOptions horizontalCentered="1"/>
  <pageMargins left="0.70866141732283472" right="0.39370078740157483" top="0.6692913385826772" bottom="0.31496062992125984" header="0" footer="0"/>
  <pageSetup paperSize="9" scale="6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本人用入札書</vt:lpstr>
      <vt:lpstr>代理人入札書</vt:lpstr>
      <vt:lpstr>電気料金入札金額計算書</vt:lpstr>
      <vt:lpstr>代理人入札書!Print_Area</vt:lpstr>
      <vt:lpstr>電気料金入札金額計算書!Print_Area</vt:lpstr>
      <vt:lpstr>本人用入札書!Print_Area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2024-11-17T04:39:50Z</cp:lastPrinted>
  <dcterms:created xsi:type="dcterms:W3CDTF">2016-11-09T05:07:24Z</dcterms:created>
  <dcterms:modified xsi:type="dcterms:W3CDTF">2025-12-01T02:10:56Z</dcterms:modified>
</cp:coreProperties>
</file>