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92.168.240.2\share\経営係\電気\04_売電入札\入札\R07（R08,09分）\02_公募型プロポーザル\02_【地域枠】鳴子川、花合野川、阿蘇野川（3,580kW）\"/>
    </mc:Choice>
  </mc:AlternateContent>
  <xr:revisionPtr revIDLastSave="0" documentId="13_ncr:1_{563B2C0C-E698-4AA6-8E3C-98477F75E421}" xr6:coauthVersionLast="47" xr6:coauthVersionMax="47" xr10:uidLastSave="{00000000-0000-0000-0000-000000000000}"/>
  <bookViews>
    <workbookView xWindow="-120" yWindow="-120" windowWidth="29040" windowHeight="15720" xr2:uid="{C1D3CC82-FF81-4F74-BFF4-73F26AD9429A}"/>
  </bookViews>
  <sheets>
    <sheet name="別紙２）月別予定供給電力量" sheetId="1" r:id="rId1"/>
    <sheet name="別紙３）月別実績供給電力量" sheetId="2" r:id="rId2"/>
    <sheet name="別紙４）発電停止予定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8" i="1" s="1"/>
  <c r="C17" i="1"/>
  <c r="L17" i="1"/>
  <c r="D160" i="2"/>
  <c r="C160" i="2"/>
  <c r="B160" i="2"/>
  <c r="D144" i="2"/>
  <c r="C144" i="2"/>
  <c r="B144" i="2"/>
  <c r="D128" i="2"/>
  <c r="C128" i="2"/>
  <c r="B128" i="2"/>
  <c r="D112" i="2"/>
  <c r="C112" i="2"/>
  <c r="B112" i="2"/>
  <c r="D96" i="2"/>
  <c r="C96" i="2"/>
  <c r="B96" i="2"/>
  <c r="D80" i="2"/>
  <c r="C80" i="2"/>
  <c r="B80" i="2"/>
  <c r="D64" i="2"/>
  <c r="C64" i="2"/>
  <c r="B64" i="2"/>
  <c r="D48" i="2"/>
  <c r="C48" i="2"/>
  <c r="B48" i="2"/>
  <c r="B147" i="2"/>
  <c r="C147" i="2"/>
  <c r="D147" i="2"/>
  <c r="B131" i="2"/>
  <c r="C131" i="2"/>
  <c r="D131" i="2"/>
  <c r="B115" i="2"/>
  <c r="C115" i="2"/>
  <c r="D115" i="2"/>
  <c r="B99" i="2"/>
  <c r="C99" i="2"/>
  <c r="D99" i="2"/>
  <c r="B83" i="2"/>
  <c r="C83" i="2"/>
  <c r="D83" i="2"/>
  <c r="B67" i="2"/>
  <c r="C67" i="2"/>
  <c r="D67" i="2"/>
  <c r="B51" i="2"/>
  <c r="C51" i="2"/>
  <c r="D51" i="2"/>
  <c r="B35" i="2"/>
  <c r="C35" i="2"/>
  <c r="D35" i="2"/>
  <c r="B19" i="2"/>
  <c r="C19" i="2"/>
  <c r="D19" i="2"/>
  <c r="D32" i="2"/>
  <c r="C32" i="2"/>
  <c r="B32" i="2"/>
  <c r="C16" i="2"/>
  <c r="D16" i="2"/>
  <c r="B16" i="2"/>
  <c r="N7" i="1"/>
  <c r="M18" i="1"/>
  <c r="K18" i="1"/>
  <c r="J18" i="1"/>
  <c r="I18" i="1"/>
  <c r="H18" i="1"/>
  <c r="G18" i="1"/>
  <c r="F18" i="1"/>
  <c r="E18" i="1"/>
  <c r="D18" i="1"/>
  <c r="C18" i="1"/>
  <c r="B18" i="1"/>
  <c r="P16" i="1"/>
  <c r="O16" i="1"/>
  <c r="N16" i="1"/>
  <c r="P17" i="1"/>
  <c r="O17" i="1"/>
  <c r="N17" i="1"/>
  <c r="N15" i="1"/>
  <c r="N13" i="3"/>
  <c r="N22" i="3"/>
  <c r="N20" i="3"/>
  <c r="N15" i="3"/>
  <c r="N8" i="3"/>
  <c r="N6" i="3"/>
  <c r="O15" i="1" l="1"/>
  <c r="P15" i="1"/>
  <c r="O18" i="1"/>
  <c r="N18" i="1"/>
  <c r="P18" i="1"/>
  <c r="C10" i="1"/>
  <c r="D10" i="1"/>
  <c r="E10" i="1"/>
  <c r="F10" i="1"/>
  <c r="G10" i="1"/>
  <c r="H10" i="1"/>
  <c r="I10" i="1"/>
  <c r="J10" i="1"/>
  <c r="K10" i="1"/>
  <c r="L10" i="1"/>
  <c r="M10" i="1"/>
  <c r="B10" i="1"/>
  <c r="P9" i="1"/>
  <c r="P8" i="1"/>
  <c r="P7" i="1"/>
  <c r="O9" i="1"/>
  <c r="O8" i="1"/>
  <c r="O7" i="1"/>
  <c r="N9" i="1"/>
  <c r="N8" i="1"/>
  <c r="O10" i="1" l="1"/>
  <c r="N10" i="1"/>
  <c r="P10" i="1"/>
</calcChain>
</file>

<file path=xl/sharedStrings.xml><?xml version="1.0" encoding="utf-8"?>
<sst xmlns="http://schemas.openxmlformats.org/spreadsheetml/2006/main" count="296" uniqueCount="175">
  <si>
    <t>発電所名</t>
    <rPh sb="0" eb="3">
      <t>ハツデンショ</t>
    </rPh>
    <rPh sb="3" eb="4">
      <t>メイ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</si>
  <si>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</si>
  <si>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</si>
  <si>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</si>
  <si>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</si>
  <si>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</si>
  <si>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</si>
  <si>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</si>
  <si>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</si>
  <si>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</si>
  <si>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</si>
  <si>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</si>
  <si>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</si>
  <si>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上半期</t>
    <rPh sb="0" eb="3">
      <t>カミハンキ</t>
    </rPh>
    <phoneticPr fontId="2"/>
  </si>
  <si>
    <t>下半期</t>
    <rPh sb="0" eb="3">
      <t>シモハンキ</t>
    </rPh>
    <phoneticPr fontId="2"/>
  </si>
  <si>
    <t>年度合計</t>
    <rPh sb="0" eb="2">
      <t>ネンド</t>
    </rPh>
    <rPh sb="2" eb="4">
      <t>ゴウケイ</t>
    </rPh>
    <phoneticPr fontId="2"/>
  </si>
  <si>
    <t>合　計</t>
    <rPh sb="0" eb="1">
      <t>ア</t>
    </rPh>
    <rPh sb="2" eb="3">
      <t>ケイ</t>
    </rPh>
    <phoneticPr fontId="2"/>
  </si>
  <si>
    <t>別紙２</t>
    <rPh sb="0" eb="2">
      <t>ベッシ</t>
    </rPh>
    <phoneticPr fontId="2"/>
  </si>
  <si>
    <t>月別予定供給電力量</t>
    <rPh sb="0" eb="1">
      <t>ツキ</t>
    </rPh>
    <phoneticPr fontId="2"/>
  </si>
  <si>
    <t>[千kWh]</t>
    <rPh sb="1" eb="2">
      <t>セン</t>
    </rPh>
    <phoneticPr fontId="2"/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</si>
  <si>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</si>
  <si>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</si>
  <si>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</si>
  <si>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</si>
  <si>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</si>
  <si>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</si>
  <si>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</si>
  <si>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</si>
  <si>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</si>
  <si>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</si>
  <si>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</si>
  <si>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</si>
  <si>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</si>
  <si>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</si>
  <si>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</si>
  <si>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</si>
  <si>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</si>
  <si>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</si>
  <si>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</si>
  <si>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</si>
  <si>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</si>
  <si>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</si>
  <si>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</si>
  <si>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</si>
  <si>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</si>
  <si>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</si>
  <si>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</si>
  <si>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</si>
  <si>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</si>
  <si>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</si>
  <si>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</si>
  <si>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</si>
  <si>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</si>
  <si>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</si>
  <si>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</si>
  <si>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</si>
  <si>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</si>
  <si>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</si>
  <si>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</si>
  <si>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</si>
  <si>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</si>
  <si>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</si>
  <si>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</si>
  <si>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</si>
  <si>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</si>
  <si>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</si>
  <si>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</si>
  <si>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</si>
  <si>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</si>
  <si>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</si>
  <si>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</si>
  <si>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</si>
  <si>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</si>
  <si>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</si>
  <si>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</si>
  <si>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</si>
  <si>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</si>
  <si>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</si>
  <si>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</si>
  <si>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</si>
  <si>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</si>
  <si>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</si>
  <si>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</si>
  <si>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</si>
  <si>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</si>
  <si>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</si>
  <si>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</si>
  <si>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</si>
  <si>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</si>
  <si>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</si>
  <si>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</si>
  <si>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</si>
  <si>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</si>
  <si>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</si>
  <si>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</si>
  <si>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</si>
  <si>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</si>
  <si>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</si>
  <si>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</si>
  <si>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</si>
  <si>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</si>
  <si>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</si>
  <si>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</si>
  <si>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</si>
  <si>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</si>
  <si>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</si>
  <si>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</si>
  <si>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</si>
  <si>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</si>
  <si>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</si>
  <si>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</si>
  <si>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</si>
  <si>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</si>
  <si>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</si>
  <si>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</si>
  <si>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</si>
  <si>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</si>
  <si>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</si>
  <si>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</si>
  <si>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</si>
  <si>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</si>
  <si>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</si>
  <si>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</si>
  <si>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</si>
  <si>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</si>
  <si>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</si>
  <si>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</si>
  <si>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</si>
  <si>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</si>
  <si>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</si>
  <si>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</si>
  <si>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</si>
  <si>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</si>
  <si>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</si>
  <si>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2024/10</t>
  </si>
  <si>
    <t>2024/11</t>
  </si>
  <si>
    <t>2024/12</t>
  </si>
  <si>
    <t>2025/01</t>
  </si>
  <si>
    <t>2025/02</t>
  </si>
  <si>
    <t>2025/03</t>
  </si>
  <si>
    <t>年度計</t>
    <rPh sb="0" eb="2">
      <t>ネンド</t>
    </rPh>
    <rPh sb="2" eb="3">
      <t>ケイ</t>
    </rPh>
    <phoneticPr fontId="2"/>
  </si>
  <si>
    <t>[kWh]</t>
    <phoneticPr fontId="2"/>
  </si>
  <si>
    <t>別紙３</t>
    <rPh sb="0" eb="2">
      <t>ベッシ</t>
    </rPh>
    <phoneticPr fontId="2"/>
  </si>
  <si>
    <t>月別実績供給電力量</t>
    <phoneticPr fontId="2"/>
  </si>
  <si>
    <t>令和8（2026）年度</t>
    <rPh sb="0" eb="2">
      <t>レイワ</t>
    </rPh>
    <rPh sb="9" eb="11">
      <t>ネンド</t>
    </rPh>
    <phoneticPr fontId="2"/>
  </si>
  <si>
    <t>令和9（2027）年度</t>
    <rPh sb="0" eb="2">
      <t>レイワ</t>
    </rPh>
    <rPh sb="9" eb="11">
      <t>ネンド</t>
    </rPh>
    <phoneticPr fontId="2"/>
  </si>
  <si>
    <t>別紙４</t>
    <rPh sb="0" eb="2">
      <t>ベッシ</t>
    </rPh>
    <phoneticPr fontId="2"/>
  </si>
  <si>
    <t>発電停止予定</t>
    <rPh sb="0" eb="2">
      <t>ハツデン</t>
    </rPh>
    <rPh sb="2" eb="4">
      <t>テイシ</t>
    </rPh>
    <rPh sb="4" eb="6">
      <t>ヨテイ</t>
    </rPh>
    <phoneticPr fontId="2"/>
  </si>
  <si>
    <t>R8(2026)年度</t>
    <rPh sb="8" eb="10">
      <t>ネンド</t>
    </rPh>
    <phoneticPr fontId="5"/>
  </si>
  <si>
    <t>4月</t>
    <rPh sb="1" eb="2">
      <t>ガツ</t>
    </rPh>
    <phoneticPr fontId="5"/>
  </si>
  <si>
    <t>5月</t>
    <rPh sb="1" eb="2">
      <t>ガツ</t>
    </rPh>
    <phoneticPr fontId="5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</si>
  <si>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</si>
  <si>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</si>
  <si>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</si>
  <si>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</si>
  <si>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</si>
  <si>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</si>
  <si>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</si>
  <si>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</si>
  <si>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</si>
  <si>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</si>
  <si>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R9(2027)年度</t>
    <rPh sb="8" eb="10">
      <t>ネンド</t>
    </rPh>
    <phoneticPr fontId="5"/>
  </si>
  <si>
    <t>停止日数</t>
    <rPh sb="0" eb="2">
      <t>テイシ</t>
    </rPh>
    <rPh sb="2" eb="4">
      <t>ニッスウ</t>
    </rPh>
    <phoneticPr fontId="5"/>
  </si>
  <si>
    <t>年間</t>
    <rPh sb="0" eb="2">
      <t>ネンカン</t>
    </rPh>
    <phoneticPr fontId="2"/>
  </si>
  <si>
    <t>[日]</t>
    <rPh sb="1" eb="2">
      <t>ニチ</t>
    </rPh>
    <phoneticPr fontId="2"/>
  </si>
  <si>
    <t>鳴子川発電所</t>
    <rPh sb="0" eb="2">
      <t>ナルコ</t>
    </rPh>
    <rPh sb="2" eb="3">
      <t>カワ</t>
    </rPh>
    <rPh sb="3" eb="6">
      <t>ハツデンショ</t>
    </rPh>
    <phoneticPr fontId="2"/>
  </si>
  <si>
    <t>阿蘇野川発電所</t>
    <rPh sb="0" eb="3">
      <t>アソノ</t>
    </rPh>
    <rPh sb="3" eb="4">
      <t>カワ</t>
    </rPh>
    <rPh sb="4" eb="7">
      <t>ハツデンショ</t>
    </rPh>
    <phoneticPr fontId="2"/>
  </si>
  <si>
    <t>花合野川発電所</t>
    <rPh sb="0" eb="1">
      <t>ハナ</t>
    </rPh>
    <rPh sb="1" eb="2">
      <t>ア</t>
    </rPh>
    <rPh sb="2" eb="3">
      <t>ノ</t>
    </rPh>
    <rPh sb="3" eb="4">
      <t>カワ</t>
    </rPh>
    <rPh sb="4" eb="6">
      <t>ハツデン</t>
    </rPh>
    <rPh sb="6" eb="7">
      <t>ショ</t>
    </rPh>
    <phoneticPr fontId="2"/>
  </si>
  <si>
    <t>※花合野川発電所は現在停止中、復旧でき次第運転予定。</t>
    <rPh sb="1" eb="2">
      <t>ハナ</t>
    </rPh>
    <rPh sb="2" eb="3">
      <t>ア</t>
    </rPh>
    <rPh sb="3" eb="4">
      <t>ノ</t>
    </rPh>
    <rPh sb="4" eb="5">
      <t>カワ</t>
    </rPh>
    <rPh sb="5" eb="7">
      <t>ハツデン</t>
    </rPh>
    <rPh sb="7" eb="8">
      <t>ショ</t>
    </rPh>
    <rPh sb="9" eb="11">
      <t>ゲンザイ</t>
    </rPh>
    <rPh sb="11" eb="14">
      <t>テイシチュウ</t>
    </rPh>
    <rPh sb="15" eb="17">
      <t>フッキュウ</t>
    </rPh>
    <rPh sb="19" eb="21">
      <t>シダイ</t>
    </rPh>
    <rPh sb="21" eb="23">
      <t>ウンテン</t>
    </rPh>
    <rPh sb="23" eb="25">
      <t>ヨテイ</t>
    </rPh>
    <phoneticPr fontId="2"/>
  </si>
  <si>
    <t>鳴子川</t>
  </si>
  <si>
    <t>阿蘇野川</t>
  </si>
  <si>
    <t>花合野川</t>
  </si>
  <si>
    <t>花合野川発電所</t>
    <rPh sb="0" eb="1">
      <t>ハナ</t>
    </rPh>
    <rPh sb="1" eb="2">
      <t>ア</t>
    </rPh>
    <rPh sb="2" eb="3">
      <t>ノ</t>
    </rPh>
    <rPh sb="3" eb="4">
      <t>カワ</t>
    </rPh>
    <rPh sb="4" eb="7">
      <t>ハツデンショ</t>
    </rPh>
    <phoneticPr fontId="2"/>
  </si>
  <si>
    <t>※現在停止中、公告時点では復旧時期は未定。</t>
    <rPh sb="1" eb="3">
      <t>ゲンザイ</t>
    </rPh>
    <rPh sb="3" eb="5">
      <t>テイシ</t>
    </rPh>
    <rPh sb="5" eb="6">
      <t>チュウ</t>
    </rPh>
    <rPh sb="7" eb="9">
      <t>コウコク</t>
    </rPh>
    <rPh sb="9" eb="11">
      <t>ジテン</t>
    </rPh>
    <rPh sb="13" eb="15">
      <t>フッキュウ</t>
    </rPh>
    <rPh sb="15" eb="17">
      <t>ジキ</t>
    </rPh>
    <rPh sb="18" eb="20">
      <t>ミテイ</t>
    </rPh>
    <phoneticPr fontId="2"/>
  </si>
  <si>
    <t>阿蘇野川発電所</t>
    <rPh sb="0" eb="4">
      <t>アソノカワ</t>
    </rPh>
    <rPh sb="4" eb="7">
      <t>ハツデンショ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</si>
</sst>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3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2" xfId="1" applyFont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3" xfId="1" applyFont="1" applyBorder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4" borderId="1" xfId="0" applyFont="1" applyFill="1" applyBorder="1">
      <alignment vertical="center"/>
    </xf>
    <xf numFmtId="0" fontId="3" fillId="0" borderId="0" xfId="0" applyFont="1" applyAlignment="1">
      <alignment horizontal="left" vertical="center" indent="1"/>
    </xf>
    <xf numFmtId="38" fontId="4" fillId="0" borderId="0" xfId="1" applyFont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38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38" fontId="3" fillId="0" borderId="5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D988-378A-416C-AB1B-A11F0405AD1C}">
  <sheetPr codeName="Sheet1">
    <pageSetUpPr fitToPage="1"/>
  </sheetPr>
  <dimension ref="A1:P19"/>
  <sheetViews>
    <sheetView tabSelected="1" workbookViewId="0"/>
  </sheetViews>
  <sheetFormatPr defaultRowHeight="18" customHeight="1" x14ac:dyDescent="0.4"/>
  <cols>
    <col min="1" max="1" width="15.125" style="2" bestFit="1" customWidth="1"/>
    <col min="2" max="16384" width="9" style="2"/>
  </cols>
  <sheetData>
    <row r="1" spans="1:16" ht="18" customHeight="1" x14ac:dyDescent="0.4">
      <c r="A1" s="3" t="s">
        <v>17</v>
      </c>
      <c r="B1" s="36" t="s">
        <v>18</v>
      </c>
    </row>
    <row r="5" spans="1:16" s="1" customFormat="1" ht="18" customHeight="1" x14ac:dyDescent="0.4">
      <c r="A5" s="12" t="s">
        <v>144</v>
      </c>
      <c r="P5" s="1" t="s">
        <v>19</v>
      </c>
    </row>
    <row r="6" spans="1:16" ht="18" customHeight="1" x14ac:dyDescent="0.4">
      <c r="A6" s="13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 t="s">
        <v>14</v>
      </c>
      <c r="P6" s="14" t="s">
        <v>15</v>
      </c>
    </row>
    <row r="7" spans="1:16" ht="18" customHeight="1" x14ac:dyDescent="0.4">
      <c r="A7" s="3" t="s">
        <v>165</v>
      </c>
      <c r="B7" s="4">
        <v>390</v>
      </c>
      <c r="C7" s="4">
        <v>230</v>
      </c>
      <c r="D7" s="4">
        <v>420</v>
      </c>
      <c r="E7" s="4">
        <v>650</v>
      </c>
      <c r="F7" s="4">
        <v>600</v>
      </c>
      <c r="G7" s="4">
        <v>660</v>
      </c>
      <c r="H7" s="4">
        <v>530</v>
      </c>
      <c r="I7" s="4">
        <v>490</v>
      </c>
      <c r="J7" s="4">
        <v>530</v>
      </c>
      <c r="K7" s="4">
        <v>480</v>
      </c>
      <c r="L7" s="4">
        <v>460</v>
      </c>
      <c r="M7" s="4">
        <v>550</v>
      </c>
      <c r="N7" s="5">
        <f>SUM(B7:G7)</f>
        <v>2950</v>
      </c>
      <c r="O7" s="5">
        <f>SUM(H7:M7)</f>
        <v>3040</v>
      </c>
      <c r="P7" s="5">
        <f>SUM(B7:M7)</f>
        <v>5990</v>
      </c>
    </row>
    <row r="8" spans="1:16" ht="18" customHeight="1" x14ac:dyDescent="0.4">
      <c r="A8" s="38" t="s">
        <v>167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40">
        <f t="shared" ref="N8" si="0">SUM(B8:G8)</f>
        <v>0</v>
      </c>
      <c r="O8" s="40">
        <f>SUM(H8:M8)</f>
        <v>0</v>
      </c>
      <c r="P8" s="40">
        <f>SUM(B8:M8)</f>
        <v>0</v>
      </c>
    </row>
    <row r="9" spans="1:16" ht="18" customHeight="1" thickBot="1" x14ac:dyDescent="0.45">
      <c r="A9" s="9" t="s">
        <v>166</v>
      </c>
      <c r="B9" s="10">
        <v>410</v>
      </c>
      <c r="C9" s="10">
        <v>300</v>
      </c>
      <c r="D9" s="10">
        <v>510</v>
      </c>
      <c r="E9" s="10">
        <v>720</v>
      </c>
      <c r="F9" s="10">
        <v>640</v>
      </c>
      <c r="G9" s="10">
        <v>660</v>
      </c>
      <c r="H9" s="10">
        <v>660</v>
      </c>
      <c r="I9" s="10">
        <v>530</v>
      </c>
      <c r="J9" s="10">
        <v>490</v>
      </c>
      <c r="K9" s="10">
        <v>450</v>
      </c>
      <c r="L9" s="10">
        <v>400</v>
      </c>
      <c r="M9" s="10">
        <v>460</v>
      </c>
      <c r="N9" s="11">
        <f>SUM(B9:G9)</f>
        <v>3240</v>
      </c>
      <c r="O9" s="11">
        <f t="shared" ref="O9" si="1">SUM(H9:M9)</f>
        <v>2990</v>
      </c>
      <c r="P9" s="11">
        <f t="shared" ref="P9" si="2">SUM(B9:M9)</f>
        <v>6230</v>
      </c>
    </row>
    <row r="10" spans="1:16" ht="18" customHeight="1" thickTop="1" x14ac:dyDescent="0.4">
      <c r="A10" s="7" t="s">
        <v>16</v>
      </c>
      <c r="B10" s="8">
        <f t="shared" ref="B10:P10" si="3">SUM(B7:B9)</f>
        <v>800</v>
      </c>
      <c r="C10" s="8">
        <f t="shared" si="3"/>
        <v>530</v>
      </c>
      <c r="D10" s="8">
        <f t="shared" si="3"/>
        <v>930</v>
      </c>
      <c r="E10" s="8">
        <f t="shared" si="3"/>
        <v>1370</v>
      </c>
      <c r="F10" s="8">
        <f t="shared" si="3"/>
        <v>1240</v>
      </c>
      <c r="G10" s="8">
        <f t="shared" si="3"/>
        <v>1320</v>
      </c>
      <c r="H10" s="8">
        <f t="shared" si="3"/>
        <v>1190</v>
      </c>
      <c r="I10" s="8">
        <f t="shared" si="3"/>
        <v>1020</v>
      </c>
      <c r="J10" s="8">
        <f t="shared" si="3"/>
        <v>1020</v>
      </c>
      <c r="K10" s="8">
        <f t="shared" si="3"/>
        <v>930</v>
      </c>
      <c r="L10" s="8">
        <f t="shared" si="3"/>
        <v>860</v>
      </c>
      <c r="M10" s="8">
        <f t="shared" si="3"/>
        <v>1010</v>
      </c>
      <c r="N10" s="8">
        <f t="shared" si="3"/>
        <v>6190</v>
      </c>
      <c r="O10" s="8">
        <f t="shared" si="3"/>
        <v>6030</v>
      </c>
      <c r="P10" s="8">
        <f t="shared" si="3"/>
        <v>12220</v>
      </c>
    </row>
    <row r="11" spans="1:16" ht="18" customHeight="1" x14ac:dyDescent="0.4">
      <c r="P11" s="1" t="s">
        <v>168</v>
      </c>
    </row>
    <row r="13" spans="1:16" s="1" customFormat="1" ht="18" customHeight="1" x14ac:dyDescent="0.4">
      <c r="A13" s="12" t="s">
        <v>145</v>
      </c>
      <c r="P13" s="1" t="s">
        <v>19</v>
      </c>
    </row>
    <row r="14" spans="1:16" ht="18" customHeight="1" x14ac:dyDescent="0.4">
      <c r="A14" s="13" t="s">
        <v>0</v>
      </c>
      <c r="B14" s="14" t="s">
        <v>1</v>
      </c>
      <c r="C14" s="14" t="s">
        <v>2</v>
      </c>
      <c r="D14" s="14" t="s">
        <v>3</v>
      </c>
      <c r="E14" s="14" t="s">
        <v>4</v>
      </c>
      <c r="F14" s="14" t="s">
        <v>5</v>
      </c>
      <c r="G14" s="14" t="s">
        <v>6</v>
      </c>
      <c r="H14" s="14" t="s">
        <v>7</v>
      </c>
      <c r="I14" s="14" t="s">
        <v>8</v>
      </c>
      <c r="J14" s="14" t="s">
        <v>9</v>
      </c>
      <c r="K14" s="14" t="s">
        <v>10</v>
      </c>
      <c r="L14" s="14" t="s">
        <v>11</v>
      </c>
      <c r="M14" s="14" t="s">
        <v>12</v>
      </c>
      <c r="N14" s="14" t="s">
        <v>13</v>
      </c>
      <c r="O14" s="14" t="s">
        <v>14</v>
      </c>
      <c r="P14" s="14" t="s">
        <v>15</v>
      </c>
    </row>
    <row r="15" spans="1:16" ht="18" customHeight="1" x14ac:dyDescent="0.4">
      <c r="A15" s="3" t="s">
        <v>165</v>
      </c>
      <c r="B15" s="4">
        <v>390</v>
      </c>
      <c r="C15" s="4">
        <v>230</v>
      </c>
      <c r="D15" s="4">
        <v>420</v>
      </c>
      <c r="E15" s="4">
        <v>650</v>
      </c>
      <c r="F15" s="4">
        <v>600</v>
      </c>
      <c r="G15" s="4">
        <v>660</v>
      </c>
      <c r="H15" s="4">
        <v>530</v>
      </c>
      <c r="I15" s="4">
        <v>490</v>
      </c>
      <c r="J15" s="4">
        <v>530</v>
      </c>
      <c r="K15" s="4">
        <v>480</v>
      </c>
      <c r="L15" s="4">
        <f>INT(460*29/28)</f>
        <v>476</v>
      </c>
      <c r="M15" s="4">
        <v>550</v>
      </c>
      <c r="N15" s="5">
        <f>SUM(B15:G15)</f>
        <v>2950</v>
      </c>
      <c r="O15" s="5">
        <f>SUM(H15:M15)</f>
        <v>3056</v>
      </c>
      <c r="P15" s="5">
        <f>SUM(B15:M15)</f>
        <v>6006</v>
      </c>
    </row>
    <row r="16" spans="1:16" ht="18" customHeight="1" x14ac:dyDescent="0.4">
      <c r="A16" s="3" t="s">
        <v>167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5">
        <f t="shared" ref="N16" si="4">SUM(B16:G16)</f>
        <v>0</v>
      </c>
      <c r="O16" s="5">
        <f>SUM(H16:M16)</f>
        <v>0</v>
      </c>
      <c r="P16" s="5">
        <f>SUM(B16:M16)</f>
        <v>0</v>
      </c>
    </row>
    <row r="17" spans="1:16" ht="18" customHeight="1" thickBot="1" x14ac:dyDescent="0.45">
      <c r="A17" s="41" t="s">
        <v>166</v>
      </c>
      <c r="B17" s="42">
        <v>410</v>
      </c>
      <c r="C17" s="42">
        <f>INT(300*30/31)</f>
        <v>290</v>
      </c>
      <c r="D17" s="42">
        <v>510</v>
      </c>
      <c r="E17" s="42">
        <v>720</v>
      </c>
      <c r="F17" s="42">
        <v>640</v>
      </c>
      <c r="G17" s="42">
        <v>660</v>
      </c>
      <c r="H17" s="42">
        <v>660</v>
      </c>
      <c r="I17" s="42">
        <v>530</v>
      </c>
      <c r="J17" s="42">
        <v>490</v>
      </c>
      <c r="K17" s="42">
        <v>450</v>
      </c>
      <c r="L17" s="42">
        <f>INT(400*29/28)</f>
        <v>414</v>
      </c>
      <c r="M17" s="42">
        <v>460</v>
      </c>
      <c r="N17" s="43">
        <f>SUM(B17:G17)</f>
        <v>3230</v>
      </c>
      <c r="O17" s="43">
        <f t="shared" ref="O17" si="5">SUM(H17:M17)</f>
        <v>3004</v>
      </c>
      <c r="P17" s="43">
        <f t="shared" ref="P17" si="6">SUM(B17:M17)</f>
        <v>6234</v>
      </c>
    </row>
    <row r="18" spans="1:16" ht="18" customHeight="1" thickTop="1" x14ac:dyDescent="0.4">
      <c r="A18" s="7" t="s">
        <v>16</v>
      </c>
      <c r="B18" s="8">
        <f t="shared" ref="B18:P18" si="7">SUM(B15:B17)</f>
        <v>800</v>
      </c>
      <c r="C18" s="8">
        <f t="shared" si="7"/>
        <v>520</v>
      </c>
      <c r="D18" s="8">
        <f t="shared" si="7"/>
        <v>930</v>
      </c>
      <c r="E18" s="8">
        <f t="shared" si="7"/>
        <v>1370</v>
      </c>
      <c r="F18" s="8">
        <f t="shared" si="7"/>
        <v>1240</v>
      </c>
      <c r="G18" s="8">
        <f t="shared" si="7"/>
        <v>1320</v>
      </c>
      <c r="H18" s="8">
        <f t="shared" si="7"/>
        <v>1190</v>
      </c>
      <c r="I18" s="8">
        <f t="shared" si="7"/>
        <v>1020</v>
      </c>
      <c r="J18" s="8">
        <f t="shared" si="7"/>
        <v>1020</v>
      </c>
      <c r="K18" s="8">
        <f t="shared" si="7"/>
        <v>930</v>
      </c>
      <c r="L18" s="8">
        <f t="shared" si="7"/>
        <v>890</v>
      </c>
      <c r="M18" s="8">
        <f t="shared" si="7"/>
        <v>1010</v>
      </c>
      <c r="N18" s="8">
        <f t="shared" si="7"/>
        <v>6180</v>
      </c>
      <c r="O18" s="8">
        <f t="shared" si="7"/>
        <v>6060</v>
      </c>
      <c r="P18" s="8">
        <f t="shared" si="7"/>
        <v>12240</v>
      </c>
    </row>
    <row r="19" spans="1:16" ht="18" customHeight="1" x14ac:dyDescent="0.4">
      <c r="P19" s="1" t="s">
        <v>168</v>
      </c>
    </row>
  </sheetData>
  <phoneticPr fontId="2"/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A2BA-81C9-4360-8EFE-DFE26163B553}">
  <dimension ref="A1:D160"/>
  <sheetViews>
    <sheetView zoomScale="115" zoomScaleNormal="115" workbookViewId="0">
      <selection activeCell="G1" sqref="G1"/>
    </sheetView>
  </sheetViews>
  <sheetFormatPr defaultRowHeight="12" x14ac:dyDescent="0.4"/>
  <cols>
    <col min="1" max="1" width="9" style="27"/>
    <col min="2" max="2" width="14.125" style="28" customWidth="1"/>
    <col min="3" max="3" width="14.125" style="27" customWidth="1"/>
    <col min="4" max="4" width="14.125" style="17" customWidth="1"/>
    <col min="5" max="16384" width="9" style="17"/>
  </cols>
  <sheetData>
    <row r="1" spans="1:4" x14ac:dyDescent="0.4">
      <c r="A1" s="31" t="s">
        <v>142</v>
      </c>
      <c r="B1" s="37" t="s">
        <v>143</v>
      </c>
    </row>
    <row r="2" spans="1:4" x14ac:dyDescent="0.4">
      <c r="D2" s="27" t="s">
        <v>141</v>
      </c>
    </row>
    <row r="3" spans="1:4" x14ac:dyDescent="0.4">
      <c r="A3" s="15"/>
      <c r="B3" s="16" t="s">
        <v>169</v>
      </c>
      <c r="C3" s="16" t="s">
        <v>171</v>
      </c>
      <c r="D3" s="16" t="s">
        <v>170</v>
      </c>
    </row>
    <row r="4" spans="1:4" x14ac:dyDescent="0.4">
      <c r="A4" s="18" t="s">
        <v>20</v>
      </c>
      <c r="B4" s="19">
        <v>647600.00000000012</v>
      </c>
      <c r="C4" s="19">
        <v>366760.00000000012</v>
      </c>
      <c r="D4" s="20">
        <v>560000</v>
      </c>
    </row>
    <row r="5" spans="1:4" x14ac:dyDescent="0.4">
      <c r="A5" s="18" t="s">
        <v>21</v>
      </c>
      <c r="B5" s="19">
        <v>321700.00000000006</v>
      </c>
      <c r="C5" s="19">
        <v>117180.00000000001</v>
      </c>
      <c r="D5" s="20">
        <v>335200.00000000012</v>
      </c>
    </row>
    <row r="6" spans="1:4" x14ac:dyDescent="0.4">
      <c r="A6" s="18" t="s">
        <v>22</v>
      </c>
      <c r="B6" s="19">
        <v>850199.99999999988</v>
      </c>
      <c r="C6" s="19">
        <v>299340</v>
      </c>
      <c r="D6" s="20">
        <v>840300</v>
      </c>
    </row>
    <row r="7" spans="1:4" x14ac:dyDescent="0.4">
      <c r="A7" s="18" t="s">
        <v>23</v>
      </c>
      <c r="B7" s="19">
        <v>961200</v>
      </c>
      <c r="C7" s="19">
        <v>383749.99999999994</v>
      </c>
      <c r="D7" s="20">
        <v>964599.99999999988</v>
      </c>
    </row>
    <row r="8" spans="1:4" x14ac:dyDescent="0.4">
      <c r="A8" s="18" t="s">
        <v>24</v>
      </c>
      <c r="B8" s="19">
        <v>699499.99999999988</v>
      </c>
      <c r="C8" s="19">
        <v>311660</v>
      </c>
      <c r="D8" s="20">
        <v>713400</v>
      </c>
    </row>
    <row r="9" spans="1:4" x14ac:dyDescent="0.4">
      <c r="A9" s="18" t="s">
        <v>25</v>
      </c>
      <c r="B9" s="19">
        <v>896000.00000000023</v>
      </c>
      <c r="C9" s="19">
        <v>423519.99999999994</v>
      </c>
      <c r="D9" s="20">
        <v>725799.99999999988</v>
      </c>
    </row>
    <row r="10" spans="1:4" x14ac:dyDescent="0.4">
      <c r="A10" s="18" t="s">
        <v>26</v>
      </c>
      <c r="B10" s="19">
        <v>614900.00000000012</v>
      </c>
      <c r="C10" s="19">
        <v>418840.00000000006</v>
      </c>
      <c r="D10" s="20">
        <v>692300.00000000035</v>
      </c>
    </row>
    <row r="11" spans="1:4" x14ac:dyDescent="0.4">
      <c r="A11" s="18" t="s">
        <v>27</v>
      </c>
      <c r="B11" s="19">
        <v>613000</v>
      </c>
      <c r="C11" s="19">
        <v>366039.99999999994</v>
      </c>
      <c r="D11" s="20">
        <v>473100</v>
      </c>
    </row>
    <row r="12" spans="1:4" x14ac:dyDescent="0.4">
      <c r="A12" s="18" t="s">
        <v>28</v>
      </c>
      <c r="B12" s="19">
        <v>673599.99999999988</v>
      </c>
      <c r="C12" s="19">
        <v>439939.99999999994</v>
      </c>
      <c r="D12" s="20">
        <v>502099.99999999994</v>
      </c>
    </row>
    <row r="13" spans="1:4" x14ac:dyDescent="0.4">
      <c r="A13" s="18" t="s">
        <v>29</v>
      </c>
      <c r="B13" s="19">
        <v>420200</v>
      </c>
      <c r="C13" s="19">
        <v>398920</v>
      </c>
      <c r="D13" s="20">
        <v>450900.00000000006</v>
      </c>
    </row>
    <row r="14" spans="1:4" x14ac:dyDescent="0.4">
      <c r="A14" s="18" t="s">
        <v>30</v>
      </c>
      <c r="B14" s="19">
        <v>475899.99999999988</v>
      </c>
      <c r="C14" s="19">
        <v>340250</v>
      </c>
      <c r="D14" s="20">
        <v>423100.00000000006</v>
      </c>
    </row>
    <row r="15" spans="1:4" ht="12.75" thickBot="1" x14ac:dyDescent="0.45">
      <c r="A15" s="21" t="s">
        <v>31</v>
      </c>
      <c r="B15" s="22">
        <v>466600.00000000006</v>
      </c>
      <c r="C15" s="22">
        <v>355580.00000000006</v>
      </c>
      <c r="D15" s="23">
        <v>392800</v>
      </c>
    </row>
    <row r="16" spans="1:4" ht="12.75" thickTop="1" x14ac:dyDescent="0.4">
      <c r="A16" s="24" t="s">
        <v>140</v>
      </c>
      <c r="B16" s="25">
        <f>SUM(B4:B15)</f>
        <v>7640400</v>
      </c>
      <c r="C16" s="25">
        <f t="shared" ref="C16:D16" si="0">SUM(C4:C15)</f>
        <v>4221780</v>
      </c>
      <c r="D16" s="25">
        <f t="shared" si="0"/>
        <v>7073600</v>
      </c>
    </row>
    <row r="17" spans="1:4" x14ac:dyDescent="0.4">
      <c r="B17" s="29"/>
      <c r="C17" s="29"/>
      <c r="D17" s="30"/>
    </row>
    <row r="18" spans="1:4" x14ac:dyDescent="0.4">
      <c r="C18" s="28"/>
      <c r="D18" s="27" t="s">
        <v>141</v>
      </c>
    </row>
    <row r="19" spans="1:4" x14ac:dyDescent="0.4">
      <c r="A19" s="15"/>
      <c r="B19" s="16" t="str">
        <f t="shared" ref="B19:D19" si="1">B3</f>
        <v>鳴子川</v>
      </c>
      <c r="C19" s="16" t="str">
        <f t="shared" si="1"/>
        <v>花合野川</v>
      </c>
      <c r="D19" s="16" t="str">
        <f t="shared" si="1"/>
        <v>阿蘇野川</v>
      </c>
    </row>
    <row r="20" spans="1:4" x14ac:dyDescent="0.4">
      <c r="A20" s="18" t="s">
        <v>32</v>
      </c>
      <c r="B20" s="19">
        <v>245599.99999999997</v>
      </c>
      <c r="C20" s="19">
        <v>367550</v>
      </c>
      <c r="D20" s="20">
        <v>555700.00000000012</v>
      </c>
    </row>
    <row r="21" spans="1:4" x14ac:dyDescent="0.4">
      <c r="A21" s="18" t="s">
        <v>33</v>
      </c>
      <c r="B21" s="19">
        <v>0</v>
      </c>
      <c r="C21" s="19">
        <v>264520.00000000006</v>
      </c>
      <c r="D21" s="20">
        <v>569300.00000000012</v>
      </c>
    </row>
    <row r="22" spans="1:4" x14ac:dyDescent="0.4">
      <c r="A22" s="18" t="s">
        <v>34</v>
      </c>
      <c r="B22" s="19">
        <v>0</v>
      </c>
      <c r="C22" s="19">
        <v>232010</v>
      </c>
      <c r="D22" s="20">
        <v>710300</v>
      </c>
    </row>
    <row r="23" spans="1:4" x14ac:dyDescent="0.4">
      <c r="A23" s="18" t="s">
        <v>35</v>
      </c>
      <c r="B23" s="19">
        <v>0</v>
      </c>
      <c r="C23" s="19">
        <v>431900</v>
      </c>
      <c r="D23" s="20">
        <v>1040000</v>
      </c>
    </row>
    <row r="24" spans="1:4" x14ac:dyDescent="0.4">
      <c r="A24" s="18" t="s">
        <v>36</v>
      </c>
      <c r="B24" s="19">
        <v>0</v>
      </c>
      <c r="C24" s="19">
        <v>415190</v>
      </c>
      <c r="D24" s="20">
        <v>780000</v>
      </c>
    </row>
    <row r="25" spans="1:4" x14ac:dyDescent="0.4">
      <c r="A25" s="18" t="s">
        <v>37</v>
      </c>
      <c r="B25" s="19">
        <v>0</v>
      </c>
      <c r="C25" s="19">
        <v>400129.99999999994</v>
      </c>
      <c r="D25" s="20">
        <v>947200</v>
      </c>
    </row>
    <row r="26" spans="1:4" x14ac:dyDescent="0.4">
      <c r="A26" s="18" t="s">
        <v>38</v>
      </c>
      <c r="B26" s="19">
        <v>0</v>
      </c>
      <c r="C26" s="19">
        <v>441030.00000000006</v>
      </c>
      <c r="D26" s="20">
        <v>983200</v>
      </c>
    </row>
    <row r="27" spans="1:4" x14ac:dyDescent="0.4">
      <c r="A27" s="18" t="s">
        <v>39</v>
      </c>
      <c r="B27" s="19">
        <v>0</v>
      </c>
      <c r="C27" s="19">
        <v>412700</v>
      </c>
      <c r="D27" s="20">
        <v>747999.99999999988</v>
      </c>
    </row>
    <row r="28" spans="1:4" x14ac:dyDescent="0.4">
      <c r="A28" s="18" t="s">
        <v>40</v>
      </c>
      <c r="B28" s="19">
        <v>0</v>
      </c>
      <c r="C28" s="19">
        <v>411290.00000000006</v>
      </c>
      <c r="D28" s="20">
        <v>682799.99999999988</v>
      </c>
    </row>
    <row r="29" spans="1:4" x14ac:dyDescent="0.4">
      <c r="A29" s="18" t="s">
        <v>41</v>
      </c>
      <c r="B29" s="19">
        <v>0</v>
      </c>
      <c r="C29" s="19">
        <v>433709.99999999994</v>
      </c>
      <c r="D29" s="20">
        <v>627700.00000000012</v>
      </c>
    </row>
    <row r="30" spans="1:4" x14ac:dyDescent="0.4">
      <c r="A30" s="18" t="s">
        <v>42</v>
      </c>
      <c r="B30" s="19">
        <v>0</v>
      </c>
      <c r="C30" s="19">
        <v>357559.99999999988</v>
      </c>
      <c r="D30" s="20">
        <v>529400</v>
      </c>
    </row>
    <row r="31" spans="1:4" ht="12.75" thickBot="1" x14ac:dyDescent="0.45">
      <c r="A31" s="21" t="s">
        <v>43</v>
      </c>
      <c r="B31" s="22">
        <v>0</v>
      </c>
      <c r="C31" s="22">
        <v>373439.99999999988</v>
      </c>
      <c r="D31" s="23">
        <v>511499.99999999988</v>
      </c>
    </row>
    <row r="32" spans="1:4" ht="12.75" thickTop="1" x14ac:dyDescent="0.4">
      <c r="A32" s="24" t="s">
        <v>140</v>
      </c>
      <c r="B32" s="25">
        <f>SUM(B20:B31)</f>
        <v>245599.99999999997</v>
      </c>
      <c r="C32" s="25">
        <f t="shared" ref="C32" si="2">SUM(C20:C31)</f>
        <v>4541030</v>
      </c>
      <c r="D32" s="26">
        <f t="shared" ref="D32" si="3">SUM(D20:D31)</f>
        <v>8685100</v>
      </c>
    </row>
    <row r="33" spans="1:4" x14ac:dyDescent="0.4">
      <c r="B33" s="29"/>
      <c r="C33" s="29"/>
      <c r="D33" s="30"/>
    </row>
    <row r="34" spans="1:4" x14ac:dyDescent="0.4">
      <c r="C34" s="28"/>
      <c r="D34" s="27" t="s">
        <v>141</v>
      </c>
    </row>
    <row r="35" spans="1:4" x14ac:dyDescent="0.4">
      <c r="A35" s="15"/>
      <c r="B35" s="16" t="str">
        <f t="shared" ref="B35:D35" si="4">B3</f>
        <v>鳴子川</v>
      </c>
      <c r="C35" s="16" t="str">
        <f t="shared" si="4"/>
        <v>花合野川</v>
      </c>
      <c r="D35" s="16" t="str">
        <f t="shared" si="4"/>
        <v>阿蘇野川</v>
      </c>
    </row>
    <row r="36" spans="1:4" x14ac:dyDescent="0.4">
      <c r="A36" s="18" t="s">
        <v>44</v>
      </c>
      <c r="B36" s="19">
        <v>192700.00000000006</v>
      </c>
      <c r="C36" s="19">
        <v>352800</v>
      </c>
      <c r="D36" s="20">
        <v>578400.00000000012</v>
      </c>
    </row>
    <row r="37" spans="1:4" x14ac:dyDescent="0.4">
      <c r="A37" s="18" t="s">
        <v>45</v>
      </c>
      <c r="B37" s="19">
        <v>328200.00000000006</v>
      </c>
      <c r="C37" s="19">
        <v>148600.00000000003</v>
      </c>
      <c r="D37" s="20">
        <v>421499.99999999988</v>
      </c>
    </row>
    <row r="38" spans="1:4" x14ac:dyDescent="0.4">
      <c r="A38" s="18" t="s">
        <v>46</v>
      </c>
      <c r="B38" s="19">
        <v>417600</v>
      </c>
      <c r="C38" s="19">
        <v>59980</v>
      </c>
      <c r="D38" s="20">
        <v>419100.00000000006</v>
      </c>
    </row>
    <row r="39" spans="1:4" x14ac:dyDescent="0.4">
      <c r="A39" s="18" t="s">
        <v>47</v>
      </c>
      <c r="B39" s="19">
        <v>767900</v>
      </c>
      <c r="C39" s="19">
        <v>344530.00000000006</v>
      </c>
      <c r="D39" s="20">
        <v>764200.00000000012</v>
      </c>
    </row>
    <row r="40" spans="1:4" x14ac:dyDescent="0.4">
      <c r="A40" s="18" t="s">
        <v>48</v>
      </c>
      <c r="B40" s="19">
        <v>723500</v>
      </c>
      <c r="C40" s="19">
        <v>378329.99999999994</v>
      </c>
      <c r="D40" s="20">
        <v>689600</v>
      </c>
    </row>
    <row r="41" spans="1:4" x14ac:dyDescent="0.4">
      <c r="A41" s="18" t="s">
        <v>49</v>
      </c>
      <c r="B41" s="19">
        <v>731400.00000000012</v>
      </c>
      <c r="C41" s="19">
        <v>294420.00000000006</v>
      </c>
      <c r="D41" s="20">
        <v>630900</v>
      </c>
    </row>
    <row r="42" spans="1:4" x14ac:dyDescent="0.4">
      <c r="A42" s="18" t="s">
        <v>50</v>
      </c>
      <c r="B42" s="19">
        <v>894000</v>
      </c>
      <c r="C42" s="19">
        <v>415090</v>
      </c>
      <c r="D42" s="20">
        <v>828800</v>
      </c>
    </row>
    <row r="43" spans="1:4" x14ac:dyDescent="0.4">
      <c r="A43" s="18" t="s">
        <v>51</v>
      </c>
      <c r="B43" s="19">
        <v>750300.00000000023</v>
      </c>
      <c r="C43" s="19">
        <v>371469.99999999994</v>
      </c>
      <c r="D43" s="20">
        <v>772600</v>
      </c>
    </row>
    <row r="44" spans="1:4" x14ac:dyDescent="0.4">
      <c r="A44" s="18" t="s">
        <v>52</v>
      </c>
      <c r="B44" s="19">
        <v>623900</v>
      </c>
      <c r="C44" s="19">
        <v>423540</v>
      </c>
      <c r="D44" s="20">
        <v>612300</v>
      </c>
    </row>
    <row r="45" spans="1:4" x14ac:dyDescent="0.4">
      <c r="A45" s="18" t="s">
        <v>53</v>
      </c>
      <c r="B45" s="19">
        <v>614500</v>
      </c>
      <c r="C45" s="19">
        <v>401790</v>
      </c>
      <c r="D45" s="20">
        <v>557300</v>
      </c>
    </row>
    <row r="46" spans="1:4" x14ac:dyDescent="0.4">
      <c r="A46" s="18" t="s">
        <v>54</v>
      </c>
      <c r="B46" s="19">
        <v>516199.99999999994</v>
      </c>
      <c r="C46" s="19">
        <v>302150</v>
      </c>
      <c r="D46" s="20">
        <v>470000</v>
      </c>
    </row>
    <row r="47" spans="1:4" ht="12.75" thickBot="1" x14ac:dyDescent="0.45">
      <c r="A47" s="21" t="s">
        <v>55</v>
      </c>
      <c r="B47" s="22">
        <v>748800.00000000012</v>
      </c>
      <c r="C47" s="22">
        <v>427090.00000000006</v>
      </c>
      <c r="D47" s="23">
        <v>605700</v>
      </c>
    </row>
    <row r="48" spans="1:4" ht="12.75" thickTop="1" x14ac:dyDescent="0.4">
      <c r="A48" s="24" t="s">
        <v>140</v>
      </c>
      <c r="B48" s="25">
        <f>SUM(B36:B47)</f>
        <v>7309000</v>
      </c>
      <c r="C48" s="25">
        <f t="shared" ref="C48" si="5">SUM(C36:C47)</f>
        <v>3919790</v>
      </c>
      <c r="D48" s="26">
        <f t="shared" ref="D48" si="6">SUM(D36:D47)</f>
        <v>7350400</v>
      </c>
    </row>
    <row r="49" spans="1:4" x14ac:dyDescent="0.4">
      <c r="B49" s="29"/>
      <c r="C49" s="29"/>
      <c r="D49" s="30"/>
    </row>
    <row r="50" spans="1:4" x14ac:dyDescent="0.4">
      <c r="C50" s="28"/>
      <c r="D50" s="27" t="s">
        <v>141</v>
      </c>
    </row>
    <row r="51" spans="1:4" x14ac:dyDescent="0.4">
      <c r="A51" s="15"/>
      <c r="B51" s="16" t="str">
        <f t="shared" ref="B51:D51" si="7">B3</f>
        <v>鳴子川</v>
      </c>
      <c r="C51" s="16" t="str">
        <f t="shared" si="7"/>
        <v>花合野川</v>
      </c>
      <c r="D51" s="16" t="str">
        <f t="shared" si="7"/>
        <v>阿蘇野川</v>
      </c>
    </row>
    <row r="52" spans="1:4" x14ac:dyDescent="0.4">
      <c r="A52" s="18" t="s">
        <v>56</v>
      </c>
      <c r="B52" s="19">
        <v>400500</v>
      </c>
      <c r="C52" s="19">
        <v>239189.99999999997</v>
      </c>
      <c r="D52" s="20">
        <v>420500</v>
      </c>
    </row>
    <row r="53" spans="1:4" x14ac:dyDescent="0.4">
      <c r="A53" s="18" t="s">
        <v>57</v>
      </c>
      <c r="B53" s="19">
        <v>344899.99999999994</v>
      </c>
      <c r="C53" s="19">
        <v>232050</v>
      </c>
      <c r="D53" s="20">
        <v>441500.00000000006</v>
      </c>
    </row>
    <row r="54" spans="1:4" x14ac:dyDescent="0.4">
      <c r="A54" s="18" t="s">
        <v>58</v>
      </c>
      <c r="B54" s="19">
        <v>278099.99999999988</v>
      </c>
      <c r="C54" s="19">
        <v>124310</v>
      </c>
      <c r="D54" s="20">
        <v>506700.00000000006</v>
      </c>
    </row>
    <row r="55" spans="1:4" x14ac:dyDescent="0.4">
      <c r="A55" s="18" t="s">
        <v>59</v>
      </c>
      <c r="B55" s="19">
        <v>418300</v>
      </c>
      <c r="C55" s="19">
        <v>335109.99999999994</v>
      </c>
      <c r="D55" s="20">
        <v>827800.00000000035</v>
      </c>
    </row>
    <row r="56" spans="1:4" x14ac:dyDescent="0.4">
      <c r="A56" s="18" t="s">
        <v>60</v>
      </c>
      <c r="B56" s="19">
        <v>604800.00000000023</v>
      </c>
      <c r="C56" s="19">
        <v>296810</v>
      </c>
      <c r="D56" s="20">
        <v>542199.99999999977</v>
      </c>
    </row>
    <row r="57" spans="1:4" x14ac:dyDescent="0.4">
      <c r="A57" s="18" t="s">
        <v>61</v>
      </c>
      <c r="B57" s="19">
        <v>697799.99999999988</v>
      </c>
      <c r="C57" s="19">
        <v>339299.99999999994</v>
      </c>
      <c r="D57" s="20">
        <v>486600.00000000006</v>
      </c>
    </row>
    <row r="58" spans="1:4" x14ac:dyDescent="0.4">
      <c r="A58" s="18" t="s">
        <v>62</v>
      </c>
      <c r="B58" s="19">
        <v>702800</v>
      </c>
      <c r="C58" s="19">
        <v>427560</v>
      </c>
      <c r="D58" s="20">
        <v>0</v>
      </c>
    </row>
    <row r="59" spans="1:4" x14ac:dyDescent="0.4">
      <c r="A59" s="18" t="s">
        <v>63</v>
      </c>
      <c r="B59" s="19">
        <v>570500</v>
      </c>
      <c r="C59" s="19">
        <v>373740.00000000006</v>
      </c>
      <c r="D59" s="20">
        <v>0</v>
      </c>
    </row>
    <row r="60" spans="1:4" x14ac:dyDescent="0.4">
      <c r="A60" s="18" t="s">
        <v>64</v>
      </c>
      <c r="B60" s="19">
        <v>627499.99999999988</v>
      </c>
      <c r="C60" s="19">
        <v>408420</v>
      </c>
      <c r="D60" s="20">
        <v>0</v>
      </c>
    </row>
    <row r="61" spans="1:4" x14ac:dyDescent="0.4">
      <c r="A61" s="18" t="s">
        <v>65</v>
      </c>
      <c r="B61" s="19">
        <v>524700</v>
      </c>
      <c r="C61" s="19">
        <v>337049.99999999994</v>
      </c>
      <c r="D61" s="20">
        <v>0</v>
      </c>
    </row>
    <row r="62" spans="1:4" x14ac:dyDescent="0.4">
      <c r="A62" s="18" t="s">
        <v>66</v>
      </c>
      <c r="B62" s="19">
        <v>595499.99999999988</v>
      </c>
      <c r="C62" s="19">
        <v>343080</v>
      </c>
      <c r="D62" s="20">
        <v>274300</v>
      </c>
    </row>
    <row r="63" spans="1:4" ht="12.75" thickBot="1" x14ac:dyDescent="0.45">
      <c r="A63" s="21" t="s">
        <v>67</v>
      </c>
      <c r="B63" s="22">
        <v>708400.00000000023</v>
      </c>
      <c r="C63" s="22">
        <v>427169.99999999988</v>
      </c>
      <c r="D63" s="23">
        <v>518899.99999999988</v>
      </c>
    </row>
    <row r="64" spans="1:4" ht="12.75" thickTop="1" x14ac:dyDescent="0.4">
      <c r="A64" s="24" t="s">
        <v>140</v>
      </c>
      <c r="B64" s="25">
        <f>SUM(B52:B63)</f>
        <v>6473800</v>
      </c>
      <c r="C64" s="25">
        <f t="shared" ref="C64" si="8">SUM(C52:C63)</f>
        <v>3883790</v>
      </c>
      <c r="D64" s="26">
        <f t="shared" ref="D64" si="9">SUM(D52:D63)</f>
        <v>4018500</v>
      </c>
    </row>
    <row r="65" spans="1:4" x14ac:dyDescent="0.4">
      <c r="A65" s="31" t="s">
        <v>142</v>
      </c>
      <c r="B65" s="37" t="s">
        <v>143</v>
      </c>
    </row>
    <row r="66" spans="1:4" x14ac:dyDescent="0.4">
      <c r="C66" s="28"/>
      <c r="D66" s="27" t="s">
        <v>141</v>
      </c>
    </row>
    <row r="67" spans="1:4" x14ac:dyDescent="0.4">
      <c r="A67" s="15"/>
      <c r="B67" s="16" t="str">
        <f t="shared" ref="B67:D67" si="10">B3</f>
        <v>鳴子川</v>
      </c>
      <c r="C67" s="16" t="str">
        <f t="shared" si="10"/>
        <v>花合野川</v>
      </c>
      <c r="D67" s="16" t="str">
        <f t="shared" si="10"/>
        <v>阿蘇野川</v>
      </c>
    </row>
    <row r="68" spans="1:4" x14ac:dyDescent="0.4">
      <c r="A68" s="18" t="s">
        <v>68</v>
      </c>
      <c r="B68" s="19">
        <v>263200.00000000006</v>
      </c>
      <c r="C68" s="19">
        <v>257189.99999999994</v>
      </c>
      <c r="D68" s="20">
        <v>348800</v>
      </c>
    </row>
    <row r="69" spans="1:4" x14ac:dyDescent="0.4">
      <c r="A69" s="18" t="s">
        <v>69</v>
      </c>
      <c r="B69" s="19">
        <v>215300</v>
      </c>
      <c r="C69" s="19">
        <v>76059.999999999985</v>
      </c>
      <c r="D69" s="20">
        <v>312500.00000000006</v>
      </c>
    </row>
    <row r="70" spans="1:4" x14ac:dyDescent="0.4">
      <c r="A70" s="18" t="s">
        <v>70</v>
      </c>
      <c r="B70" s="19">
        <v>357500</v>
      </c>
      <c r="C70" s="19">
        <v>38230</v>
      </c>
      <c r="D70" s="20">
        <v>363099.99999999994</v>
      </c>
    </row>
    <row r="71" spans="1:4" x14ac:dyDescent="0.4">
      <c r="A71" s="18" t="s">
        <v>71</v>
      </c>
      <c r="B71" s="19">
        <v>706600</v>
      </c>
      <c r="C71" s="19">
        <v>296260</v>
      </c>
      <c r="D71" s="20">
        <v>833000</v>
      </c>
    </row>
    <row r="72" spans="1:4" x14ac:dyDescent="0.4">
      <c r="A72" s="18" t="s">
        <v>72</v>
      </c>
      <c r="B72" s="19">
        <v>676100</v>
      </c>
      <c r="C72" s="19">
        <v>377330.00000000006</v>
      </c>
      <c r="D72" s="20">
        <v>919699.99999999988</v>
      </c>
    </row>
    <row r="73" spans="1:4" x14ac:dyDescent="0.4">
      <c r="A73" s="18" t="s">
        <v>73</v>
      </c>
      <c r="B73" s="19">
        <v>836999.99999999988</v>
      </c>
      <c r="C73" s="19">
        <v>410639.99999999988</v>
      </c>
      <c r="D73" s="20">
        <v>908500</v>
      </c>
    </row>
    <row r="74" spans="1:4" x14ac:dyDescent="0.4">
      <c r="A74" s="18" t="s">
        <v>74</v>
      </c>
      <c r="B74" s="19">
        <v>845099.99999999988</v>
      </c>
      <c r="C74" s="19">
        <v>434200</v>
      </c>
      <c r="D74" s="20">
        <v>824100.00000000012</v>
      </c>
    </row>
    <row r="75" spans="1:4" x14ac:dyDescent="0.4">
      <c r="A75" s="18" t="s">
        <v>75</v>
      </c>
      <c r="B75" s="19">
        <v>533499.99999999988</v>
      </c>
      <c r="C75" s="19">
        <v>404570</v>
      </c>
      <c r="D75" s="20">
        <v>670199.99999999977</v>
      </c>
    </row>
    <row r="76" spans="1:4" x14ac:dyDescent="0.4">
      <c r="A76" s="18" t="s">
        <v>76</v>
      </c>
      <c r="B76" s="19">
        <v>652600.00000000012</v>
      </c>
      <c r="C76" s="19">
        <v>401970</v>
      </c>
      <c r="D76" s="20">
        <v>607400</v>
      </c>
    </row>
    <row r="77" spans="1:4" x14ac:dyDescent="0.4">
      <c r="A77" s="18" t="s">
        <v>77</v>
      </c>
      <c r="B77" s="19">
        <v>644500</v>
      </c>
      <c r="C77" s="19">
        <v>393350</v>
      </c>
      <c r="D77" s="20">
        <v>588800.00000000012</v>
      </c>
    </row>
    <row r="78" spans="1:4" x14ac:dyDescent="0.4">
      <c r="A78" s="18" t="s">
        <v>78</v>
      </c>
      <c r="B78" s="19">
        <v>606800.00000000012</v>
      </c>
      <c r="C78" s="19">
        <v>373799.99999999994</v>
      </c>
      <c r="D78" s="20">
        <v>554400.00000000012</v>
      </c>
    </row>
    <row r="79" spans="1:4" ht="12.75" thickBot="1" x14ac:dyDescent="0.45">
      <c r="A79" s="21" t="s">
        <v>79</v>
      </c>
      <c r="B79" s="22">
        <v>610900.00000000023</v>
      </c>
      <c r="C79" s="22">
        <v>381100</v>
      </c>
      <c r="D79" s="23">
        <v>608400</v>
      </c>
    </row>
    <row r="80" spans="1:4" ht="12.75" thickTop="1" x14ac:dyDescent="0.4">
      <c r="A80" s="24" t="s">
        <v>140</v>
      </c>
      <c r="B80" s="25">
        <f>SUM(B68:B79)</f>
        <v>6949100</v>
      </c>
      <c r="C80" s="25">
        <f t="shared" ref="C80" si="11">SUM(C68:C79)</f>
        <v>3844700</v>
      </c>
      <c r="D80" s="26">
        <f t="shared" ref="D80" si="12">SUM(D68:D79)</f>
        <v>7538900</v>
      </c>
    </row>
    <row r="81" spans="1:4" x14ac:dyDescent="0.4">
      <c r="B81" s="29"/>
      <c r="C81" s="29"/>
      <c r="D81" s="30"/>
    </row>
    <row r="82" spans="1:4" x14ac:dyDescent="0.4">
      <c r="C82" s="28"/>
      <c r="D82" s="27" t="s">
        <v>141</v>
      </c>
    </row>
    <row r="83" spans="1:4" x14ac:dyDescent="0.4">
      <c r="A83" s="15"/>
      <c r="B83" s="16" t="str">
        <f t="shared" ref="B83:D83" si="13">B3</f>
        <v>鳴子川</v>
      </c>
      <c r="C83" s="16" t="str">
        <f t="shared" si="13"/>
        <v>花合野川</v>
      </c>
      <c r="D83" s="16" t="str">
        <f t="shared" si="13"/>
        <v>阿蘇野川</v>
      </c>
    </row>
    <row r="84" spans="1:4" x14ac:dyDescent="0.4">
      <c r="A84" s="18" t="s">
        <v>80</v>
      </c>
      <c r="B84" s="19">
        <v>392099.99999999994</v>
      </c>
      <c r="C84" s="19">
        <v>137340</v>
      </c>
      <c r="D84" s="20">
        <v>378700</v>
      </c>
    </row>
    <row r="85" spans="1:4" x14ac:dyDescent="0.4">
      <c r="A85" s="18" t="s">
        <v>81</v>
      </c>
      <c r="B85" s="19">
        <v>228599.99999999997</v>
      </c>
      <c r="C85" s="19">
        <v>35440</v>
      </c>
      <c r="D85" s="20">
        <v>264400</v>
      </c>
    </row>
    <row r="86" spans="1:4" x14ac:dyDescent="0.4">
      <c r="A86" s="18" t="s">
        <v>82</v>
      </c>
      <c r="B86" s="19">
        <v>531000</v>
      </c>
      <c r="C86" s="19">
        <v>127209.99999999999</v>
      </c>
      <c r="D86" s="20">
        <v>547999.99999999988</v>
      </c>
    </row>
    <row r="87" spans="1:4" x14ac:dyDescent="0.4">
      <c r="A87" s="18" t="s">
        <v>83</v>
      </c>
      <c r="B87" s="19">
        <v>766300.00000000023</v>
      </c>
      <c r="C87" s="19">
        <v>70060</v>
      </c>
      <c r="D87" s="20">
        <v>190700.00000000003</v>
      </c>
    </row>
    <row r="88" spans="1:4" x14ac:dyDescent="0.4">
      <c r="A88" s="18" t="s">
        <v>84</v>
      </c>
      <c r="B88" s="19">
        <v>844100</v>
      </c>
      <c r="C88" s="19">
        <v>1380</v>
      </c>
      <c r="D88" s="20">
        <v>0</v>
      </c>
    </row>
    <row r="89" spans="1:4" x14ac:dyDescent="0.4">
      <c r="A89" s="18" t="s">
        <v>85</v>
      </c>
      <c r="B89" s="19">
        <v>608400.00000000012</v>
      </c>
      <c r="C89" s="19">
        <v>244159.99999999997</v>
      </c>
      <c r="D89" s="20">
        <v>0</v>
      </c>
    </row>
    <row r="90" spans="1:4" x14ac:dyDescent="0.4">
      <c r="A90" s="18" t="s">
        <v>86</v>
      </c>
      <c r="B90" s="19">
        <v>866300</v>
      </c>
      <c r="C90" s="19">
        <v>263960.00000000006</v>
      </c>
      <c r="D90" s="20">
        <v>0</v>
      </c>
    </row>
    <row r="91" spans="1:4" x14ac:dyDescent="0.4">
      <c r="A91" s="18" t="s">
        <v>87</v>
      </c>
      <c r="B91" s="19">
        <v>507600</v>
      </c>
      <c r="C91" s="19">
        <v>258989.99999999988</v>
      </c>
      <c r="D91" s="20">
        <v>0</v>
      </c>
    </row>
    <row r="92" spans="1:4" x14ac:dyDescent="0.4">
      <c r="A92" s="18" t="s">
        <v>88</v>
      </c>
      <c r="B92" s="19">
        <v>616099.99999999988</v>
      </c>
      <c r="C92" s="19">
        <v>207020.00000000006</v>
      </c>
      <c r="D92" s="20">
        <v>0</v>
      </c>
    </row>
    <row r="93" spans="1:4" x14ac:dyDescent="0.4">
      <c r="A93" s="18" t="s">
        <v>89</v>
      </c>
      <c r="B93" s="19">
        <v>563900</v>
      </c>
      <c r="C93" s="19">
        <v>192659.99999999997</v>
      </c>
      <c r="D93" s="20">
        <v>0</v>
      </c>
    </row>
    <row r="94" spans="1:4" x14ac:dyDescent="0.4">
      <c r="A94" s="18" t="s">
        <v>90</v>
      </c>
      <c r="B94" s="19">
        <v>517299.99999999994</v>
      </c>
      <c r="C94" s="19">
        <v>188329.99999999997</v>
      </c>
      <c r="D94" s="20">
        <v>0</v>
      </c>
    </row>
    <row r="95" spans="1:4" ht="12.75" thickBot="1" x14ac:dyDescent="0.45">
      <c r="A95" s="21" t="s">
        <v>91</v>
      </c>
      <c r="B95" s="22">
        <v>527800.00000000012</v>
      </c>
      <c r="C95" s="22">
        <v>317459.99999999994</v>
      </c>
      <c r="D95" s="23">
        <v>0</v>
      </c>
    </row>
    <row r="96" spans="1:4" ht="12.75" thickTop="1" x14ac:dyDescent="0.4">
      <c r="A96" s="24" t="s">
        <v>140</v>
      </c>
      <c r="B96" s="25">
        <f>SUM(B84:B95)</f>
        <v>6969500</v>
      </c>
      <c r="C96" s="25">
        <f t="shared" ref="C96" si="14">SUM(C84:C95)</f>
        <v>2044010</v>
      </c>
      <c r="D96" s="26">
        <f t="shared" ref="D96" si="15">SUM(D84:D95)</f>
        <v>1381800</v>
      </c>
    </row>
    <row r="97" spans="1:4" x14ac:dyDescent="0.4">
      <c r="B97" s="29"/>
      <c r="C97" s="29"/>
      <c r="D97" s="30"/>
    </row>
    <row r="98" spans="1:4" x14ac:dyDescent="0.4">
      <c r="C98" s="28"/>
      <c r="D98" s="27" t="s">
        <v>141</v>
      </c>
    </row>
    <row r="99" spans="1:4" x14ac:dyDescent="0.4">
      <c r="A99" s="15"/>
      <c r="B99" s="16" t="str">
        <f t="shared" ref="B99:D99" si="16">B3</f>
        <v>鳴子川</v>
      </c>
      <c r="C99" s="16" t="str">
        <f t="shared" si="16"/>
        <v>花合野川</v>
      </c>
      <c r="D99" s="16" t="str">
        <f t="shared" si="16"/>
        <v>阿蘇野川</v>
      </c>
    </row>
    <row r="100" spans="1:4" x14ac:dyDescent="0.4">
      <c r="A100" s="18" t="s">
        <v>92</v>
      </c>
      <c r="B100" s="19">
        <v>323500</v>
      </c>
      <c r="C100" s="19">
        <v>200380</v>
      </c>
      <c r="D100" s="20">
        <v>0</v>
      </c>
    </row>
    <row r="101" spans="1:4" x14ac:dyDescent="0.4">
      <c r="A101" s="18" t="s">
        <v>93</v>
      </c>
      <c r="B101" s="19">
        <v>433400.00000000006</v>
      </c>
      <c r="C101" s="19">
        <v>190130</v>
      </c>
      <c r="D101" s="20">
        <v>0</v>
      </c>
    </row>
    <row r="102" spans="1:4" x14ac:dyDescent="0.4">
      <c r="A102" s="18" t="s">
        <v>94</v>
      </c>
      <c r="B102" s="19">
        <v>537700</v>
      </c>
      <c r="C102" s="19">
        <v>198419.99999999997</v>
      </c>
      <c r="D102" s="20">
        <v>0</v>
      </c>
    </row>
    <row r="103" spans="1:4" x14ac:dyDescent="0.4">
      <c r="A103" s="18" t="s">
        <v>95</v>
      </c>
      <c r="B103" s="19">
        <v>564900</v>
      </c>
      <c r="C103" s="19">
        <v>131010.00000000001</v>
      </c>
      <c r="D103" s="20">
        <v>0</v>
      </c>
    </row>
    <row r="104" spans="1:4" x14ac:dyDescent="0.4">
      <c r="A104" s="18" t="s">
        <v>96</v>
      </c>
      <c r="B104" s="19">
        <v>755800</v>
      </c>
      <c r="C104" s="19">
        <v>200510</v>
      </c>
      <c r="D104" s="20">
        <v>0</v>
      </c>
    </row>
    <row r="105" spans="1:4" x14ac:dyDescent="0.4">
      <c r="A105" s="18" t="s">
        <v>97</v>
      </c>
      <c r="B105" s="19">
        <v>878699.99999999977</v>
      </c>
      <c r="C105" s="19">
        <v>311020</v>
      </c>
      <c r="D105" s="20">
        <v>0</v>
      </c>
    </row>
    <row r="106" spans="1:4" x14ac:dyDescent="0.4">
      <c r="A106" s="18" t="s">
        <v>98</v>
      </c>
      <c r="B106" s="19">
        <v>607100</v>
      </c>
      <c r="C106" s="19">
        <v>297040</v>
      </c>
      <c r="D106" s="20">
        <v>0</v>
      </c>
    </row>
    <row r="107" spans="1:4" x14ac:dyDescent="0.4">
      <c r="A107" s="18" t="s">
        <v>99</v>
      </c>
      <c r="B107" s="19">
        <v>408699.99999999994</v>
      </c>
      <c r="C107" s="19">
        <v>291560.00000000006</v>
      </c>
      <c r="D107" s="20">
        <v>0</v>
      </c>
    </row>
    <row r="108" spans="1:4" x14ac:dyDescent="0.4">
      <c r="A108" s="18" t="s">
        <v>100</v>
      </c>
      <c r="B108" s="19">
        <v>412700.00000000006</v>
      </c>
      <c r="C108" s="19">
        <v>75880.000000000015</v>
      </c>
      <c r="D108" s="20">
        <v>0</v>
      </c>
    </row>
    <row r="109" spans="1:4" x14ac:dyDescent="0.4">
      <c r="A109" s="18" t="s">
        <v>101</v>
      </c>
      <c r="B109" s="19">
        <v>285500</v>
      </c>
      <c r="C109" s="19">
        <v>283810</v>
      </c>
      <c r="D109" s="20">
        <v>0</v>
      </c>
    </row>
    <row r="110" spans="1:4" x14ac:dyDescent="0.4">
      <c r="A110" s="18" t="s">
        <v>102</v>
      </c>
      <c r="B110" s="19">
        <v>153800</v>
      </c>
      <c r="C110" s="19">
        <v>253189.99999999997</v>
      </c>
      <c r="D110" s="20">
        <v>0</v>
      </c>
    </row>
    <row r="111" spans="1:4" ht="12.75" thickBot="1" x14ac:dyDescent="0.45">
      <c r="A111" s="21" t="s">
        <v>103</v>
      </c>
      <c r="B111" s="22">
        <v>392800</v>
      </c>
      <c r="C111" s="22">
        <v>302930.00000000006</v>
      </c>
      <c r="D111" s="23">
        <v>0</v>
      </c>
    </row>
    <row r="112" spans="1:4" ht="12.75" thickTop="1" x14ac:dyDescent="0.4">
      <c r="A112" s="24" t="s">
        <v>140</v>
      </c>
      <c r="B112" s="25">
        <f>SUM(B100:B111)</f>
        <v>5754600</v>
      </c>
      <c r="C112" s="25">
        <f t="shared" ref="C112" si="17">SUM(C100:C111)</f>
        <v>2735880</v>
      </c>
      <c r="D112" s="26">
        <f t="shared" ref="D112" si="18">SUM(D100:D111)</f>
        <v>0</v>
      </c>
    </row>
    <row r="113" spans="1:4" x14ac:dyDescent="0.4">
      <c r="B113" s="29"/>
      <c r="C113" s="29"/>
      <c r="D113" s="30"/>
    </row>
    <row r="114" spans="1:4" x14ac:dyDescent="0.4">
      <c r="C114" s="28"/>
      <c r="D114" s="27" t="s">
        <v>141</v>
      </c>
    </row>
    <row r="115" spans="1:4" x14ac:dyDescent="0.4">
      <c r="A115" s="15"/>
      <c r="B115" s="16" t="str">
        <f t="shared" ref="B115:D115" si="19">B3</f>
        <v>鳴子川</v>
      </c>
      <c r="C115" s="16" t="str">
        <f t="shared" si="19"/>
        <v>花合野川</v>
      </c>
      <c r="D115" s="16" t="str">
        <f t="shared" si="19"/>
        <v>阿蘇野川</v>
      </c>
    </row>
    <row r="116" spans="1:4" x14ac:dyDescent="0.4">
      <c r="A116" s="18" t="s">
        <v>104</v>
      </c>
      <c r="B116" s="19">
        <v>259700</v>
      </c>
      <c r="C116" s="19">
        <v>218450.00000000003</v>
      </c>
      <c r="D116" s="20">
        <v>0</v>
      </c>
    </row>
    <row r="117" spans="1:4" x14ac:dyDescent="0.4">
      <c r="A117" s="18" t="s">
        <v>105</v>
      </c>
      <c r="B117" s="19">
        <v>174399.99999999997</v>
      </c>
      <c r="C117" s="19">
        <v>111070.00000000001</v>
      </c>
      <c r="D117" s="20">
        <v>0</v>
      </c>
    </row>
    <row r="118" spans="1:4" x14ac:dyDescent="0.4">
      <c r="A118" s="18" t="s">
        <v>106</v>
      </c>
      <c r="B118" s="19">
        <v>323199.99999999994</v>
      </c>
      <c r="C118" s="19">
        <v>66250</v>
      </c>
      <c r="D118" s="20">
        <v>0</v>
      </c>
    </row>
    <row r="119" spans="1:4" x14ac:dyDescent="0.4">
      <c r="A119" s="18" t="s">
        <v>107</v>
      </c>
      <c r="B119" s="19">
        <v>504599.99999999994</v>
      </c>
      <c r="C119" s="19">
        <v>240320</v>
      </c>
      <c r="D119" s="20">
        <v>267100</v>
      </c>
    </row>
    <row r="120" spans="1:4" x14ac:dyDescent="0.4">
      <c r="A120" s="18" t="s">
        <v>108</v>
      </c>
      <c r="B120" s="19">
        <v>357299.99999999994</v>
      </c>
      <c r="C120" s="19">
        <v>135949.99999999997</v>
      </c>
      <c r="D120" s="20">
        <v>342100.00000000006</v>
      </c>
    </row>
    <row r="121" spans="1:4" x14ac:dyDescent="0.4">
      <c r="A121" s="18" t="s">
        <v>109</v>
      </c>
      <c r="B121" s="19">
        <v>544900</v>
      </c>
      <c r="C121" s="19">
        <v>90290</v>
      </c>
      <c r="D121" s="20">
        <v>464000.00000000006</v>
      </c>
    </row>
    <row r="122" spans="1:4" x14ac:dyDescent="0.4">
      <c r="A122" s="18" t="s">
        <v>110</v>
      </c>
      <c r="B122" s="19">
        <v>726699.99999999988</v>
      </c>
      <c r="C122" s="19">
        <v>0</v>
      </c>
      <c r="D122" s="20">
        <v>509800</v>
      </c>
    </row>
    <row r="123" spans="1:4" x14ac:dyDescent="0.4">
      <c r="A123" s="18" t="s">
        <v>111</v>
      </c>
      <c r="B123" s="19">
        <v>350000</v>
      </c>
      <c r="C123" s="19">
        <v>0</v>
      </c>
      <c r="D123" s="20">
        <v>379200</v>
      </c>
    </row>
    <row r="124" spans="1:4" x14ac:dyDescent="0.4">
      <c r="A124" s="18" t="s">
        <v>112</v>
      </c>
      <c r="B124" s="19">
        <v>495200.00000000012</v>
      </c>
      <c r="C124" s="19">
        <v>0</v>
      </c>
      <c r="D124" s="20">
        <v>344300.00000000012</v>
      </c>
    </row>
    <row r="125" spans="1:4" x14ac:dyDescent="0.4">
      <c r="A125" s="18" t="s">
        <v>113</v>
      </c>
      <c r="B125" s="19">
        <v>462599.99999999988</v>
      </c>
      <c r="C125" s="19">
        <v>0</v>
      </c>
      <c r="D125" s="20">
        <v>333999.99999999994</v>
      </c>
    </row>
    <row r="126" spans="1:4" x14ac:dyDescent="0.4">
      <c r="A126" s="18" t="s">
        <v>114</v>
      </c>
      <c r="B126" s="19">
        <v>503799.99999999994</v>
      </c>
      <c r="C126" s="19">
        <v>0</v>
      </c>
      <c r="D126" s="20">
        <v>312600.00000000006</v>
      </c>
    </row>
    <row r="127" spans="1:4" ht="12.75" thickBot="1" x14ac:dyDescent="0.45">
      <c r="A127" s="21" t="s">
        <v>115</v>
      </c>
      <c r="B127" s="22">
        <v>501600</v>
      </c>
      <c r="C127" s="22">
        <v>0</v>
      </c>
      <c r="D127" s="23">
        <v>323000.00000000006</v>
      </c>
    </row>
    <row r="128" spans="1:4" ht="12.75" thickTop="1" x14ac:dyDescent="0.4">
      <c r="A128" s="24" t="s">
        <v>140</v>
      </c>
      <c r="B128" s="25">
        <f>SUM(B116:B127)</f>
        <v>5204000</v>
      </c>
      <c r="C128" s="25">
        <f t="shared" ref="C128" si="20">SUM(C116:C127)</f>
        <v>862330</v>
      </c>
      <c r="D128" s="26">
        <f t="shared" ref="D128" si="21">SUM(D116:D127)</f>
        <v>3276100</v>
      </c>
    </row>
    <row r="129" spans="1:4" x14ac:dyDescent="0.4">
      <c r="A129" s="31" t="s">
        <v>142</v>
      </c>
      <c r="B129" s="37" t="s">
        <v>143</v>
      </c>
    </row>
    <row r="130" spans="1:4" x14ac:dyDescent="0.4">
      <c r="C130" s="28"/>
      <c r="D130" s="27" t="s">
        <v>141</v>
      </c>
    </row>
    <row r="131" spans="1:4" x14ac:dyDescent="0.4">
      <c r="A131" s="15"/>
      <c r="B131" s="16" t="str">
        <f t="shared" ref="B131:D131" si="22">B3</f>
        <v>鳴子川</v>
      </c>
      <c r="C131" s="16" t="str">
        <f t="shared" si="22"/>
        <v>花合野川</v>
      </c>
      <c r="D131" s="16" t="str">
        <f t="shared" si="22"/>
        <v>阿蘇野川</v>
      </c>
    </row>
    <row r="132" spans="1:4" x14ac:dyDescent="0.4">
      <c r="A132" s="18" t="s">
        <v>116</v>
      </c>
      <c r="B132" s="19">
        <v>339300</v>
      </c>
      <c r="C132" s="19">
        <v>0</v>
      </c>
      <c r="D132" s="20">
        <v>215200.00000000009</v>
      </c>
    </row>
    <row r="133" spans="1:4" x14ac:dyDescent="0.4">
      <c r="A133" s="18" t="s">
        <v>117</v>
      </c>
      <c r="B133" s="19">
        <v>237900.00000000003</v>
      </c>
      <c r="C133" s="19">
        <v>0</v>
      </c>
      <c r="D133" s="20">
        <v>243400</v>
      </c>
    </row>
    <row r="134" spans="1:4" x14ac:dyDescent="0.4">
      <c r="A134" s="18" t="s">
        <v>118</v>
      </c>
      <c r="B134" s="19">
        <v>547400.00000000012</v>
      </c>
      <c r="C134" s="19">
        <v>0</v>
      </c>
      <c r="D134" s="20">
        <v>387099.99999999988</v>
      </c>
    </row>
    <row r="135" spans="1:4" x14ac:dyDescent="0.4">
      <c r="A135" s="18" t="s">
        <v>119</v>
      </c>
      <c r="B135" s="19">
        <v>812699.99999999977</v>
      </c>
      <c r="C135" s="19">
        <v>0</v>
      </c>
      <c r="D135" s="20">
        <v>611000.00000000012</v>
      </c>
    </row>
    <row r="136" spans="1:4" x14ac:dyDescent="0.4">
      <c r="A136" s="18" t="s">
        <v>120</v>
      </c>
      <c r="B136" s="19">
        <v>801899.99999999977</v>
      </c>
      <c r="C136" s="19">
        <v>0</v>
      </c>
      <c r="D136" s="20">
        <v>488300.00000000006</v>
      </c>
    </row>
    <row r="137" spans="1:4" x14ac:dyDescent="0.4">
      <c r="A137" s="18" t="s">
        <v>121</v>
      </c>
      <c r="B137" s="19">
        <v>829600</v>
      </c>
      <c r="C137" s="19">
        <v>0</v>
      </c>
      <c r="D137" s="20">
        <v>545700</v>
      </c>
    </row>
    <row r="138" spans="1:4" x14ac:dyDescent="0.4">
      <c r="A138" s="18" t="s">
        <v>122</v>
      </c>
      <c r="B138" s="19">
        <v>583400</v>
      </c>
      <c r="C138" s="19">
        <v>0</v>
      </c>
      <c r="D138" s="20">
        <v>597200</v>
      </c>
    </row>
    <row r="139" spans="1:4" x14ac:dyDescent="0.4">
      <c r="A139" s="18" t="s">
        <v>123</v>
      </c>
      <c r="B139" s="19">
        <v>441099.99999999994</v>
      </c>
      <c r="C139" s="19">
        <v>0</v>
      </c>
      <c r="D139" s="20">
        <v>529800</v>
      </c>
    </row>
    <row r="140" spans="1:4" x14ac:dyDescent="0.4">
      <c r="A140" s="18" t="s">
        <v>124</v>
      </c>
      <c r="B140" s="19">
        <v>545199.99999999988</v>
      </c>
      <c r="C140" s="19">
        <v>0</v>
      </c>
      <c r="D140" s="20">
        <v>503300.00000000006</v>
      </c>
    </row>
    <row r="141" spans="1:4" x14ac:dyDescent="0.4">
      <c r="A141" s="18" t="s">
        <v>125</v>
      </c>
      <c r="B141" s="19">
        <v>490499.99999999988</v>
      </c>
      <c r="C141" s="19">
        <v>0</v>
      </c>
      <c r="D141" s="20">
        <v>393200.00000000006</v>
      </c>
    </row>
    <row r="142" spans="1:4" x14ac:dyDescent="0.4">
      <c r="A142" s="18" t="s">
        <v>126</v>
      </c>
      <c r="B142" s="19">
        <v>516000</v>
      </c>
      <c r="C142" s="19">
        <v>0</v>
      </c>
      <c r="D142" s="20">
        <v>385100</v>
      </c>
    </row>
    <row r="143" spans="1:4" ht="12.75" thickBot="1" x14ac:dyDescent="0.45">
      <c r="A143" s="21" t="s">
        <v>127</v>
      </c>
      <c r="B143" s="22">
        <v>653399.99999999988</v>
      </c>
      <c r="C143" s="22">
        <v>0</v>
      </c>
      <c r="D143" s="23">
        <v>562899.99999999988</v>
      </c>
    </row>
    <row r="144" spans="1:4" ht="12.75" thickTop="1" x14ac:dyDescent="0.4">
      <c r="A144" s="24" t="s">
        <v>140</v>
      </c>
      <c r="B144" s="25">
        <f>SUM(B132:B143)</f>
        <v>6798399.9999999991</v>
      </c>
      <c r="C144" s="25">
        <f t="shared" ref="C144" si="23">SUM(C132:C143)</f>
        <v>0</v>
      </c>
      <c r="D144" s="26">
        <f t="shared" ref="D144" si="24">SUM(D132:D143)</f>
        <v>5462200</v>
      </c>
    </row>
    <row r="145" spans="1:4" x14ac:dyDescent="0.4">
      <c r="B145" s="29"/>
      <c r="C145" s="29"/>
      <c r="D145" s="30"/>
    </row>
    <row r="146" spans="1:4" x14ac:dyDescent="0.4">
      <c r="C146" s="28"/>
      <c r="D146" s="27" t="s">
        <v>141</v>
      </c>
    </row>
    <row r="147" spans="1:4" x14ac:dyDescent="0.4">
      <c r="A147" s="15"/>
      <c r="B147" s="16" t="str">
        <f t="shared" ref="B147:D147" si="25">B3</f>
        <v>鳴子川</v>
      </c>
      <c r="C147" s="16" t="str">
        <f t="shared" si="25"/>
        <v>花合野川</v>
      </c>
      <c r="D147" s="16" t="str">
        <f t="shared" si="25"/>
        <v>阿蘇野川</v>
      </c>
    </row>
    <row r="148" spans="1:4" x14ac:dyDescent="0.4">
      <c r="A148" s="18" t="s">
        <v>128</v>
      </c>
      <c r="B148" s="19">
        <v>596899.99999999988</v>
      </c>
      <c r="C148" s="19">
        <v>0</v>
      </c>
      <c r="D148" s="20">
        <v>482599.99999999988</v>
      </c>
    </row>
    <row r="149" spans="1:4" x14ac:dyDescent="0.4">
      <c r="A149" s="18" t="s">
        <v>129</v>
      </c>
      <c r="B149" s="19">
        <v>305800</v>
      </c>
      <c r="C149" s="19">
        <v>0</v>
      </c>
      <c r="D149" s="20">
        <v>326299.99999999994</v>
      </c>
    </row>
    <row r="150" spans="1:4" x14ac:dyDescent="0.4">
      <c r="A150" s="18" t="s">
        <v>130</v>
      </c>
      <c r="B150" s="19">
        <v>483199.99999999994</v>
      </c>
      <c r="C150" s="19">
        <v>0</v>
      </c>
      <c r="D150" s="20">
        <v>565199.99999999988</v>
      </c>
    </row>
    <row r="151" spans="1:4" x14ac:dyDescent="0.4">
      <c r="A151" s="18" t="s">
        <v>131</v>
      </c>
      <c r="B151" s="19">
        <v>830600.00000000012</v>
      </c>
      <c r="C151" s="19">
        <v>31270.000000000004</v>
      </c>
      <c r="D151" s="20">
        <v>643699.99999999988</v>
      </c>
    </row>
    <row r="152" spans="1:4" x14ac:dyDescent="0.4">
      <c r="A152" s="18" t="s">
        <v>132</v>
      </c>
      <c r="B152" s="19">
        <v>546500</v>
      </c>
      <c r="C152" s="19">
        <v>0</v>
      </c>
      <c r="D152" s="20">
        <v>406400</v>
      </c>
    </row>
    <row r="153" spans="1:4" x14ac:dyDescent="0.4">
      <c r="A153" s="18" t="s">
        <v>133</v>
      </c>
      <c r="B153" s="19">
        <v>817700.00000000023</v>
      </c>
      <c r="C153" s="19">
        <v>0</v>
      </c>
      <c r="D153" s="20">
        <v>800500.00000000012</v>
      </c>
    </row>
    <row r="154" spans="1:4" x14ac:dyDescent="0.4">
      <c r="A154" s="18" t="s">
        <v>134</v>
      </c>
      <c r="B154" s="19">
        <v>729900.00000000012</v>
      </c>
      <c r="C154" s="19">
        <v>0</v>
      </c>
      <c r="D154" s="20">
        <v>612900.00000000012</v>
      </c>
    </row>
    <row r="155" spans="1:4" x14ac:dyDescent="0.4">
      <c r="A155" s="18" t="s">
        <v>135</v>
      </c>
      <c r="B155" s="19">
        <v>647799.99999999988</v>
      </c>
      <c r="C155" s="19">
        <v>0</v>
      </c>
      <c r="D155" s="20">
        <v>629900</v>
      </c>
    </row>
    <row r="156" spans="1:4" x14ac:dyDescent="0.4">
      <c r="A156" s="18" t="s">
        <v>136</v>
      </c>
      <c r="B156" s="19">
        <v>636499.99999999977</v>
      </c>
      <c r="C156" s="19">
        <v>0</v>
      </c>
      <c r="D156" s="20">
        <v>637300.00000000012</v>
      </c>
    </row>
    <row r="157" spans="1:4" x14ac:dyDescent="0.4">
      <c r="A157" s="18" t="s">
        <v>137</v>
      </c>
      <c r="B157" s="19">
        <v>579499.99999999965</v>
      </c>
      <c r="C157" s="19">
        <v>0</v>
      </c>
      <c r="D157" s="20">
        <v>549099.99999999977</v>
      </c>
    </row>
    <row r="158" spans="1:4" x14ac:dyDescent="0.4">
      <c r="A158" s="18" t="s">
        <v>138</v>
      </c>
      <c r="B158" s="19">
        <v>480000</v>
      </c>
      <c r="C158" s="19">
        <v>0</v>
      </c>
      <c r="D158" s="20">
        <v>453000.00000000006</v>
      </c>
    </row>
    <row r="159" spans="1:4" ht="12.75" thickBot="1" x14ac:dyDescent="0.45">
      <c r="A159" s="21" t="s">
        <v>139</v>
      </c>
      <c r="B159" s="22">
        <v>640600.00000000012</v>
      </c>
      <c r="C159" s="22">
        <v>0</v>
      </c>
      <c r="D159" s="23">
        <v>483600</v>
      </c>
    </row>
    <row r="160" spans="1:4" ht="12.75" thickTop="1" x14ac:dyDescent="0.4">
      <c r="A160" s="24" t="s">
        <v>140</v>
      </c>
      <c r="B160" s="25">
        <f>SUM(B148:B159)</f>
        <v>7295000</v>
      </c>
      <c r="C160" s="25">
        <f t="shared" ref="C160" si="26">SUM(C148:C159)</f>
        <v>31270.000000000004</v>
      </c>
      <c r="D160" s="26">
        <f t="shared" ref="D160" si="27">SUM(D148:D159)</f>
        <v>6590500</v>
      </c>
    </row>
  </sheetData>
  <phoneticPr fontId="2"/>
  <printOptions horizontalCentered="1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03643-8E77-4A21-8BCD-98FFBD925E15}">
  <sheetPr>
    <pageSetUpPr fitToPage="1"/>
  </sheetPr>
  <dimension ref="A1:N23"/>
  <sheetViews>
    <sheetView workbookViewId="0">
      <selection activeCell="D8" sqref="D8"/>
    </sheetView>
  </sheetViews>
  <sheetFormatPr defaultRowHeight="16.5" customHeight="1" x14ac:dyDescent="0.4"/>
  <cols>
    <col min="1" max="1" width="15.625" style="2" customWidth="1"/>
    <col min="2" max="13" width="5.625" style="2" customWidth="1"/>
    <col min="14" max="16384" width="9" style="2"/>
  </cols>
  <sheetData>
    <row r="1" spans="1:14" ht="16.5" customHeight="1" x14ac:dyDescent="0.4">
      <c r="A1" s="3" t="s">
        <v>146</v>
      </c>
      <c r="B1" s="36" t="s">
        <v>147</v>
      </c>
    </row>
    <row r="2" spans="1:14" ht="16.5" customHeight="1" x14ac:dyDescent="0.4">
      <c r="A2" s="32"/>
    </row>
    <row r="3" spans="1:14" ht="16.5" customHeight="1" x14ac:dyDescent="0.4">
      <c r="A3" s="32"/>
    </row>
    <row r="4" spans="1:14" ht="19.5" customHeight="1" x14ac:dyDescent="0.4">
      <c r="A4" s="2" t="s">
        <v>165</v>
      </c>
      <c r="N4" s="1" t="s">
        <v>164</v>
      </c>
    </row>
    <row r="5" spans="1:14" ht="19.5" customHeight="1" x14ac:dyDescent="0.4">
      <c r="A5" s="33" t="s">
        <v>148</v>
      </c>
      <c r="B5" s="34" t="s">
        <v>149</v>
      </c>
      <c r="C5" s="34" t="s">
        <v>150</v>
      </c>
      <c r="D5" s="34" t="s">
        <v>151</v>
      </c>
      <c r="E5" s="34" t="s">
        <v>152</v>
      </c>
      <c r="F5" s="34" t="s">
        <v>153</v>
      </c>
      <c r="G5" s="34" t="s">
        <v>154</v>
      </c>
      <c r="H5" s="34" t="s">
        <v>155</v>
      </c>
      <c r="I5" s="34" t="s">
        <v>156</v>
      </c>
      <c r="J5" s="34" t="s">
        <v>157</v>
      </c>
      <c r="K5" s="34" t="s">
        <v>158</v>
      </c>
      <c r="L5" s="34" t="s">
        <v>159</v>
      </c>
      <c r="M5" s="34" t="s">
        <v>160</v>
      </c>
      <c r="N5" s="34" t="s">
        <v>163</v>
      </c>
    </row>
    <row r="6" spans="1:14" ht="19.5" customHeight="1" x14ac:dyDescent="0.4">
      <c r="A6" s="33" t="s">
        <v>162</v>
      </c>
      <c r="B6" s="35"/>
      <c r="C6" s="35">
        <v>1</v>
      </c>
      <c r="D6" s="35"/>
      <c r="E6" s="35"/>
      <c r="F6" s="35"/>
      <c r="G6" s="35"/>
      <c r="H6" s="35">
        <v>4</v>
      </c>
      <c r="I6" s="35"/>
      <c r="J6" s="35"/>
      <c r="K6" s="35"/>
      <c r="L6" s="35"/>
      <c r="M6" s="35"/>
      <c r="N6" s="35">
        <f>SUM(B6:M6)</f>
        <v>5</v>
      </c>
    </row>
    <row r="7" spans="1:14" ht="19.5" customHeight="1" x14ac:dyDescent="0.4">
      <c r="A7" s="33" t="s">
        <v>161</v>
      </c>
      <c r="B7" s="34" t="s">
        <v>149</v>
      </c>
      <c r="C7" s="34" t="s">
        <v>150</v>
      </c>
      <c r="D7" s="34" t="s">
        <v>151</v>
      </c>
      <c r="E7" s="34" t="s">
        <v>152</v>
      </c>
      <c r="F7" s="34" t="s">
        <v>153</v>
      </c>
      <c r="G7" s="34" t="s">
        <v>154</v>
      </c>
      <c r="H7" s="34" t="s">
        <v>155</v>
      </c>
      <c r="I7" s="34" t="s">
        <v>156</v>
      </c>
      <c r="J7" s="34" t="s">
        <v>157</v>
      </c>
      <c r="K7" s="34" t="s">
        <v>158</v>
      </c>
      <c r="L7" s="34" t="s">
        <v>159</v>
      </c>
      <c r="M7" s="34" t="s">
        <v>160</v>
      </c>
      <c r="N7" s="34" t="s">
        <v>163</v>
      </c>
    </row>
    <row r="8" spans="1:14" ht="19.5" customHeight="1" x14ac:dyDescent="0.4">
      <c r="A8" s="33" t="s">
        <v>162</v>
      </c>
      <c r="B8" s="35"/>
      <c r="C8" s="35">
        <v>1</v>
      </c>
      <c r="D8" s="35"/>
      <c r="E8" s="35"/>
      <c r="F8" s="35"/>
      <c r="G8" s="35"/>
      <c r="H8" s="35">
        <v>4</v>
      </c>
      <c r="I8" s="35"/>
      <c r="J8" s="35"/>
      <c r="K8" s="35"/>
      <c r="L8" s="35"/>
      <c r="M8" s="35"/>
      <c r="N8" s="35">
        <f>SUM(B8:M8)</f>
        <v>5</v>
      </c>
    </row>
    <row r="9" spans="1:14" ht="19.5" customHeight="1" x14ac:dyDescent="0.4"/>
    <row r="10" spans="1:14" ht="19.5" customHeight="1" x14ac:dyDescent="0.4"/>
    <row r="11" spans="1:14" ht="19.5" customHeight="1" x14ac:dyDescent="0.4">
      <c r="A11" s="2" t="s">
        <v>172</v>
      </c>
      <c r="B11" s="2" t="s">
        <v>173</v>
      </c>
      <c r="N11" s="1" t="s">
        <v>164</v>
      </c>
    </row>
    <row r="12" spans="1:14" ht="19.5" customHeight="1" x14ac:dyDescent="0.4">
      <c r="A12" s="33" t="s">
        <v>148</v>
      </c>
      <c r="B12" s="34" t="s">
        <v>149</v>
      </c>
      <c r="C12" s="34" t="s">
        <v>150</v>
      </c>
      <c r="D12" s="34" t="s">
        <v>151</v>
      </c>
      <c r="E12" s="34" t="s">
        <v>152</v>
      </c>
      <c r="F12" s="34" t="s">
        <v>153</v>
      </c>
      <c r="G12" s="34" t="s">
        <v>154</v>
      </c>
      <c r="H12" s="34" t="s">
        <v>155</v>
      </c>
      <c r="I12" s="34" t="s">
        <v>156</v>
      </c>
      <c r="J12" s="34" t="s">
        <v>157</v>
      </c>
      <c r="K12" s="34" t="s">
        <v>158</v>
      </c>
      <c r="L12" s="34" t="s">
        <v>159</v>
      </c>
      <c r="M12" s="34" t="s">
        <v>160</v>
      </c>
      <c r="N12" s="34" t="s">
        <v>163</v>
      </c>
    </row>
    <row r="13" spans="1:14" ht="19.5" customHeight="1" x14ac:dyDescent="0.4">
      <c r="A13" s="33" t="s">
        <v>162</v>
      </c>
      <c r="B13" s="35">
        <v>30</v>
      </c>
      <c r="C13" s="35">
        <v>31</v>
      </c>
      <c r="D13" s="35">
        <v>30</v>
      </c>
      <c r="E13" s="35">
        <v>31</v>
      </c>
      <c r="F13" s="35">
        <v>31</v>
      </c>
      <c r="G13" s="35">
        <v>30</v>
      </c>
      <c r="H13" s="35">
        <v>31</v>
      </c>
      <c r="I13" s="35">
        <v>30</v>
      </c>
      <c r="J13" s="35">
        <v>31</v>
      </c>
      <c r="K13" s="35">
        <v>31</v>
      </c>
      <c r="L13" s="35">
        <v>28</v>
      </c>
      <c r="M13" s="35">
        <v>31</v>
      </c>
      <c r="N13" s="35">
        <f>SUM(B13:M13)</f>
        <v>365</v>
      </c>
    </row>
    <row r="14" spans="1:14" ht="19.5" customHeight="1" x14ac:dyDescent="0.4">
      <c r="A14" s="33" t="s">
        <v>161</v>
      </c>
      <c r="B14" s="34" t="s">
        <v>149</v>
      </c>
      <c r="C14" s="34" t="s">
        <v>150</v>
      </c>
      <c r="D14" s="34" t="s">
        <v>151</v>
      </c>
      <c r="E14" s="34" t="s">
        <v>152</v>
      </c>
      <c r="F14" s="34" t="s">
        <v>153</v>
      </c>
      <c r="G14" s="34" t="s">
        <v>154</v>
      </c>
      <c r="H14" s="34" t="s">
        <v>155</v>
      </c>
      <c r="I14" s="34" t="s">
        <v>156</v>
      </c>
      <c r="J14" s="34" t="s">
        <v>157</v>
      </c>
      <c r="K14" s="34" t="s">
        <v>158</v>
      </c>
      <c r="L14" s="34" t="s">
        <v>159</v>
      </c>
      <c r="M14" s="34" t="s">
        <v>160</v>
      </c>
      <c r="N14" s="34" t="s">
        <v>163</v>
      </c>
    </row>
    <row r="15" spans="1:14" ht="19.5" customHeight="1" x14ac:dyDescent="0.4">
      <c r="A15" s="33" t="s">
        <v>162</v>
      </c>
      <c r="B15" s="35">
        <v>30</v>
      </c>
      <c r="C15" s="35">
        <v>31</v>
      </c>
      <c r="D15" s="35">
        <v>30</v>
      </c>
      <c r="E15" s="35">
        <v>31</v>
      </c>
      <c r="F15" s="35">
        <v>31</v>
      </c>
      <c r="G15" s="35">
        <v>30</v>
      </c>
      <c r="H15" s="35">
        <v>31</v>
      </c>
      <c r="I15" s="35">
        <v>30</v>
      </c>
      <c r="J15" s="35">
        <v>31</v>
      </c>
      <c r="K15" s="35">
        <v>31</v>
      </c>
      <c r="L15" s="35">
        <v>29</v>
      </c>
      <c r="M15" s="35">
        <v>31</v>
      </c>
      <c r="N15" s="35">
        <f>SUM(B15:M15)</f>
        <v>366</v>
      </c>
    </row>
    <row r="16" spans="1:14" ht="19.5" customHeight="1" x14ac:dyDescent="0.4"/>
    <row r="17" spans="1:14" ht="19.5" customHeight="1" x14ac:dyDescent="0.4"/>
    <row r="18" spans="1:14" ht="19.5" customHeight="1" x14ac:dyDescent="0.4">
      <c r="A18" s="2" t="s">
        <v>174</v>
      </c>
      <c r="N18" s="1" t="s">
        <v>164</v>
      </c>
    </row>
    <row r="19" spans="1:14" ht="19.5" customHeight="1" x14ac:dyDescent="0.4">
      <c r="A19" s="33" t="s">
        <v>148</v>
      </c>
      <c r="B19" s="34" t="s">
        <v>149</v>
      </c>
      <c r="C19" s="34" t="s">
        <v>150</v>
      </c>
      <c r="D19" s="34" t="s">
        <v>151</v>
      </c>
      <c r="E19" s="34" t="s">
        <v>152</v>
      </c>
      <c r="F19" s="34" t="s">
        <v>153</v>
      </c>
      <c r="G19" s="34" t="s">
        <v>154</v>
      </c>
      <c r="H19" s="34" t="s">
        <v>155</v>
      </c>
      <c r="I19" s="34" t="s">
        <v>156</v>
      </c>
      <c r="J19" s="34" t="s">
        <v>157</v>
      </c>
      <c r="K19" s="34" t="s">
        <v>158</v>
      </c>
      <c r="L19" s="34" t="s">
        <v>159</v>
      </c>
      <c r="M19" s="34" t="s">
        <v>160</v>
      </c>
      <c r="N19" s="34" t="s">
        <v>163</v>
      </c>
    </row>
    <row r="20" spans="1:14" ht="19.5" customHeight="1" x14ac:dyDescent="0.4">
      <c r="A20" s="33" t="s">
        <v>162</v>
      </c>
      <c r="B20" s="35"/>
      <c r="C20" s="35">
        <v>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>
        <f>SUM(B20:M20)</f>
        <v>4</v>
      </c>
    </row>
    <row r="21" spans="1:14" ht="19.5" customHeight="1" x14ac:dyDescent="0.4">
      <c r="A21" s="33" t="s">
        <v>161</v>
      </c>
      <c r="B21" s="34" t="s">
        <v>149</v>
      </c>
      <c r="C21" s="34" t="s">
        <v>150</v>
      </c>
      <c r="D21" s="34" t="s">
        <v>151</v>
      </c>
      <c r="E21" s="34" t="s">
        <v>152</v>
      </c>
      <c r="F21" s="34" t="s">
        <v>153</v>
      </c>
      <c r="G21" s="34" t="s">
        <v>154</v>
      </c>
      <c r="H21" s="34" t="s">
        <v>155</v>
      </c>
      <c r="I21" s="34" t="s">
        <v>156</v>
      </c>
      <c r="J21" s="34" t="s">
        <v>157</v>
      </c>
      <c r="K21" s="34" t="s">
        <v>158</v>
      </c>
      <c r="L21" s="34" t="s">
        <v>159</v>
      </c>
      <c r="M21" s="34" t="s">
        <v>160</v>
      </c>
      <c r="N21" s="34" t="s">
        <v>163</v>
      </c>
    </row>
    <row r="22" spans="1:14" ht="19.5" customHeight="1" x14ac:dyDescent="0.4">
      <c r="A22" s="33" t="s">
        <v>162</v>
      </c>
      <c r="B22" s="35"/>
      <c r="C22" s="35">
        <v>5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>
        <f>SUM(B22:M22)</f>
        <v>5</v>
      </c>
    </row>
    <row r="23" spans="1:14" ht="19.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別紙２）月別予定供給電力量</vt:lpstr>
      <vt:lpstr>別紙３）月別実績供給電力量</vt:lpstr>
      <vt:lpstr>別紙４）発電停止予定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正仁</dc:creator>
  <cp:lastModifiedBy>大野　正仁</cp:lastModifiedBy>
  <cp:lastPrinted>2025-09-25T23:53:53Z</cp:lastPrinted>
  <dcterms:created xsi:type="dcterms:W3CDTF">2025-09-25T01:16:26Z</dcterms:created>
  <dcterms:modified xsi:type="dcterms:W3CDTF">2025-09-25T23:54:01Z</dcterms:modified>
</cp:coreProperties>
</file>