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99995103-3BDF-4FE6-8796-75F6457C6082}"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CO34" i="10" l="1"/>
  <c r="CO35" i="10" s="1"/>
</calcChain>
</file>

<file path=xl/sharedStrings.xml><?xml version="1.0" encoding="utf-8"?>
<sst xmlns="http://schemas.openxmlformats.org/spreadsheetml/2006/main" count="1131" uniqueCount="569">
  <si>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</si>
  <si>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</si>
  <si>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</si>
  <si>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</si>
  <si>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</si>
  <si>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</si>
  <si>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</si>
  <si>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</si>
  <si>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</si>
  <si>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</si>
  <si>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</si>
  <si>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</si>
  <si>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</si>
  <si>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</si>
  <si>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</si>
  <si>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</si>
  <si>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</si>
  <si>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</si>
  <si>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</si>
  <si>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</si>
  <si>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</si>
  <si>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</si>
  <si>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</si>
  <si>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</si>
  <si>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</si>
  <si>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</si>
  <si>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</si>
  <si>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</si>
  <si>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</si>
  <si>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</si>
  <si>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</si>
  <si>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</si>
  <si>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</si>
  <si>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</si>
  <si>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</si>
  <si>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</si>
  <si>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</si>
  <si>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</si>
  <si>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</si>
  <si>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</si>
  <si>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</si>
  <si>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</si>
  <si>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</si>
  <si>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</si>
  <si>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</si>
  <si>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</si>
  <si>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</si>
  <si>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</si>
  <si>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</si>
  <si>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</si>
  <si>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</si>
  <si>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</si>
  <si>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</si>
  <si>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</si>
  <si>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</si>
  <si>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</si>
  <si>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</si>
  <si>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</si>
  <si>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</si>
  <si>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</si>
  <si>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</si>
  <si>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</si>
  <si>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</si>
  <si>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</si>
  <si>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</si>
  <si>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</si>
  <si>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</si>
  <si>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</si>
  <si>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</si>
  <si>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</si>
  <si>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</si>
  <si>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</si>
  <si>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</si>
  <si>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</si>
  <si>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</si>
  <si>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</si>
  <si>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</si>
  <si>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</si>
  <si>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</si>
  <si>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</si>
  <si>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</si>
  <si>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</si>
  <si>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</si>
  <si>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</si>
  <si>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</si>
  <si>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</si>
  <si>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</si>
  <si>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</si>
  <si>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</si>
  <si>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</si>
  <si>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</si>
  <si>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</si>
  <si>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</si>
  <si>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</si>
  <si>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</si>
  <si>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</si>
  <si>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</si>
  <si>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</si>
  <si>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</si>
  <si>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</si>
  <si>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</si>
  <si>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</si>
  <si>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</si>
  <si>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</si>
  <si>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</si>
  <si>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</si>
  <si>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</si>
  <si>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</si>
  <si>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</si>
  <si>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</si>
  <si>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</si>
  <si>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</si>
  <si>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</si>
  <si>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</si>
  <si>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</si>
  <si>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</si>
  <si>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</si>
  <si>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</si>
  <si>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</si>
  <si>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</si>
  <si>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</si>
  <si>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</si>
  <si>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</si>
  <si>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</si>
  <si>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</si>
  <si>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</si>
  <si>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</si>
  <si>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</si>
  <si>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</si>
  <si>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</si>
  <si>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</si>
  <si>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</si>
  <si>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</si>
  <si>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</si>
  <si>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</si>
  <si>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</si>
  <si>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</si>
  <si>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</si>
  <si>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</si>
  <si>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</si>
  <si>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</si>
  <si>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</si>
  <si>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</si>
  <si>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</si>
  <si>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</si>
  <si>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</si>
  <si>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</si>
  <si>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</si>
  <si>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</si>
  <si>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</si>
  <si>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</si>
  <si>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</si>
  <si>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</si>
  <si>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</si>
  <si>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</si>
  <si>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</si>
  <si>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</si>
  <si>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</si>
  <si>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</si>
  <si>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</si>
  <si>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</si>
  <si>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</si>
  <si>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</si>
  <si>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</si>
  <si>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</si>
  <si>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</si>
  <si>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</si>
  <si>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</si>
  <si>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</si>
  <si>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</si>
  <si>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</si>
  <si>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</si>
  <si>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</si>
  <si>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</si>
  <si>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</si>
  <si>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</si>
  <si>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</si>
  <si>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</si>
  <si>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</si>
  <si>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</si>
  <si>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</si>
  <si>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</si>
  <si>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</si>
  <si>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</si>
  <si>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</si>
  <si>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</si>
  <si>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</si>
  <si>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</si>
  <si>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</si>
  <si>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</si>
  <si>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</si>
  <si>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</si>
  <si>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</si>
  <si>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</si>
  <si>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</si>
  <si>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</si>
  <si>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</si>
  <si>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</si>
  <si>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</si>
  <si>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</si>
  <si>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</si>
  <si>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</si>
  <si>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</si>
  <si>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大分県九重町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</si>
  <si>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</si>
  <si>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</si>
  <si>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</si>
  <si>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</si>
  <si>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</si>
  <si>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</si>
  <si>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</si>
  <si>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</si>
  <si>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</si>
  <si>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</si>
  <si>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</si>
  <si>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</si>
  <si>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</si>
  <si>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</si>
  <si>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</si>
  <si>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</si>
  <si>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</si>
  <si>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</si>
  <si>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</si>
  <si>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</si>
  <si>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</si>
  <si>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</si>
  <si>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</si>
  <si>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</si>
  <si>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</si>
  <si>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</si>
  <si>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</si>
  <si>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</si>
  <si>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</si>
  <si>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</si>
  <si>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</si>
  <si>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</si>
  <si>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</si>
  <si>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</si>
  <si>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</si>
  <si>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</si>
  <si>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</si>
  <si>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</si>
  <si>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</si>
  <si>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</si>
  <si>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</si>
  <si>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</si>
  <si>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</si>
  <si>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</si>
  <si>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</si>
  <si>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</si>
  <si>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</si>
  <si>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</si>
  <si>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</si>
  <si>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</si>
  <si>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</si>
  <si>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</si>
  <si>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</si>
  <si>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</si>
  <si>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</si>
  <si>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</si>
  <si>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</si>
  <si>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</si>
  <si>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</si>
  <si>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</si>
  <si>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</si>
  <si>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</si>
  <si>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</si>
  <si>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</si>
  <si>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</si>
  <si>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</si>
  <si>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</si>
  <si>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</si>
  <si>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</si>
  <si>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</si>
  <si>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</si>
  <si>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</si>
  <si>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</si>
  <si>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</si>
  <si>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</si>
  <si>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</si>
  <si>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</si>
  <si>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</si>
  <si>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</si>
  <si>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</si>
  <si>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</si>
  <si>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</si>
  <si>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</si>
  <si>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</si>
  <si>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</si>
  <si>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</si>
  <si>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</si>
  <si>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</si>
  <si>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</si>
  <si>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</si>
  <si>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</si>
  <si>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</si>
  <si>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</si>
  <si>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</si>
  <si>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</si>
  <si>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</si>
  <si>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</si>
  <si>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</si>
  <si>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</si>
  <si>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</si>
  <si>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</si>
  <si>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</si>
  <si>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</si>
  <si>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</si>
  <si>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</si>
  <si>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</si>
  <si>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</si>
  <si>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</si>
  <si>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</si>
  <si>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</si>
  <si>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</si>
  <si>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</si>
  <si>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</si>
  <si>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</si>
  <si>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</si>
  <si>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</si>
  <si>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</si>
  <si>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</si>
  <si>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</si>
  <si>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</si>
  <si>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</si>
  <si>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</si>
  <si>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</si>
  <si>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</si>
  <si>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</si>
  <si>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</si>
  <si>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</si>
  <si>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</si>
  <si>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</si>
  <si>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</si>
  <si>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</si>
  <si>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</si>
  <si>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</si>
  <si>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</si>
  <si>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</si>
  <si>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</si>
  <si>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</si>
  <si>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</si>
  <si>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</si>
  <si>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</si>
  <si>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</si>
  <si>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</si>
  <si>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</si>
  <si>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</si>
  <si>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</si>
  <si>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</si>
  <si>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</si>
  <si>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</si>
  <si>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</si>
  <si>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</si>
  <si>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大分県九重町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</si>
  <si>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</si>
  <si>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</si>
  <si>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</si>
  <si>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</si>
  <si>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</si>
  <si>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</si>
  <si>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</si>
  <si>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</si>
  <si>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</si>
  <si>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</si>
  <si>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</si>
  <si>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</si>
  <si>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</si>
  <si>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</si>
  <si>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</si>
  <si>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</si>
  <si>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</si>
  <si>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</si>
  <si>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</si>
  <si>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</si>
  <si>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</si>
  <si>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</si>
  <si>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</si>
  <si>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</si>
  <si>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</si>
  <si>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</si>
  <si>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</si>
  <si>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</si>
  <si>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</si>
  <si>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</si>
  <si>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</si>
  <si>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</si>
  <si>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</si>
  <si>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</si>
  <si>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</si>
  <si>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</si>
  <si>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</si>
  <si>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</si>
  <si>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</si>
  <si>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</si>
  <si>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</si>
  <si>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</si>
  <si>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</si>
  <si>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</si>
  <si>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</si>
  <si>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</si>
  <si>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</si>
  <si>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</si>
  <si>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</si>
  <si>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</si>
  <si>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</si>
  <si>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</si>
  <si>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</si>
  <si>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</si>
  <si>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</si>
  <si>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</si>
  <si>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</si>
  <si>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</si>
  <si>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</si>
  <si>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</si>
  <si>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</si>
  <si>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</si>
  <si>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</si>
  <si>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</si>
  <si>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</si>
  <si>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</si>
  <si>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</si>
  <si>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</si>
  <si>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</si>
  <si>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</si>
  <si>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</si>
  <si>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</si>
  <si>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</si>
  <si>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</si>
  <si>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</si>
  <si>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</si>
  <si>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</si>
  <si>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</si>
  <si>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</si>
  <si>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</si>
  <si>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</si>
  <si>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</si>
  <si>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</si>
  <si>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</si>
  <si>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</si>
  <si>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</si>
  <si>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</si>
  <si>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</si>
  <si>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</si>
  <si>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</si>
  <si>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</si>
  <si>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</si>
  <si>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</si>
  <si>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</si>
  <si>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</si>
  <si>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</si>
  <si>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</si>
  <si>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</si>
  <si>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</si>
  <si>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</si>
  <si>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</si>
  <si>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</si>
  <si>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</si>
  <si>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</si>
  <si>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</si>
  <si>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</si>
  <si>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</si>
  <si>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</si>
  <si>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</si>
  <si>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</si>
  <si>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</si>
  <si>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</si>
  <si>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</si>
  <si>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</si>
  <si>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</si>
  <si>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</si>
  <si>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</si>
  <si>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</si>
  <si>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</si>
  <si>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</si>
  <si>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</si>
  <si>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</si>
  <si>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</si>
  <si>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</si>
  <si>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</si>
  <si>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</si>
  <si>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</si>
  <si>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</si>
  <si>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</si>
  <si>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</si>
  <si>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</si>
  <si>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</si>
  <si>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</si>
  <si>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</si>
  <si>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</si>
  <si>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</si>
  <si>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</si>
  <si>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</si>
  <si>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</si>
  <si>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</si>
  <si>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</si>
  <si>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</si>
  <si>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</si>
  <si>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</si>
  <si>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</si>
  <si>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</si>
  <si>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</si>
  <si>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</si>
  <si>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</si>
  <si>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</si>
  <si>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</si>
  <si>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</si>
  <si>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</si>
  <si>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</si>
  <si>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</si>
  <si>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</si>
  <si>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</si>
  <si>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</si>
  <si>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</si>
  <si>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</si>
  <si>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</si>
  <si>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</si>
  <si>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</si>
  <si>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</si>
  <si>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</si>
  <si>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</si>
  <si>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</si>
  <si>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</si>
  <si>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</si>
  <si>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</si>
  <si>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</si>
  <si>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</si>
  <si>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</si>
  <si>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3.65</t>
  </si>
  <si>
    <t>▲ 6.39</t>
  </si>
  <si>
    <t>▲ 4.87</t>
  </si>
  <si>
    <t>▲ 10.65</t>
  </si>
  <si>
    <t>一般会計</t>
  </si>
  <si>
    <t>水道特別会計</t>
  </si>
  <si>
    <t>介護保険特別会計</t>
  </si>
  <si>
    <t>国民健康保険特別会計</t>
  </si>
  <si>
    <t>飯田高原診療所特別会計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</si>
  <si>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</si>
  <si>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</si>
  <si>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</si>
  <si>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</si>
  <si>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</si>
  <si>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</si>
  <si>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</si>
  <si>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</si>
  <si>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</si>
  <si>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基金から843百万、他会計より9百万繰入</t>
    <phoneticPr fontId="10"/>
  </si>
  <si>
    <t>水道特別会計</t>
    <rPh sb="0" eb="2">
      <t>スイドウ</t>
    </rPh>
    <rPh sb="2" eb="6">
      <t>トクベツカイケイ</t>
    </rPh>
    <phoneticPr fontId="5"/>
  </si>
  <si>
    <t>法非適用企業</t>
    <rPh sb="0" eb="1">
      <t>ホウ</t>
    </rPh>
    <rPh sb="1" eb="6">
      <t>ヒテキヨウキギョウ</t>
    </rPh>
    <phoneticPr fontId="5"/>
  </si>
  <si>
    <t>大分県退職手当組合</t>
    <rPh sb="0" eb="3">
      <t>オオイタケン</t>
    </rPh>
    <rPh sb="3" eb="5">
      <t>タイショク</t>
    </rPh>
    <rPh sb="5" eb="7">
      <t>テアテ</t>
    </rPh>
    <rPh sb="7" eb="9">
      <t>クミアイ</t>
    </rPh>
    <phoneticPr fontId="10"/>
  </si>
  <si>
    <t>大分県消防補償等組合</t>
    <rPh sb="0" eb="3">
      <t>オオイタケン</t>
    </rPh>
    <rPh sb="3" eb="5">
      <t>ショウボウ</t>
    </rPh>
    <rPh sb="5" eb="7">
      <t>ホショウ</t>
    </rPh>
    <rPh sb="7" eb="8">
      <t>トウ</t>
    </rPh>
    <rPh sb="8" eb="10">
      <t>クミアイ</t>
    </rPh>
    <phoneticPr fontId="10"/>
  </si>
  <si>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0"/>
  </si>
  <si>
    <t>大分県市町村会館管理組合</t>
    <rPh sb="0" eb="3">
      <t>オオイタケン</t>
    </rPh>
    <rPh sb="3" eb="6">
      <t>シチョウソン</t>
    </rPh>
    <rPh sb="6" eb="8">
      <t>カイカン</t>
    </rPh>
    <rPh sb="8" eb="10">
      <t>カンリ</t>
    </rPh>
    <rPh sb="10" eb="12">
      <t>クミアイ</t>
    </rPh>
    <phoneticPr fontId="1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</si>
  <si>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10"/>
  </si>
  <si>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</si>
  <si>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日田玖珠広域消防組合</t>
    <rPh sb="0" eb="2">
      <t>ヒタ</t>
    </rPh>
    <rPh sb="2" eb="4">
      <t>クス</t>
    </rPh>
    <rPh sb="4" eb="6">
      <t>コウイキ</t>
    </rPh>
    <rPh sb="6" eb="8">
      <t>ショウボウ</t>
    </rPh>
    <rPh sb="8" eb="10">
      <t>クミアイ</t>
    </rPh>
    <phoneticPr fontId="10"/>
  </si>
  <si>
    <t>玖珠九重行政事務組合</t>
    <rPh sb="0" eb="2">
      <t>クス</t>
    </rPh>
    <rPh sb="2" eb="4">
      <t>ココノエ</t>
    </rPh>
    <rPh sb="4" eb="6">
      <t>ギョウセイ</t>
    </rPh>
    <rPh sb="6" eb="8">
      <t>ジム</t>
    </rPh>
    <rPh sb="8" eb="10">
      <t>クミアイ</t>
    </rPh>
    <phoneticPr fontId="10"/>
  </si>
  <si>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</si>
  <si>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</si>
  <si>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基金から22百万円繰入</t>
    <rPh sb="0" eb="2">
      <t>キキン</t>
    </rPh>
    <rPh sb="6" eb="9">
      <t>ヒャクマンエン</t>
    </rPh>
    <rPh sb="9" eb="11">
      <t>クリイレ</t>
    </rPh>
    <phoneticPr fontId="2"/>
  </si>
  <si>
    <t>基金から9百万円繰入</t>
    <rPh sb="0" eb="2">
      <t>キキン</t>
    </rPh>
    <rPh sb="5" eb="8">
      <t>ヒャクマンエン</t>
    </rPh>
    <rPh sb="8" eb="10">
      <t>クリイレ</t>
    </rPh>
    <phoneticPr fontId="2"/>
  </si>
  <si>
    <t>大分県農業農村振興公社</t>
    <rPh sb="0" eb="3">
      <t>オオイタケン</t>
    </rPh>
    <rPh sb="3" eb="5">
      <t>ノウギョウ</t>
    </rPh>
    <rPh sb="5" eb="7">
      <t>ノウソン</t>
    </rPh>
    <rPh sb="7" eb="9">
      <t>シンコウ</t>
    </rPh>
    <rPh sb="9" eb="11">
      <t>コウシャ</t>
    </rPh>
    <phoneticPr fontId="10"/>
  </si>
  <si>
    <t>ここのえまち総合サービス株式会社</t>
    <phoneticPr fontId="10"/>
  </si>
  <si>
    <t>県所管第三セクター</t>
    <phoneticPr fontId="10"/>
  </si>
  <si>
    <t>町有施設整備基金</t>
    <rPh sb="0" eb="8">
      <t>チョウユウシセツセイビキキン</t>
    </rPh>
    <phoneticPr fontId="5"/>
  </si>
  <si>
    <t>ふるさと創生事業基金</t>
    <rPh sb="4" eb="6">
      <t>ソウセイ</t>
    </rPh>
    <rPh sb="6" eb="8">
      <t>ジギョウ</t>
    </rPh>
    <rPh sb="8" eb="10">
      <t>キキン</t>
    </rPh>
    <phoneticPr fontId="5"/>
  </si>
  <si>
    <t>九重町福祉基金</t>
    <rPh sb="0" eb="3">
      <t>ココノエマチ</t>
    </rPh>
    <rPh sb="3" eb="5">
      <t>フクシ</t>
    </rPh>
    <rPh sb="5" eb="7">
      <t>キキン</t>
    </rPh>
    <phoneticPr fontId="5"/>
  </si>
  <si>
    <t>スクールバス事業基金</t>
    <rPh sb="6" eb="8">
      <t>ジギョウ</t>
    </rPh>
    <rPh sb="8" eb="10">
      <t>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</si>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</sst>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ECC-42B6-B6AE-DC091E3792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112583</c:v>
                </c:pt>
                <c:pt idx="1">
                  <c:v>94816</c:v>
                </c:pt>
                <c:pt idx="2">
                  <c:v>170985</c:v>
                </c:pt>
                <c:pt idx="3">
                  <c:v>132927</c:v>
                </c:pt>
                <c:pt idx="4">
                  <c:v>116258</c:v>
                </c:pt>
              </c:numCache>
            </c:numRef>
          </c:val>
          <c:smooth val="0"/>
          <c:extLst>
            <c:ext xmlns:c16="http://schemas.microsoft.com/office/drawing/2014/chart" uri="{C3380CC4-5D6E-409C-BE32-E72D297353CC}">
              <c16:uniqueId val="{00000001-EECC-42B6-B6AE-DC091E3792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10.87</c:v>
                </c:pt>
                <c:pt idx="1">
                  <c:v>12.29</c:v>
                </c:pt>
                <c:pt idx="2">
                  <c:v>14.23</c:v>
                </c:pt>
                <c:pt idx="3">
                  <c:v>16</c:v>
                </c:pt>
                <c:pt idx="4">
                  <c:v>12.73</c:v>
                </c:pt>
              </c:numCache>
            </c:numRef>
          </c:val>
          <c:extLst>
            <c:ext xmlns:c16="http://schemas.microsoft.com/office/drawing/2014/chart" uri="{C3380CC4-5D6E-409C-BE32-E72D297353CC}">
              <c16:uniqueId val="{00000000-105D-4503-8A06-C506BB586B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29.37</c:v>
                </c:pt>
                <c:pt idx="1">
                  <c:v>24.72</c:v>
                </c:pt>
                <c:pt idx="2">
                  <c:v>29.14</c:v>
                </c:pt>
                <c:pt idx="3">
                  <c:v>31.09</c:v>
                </c:pt>
                <c:pt idx="4">
                  <c:v>31.77</c:v>
                </c:pt>
              </c:numCache>
            </c:numRef>
          </c:val>
          <c:extLst>
            <c:ext xmlns:c16="http://schemas.microsoft.com/office/drawing/2014/chart" uri="{C3380CC4-5D6E-409C-BE32-E72D297353CC}">
              <c16:uniqueId val="{00000001-105D-4503-8A06-C506BB586B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-3.65</c:v>
                </c:pt>
                <c:pt idx="1">
                  <c:v>-6.39</c:v>
                </c:pt>
                <c:pt idx="2">
                  <c:v>2.67</c:v>
                </c:pt>
                <c:pt idx="3">
                  <c:v>-4.87</c:v>
                </c:pt>
                <c:pt idx="4">
                  <c:v>-10.65</c:v>
                </c:pt>
              </c:numCache>
            </c:numRef>
          </c:val>
          <c:smooth val="0"/>
          <c:extLst>
            <c:ext xmlns:c16="http://schemas.microsoft.com/office/drawing/2014/chart" uri="{C3380CC4-5D6E-409C-BE32-E72D297353CC}">
              <c16:uniqueId val="{00000002-105D-4503-8A06-C506BB586B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7A2-41AB-B55A-043497C09D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A2-41AB-B55A-043497C09D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7A2-41AB-B55A-043497C09D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7A2-41AB-B55A-043497C09D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7A2-41AB-B55A-043497C09D04}"/>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0.02</c:v>
                </c:pt>
                <c:pt idx="8">
                  <c:v>#N/A</c:v>
                </c:pt>
                <c:pt idx="9">
                  <c:v>0.04</c:v>
                </c:pt>
              </c:numCache>
            </c:numRef>
          </c:val>
          <c:extLst>
            <c:ext xmlns:c16="http://schemas.microsoft.com/office/drawing/2014/chart" uri="{C3380CC4-5D6E-409C-BE32-E72D297353CC}">
              <c16:uniqueId val="{00000005-C7A2-41AB-B55A-043497C09D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1.26</c:v>
                </c:pt>
                <c:pt idx="2">
                  <c:v>#N/A</c:v>
                </c:pt>
                <c:pt idx="3">
                  <c:v>1</c:v>
                </c:pt>
                <c:pt idx="4">
                  <c:v>#N/A</c:v>
                </c:pt>
                <c:pt idx="5">
                  <c:v>1.54</c:v>
                </c:pt>
                <c:pt idx="6">
                  <c:v>#N/A</c:v>
                </c:pt>
                <c:pt idx="7">
                  <c:v>2.04</c:v>
                </c:pt>
                <c:pt idx="8">
                  <c:v>#N/A</c:v>
                </c:pt>
                <c:pt idx="9">
                  <c:v>0.74</c:v>
                </c:pt>
              </c:numCache>
            </c:numRef>
          </c:val>
          <c:extLst>
            <c:ext xmlns:c16="http://schemas.microsoft.com/office/drawing/2014/chart" uri="{C3380CC4-5D6E-409C-BE32-E72D297353CC}">
              <c16:uniqueId val="{00000006-C7A2-41AB-B55A-043497C09D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2.11</c:v>
                </c:pt>
                <c:pt idx="2">
                  <c:v>#N/A</c:v>
                </c:pt>
                <c:pt idx="3">
                  <c:v>2.2200000000000002</c:v>
                </c:pt>
                <c:pt idx="4">
                  <c:v>#N/A</c:v>
                </c:pt>
                <c:pt idx="5">
                  <c:v>1.33</c:v>
                </c:pt>
                <c:pt idx="6">
                  <c:v>#N/A</c:v>
                </c:pt>
                <c:pt idx="7">
                  <c:v>2.12</c:v>
                </c:pt>
                <c:pt idx="8">
                  <c:v>#N/A</c:v>
                </c:pt>
                <c:pt idx="9">
                  <c:v>1.77</c:v>
                </c:pt>
              </c:numCache>
            </c:numRef>
          </c:val>
          <c:extLst>
            <c:ext xmlns:c16="http://schemas.microsoft.com/office/drawing/2014/chart" uri="{C3380CC4-5D6E-409C-BE32-E72D297353CC}">
              <c16:uniqueId val="{00000007-C7A2-41AB-B55A-043497C09D04}"/>
            </c:ext>
          </c:extLst>
        </c:ser>
        <c:ser>
          <c:idx val="8"/>
          <c:order val="8"/>
          <c:tx>
            <c:strRef>
              <c:f>データシート!$A$35</c:f>
              <c:strCache>
                <c:ptCount val="1"/>
                <c:pt idx="0">
                  <c:v>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0.34</c:v>
                </c:pt>
                <c:pt idx="2">
                  <c:v>#N/A</c:v>
                </c:pt>
                <c:pt idx="3">
                  <c:v>0.52</c:v>
                </c:pt>
                <c:pt idx="4">
                  <c:v>#N/A</c:v>
                </c:pt>
                <c:pt idx="5">
                  <c:v>0.54</c:v>
                </c:pt>
                <c:pt idx="6">
                  <c:v>#N/A</c:v>
                </c:pt>
                <c:pt idx="7">
                  <c:v>0.56000000000000005</c:v>
                </c:pt>
                <c:pt idx="8">
                  <c:v>#N/A</c:v>
                </c:pt>
                <c:pt idx="9">
                  <c:v>3.1</c:v>
                </c:pt>
              </c:numCache>
            </c:numRef>
          </c:val>
          <c:extLst>
            <c:ext xmlns:c16="http://schemas.microsoft.com/office/drawing/2014/chart" uri="{C3380CC4-5D6E-409C-BE32-E72D297353CC}">
              <c16:uniqueId val="{00000008-C7A2-41AB-B55A-043497C09D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10.84</c:v>
                </c:pt>
                <c:pt idx="2">
                  <c:v>#N/A</c:v>
                </c:pt>
                <c:pt idx="3">
                  <c:v>12.25</c:v>
                </c:pt>
                <c:pt idx="4">
                  <c:v>#N/A</c:v>
                </c:pt>
                <c:pt idx="5">
                  <c:v>14.19</c:v>
                </c:pt>
                <c:pt idx="6">
                  <c:v>#N/A</c:v>
                </c:pt>
                <c:pt idx="7">
                  <c:v>15.96</c:v>
                </c:pt>
                <c:pt idx="8">
                  <c:v>#N/A</c:v>
                </c:pt>
                <c:pt idx="9">
                  <c:v>12.67</c:v>
                </c:pt>
              </c:numCache>
            </c:numRef>
          </c:val>
          <c:extLst>
            <c:ext xmlns:c16="http://schemas.microsoft.com/office/drawing/2014/chart" uri="{C3380CC4-5D6E-409C-BE32-E72D297353CC}">
              <c16:uniqueId val="{00000009-C7A2-41AB-B55A-043497C09D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615</c:v>
                </c:pt>
                <c:pt idx="5">
                  <c:v>580</c:v>
                </c:pt>
                <c:pt idx="8">
                  <c:v>531</c:v>
                </c:pt>
                <c:pt idx="11">
                  <c:v>539</c:v>
                </c:pt>
                <c:pt idx="14">
                  <c:v>521</c:v>
                </c:pt>
              </c:numCache>
            </c:numRef>
          </c:val>
          <c:extLst>
            <c:ext xmlns:c16="http://schemas.microsoft.com/office/drawing/2014/chart" uri="{C3380CC4-5D6E-409C-BE32-E72D297353CC}">
              <c16:uniqueId val="{00000000-6C00-4A58-B042-01C11223B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00-4A58-B042-01C11223B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00-4A58-B042-01C11223B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7</c:v>
                </c:pt>
                <c:pt idx="6">
                  <c:v>9</c:v>
                </c:pt>
                <c:pt idx="9">
                  <c:v>9</c:v>
                </c:pt>
                <c:pt idx="12">
                  <c:v>9</c:v>
                </c:pt>
              </c:numCache>
            </c:numRef>
          </c:val>
          <c:extLst>
            <c:ext xmlns:c16="http://schemas.microsoft.com/office/drawing/2014/chart" uri="{C3380CC4-5D6E-409C-BE32-E72D297353CC}">
              <c16:uniqueId val="{00000003-6C00-4A58-B042-01C11223B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c:v>
                </c:pt>
                <c:pt idx="3">
                  <c:v>21</c:v>
                </c:pt>
                <c:pt idx="6">
                  <c:v>21</c:v>
                </c:pt>
                <c:pt idx="9">
                  <c:v>21</c:v>
                </c:pt>
                <c:pt idx="12">
                  <c:v>20</c:v>
                </c:pt>
              </c:numCache>
            </c:numRef>
          </c:val>
          <c:extLst>
            <c:ext xmlns:c16="http://schemas.microsoft.com/office/drawing/2014/chart" uri="{C3380CC4-5D6E-409C-BE32-E72D297353CC}">
              <c16:uniqueId val="{00000004-6C00-4A58-B042-01C11223B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00-4A58-B042-01C11223B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00-4A58-B042-01C11223B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774</c:v>
                </c:pt>
                <c:pt idx="3">
                  <c:v>727</c:v>
                </c:pt>
                <c:pt idx="6">
                  <c:v>684</c:v>
                </c:pt>
                <c:pt idx="9">
                  <c:v>690</c:v>
                </c:pt>
                <c:pt idx="12">
                  <c:v>684</c:v>
                </c:pt>
              </c:numCache>
            </c:numRef>
          </c:val>
          <c:extLst>
            <c:ext xmlns:c16="http://schemas.microsoft.com/office/drawing/2014/chart" uri="{C3380CC4-5D6E-409C-BE32-E72D297353CC}">
              <c16:uniqueId val="{00000007-6C00-4A58-B042-01C11223B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202</c:v>
                </c:pt>
                <c:pt idx="2">
                  <c:v>#N/A</c:v>
                </c:pt>
                <c:pt idx="3">
                  <c:v>#N/A</c:v>
                </c:pt>
                <c:pt idx="4">
                  <c:v>175</c:v>
                </c:pt>
                <c:pt idx="5">
                  <c:v>#N/A</c:v>
                </c:pt>
                <c:pt idx="6">
                  <c:v>#N/A</c:v>
                </c:pt>
                <c:pt idx="7">
                  <c:v>183</c:v>
                </c:pt>
                <c:pt idx="8">
                  <c:v>#N/A</c:v>
                </c:pt>
                <c:pt idx="9">
                  <c:v>#N/A</c:v>
                </c:pt>
                <c:pt idx="10">
                  <c:v>181</c:v>
                </c:pt>
                <c:pt idx="11">
                  <c:v>#N/A</c:v>
                </c:pt>
                <c:pt idx="12">
                  <c:v>#N/A</c:v>
                </c:pt>
                <c:pt idx="13">
                  <c:v>192</c:v>
                </c:pt>
                <c:pt idx="14">
                  <c:v>#N/A</c:v>
                </c:pt>
              </c:numCache>
            </c:numRef>
          </c:val>
          <c:smooth val="0"/>
          <c:extLst>
            <c:ext xmlns:c16="http://schemas.microsoft.com/office/drawing/2014/chart" uri="{C3380CC4-5D6E-409C-BE32-E72D297353CC}">
              <c16:uniqueId val="{00000008-6C00-4A58-B042-01C11223B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4771</c:v>
                </c:pt>
                <c:pt idx="5">
                  <c:v>4546</c:v>
                </c:pt>
                <c:pt idx="8">
                  <c:v>4612</c:v>
                </c:pt>
                <c:pt idx="11">
                  <c:v>4257</c:v>
                </c:pt>
                <c:pt idx="14">
                  <c:v>4062</c:v>
                </c:pt>
              </c:numCache>
            </c:numRef>
          </c:val>
          <c:extLst>
            <c:ext xmlns:c16="http://schemas.microsoft.com/office/drawing/2014/chart" uri="{C3380CC4-5D6E-409C-BE32-E72D297353CC}">
              <c16:uniqueId val="{00000000-040B-421A-9359-C827D7DA37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213</c:v>
                </c:pt>
                <c:pt idx="5">
                  <c:v>164</c:v>
                </c:pt>
                <c:pt idx="8">
                  <c:v>135</c:v>
                </c:pt>
                <c:pt idx="11">
                  <c:v>106</c:v>
                </c:pt>
                <c:pt idx="14">
                  <c:v>89</c:v>
                </c:pt>
              </c:numCache>
            </c:numRef>
          </c:val>
          <c:extLst>
            <c:ext xmlns:c16="http://schemas.microsoft.com/office/drawing/2014/chart" uri="{C3380CC4-5D6E-409C-BE32-E72D297353CC}">
              <c16:uniqueId val="{00000001-040B-421A-9359-C827D7DA37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7248</c:v>
                </c:pt>
                <c:pt idx="5">
                  <c:v>6193</c:v>
                </c:pt>
                <c:pt idx="8">
                  <c:v>6511</c:v>
                </c:pt>
                <c:pt idx="11">
                  <c:v>6843</c:v>
                </c:pt>
                <c:pt idx="14">
                  <c:v>6954</c:v>
                </c:pt>
              </c:numCache>
            </c:numRef>
          </c:val>
          <c:extLst>
            <c:ext xmlns:c16="http://schemas.microsoft.com/office/drawing/2014/chart" uri="{C3380CC4-5D6E-409C-BE32-E72D297353CC}">
              <c16:uniqueId val="{00000002-040B-421A-9359-C827D7DA37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B-421A-9359-C827D7DA37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B-421A-9359-C827D7DA37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B-421A-9359-C827D7DA37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209</c:v>
                </c:pt>
                <c:pt idx="3">
                  <c:v>649</c:v>
                </c:pt>
                <c:pt idx="6">
                  <c:v>636</c:v>
                </c:pt>
                <c:pt idx="9">
                  <c:v>727</c:v>
                </c:pt>
                <c:pt idx="12">
                  <c:v>598</c:v>
                </c:pt>
              </c:numCache>
            </c:numRef>
          </c:val>
          <c:extLst>
            <c:ext xmlns:c16="http://schemas.microsoft.com/office/drawing/2014/chart" uri="{C3380CC4-5D6E-409C-BE32-E72D297353CC}">
              <c16:uniqueId val="{00000006-040B-421A-9359-C827D7DA37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c:v>
                </c:pt>
                <c:pt idx="3">
                  <c:v>85</c:v>
                </c:pt>
                <c:pt idx="6">
                  <c:v>82</c:v>
                </c:pt>
                <c:pt idx="9">
                  <c:v>82</c:v>
                </c:pt>
                <c:pt idx="12">
                  <c:v>70</c:v>
                </c:pt>
              </c:numCache>
            </c:numRef>
          </c:val>
          <c:extLst>
            <c:ext xmlns:c16="http://schemas.microsoft.com/office/drawing/2014/chart" uri="{C3380CC4-5D6E-409C-BE32-E72D297353CC}">
              <c16:uniqueId val="{00000007-040B-421A-9359-C827D7DA37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c:v>
                </c:pt>
                <c:pt idx="3">
                  <c:v>125</c:v>
                </c:pt>
                <c:pt idx="6">
                  <c:v>206</c:v>
                </c:pt>
                <c:pt idx="9">
                  <c:v>188</c:v>
                </c:pt>
                <c:pt idx="12">
                  <c:v>192</c:v>
                </c:pt>
              </c:numCache>
            </c:numRef>
          </c:val>
          <c:extLst>
            <c:ext xmlns:c16="http://schemas.microsoft.com/office/drawing/2014/chart" uri="{C3380CC4-5D6E-409C-BE32-E72D297353CC}">
              <c16:uniqueId val="{00000008-040B-421A-9359-C827D7DA37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0B-421A-9359-C827D7DA37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5758</c:v>
                </c:pt>
                <c:pt idx="3">
                  <c:v>5521</c:v>
                </c:pt>
                <c:pt idx="6">
                  <c:v>5431</c:v>
                </c:pt>
                <c:pt idx="9">
                  <c:v>5060</c:v>
                </c:pt>
                <c:pt idx="12">
                  <c:v>4750</c:v>
                </c:pt>
              </c:numCache>
            </c:numRef>
          </c:val>
          <c:extLst>
            <c:ext xmlns:c16="http://schemas.microsoft.com/office/drawing/2014/chart" uri="{C3380CC4-5D6E-409C-BE32-E72D297353CC}">
              <c16:uniqueId val="{0000000A-040B-421A-9359-C827D7DA37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0B-421A-9359-C827D7DA37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1291</c:v>
                </c:pt>
                <c:pt idx="1">
                  <c:v>1338</c:v>
                </c:pt>
                <c:pt idx="2">
                  <c:v>1366</c:v>
                </c:pt>
              </c:numCache>
            </c:numRef>
          </c:val>
          <c:extLst>
            <c:ext xmlns:c16="http://schemas.microsoft.com/office/drawing/2014/chart" uri="{C3380CC4-5D6E-409C-BE32-E72D297353CC}">
              <c16:uniqueId val="{00000000-D0D7-4DD3-B002-DBF84C0EE0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1104</c:v>
                </c:pt>
                <c:pt idx="1">
                  <c:v>1105</c:v>
                </c:pt>
                <c:pt idx="2">
                  <c:v>1122</c:v>
                </c:pt>
              </c:numCache>
            </c:numRef>
          </c:val>
          <c:extLst>
            <c:ext xmlns:c16="http://schemas.microsoft.com/office/drawing/2014/chart" uri="{C3380CC4-5D6E-409C-BE32-E72D297353CC}">
              <c16:uniqueId val="{00000001-D0D7-4DD3-B002-DBF84C0EE0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3826</c:v>
                </c:pt>
                <c:pt idx="1">
                  <c:v>4109</c:v>
                </c:pt>
                <c:pt idx="2">
                  <c:v>4173</c:v>
                </c:pt>
              </c:numCache>
            </c:numRef>
          </c:val>
          <c:extLst>
            <c:ext xmlns:c16="http://schemas.microsoft.com/office/drawing/2014/chart" uri="{C3380CC4-5D6E-409C-BE32-E72D297353CC}">
              <c16:uniqueId val="{00000002-D0D7-4DD3-B002-DBF84C0EE0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ポイントの悪化となった。これは、基準財政収入額が</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、基準財政需要額が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となったことにより、単年度で見ると</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0.32</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基準財政需要額の増額の主な要因としては、各介護サービス受給者の増があげられる。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町税の徴収率が</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ポイント改善したものの、依然として低い水準にあるため徴収強化を行い歳入の確保に努める。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22172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22172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22172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ポイントの悪化、類似団体と比較して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ポイント低い結果となった。要因としては、</a:t>
          </a:r>
          <a:r>
            <a:rPr kumimoji="1" lang="ja-JP" altLang="en-US" sz="1100">
              <a:solidFill>
                <a:schemeClr val="dk1"/>
              </a:solidFill>
              <a:effectLst/>
              <a:latin typeface="+mn-lt"/>
              <a:ea typeface="+mn-ea"/>
              <a:cs typeface="+mn-cs"/>
            </a:rPr>
            <a:t>経常一般財源（分母）においては前年度と比較してほぼ横這いとなっているものの、経常経費充当一般財源（分子）が、人件費の増・物価高騰等により増額となったことがあげられる。</a:t>
          </a:r>
          <a:endParaRPr lang="ja-JP" altLang="ja-JP" sz="1400">
            <a:effectLst/>
          </a:endParaRPr>
        </a:p>
        <a:p>
          <a:r>
            <a:rPr kumimoji="1" lang="ja-JP" altLang="ja-JP" sz="1100">
              <a:solidFill>
                <a:schemeClr val="dk1"/>
              </a:solidFill>
              <a:effectLst/>
              <a:latin typeface="+mn-lt"/>
              <a:ea typeface="+mn-ea"/>
              <a:cs typeface="+mn-cs"/>
            </a:rPr>
            <a:t>　平均と比較して良好な数値ではあるものの、物価高騰に伴う各種費用の高騰や、人件費の増額など注視していかなければならない。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75692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087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6598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75692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6598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65</xdr:row>
      <xdr:rowOff>41656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704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41419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150622</xdr:rowOff>
    </xdr:from>
    <xdr:to>
      <xdr:col>15</xdr:col>
      <xdr:colOff>133350</xdr:colOff>
      <xdr:row>62</xdr:row>
      <xdr:rowOff>80772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90949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31,347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となった。要因は、人件費については、会計年度任用職員の単価増などにより増とな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、物件費について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物価・人件費高騰による委託料等の増となったことが</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、会計年度任用職員の</a:t>
          </a:r>
          <a:r>
            <a:rPr kumimoji="1" lang="ja-JP" altLang="en-US" sz="1100">
              <a:solidFill>
                <a:schemeClr val="dk1"/>
              </a:solidFill>
              <a:effectLst/>
              <a:latin typeface="+mn-lt"/>
              <a:ea typeface="+mn-ea"/>
              <a:cs typeface="+mn-cs"/>
            </a:rPr>
            <a:t>単価</a:t>
          </a:r>
          <a:r>
            <a:rPr kumimoji="1" lang="ja-JP" altLang="ja-JP" sz="1100">
              <a:solidFill>
                <a:schemeClr val="dk1"/>
              </a:solidFill>
              <a:effectLst/>
              <a:latin typeface="+mn-lt"/>
              <a:ea typeface="+mn-ea"/>
              <a:cs typeface="+mn-cs"/>
            </a:rPr>
            <a:t>増などによる人件費の増や、物価高騰に伴う各種費用の高騰など経常的な経費が増加傾向にあるため、事業の見直しを行うとともに歳出削減に努める。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101722</xdr:rowOff>
    </xdr:from>
    <xdr:to>
      <xdr:col>23</xdr:col>
      <xdr:colOff>133350</xdr:colOff>
      <xdr:row>83</xdr:row>
      <xdr:rowOff>38329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60622"/>
          <a:ext cx="838200" cy="10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101722</xdr:rowOff>
    </xdr:from>
    <xdr:to>
      <xdr:col>19</xdr:col>
      <xdr:colOff>133350</xdr:colOff>
      <xdr:row>82</xdr:row>
      <xdr:rowOff>130730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60622"/>
          <a:ext cx="889000" cy="2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89250</xdr:rowOff>
    </xdr:from>
    <xdr:to>
      <xdr:col>15</xdr:col>
      <xdr:colOff>82550</xdr:colOff>
      <xdr:row>82</xdr:row>
      <xdr:rowOff>130730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8150"/>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132801</xdr:rowOff>
    </xdr:from>
    <xdr:to>
      <xdr:col>11</xdr:col>
      <xdr:colOff>31750</xdr:colOff>
      <xdr:row>82</xdr:row>
      <xdr:rowOff>89250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20251"/>
          <a:ext cx="889000" cy="1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158979</xdr:rowOff>
    </xdr:from>
    <xdr:to>
      <xdr:col>23</xdr:col>
      <xdr:colOff>184150</xdr:colOff>
      <xdr:row>83</xdr:row>
      <xdr:rowOff>89129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4056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50922</xdr:rowOff>
    </xdr:from>
    <xdr:to>
      <xdr:col>19</xdr:col>
      <xdr:colOff>184150</xdr:colOff>
      <xdr:row>82</xdr:row>
      <xdr:rowOff>152522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162699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7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79930</xdr:rowOff>
    </xdr:from>
    <xdr:to>
      <xdr:col>15</xdr:col>
      <xdr:colOff>133350</xdr:colOff>
      <xdr:row>83</xdr:row>
      <xdr:rowOff>10080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20257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0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38450</xdr:rowOff>
    </xdr:from>
    <xdr:to>
      <xdr:col>11</xdr:col>
      <xdr:colOff>82550</xdr:colOff>
      <xdr:row>82</xdr:row>
      <xdr:rowOff>140050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150227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82001</xdr:rowOff>
    </xdr:from>
    <xdr:to>
      <xdr:col>7</xdr:col>
      <xdr:colOff>31750</xdr:colOff>
      <xdr:row>82</xdr:row>
      <xdr:rowOff>12151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22328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ポイント高い状況にあり、類似団体内でも下位となった。年齢構成上の問題もあるが、給与費のカット及び給与構造の中長期的な抜本改革に取り組み、その是正を図</a:t>
          </a:r>
          <a:r>
            <a:rPr kumimoji="1" lang="ja-JP" altLang="en-US" sz="1100">
              <a:solidFill>
                <a:schemeClr val="dk1"/>
              </a:solidFill>
              <a:effectLst/>
              <a:latin typeface="+mn-lt"/>
              <a:ea typeface="+mn-ea"/>
              <a:cs typeface="+mn-cs"/>
            </a:rPr>
            <a:t>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13405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08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26811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0.39</a:t>
          </a:r>
          <a:r>
            <a:rPr kumimoji="1" lang="ja-JP" altLang="ja-JP" sz="1100">
              <a:solidFill>
                <a:schemeClr val="dk1"/>
              </a:solidFill>
              <a:effectLst/>
              <a:latin typeface="+mn-lt"/>
              <a:ea typeface="+mn-ea"/>
              <a:cs typeface="+mn-cs"/>
            </a:rPr>
            <a:t>人増加した。要因としては、人口減少の影響である。</a:t>
          </a:r>
          <a:endParaRPr lang="ja-JP" altLang="ja-JP" sz="1400">
            <a:effectLst/>
          </a:endParaRPr>
        </a:p>
        <a:p>
          <a:r>
            <a:rPr kumimoji="1" lang="ja-JP" altLang="ja-JP" sz="1100">
              <a:solidFill>
                <a:schemeClr val="dk1"/>
              </a:solidFill>
              <a:effectLst/>
              <a:latin typeface="+mn-lt"/>
              <a:ea typeface="+mn-ea"/>
              <a:cs typeface="+mn-cs"/>
            </a:rPr>
            <a:t>　本町は面積が広い中で、こども園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、小中学校</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と教育施設が多いこと等による行政効率が悪いことから、自律推進計画に基づき、組織機構の再編や施設の民間委託など職員数の削減に努める。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86690</xdr:rowOff>
    </xdr:from>
    <xdr:to>
      <xdr:col>81</xdr:col>
      <xdr:colOff>44450</xdr:colOff>
      <xdr:row>60</xdr:row>
      <xdr:rowOff>105511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73690"/>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59182</xdr:rowOff>
    </xdr:from>
    <xdr:to>
      <xdr:col>77</xdr:col>
      <xdr:colOff>44450</xdr:colOff>
      <xdr:row>60</xdr:row>
      <xdr:rowOff>86690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4618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42291</xdr:rowOff>
    </xdr:from>
    <xdr:to>
      <xdr:col>72</xdr:col>
      <xdr:colOff>203200</xdr:colOff>
      <xdr:row>60</xdr:row>
      <xdr:rowOff>59182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2929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19609</xdr:rowOff>
    </xdr:from>
    <xdr:to>
      <xdr:col>68</xdr:col>
      <xdr:colOff>152400</xdr:colOff>
      <xdr:row>60</xdr:row>
      <xdr:rowOff>42291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06609"/>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54711</xdr:rowOff>
    </xdr:from>
    <xdr:to>
      <xdr:col>81</xdr:col>
      <xdr:colOff>95250</xdr:colOff>
      <xdr:row>60</xdr:row>
      <xdr:rowOff>156311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71238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8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35890</xdr:rowOff>
    </xdr:from>
    <xdr:to>
      <xdr:col>77</xdr:col>
      <xdr:colOff>95250</xdr:colOff>
      <xdr:row>60</xdr:row>
      <xdr:rowOff>137490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147667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91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8382</xdr:rowOff>
    </xdr:from>
    <xdr:to>
      <xdr:col>73</xdr:col>
      <xdr:colOff>44450</xdr:colOff>
      <xdr:row>60</xdr:row>
      <xdr:rowOff>109982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120159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162941</xdr:rowOff>
    </xdr:from>
    <xdr:to>
      <xdr:col>68</xdr:col>
      <xdr:colOff>203200</xdr:colOff>
      <xdr:row>60</xdr:row>
      <xdr:rowOff>93091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103268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140259</xdr:rowOff>
    </xdr:from>
    <xdr:to>
      <xdr:col>64</xdr:col>
      <xdr:colOff>152400</xdr:colOff>
      <xdr:row>60</xdr:row>
      <xdr:rowOff>70409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80586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ポイント低い結果となった。これは、普通交付税に算入される地方債の割合が高く、結果として比率が全国的にも低い状況にあることに起因する。</a:t>
          </a:r>
          <a:endParaRPr lang="ja-JP" altLang="ja-JP" sz="1400">
            <a:effectLst/>
          </a:endParaRPr>
        </a:p>
        <a:p>
          <a:r>
            <a:rPr kumimoji="1" lang="ja-JP" altLang="ja-JP" sz="1100">
              <a:solidFill>
                <a:schemeClr val="dk1"/>
              </a:solidFill>
              <a:effectLst/>
              <a:latin typeface="+mn-lt"/>
              <a:ea typeface="+mn-ea"/>
              <a:cs typeface="+mn-cs"/>
            </a:rPr>
            <a:t>　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月豪雨災害に係る起債</a:t>
          </a:r>
          <a:r>
            <a:rPr kumimoji="1" lang="ja-JP" altLang="en-US" sz="1100">
              <a:solidFill>
                <a:schemeClr val="dk1"/>
              </a:solidFill>
              <a:effectLst/>
              <a:latin typeface="+mn-lt"/>
              <a:ea typeface="+mn-ea"/>
              <a:cs typeface="+mn-cs"/>
            </a:rPr>
            <a:t>の償還が始まっていくことから、</a:t>
          </a:r>
          <a:r>
            <a:rPr kumimoji="1" lang="ja-JP" altLang="ja-JP" sz="1100">
              <a:solidFill>
                <a:schemeClr val="dk1"/>
              </a:solidFill>
              <a:effectLst/>
              <a:latin typeface="+mn-lt"/>
              <a:ea typeface="+mn-ea"/>
              <a:cs typeface="+mn-cs"/>
            </a:rPr>
            <a:t>状況を注視していく必要がある。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51646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55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75777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124037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132080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846</xdr:rowOff>
    </xdr:from>
    <xdr:to>
      <xdr:col>81</xdr:col>
      <xdr:colOff>95250</xdr:colOff>
      <xdr:row>38</xdr:row>
      <xdr:rowOff>102446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17374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今年度も将来負担比率はマイナスとなったが、大型事業や災害関連の起債が予定されており、状況を注視していく必要がある。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ポイントの悪化となった。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増加の要因は、会計年度任用職員の単価増によるものである。</a:t>
          </a:r>
          <a:endParaRPr lang="ja-JP" altLang="ja-JP" sz="1400">
            <a:effectLst/>
          </a:endParaRPr>
        </a:p>
        <a:p>
          <a:r>
            <a:rPr kumimoji="1" lang="ja-JP" altLang="ja-JP" sz="1100">
              <a:solidFill>
                <a:schemeClr val="dk1"/>
              </a:solidFill>
              <a:effectLst/>
              <a:latin typeface="+mn-lt"/>
              <a:ea typeface="+mn-ea"/>
              <a:cs typeface="+mn-cs"/>
            </a:rPr>
            <a:t>　類似団体と比較しても中位ではあるものの、今後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会計年度任用職員の</a:t>
          </a:r>
          <a:r>
            <a:rPr kumimoji="1" lang="ja-JP" altLang="en-US" sz="1100">
              <a:solidFill>
                <a:schemeClr val="dk1"/>
              </a:solidFill>
              <a:effectLst/>
              <a:latin typeface="+mn-lt"/>
              <a:ea typeface="+mn-ea"/>
              <a:cs typeface="+mn-cs"/>
            </a:rPr>
            <a:t>単価</a:t>
          </a:r>
          <a:r>
            <a:rPr kumimoji="1" lang="ja-JP" altLang="ja-JP" sz="1100">
              <a:solidFill>
                <a:schemeClr val="dk1"/>
              </a:solidFill>
              <a:effectLst/>
              <a:latin typeface="+mn-lt"/>
              <a:ea typeface="+mn-ea"/>
              <a:cs typeface="+mn-cs"/>
            </a:rPr>
            <a:t>増などにより悪化していくことが推測されるため、引き続き、計画に基づく採用等により、職員数の削減及び総人件費の削減に努める。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ポイントの増となった。要因としては、分子である歳出決算額が</a:t>
          </a:r>
          <a:r>
            <a:rPr kumimoji="1" lang="ja-JP" altLang="en-US" sz="1100">
              <a:solidFill>
                <a:schemeClr val="dk1"/>
              </a:solidFill>
              <a:effectLst/>
              <a:latin typeface="+mn-lt"/>
              <a:ea typeface="+mn-ea"/>
              <a:cs typeface="+mn-cs"/>
            </a:rPr>
            <a:t>物価高騰・人件費の増により、委託料等が</a:t>
          </a:r>
          <a:r>
            <a:rPr kumimoji="1" lang="ja-JP" altLang="ja-JP" sz="1100">
              <a:solidFill>
                <a:schemeClr val="dk1"/>
              </a:solidFill>
              <a:effectLst/>
              <a:latin typeface="+mn-lt"/>
              <a:ea typeface="+mn-ea"/>
              <a:cs typeface="+mn-cs"/>
            </a:rPr>
            <a:t>増となっていること</a:t>
          </a:r>
          <a:r>
            <a:rPr kumimoji="1" lang="ja-JP" altLang="en-US" sz="1100">
              <a:solidFill>
                <a:schemeClr val="dk1"/>
              </a:solidFill>
              <a:effectLst/>
              <a:latin typeface="+mn-lt"/>
              <a:ea typeface="+mn-ea"/>
              <a:cs typeface="+mn-cs"/>
            </a:rPr>
            <a:t>があげられる。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依然として類似団体と比べても高い数値となっている。経常的な電算システム等の保守委託が占める割合が大きく、今後</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等により委託料の増が懸念されることから、見直しも含め引き続き経常経費の削減に努める。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67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75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xdr:rowOff>
    </xdr:from>
    <xdr:to>
      <xdr:col>74</xdr:col>
      <xdr:colOff>31750</xdr:colOff>
      <xdr:row>16</xdr:row>
      <xdr:rowOff>116840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20</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826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45720</xdr:rowOff>
    </xdr:from>
    <xdr:to>
      <xdr:col>65</xdr:col>
      <xdr:colOff>53975</xdr:colOff>
      <xdr:row>20</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障害者自立支援給付費の増</a:t>
          </a:r>
          <a:r>
            <a:rPr kumimoji="1" lang="ja-JP" altLang="ja-JP" sz="1100">
              <a:solidFill>
                <a:schemeClr val="dk1"/>
              </a:solidFill>
              <a:effectLst/>
              <a:latin typeface="+mn-lt"/>
              <a:ea typeface="+mn-ea"/>
              <a:cs typeface="+mn-cs"/>
            </a:rPr>
            <a:t>が主な要因となっている。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類似団体と比較しても良好な数値であるものの、年々、障害者介護・訓練給付費をはじめとした障害者福祉費は増加しており、今後も社会保障費の伸びが見込まれ、予防事業に力を注ぐ必要がある。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ポイント増加し、類似団体と比較しても</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平均数値であった。</a:t>
          </a:r>
          <a:r>
            <a:rPr kumimoji="1" lang="ja-JP" altLang="en-US" sz="1100">
              <a:solidFill>
                <a:schemeClr val="dk1"/>
              </a:solidFill>
              <a:effectLst/>
              <a:latin typeface="+mn-lt"/>
              <a:ea typeface="+mn-ea"/>
              <a:cs typeface="+mn-cs"/>
            </a:rPr>
            <a:t>増加の要因としては国民健康保険</a:t>
          </a:r>
          <a:r>
            <a:rPr kumimoji="1" lang="ja-JP" altLang="ja-JP" sz="1100">
              <a:solidFill>
                <a:schemeClr val="dk1"/>
              </a:solidFill>
              <a:effectLst/>
              <a:latin typeface="+mn-lt"/>
              <a:ea typeface="+mn-ea"/>
              <a:cs typeface="+mn-cs"/>
            </a:rPr>
            <a:t>特別会計への繰出金が</a:t>
          </a:r>
          <a:r>
            <a:rPr kumimoji="1" lang="ja-JP" altLang="en-US" sz="1100">
              <a:solidFill>
                <a:schemeClr val="dk1"/>
              </a:solidFill>
              <a:effectLst/>
              <a:latin typeface="+mn-lt"/>
              <a:ea typeface="+mn-ea"/>
              <a:cs typeface="+mn-cs"/>
            </a:rPr>
            <a:t>事務経費の増</a:t>
          </a:r>
          <a:r>
            <a:rPr kumimoji="1" lang="ja-JP" altLang="ja-JP" sz="1100">
              <a:solidFill>
                <a:schemeClr val="dk1"/>
              </a:solidFill>
              <a:effectLst/>
              <a:latin typeface="+mn-lt"/>
              <a:ea typeface="+mn-ea"/>
              <a:cs typeface="+mn-cs"/>
            </a:rPr>
            <a:t>により増額となったことが要因である。特別会計における繰出金は、水道特別会計への災害復旧事業に係る償還金に係る基準外の繰出を除いて、いずれも法定内での繰出しである。今後においても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99568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82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117856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05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20845</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ポイント増加となった。類似団体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ポイント低い状況にある。</a:t>
          </a:r>
          <a:r>
            <a:rPr kumimoji="1" lang="ja-JP" altLang="en-US" sz="1100">
              <a:solidFill>
                <a:schemeClr val="dk1"/>
              </a:solidFill>
              <a:effectLst/>
              <a:latin typeface="+mn-lt"/>
              <a:ea typeface="+mn-ea"/>
              <a:cs typeface="+mn-cs"/>
            </a:rPr>
            <a:t>増加の要因としては、</a:t>
          </a:r>
          <a:r>
            <a:rPr kumimoji="1" lang="ja-JP" altLang="ja-JP" sz="1100">
              <a:solidFill>
                <a:schemeClr val="dk1"/>
              </a:solidFill>
              <a:effectLst/>
              <a:latin typeface="+mn-lt"/>
              <a:ea typeface="+mn-ea"/>
              <a:cs typeface="+mn-cs"/>
            </a:rPr>
            <a:t>一部事務組合の施設老朽化に伴う負担金の増</a:t>
          </a:r>
          <a:r>
            <a:rPr kumimoji="1" lang="ja-JP" altLang="en-US" sz="1100">
              <a:solidFill>
                <a:schemeClr val="dk1"/>
              </a:solidFill>
              <a:effectLst/>
              <a:latin typeface="+mn-lt"/>
              <a:ea typeface="+mn-ea"/>
              <a:cs typeface="+mn-cs"/>
            </a:rPr>
            <a:t>が主な要因であるが、</a:t>
          </a:r>
          <a:r>
            <a:rPr kumimoji="1" lang="ja-JP" altLang="ja-JP" sz="1100">
              <a:solidFill>
                <a:schemeClr val="dk1"/>
              </a:solidFill>
              <a:effectLst/>
              <a:latin typeface="+mn-lt"/>
              <a:ea typeface="+mn-ea"/>
              <a:cs typeface="+mn-cs"/>
            </a:rPr>
            <a:t>今後についても、</a:t>
          </a:r>
          <a:r>
            <a:rPr kumimoji="1" lang="ja-JP" altLang="en-US" sz="1100">
              <a:solidFill>
                <a:schemeClr val="dk1"/>
              </a:solidFill>
              <a:effectLst/>
              <a:latin typeface="+mn-lt"/>
              <a:ea typeface="+mn-ea"/>
              <a:cs typeface="+mn-cs"/>
            </a:rPr>
            <a:t>同様の要因で</a:t>
          </a:r>
          <a:r>
            <a:rPr kumimoji="1" lang="ja-JP" altLang="ja-JP" sz="1100">
              <a:solidFill>
                <a:schemeClr val="dk1"/>
              </a:solidFill>
              <a:effectLst/>
              <a:latin typeface="+mn-lt"/>
              <a:ea typeface="+mn-ea"/>
              <a:cs typeface="+mn-cs"/>
            </a:rPr>
            <a:t>負担金の増などが見込まれることから、適宜補助・交付金についても見直しを行い、削減に努める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136144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大きな償還の終了はないが、多数の償還が終了することによる減となった。</a:t>
          </a:r>
          <a:r>
            <a:rPr kumimoji="1" lang="ja-JP" altLang="ja-JP" sz="1100">
              <a:solidFill>
                <a:schemeClr val="dk1"/>
              </a:solidFill>
              <a:effectLst/>
              <a:latin typeface="+mn-lt"/>
              <a:ea typeface="+mn-ea"/>
              <a:cs typeface="+mn-cs"/>
            </a:rPr>
            <a:t>一旦ピークは過ぎたものの、今後災害復旧事業等での起債が増えるため、プライマリーバランス等を考慮した財政運営を行う必要がある。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77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343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ポイント増加しており、類似団体と比較しても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ポイント高い状況にある。主な要因としては、物件費であり、事業の見直し等を行い、経常経費の削減に努める。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0200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9331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76</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331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56615"/>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16273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109999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117073</xdr:rowOff>
    </xdr:from>
    <xdr:to>
      <xdr:col>29</xdr:col>
      <xdr:colOff>127000</xdr:colOff>
      <xdr:row>18</xdr:row>
      <xdr:rowOff>2059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79348"/>
          <a:ext cx="647700" cy="5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2059</xdr:rowOff>
    </xdr:from>
    <xdr:to>
      <xdr:col>26</xdr:col>
      <xdr:colOff>50800</xdr:colOff>
      <xdr:row>18</xdr:row>
      <xdr:rowOff>38325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5784"/>
          <a:ext cx="698500" cy="3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38325</xdr:rowOff>
    </xdr:from>
    <xdr:to>
      <xdr:col>22</xdr:col>
      <xdr:colOff>114300</xdr:colOff>
      <xdr:row>18</xdr:row>
      <xdr:rowOff>41091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72050"/>
          <a:ext cx="698500" cy="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41091</xdr:rowOff>
    </xdr:from>
    <xdr:to>
      <xdr:col>18</xdr:col>
      <xdr:colOff>177800</xdr:colOff>
      <xdr:row>18</xdr:row>
      <xdr:rowOff>74722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74816"/>
          <a:ext cx="698500" cy="33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66273</xdr:rowOff>
    </xdr:from>
    <xdr:to>
      <xdr:col>29</xdr:col>
      <xdr:colOff>177800</xdr:colOff>
      <xdr:row>17</xdr:row>
      <xdr:rowOff>167873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38350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0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122709</xdr:rowOff>
    </xdr:from>
    <xdr:to>
      <xdr:col>26</xdr:col>
      <xdr:colOff>101600</xdr:colOff>
      <xdr:row>18</xdr:row>
      <xdr:rowOff>52859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4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71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158975</xdr:rowOff>
    </xdr:from>
    <xdr:to>
      <xdr:col>22</xdr:col>
      <xdr:colOff>165100</xdr:colOff>
      <xdr:row>18</xdr:row>
      <xdr:rowOff>89125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161741</xdr:rowOff>
    </xdr:from>
    <xdr:to>
      <xdr:col>19</xdr:col>
      <xdr:colOff>38100</xdr:colOff>
      <xdr:row>18</xdr:row>
      <xdr:rowOff>91891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76668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23922</xdr:rowOff>
    </xdr:from>
    <xdr:to>
      <xdr:col>15</xdr:col>
      <xdr:colOff>101600</xdr:colOff>
      <xdr:row>18</xdr:row>
      <xdr:rowOff>125522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110299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118215</xdr:rowOff>
    </xdr:from>
    <xdr:to>
      <xdr:col>29</xdr:col>
      <xdr:colOff>127000</xdr:colOff>
      <xdr:row>37</xdr:row>
      <xdr:rowOff>145614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2915"/>
          <a:ext cx="647700" cy="2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145614</xdr:rowOff>
    </xdr:from>
    <xdr:to>
      <xdr:col>26</xdr:col>
      <xdr:colOff>50800</xdr:colOff>
      <xdr:row>37</xdr:row>
      <xdr:rowOff>148962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0314"/>
          <a:ext cx="698500" cy="3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148962</xdr:rowOff>
    </xdr:from>
    <xdr:to>
      <xdr:col>22</xdr:col>
      <xdr:colOff>114300</xdr:colOff>
      <xdr:row>37</xdr:row>
      <xdr:rowOff>172214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73662"/>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132911</xdr:rowOff>
    </xdr:from>
    <xdr:to>
      <xdr:col>18</xdr:col>
      <xdr:colOff>177800</xdr:colOff>
      <xdr:row>37</xdr:row>
      <xdr:rowOff>172214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7611"/>
          <a:ext cx="698500" cy="3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67415</xdr:rowOff>
    </xdr:from>
    <xdr:to>
      <xdr:col>29</xdr:col>
      <xdr:colOff>177800</xdr:colOff>
      <xdr:row>37</xdr:row>
      <xdr:rowOff>169015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2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39492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94814</xdr:rowOff>
    </xdr:from>
    <xdr:to>
      <xdr:col>26</xdr:col>
      <xdr:colOff>101600</xdr:colOff>
      <xdr:row>37</xdr:row>
      <xdr:rowOff>196414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1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181191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98162</xdr:rowOff>
    </xdr:from>
    <xdr:to>
      <xdr:col>22</xdr:col>
      <xdr:colOff>165100</xdr:colOff>
      <xdr:row>37</xdr:row>
      <xdr:rowOff>199762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184539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121414</xdr:rowOff>
    </xdr:from>
    <xdr:to>
      <xdr:col>19</xdr:col>
      <xdr:colOff>38100</xdr:colOff>
      <xdr:row>37</xdr:row>
      <xdr:rowOff>223014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4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207791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82111</xdr:rowOff>
    </xdr:from>
    <xdr:to>
      <xdr:col>15</xdr:col>
      <xdr:colOff>101600</xdr:colOff>
      <xdr:row>37</xdr:row>
      <xdr:rowOff>183711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168488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34624</xdr:rowOff>
    </xdr:from>
    <xdr:to>
      <xdr:col>24</xdr:col>
      <xdr:colOff>63500</xdr:colOff>
      <xdr:row>36</xdr:row>
      <xdr:rowOff>78167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0682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78167</xdr:rowOff>
    </xdr:from>
    <xdr:to>
      <xdr:col>19</xdr:col>
      <xdr:colOff>177800</xdr:colOff>
      <xdr:row>36</xdr:row>
      <xdr:rowOff>121183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50367"/>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121183</xdr:rowOff>
    </xdr:from>
    <xdr:to>
      <xdr:col>15</xdr:col>
      <xdr:colOff>50800</xdr:colOff>
      <xdr:row>36</xdr:row>
      <xdr:rowOff>129944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93383"/>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129944</xdr:rowOff>
    </xdr:from>
    <xdr:to>
      <xdr:col>10</xdr:col>
      <xdr:colOff>114300</xdr:colOff>
      <xdr:row>37</xdr:row>
      <xdr:rowOff>69537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02144"/>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155274</xdr:rowOff>
    </xdr:from>
    <xdr:to>
      <xdr:col>24</xdr:col>
      <xdr:colOff>114300</xdr:colOff>
      <xdr:row>36</xdr:row>
      <xdr:rowOff>85424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133701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3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27367</xdr:rowOff>
    </xdr:from>
    <xdr:to>
      <xdr:col>20</xdr:col>
      <xdr:colOff>38100</xdr:colOff>
      <xdr:row>36</xdr:row>
      <xdr:rowOff>128967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120094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9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70383</xdr:rowOff>
    </xdr:from>
    <xdr:to>
      <xdr:col>15</xdr:col>
      <xdr:colOff>101600</xdr:colOff>
      <xdr:row>37</xdr:row>
      <xdr:rowOff>533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163110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79144</xdr:rowOff>
    </xdr:from>
    <xdr:to>
      <xdr:col>10</xdr:col>
      <xdr:colOff>165100</xdr:colOff>
      <xdr:row>37</xdr:row>
      <xdr:rowOff>9294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4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18737</xdr:rowOff>
    </xdr:from>
    <xdr:to>
      <xdr:col>6</xdr:col>
      <xdr:colOff>38100</xdr:colOff>
      <xdr:row>37</xdr:row>
      <xdr:rowOff>120337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111464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43033</xdr:rowOff>
    </xdr:from>
    <xdr:to>
      <xdr:col>24</xdr:col>
      <xdr:colOff>63500</xdr:colOff>
      <xdr:row>57</xdr:row>
      <xdr:rowOff>127565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15683"/>
          <a:ext cx="838200" cy="8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65458</xdr:rowOff>
    </xdr:from>
    <xdr:to>
      <xdr:col>19</xdr:col>
      <xdr:colOff>177800</xdr:colOff>
      <xdr:row>57</xdr:row>
      <xdr:rowOff>127565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38108"/>
          <a:ext cx="889000" cy="6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65458</xdr:rowOff>
    </xdr:from>
    <xdr:to>
      <xdr:col>15</xdr:col>
      <xdr:colOff>50800</xdr:colOff>
      <xdr:row>57</xdr:row>
      <xdr:rowOff>106496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8108"/>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106496</xdr:rowOff>
    </xdr:from>
    <xdr:to>
      <xdr:col>10</xdr:col>
      <xdr:colOff>114300</xdr:colOff>
      <xdr:row>57</xdr:row>
      <xdr:rowOff>140756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9146"/>
          <a:ext cx="88900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163683</xdr:rowOff>
    </xdr:from>
    <xdr:to>
      <xdr:col>24</xdr:col>
      <xdr:colOff>114300</xdr:colOff>
      <xdr:row>57</xdr:row>
      <xdr:rowOff>93833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15110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76765</xdr:rowOff>
    </xdr:from>
    <xdr:to>
      <xdr:col>20</xdr:col>
      <xdr:colOff>38100</xdr:colOff>
      <xdr:row>58</xdr:row>
      <xdr:rowOff>6915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169492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4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14658</xdr:rowOff>
    </xdr:from>
    <xdr:to>
      <xdr:col>15</xdr:col>
      <xdr:colOff>101600</xdr:colOff>
      <xdr:row>57</xdr:row>
      <xdr:rowOff>116258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132785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6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55696</xdr:rowOff>
    </xdr:from>
    <xdr:to>
      <xdr:col>10</xdr:col>
      <xdr:colOff>165100</xdr:colOff>
      <xdr:row>57</xdr:row>
      <xdr:rowOff>157296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0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89956</xdr:rowOff>
    </xdr:from>
    <xdr:to>
      <xdr:col>6</xdr:col>
      <xdr:colOff>38100</xdr:colOff>
      <xdr:row>58</xdr:row>
      <xdr:rowOff>20106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36633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124040</xdr:rowOff>
    </xdr:from>
    <xdr:to>
      <xdr:col>24</xdr:col>
      <xdr:colOff>63500</xdr:colOff>
      <xdr:row>78</xdr:row>
      <xdr:rowOff>145338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97140"/>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145338</xdr:rowOff>
    </xdr:from>
    <xdr:to>
      <xdr:col>19</xdr:col>
      <xdr:colOff>177800</xdr:colOff>
      <xdr:row>78</xdr:row>
      <xdr:rowOff>158674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1843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158674</xdr:rowOff>
    </xdr:from>
    <xdr:to>
      <xdr:col>15</xdr:col>
      <xdr:colOff>50800</xdr:colOff>
      <xdr:row>78</xdr:row>
      <xdr:rowOff>161703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3177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161703</xdr:rowOff>
    </xdr:from>
    <xdr:to>
      <xdr:col>10</xdr:col>
      <xdr:colOff>114300</xdr:colOff>
      <xdr:row>78</xdr:row>
      <xdr:rowOff>162883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34803"/>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73240</xdr:rowOff>
    </xdr:from>
    <xdr:to>
      <xdr:col>24</xdr:col>
      <xdr:colOff>114300</xdr:colOff>
      <xdr:row>79</xdr:row>
      <xdr:rowOff>3390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159617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94538</xdr:rowOff>
    </xdr:from>
    <xdr:to>
      <xdr:col>20</xdr:col>
      <xdr:colOff>38100</xdr:colOff>
      <xdr:row>79</xdr:row>
      <xdr:rowOff>24688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15815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107874</xdr:rowOff>
    </xdr:from>
    <xdr:to>
      <xdr:col>15</xdr:col>
      <xdr:colOff>101600</xdr:colOff>
      <xdr:row>79</xdr:row>
      <xdr:rowOff>38024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29151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110903</xdr:rowOff>
    </xdr:from>
    <xdr:to>
      <xdr:col>10</xdr:col>
      <xdr:colOff>165100</xdr:colOff>
      <xdr:row>79</xdr:row>
      <xdr:rowOff>41053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32180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112083</xdr:rowOff>
    </xdr:from>
    <xdr:to>
      <xdr:col>6</xdr:col>
      <xdr:colOff>38100</xdr:colOff>
      <xdr:row>79</xdr:row>
      <xdr:rowOff>42233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33360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160703</xdr:rowOff>
    </xdr:from>
    <xdr:to>
      <xdr:col>24</xdr:col>
      <xdr:colOff>63500</xdr:colOff>
      <xdr:row>97</xdr:row>
      <xdr:rowOff>119517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9903"/>
          <a:ext cx="838200" cy="1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127109</xdr:rowOff>
    </xdr:from>
    <xdr:to>
      <xdr:col>19</xdr:col>
      <xdr:colOff>177800</xdr:colOff>
      <xdr:row>97</xdr:row>
      <xdr:rowOff>119517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86309"/>
          <a:ext cx="889000" cy="16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127109</xdr:rowOff>
    </xdr:from>
    <xdr:to>
      <xdr:col>15</xdr:col>
      <xdr:colOff>50800</xdr:colOff>
      <xdr:row>98</xdr:row>
      <xdr:rowOff>48413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86309"/>
          <a:ext cx="889000" cy="2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48413</xdr:rowOff>
    </xdr:from>
    <xdr:to>
      <xdr:col>10</xdr:col>
      <xdr:colOff>114300</xdr:colOff>
      <xdr:row>98</xdr:row>
      <xdr:rowOff>64567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051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109903</xdr:rowOff>
    </xdr:from>
    <xdr:to>
      <xdr:col>24</xdr:col>
      <xdr:colOff>114300</xdr:colOff>
      <xdr:row>97</xdr:row>
      <xdr:rowOff>40053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88330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68717</xdr:rowOff>
    </xdr:from>
    <xdr:to>
      <xdr:col>20</xdr:col>
      <xdr:colOff>38100</xdr:colOff>
      <xdr:row>97</xdr:row>
      <xdr:rowOff>170317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161444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76309</xdr:rowOff>
    </xdr:from>
    <xdr:to>
      <xdr:col>15</xdr:col>
      <xdr:colOff>101600</xdr:colOff>
      <xdr:row>97</xdr:row>
      <xdr:rowOff>6459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169036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169063</xdr:rowOff>
    </xdr:from>
    <xdr:to>
      <xdr:col>10</xdr:col>
      <xdr:colOff>165100</xdr:colOff>
      <xdr:row>98</xdr:row>
      <xdr:rowOff>99213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90340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13767</xdr:rowOff>
    </xdr:from>
    <xdr:to>
      <xdr:col>6</xdr:col>
      <xdr:colOff>38100</xdr:colOff>
      <xdr:row>98</xdr:row>
      <xdr:rowOff>115367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106494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26255</xdr:rowOff>
    </xdr:from>
    <xdr:to>
      <xdr:col>55</xdr:col>
      <xdr:colOff>0</xdr:colOff>
      <xdr:row>37</xdr:row>
      <xdr:rowOff>37239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69905"/>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37239</xdr:rowOff>
    </xdr:from>
    <xdr:to>
      <xdr:col>50</xdr:col>
      <xdr:colOff>114300</xdr:colOff>
      <xdr:row>37</xdr:row>
      <xdr:rowOff>70274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80889"/>
          <a:ext cx="889000" cy="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168759</xdr:rowOff>
    </xdr:from>
    <xdr:to>
      <xdr:col>45</xdr:col>
      <xdr:colOff>177800</xdr:colOff>
      <xdr:row>37</xdr:row>
      <xdr:rowOff>70274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69509"/>
          <a:ext cx="889000" cy="2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168759</xdr:rowOff>
    </xdr:from>
    <xdr:to>
      <xdr:col>41</xdr:col>
      <xdr:colOff>50800</xdr:colOff>
      <xdr:row>37</xdr:row>
      <xdr:rowOff>104155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69509"/>
          <a:ext cx="889000" cy="2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146905</xdr:rowOff>
    </xdr:from>
    <xdr:to>
      <xdr:col>55</xdr:col>
      <xdr:colOff>50800</xdr:colOff>
      <xdr:row>37</xdr:row>
      <xdr:rowOff>77055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61832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157889</xdr:rowOff>
    </xdr:from>
    <xdr:to>
      <xdr:col>50</xdr:col>
      <xdr:colOff>165100</xdr:colOff>
      <xdr:row>37</xdr:row>
      <xdr:rowOff>88039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79166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19474</xdr:rowOff>
    </xdr:from>
    <xdr:to>
      <xdr:col>46</xdr:col>
      <xdr:colOff>38100</xdr:colOff>
      <xdr:row>37</xdr:row>
      <xdr:rowOff>121074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112201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117959</xdr:rowOff>
    </xdr:from>
    <xdr:to>
      <xdr:col>41</xdr:col>
      <xdr:colOff>101600</xdr:colOff>
      <xdr:row>36</xdr:row>
      <xdr:rowOff>48109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1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39236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53355</xdr:rowOff>
    </xdr:from>
    <xdr:to>
      <xdr:col>36</xdr:col>
      <xdr:colOff>165100</xdr:colOff>
      <xdr:row>37</xdr:row>
      <xdr:rowOff>154955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146082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102761</xdr:rowOff>
    </xdr:from>
    <xdr:to>
      <xdr:col>55</xdr:col>
      <xdr:colOff>0</xdr:colOff>
      <xdr:row>57</xdr:row>
      <xdr:rowOff>150393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75411"/>
          <a:ext cx="8382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165460</xdr:rowOff>
    </xdr:from>
    <xdr:to>
      <xdr:col>50</xdr:col>
      <xdr:colOff>114300</xdr:colOff>
      <xdr:row>57</xdr:row>
      <xdr:rowOff>102761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66660"/>
          <a:ext cx="889000" cy="10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165460</xdr:rowOff>
    </xdr:from>
    <xdr:to>
      <xdr:col>45</xdr:col>
      <xdr:colOff>177800</xdr:colOff>
      <xdr:row>58</xdr:row>
      <xdr:rowOff>40213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6660"/>
          <a:ext cx="889000" cy="2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160894</xdr:rowOff>
    </xdr:from>
    <xdr:to>
      <xdr:col>41</xdr:col>
      <xdr:colOff>50800</xdr:colOff>
      <xdr:row>58</xdr:row>
      <xdr:rowOff>40213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33544"/>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99593</xdr:rowOff>
    </xdr:from>
    <xdr:to>
      <xdr:col>55</xdr:col>
      <xdr:colOff>50800</xdr:colOff>
      <xdr:row>58</xdr:row>
      <xdr:rowOff>29743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78020</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5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51961</xdr:rowOff>
    </xdr:from>
    <xdr:to>
      <xdr:col>50</xdr:col>
      <xdr:colOff>165100</xdr:colOff>
      <xdr:row>57</xdr:row>
      <xdr:rowOff>153561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144688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1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114660</xdr:rowOff>
    </xdr:from>
    <xdr:to>
      <xdr:col>46</xdr:col>
      <xdr:colOff>38100</xdr:colOff>
      <xdr:row>57</xdr:row>
      <xdr:rowOff>44810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35937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160863</xdr:rowOff>
    </xdr:from>
    <xdr:to>
      <xdr:col>41</xdr:col>
      <xdr:colOff>101600</xdr:colOff>
      <xdr:row>58</xdr:row>
      <xdr:rowOff>91013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82140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110094</xdr:rowOff>
    </xdr:from>
    <xdr:to>
      <xdr:col>36</xdr:col>
      <xdr:colOff>165100</xdr:colOff>
      <xdr:row>58</xdr:row>
      <xdr:rowOff>40244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31371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9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100020</xdr:rowOff>
    </xdr:from>
    <xdr:to>
      <xdr:col>55</xdr:col>
      <xdr:colOff>0</xdr:colOff>
      <xdr:row>78</xdr:row>
      <xdr:rowOff>100682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73120"/>
          <a:ext cx="8382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78276</xdr:rowOff>
    </xdr:from>
    <xdr:to>
      <xdr:col>50</xdr:col>
      <xdr:colOff>114300</xdr:colOff>
      <xdr:row>78</xdr:row>
      <xdr:rowOff>100020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51376"/>
          <a:ext cx="8890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71755</xdr:rowOff>
    </xdr:from>
    <xdr:to>
      <xdr:col>45</xdr:col>
      <xdr:colOff>177800</xdr:colOff>
      <xdr:row>78</xdr:row>
      <xdr:rowOff>78276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44855"/>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20709</xdr:rowOff>
    </xdr:from>
    <xdr:to>
      <xdr:col>41</xdr:col>
      <xdr:colOff>50800</xdr:colOff>
      <xdr:row>78</xdr:row>
      <xdr:rowOff>71755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93809"/>
          <a:ext cx="889000" cy="5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49882</xdr:rowOff>
    </xdr:from>
    <xdr:to>
      <xdr:col>55</xdr:col>
      <xdr:colOff>50800</xdr:colOff>
      <xdr:row>78</xdr:row>
      <xdr:rowOff>151482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136259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49220</xdr:rowOff>
    </xdr:from>
    <xdr:to>
      <xdr:col>50</xdr:col>
      <xdr:colOff>165100</xdr:colOff>
      <xdr:row>78</xdr:row>
      <xdr:rowOff>150820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141947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27476</xdr:rowOff>
    </xdr:from>
    <xdr:to>
      <xdr:col>46</xdr:col>
      <xdr:colOff>38100</xdr:colOff>
      <xdr:row>78</xdr:row>
      <xdr:rowOff>129076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120203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20955</xdr:rowOff>
    </xdr:from>
    <xdr:to>
      <xdr:col>41</xdr:col>
      <xdr:colOff>101600</xdr:colOff>
      <xdr:row>78</xdr:row>
      <xdr:rowOff>122555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113682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141359</xdr:rowOff>
    </xdr:from>
    <xdr:to>
      <xdr:col>36</xdr:col>
      <xdr:colOff>165100</xdr:colOff>
      <xdr:row>78</xdr:row>
      <xdr:rowOff>71509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62636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xdr:rowOff>
    </xdr:from>
    <xdr:to>
      <xdr:col>55</xdr:col>
      <xdr:colOff>0</xdr:colOff>
      <xdr:row>97</xdr:row>
      <xdr:rowOff>71813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32310"/>
          <a:ext cx="838200" cy="7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23651</xdr:rowOff>
    </xdr:from>
    <xdr:to>
      <xdr:col>50</xdr:col>
      <xdr:colOff>114300</xdr:colOff>
      <xdr:row>97</xdr:row>
      <xdr:rowOff>1660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82851"/>
          <a:ext cx="889000" cy="1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23651</xdr:rowOff>
    </xdr:from>
    <xdr:to>
      <xdr:col>45</xdr:col>
      <xdr:colOff>177800</xdr:colOff>
      <xdr:row>98</xdr:row>
      <xdr:rowOff>16659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82851"/>
          <a:ext cx="889000" cy="3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128560</xdr:rowOff>
    </xdr:from>
    <xdr:to>
      <xdr:col>41</xdr:col>
      <xdr:colOff>50800</xdr:colOff>
      <xdr:row>98</xdr:row>
      <xdr:rowOff>16659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59210"/>
          <a:ext cx="8890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21013</xdr:rowOff>
    </xdr:from>
    <xdr:to>
      <xdr:col>55</xdr:col>
      <xdr:colOff>50800</xdr:colOff>
      <xdr:row>97</xdr:row>
      <xdr:rowOff>122613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170890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3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122310</xdr:rowOff>
    </xdr:from>
    <xdr:to>
      <xdr:col>50</xdr:col>
      <xdr:colOff>165100</xdr:colOff>
      <xdr:row>97</xdr:row>
      <xdr:rowOff>52460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43587</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39795" y="166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144301</xdr:rowOff>
    </xdr:from>
    <xdr:to>
      <xdr:col>46</xdr:col>
      <xdr:colOff>38100</xdr:colOff>
      <xdr:row>96</xdr:row>
      <xdr:rowOff>74451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90978</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20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137309</xdr:rowOff>
    </xdr:from>
    <xdr:to>
      <xdr:col>41</xdr:col>
      <xdr:colOff>101600</xdr:colOff>
      <xdr:row>98</xdr:row>
      <xdr:rowOff>67459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58586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6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77760</xdr:rowOff>
    </xdr:from>
    <xdr:to>
      <xdr:col>36</xdr:col>
      <xdr:colOff>165100</xdr:colOff>
      <xdr:row>98</xdr:row>
      <xdr:rowOff>7910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170487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43261</xdr:rowOff>
    </xdr:from>
    <xdr:to>
      <xdr:col>85</xdr:col>
      <xdr:colOff>127000</xdr:colOff>
      <xdr:row>33</xdr:row>
      <xdr:rowOff>137757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358211"/>
          <a:ext cx="838200" cy="4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137757</xdr:rowOff>
    </xdr:from>
    <xdr:to>
      <xdr:col>81</xdr:col>
      <xdr:colOff>50800</xdr:colOff>
      <xdr:row>35</xdr:row>
      <xdr:rowOff>7592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795607"/>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2189</xdr:rowOff>
    </xdr:from>
    <xdr:to>
      <xdr:col>76</xdr:col>
      <xdr:colOff>114300</xdr:colOff>
      <xdr:row>35</xdr:row>
      <xdr:rowOff>7592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02939"/>
          <a:ext cx="889000" cy="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153852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6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2189</xdr:rowOff>
    </xdr:from>
    <xdr:to>
      <xdr:col>71</xdr:col>
      <xdr:colOff>177800</xdr:colOff>
      <xdr:row>38</xdr:row>
      <xdr:rowOff>118052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002939"/>
          <a:ext cx="889000" cy="6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117619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163911</xdr:rowOff>
    </xdr:from>
    <xdr:to>
      <xdr:col>85</xdr:col>
      <xdr:colOff>177800</xdr:colOff>
      <xdr:row>31</xdr:row>
      <xdr:rowOff>94061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3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116938</xdr:rowOff>
    </xdr:from>
    <xdr:ext cx="599010"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2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86957</xdr:rowOff>
    </xdr:from>
    <xdr:to>
      <xdr:col>81</xdr:col>
      <xdr:colOff>101600</xdr:colOff>
      <xdr:row>34</xdr:row>
      <xdr:rowOff>17107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7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33634</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181795" y="55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128242</xdr:rowOff>
    </xdr:from>
    <xdr:to>
      <xdr:col>76</xdr:col>
      <xdr:colOff>165100</xdr:colOff>
      <xdr:row>35</xdr:row>
      <xdr:rowOff>58392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9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74919</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573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122839</xdr:rowOff>
    </xdr:from>
    <xdr:to>
      <xdr:col>72</xdr:col>
      <xdr:colOff>38100</xdr:colOff>
      <xdr:row>35</xdr:row>
      <xdr:rowOff>52989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9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69516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7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67252</xdr:rowOff>
    </xdr:from>
    <xdr:to>
      <xdr:col>67</xdr:col>
      <xdr:colOff>101600</xdr:colOff>
      <xdr:row>38</xdr:row>
      <xdr:rowOff>168852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159979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81685</xdr:rowOff>
    </xdr:from>
    <xdr:to>
      <xdr:col>85</xdr:col>
      <xdr:colOff>127000</xdr:colOff>
      <xdr:row>77</xdr:row>
      <xdr:rowOff>85883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83335"/>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85883</xdr:rowOff>
    </xdr:from>
    <xdr:to>
      <xdr:col>81</xdr:col>
      <xdr:colOff>50800</xdr:colOff>
      <xdr:row>77</xdr:row>
      <xdr:rowOff>94937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87533"/>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83841</xdr:rowOff>
    </xdr:from>
    <xdr:to>
      <xdr:col>76</xdr:col>
      <xdr:colOff>114300</xdr:colOff>
      <xdr:row>77</xdr:row>
      <xdr:rowOff>94937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85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71859</xdr:rowOff>
    </xdr:from>
    <xdr:to>
      <xdr:col>71</xdr:col>
      <xdr:colOff>177800</xdr:colOff>
      <xdr:row>77</xdr:row>
      <xdr:rowOff>83841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73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30885</xdr:rowOff>
    </xdr:from>
    <xdr:to>
      <xdr:col>85</xdr:col>
      <xdr:colOff>177800</xdr:colOff>
      <xdr:row>77</xdr:row>
      <xdr:rowOff>132485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9312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1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35083</xdr:rowOff>
    </xdr:from>
    <xdr:to>
      <xdr:col>81</xdr:col>
      <xdr:colOff>101600</xdr:colOff>
      <xdr:row>77</xdr:row>
      <xdr:rowOff>136683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127810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44137</xdr:rowOff>
    </xdr:from>
    <xdr:to>
      <xdr:col>76</xdr:col>
      <xdr:colOff>165100</xdr:colOff>
      <xdr:row>77</xdr:row>
      <xdr:rowOff>145737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136864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33041</xdr:rowOff>
    </xdr:from>
    <xdr:to>
      <xdr:col>72</xdr:col>
      <xdr:colOff>38100</xdr:colOff>
      <xdr:row>77</xdr:row>
      <xdr:rowOff>134641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125768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2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21059</xdr:rowOff>
    </xdr:from>
    <xdr:to>
      <xdr:col>67</xdr:col>
      <xdr:colOff>101600</xdr:colOff>
      <xdr:row>77</xdr:row>
      <xdr:rowOff>122659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113786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144622</xdr:rowOff>
    </xdr:from>
    <xdr:to>
      <xdr:col>85</xdr:col>
      <xdr:colOff>127000</xdr:colOff>
      <xdr:row>97</xdr:row>
      <xdr:rowOff>148256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75272"/>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144622</xdr:rowOff>
    </xdr:from>
    <xdr:to>
      <xdr:col>81</xdr:col>
      <xdr:colOff>50800</xdr:colOff>
      <xdr:row>98</xdr:row>
      <xdr:rowOff>41146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75272"/>
          <a:ext cx="889000" cy="6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41146</xdr:rowOff>
    </xdr:from>
    <xdr:to>
      <xdr:col>76</xdr:col>
      <xdr:colOff>114300</xdr:colOff>
      <xdr:row>98</xdr:row>
      <xdr:rowOff>90860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3246"/>
          <a:ext cx="889000" cy="4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41546</xdr:rowOff>
    </xdr:from>
    <xdr:to>
      <xdr:col>71</xdr:col>
      <xdr:colOff>177800</xdr:colOff>
      <xdr:row>98</xdr:row>
      <xdr:rowOff>90860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43646"/>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97456</xdr:rowOff>
    </xdr:from>
    <xdr:to>
      <xdr:col>85</xdr:col>
      <xdr:colOff>177800</xdr:colOff>
      <xdr:row>98</xdr:row>
      <xdr:rowOff>27606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75883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93822</xdr:rowOff>
    </xdr:from>
    <xdr:to>
      <xdr:col>81</xdr:col>
      <xdr:colOff>101600</xdr:colOff>
      <xdr:row>98</xdr:row>
      <xdr:rowOff>23972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15099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161796</xdr:rowOff>
    </xdr:from>
    <xdr:to>
      <xdr:col>76</xdr:col>
      <xdr:colOff>165100</xdr:colOff>
      <xdr:row>98</xdr:row>
      <xdr:rowOff>91946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83073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40060</xdr:rowOff>
    </xdr:from>
    <xdr:to>
      <xdr:col>72</xdr:col>
      <xdr:colOff>38100</xdr:colOff>
      <xdr:row>98</xdr:row>
      <xdr:rowOff>141660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132787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162196</xdr:rowOff>
    </xdr:from>
    <xdr:to>
      <xdr:col>67</xdr:col>
      <xdr:colOff>101600</xdr:colOff>
      <xdr:row>98</xdr:row>
      <xdr:rowOff>92346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83473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144463</xdr:rowOff>
    </xdr:from>
    <xdr:to>
      <xdr:col>116</xdr:col>
      <xdr:colOff>63500</xdr:colOff>
      <xdr:row>76</xdr:row>
      <xdr:rowOff>6167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3213"/>
          <a:ext cx="838200" cy="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6167</xdr:rowOff>
    </xdr:from>
    <xdr:to>
      <xdr:col>111</xdr:col>
      <xdr:colOff>177800</xdr:colOff>
      <xdr:row>76</xdr:row>
      <xdr:rowOff>32562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6367"/>
          <a:ext cx="889000" cy="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32502</xdr:rowOff>
    </xdr:from>
    <xdr:to>
      <xdr:col>107</xdr:col>
      <xdr:colOff>50800</xdr:colOff>
      <xdr:row>76</xdr:row>
      <xdr:rowOff>32562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62702"/>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32502</xdr:rowOff>
    </xdr:from>
    <xdr:to>
      <xdr:col>102</xdr:col>
      <xdr:colOff>114300</xdr:colOff>
      <xdr:row>76</xdr:row>
      <xdr:rowOff>53662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62702"/>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93663</xdr:rowOff>
    </xdr:from>
    <xdr:to>
      <xdr:col>116</xdr:col>
      <xdr:colOff>114300</xdr:colOff>
      <xdr:row>76</xdr:row>
      <xdr:rowOff>23813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72090</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126817</xdr:rowOff>
    </xdr:from>
    <xdr:to>
      <xdr:col>112</xdr:col>
      <xdr:colOff>38100</xdr:colOff>
      <xdr:row>76</xdr:row>
      <xdr:rowOff>56967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48094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153212</xdr:rowOff>
    </xdr:from>
    <xdr:to>
      <xdr:col>107</xdr:col>
      <xdr:colOff>101600</xdr:colOff>
      <xdr:row>76</xdr:row>
      <xdr:rowOff>83362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74489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0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153152</xdr:rowOff>
    </xdr:from>
    <xdr:to>
      <xdr:col>102</xdr:col>
      <xdr:colOff>165100</xdr:colOff>
      <xdr:row>76</xdr:row>
      <xdr:rowOff>83302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74429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2862</xdr:rowOff>
    </xdr:from>
    <xdr:to>
      <xdr:col>98</xdr:col>
      <xdr:colOff>38100</xdr:colOff>
      <xdr:row>76</xdr:row>
      <xdr:rowOff>104462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95589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1,084,774</a:t>
          </a:r>
          <a:r>
            <a:rPr kumimoji="1" lang="ja-JP" altLang="ja-JP" sz="1100">
              <a:solidFill>
                <a:schemeClr val="dk1"/>
              </a:solidFill>
              <a:effectLst/>
              <a:latin typeface="+mn-lt"/>
              <a:ea typeface="+mn-ea"/>
              <a:cs typeface="+mn-cs"/>
            </a:rPr>
            <a:t>円となっている。主要な構成項目である人件費は住民一人当たり</a:t>
          </a:r>
          <a:r>
            <a:rPr kumimoji="1" lang="en-US" altLang="ja-JP" sz="1100">
              <a:solidFill>
                <a:schemeClr val="dk1"/>
              </a:solidFill>
              <a:effectLst/>
              <a:latin typeface="+mn-lt"/>
              <a:ea typeface="+mn-ea"/>
              <a:cs typeface="+mn-cs"/>
            </a:rPr>
            <a:t>158,386</a:t>
          </a:r>
          <a:r>
            <a:rPr kumimoji="1" lang="ja-JP" altLang="ja-JP" sz="1100">
              <a:solidFill>
                <a:schemeClr val="dk1"/>
              </a:solidFill>
              <a:effectLst/>
              <a:latin typeface="+mn-lt"/>
              <a:ea typeface="+mn-ea"/>
              <a:cs typeface="+mn-cs"/>
            </a:rPr>
            <a:t>円、物件費は</a:t>
          </a:r>
          <a:r>
            <a:rPr kumimoji="1" lang="en-US" altLang="ja-JP" sz="1100">
              <a:solidFill>
                <a:schemeClr val="dk1"/>
              </a:solidFill>
              <a:effectLst/>
              <a:latin typeface="+mn-lt"/>
              <a:ea typeface="+mn-ea"/>
              <a:cs typeface="+mn-cs"/>
            </a:rPr>
            <a:t>190,372</a:t>
          </a:r>
          <a:r>
            <a:rPr kumimoji="1" lang="ja-JP" altLang="ja-JP" sz="1100">
              <a:solidFill>
                <a:schemeClr val="dk1"/>
              </a:solidFill>
              <a:effectLst/>
              <a:latin typeface="+mn-lt"/>
              <a:ea typeface="+mn-ea"/>
              <a:cs typeface="+mn-cs"/>
            </a:rPr>
            <a:t>円となっている。物件費は、</a:t>
          </a:r>
          <a:r>
            <a:rPr kumimoji="1" lang="ja-JP" altLang="en-US" sz="1100">
              <a:solidFill>
                <a:schemeClr val="dk1"/>
              </a:solidFill>
              <a:effectLst/>
              <a:latin typeface="+mn-lt"/>
              <a:ea typeface="+mn-ea"/>
              <a:cs typeface="+mn-cs"/>
            </a:rPr>
            <a:t>人口減少のなか</a:t>
          </a:r>
          <a:r>
            <a:rPr kumimoji="1" lang="ja-JP" altLang="ja-JP" sz="1100">
              <a:solidFill>
                <a:schemeClr val="dk1"/>
              </a:solidFill>
              <a:effectLst/>
              <a:latin typeface="+mn-lt"/>
              <a:ea typeface="+mn-ea"/>
              <a:cs typeface="+mn-cs"/>
            </a:rPr>
            <a:t>、経常的な電算システム等の保守委託</a:t>
          </a:r>
          <a:r>
            <a:rPr kumimoji="1" lang="ja-JP" altLang="en-US" sz="1100">
              <a:solidFill>
                <a:schemeClr val="dk1"/>
              </a:solidFill>
              <a:effectLst/>
              <a:latin typeface="+mn-lt"/>
              <a:ea typeface="+mn-ea"/>
              <a:cs typeface="+mn-cs"/>
            </a:rPr>
            <a:t>等が人件費の高騰により増大しており、</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も高</a:t>
          </a:r>
          <a:r>
            <a:rPr kumimoji="1" lang="ja-JP" altLang="ja-JP" sz="1100">
              <a:solidFill>
                <a:schemeClr val="dk1"/>
              </a:solidFill>
              <a:effectLst/>
              <a:latin typeface="+mn-lt"/>
              <a:ea typeface="+mn-ea"/>
              <a:cs typeface="+mn-cs"/>
            </a:rPr>
            <a:t>い状況となっ</a:t>
          </a:r>
          <a:r>
            <a:rPr kumimoji="1" lang="ja-JP" altLang="en-US" sz="1100">
              <a:solidFill>
                <a:schemeClr val="dk1"/>
              </a:solidFill>
              <a:effectLst/>
              <a:latin typeface="+mn-lt"/>
              <a:ea typeface="+mn-ea"/>
              <a:cs typeface="+mn-cs"/>
            </a:rPr>
            <a:t>ており、高い水準にあることから</a:t>
          </a:r>
          <a:r>
            <a:rPr kumimoji="1" lang="ja-JP" altLang="ja-JP" sz="1100">
              <a:solidFill>
                <a:schemeClr val="dk1"/>
              </a:solidFill>
              <a:effectLst/>
              <a:latin typeface="+mn-lt"/>
              <a:ea typeface="+mn-ea"/>
              <a:cs typeface="+mn-cs"/>
            </a:rPr>
            <a:t>注視していく必要がある。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、民間委託、</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機器の導入や電子化・システム化に伴う保守等により委託料が増大していくことが推測される。引き続き、事業の見直しを行うとともに徹底した歳出削減に努める。扶助費については、障害者自立支援給付費</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増大</a:t>
          </a:r>
          <a:r>
            <a:rPr kumimoji="1" lang="ja-JP" altLang="ja-JP" sz="1100">
              <a:solidFill>
                <a:schemeClr val="dk1"/>
              </a:solidFill>
              <a:effectLst/>
              <a:latin typeface="+mn-lt"/>
              <a:ea typeface="+mn-ea"/>
              <a:cs typeface="+mn-cs"/>
            </a:rPr>
            <a:t>している。また、災害復旧事業費は住民一人当たり</a:t>
          </a:r>
          <a:r>
            <a:rPr kumimoji="1" lang="en-US" altLang="ja-JP" sz="1100">
              <a:solidFill>
                <a:schemeClr val="dk1"/>
              </a:solidFill>
              <a:effectLst/>
              <a:latin typeface="+mn-lt"/>
              <a:ea typeface="+mn-ea"/>
              <a:cs typeface="+mn-cs"/>
            </a:rPr>
            <a:t>180,156</a:t>
          </a:r>
          <a:r>
            <a:rPr kumimoji="1" lang="ja-JP" altLang="ja-JP" sz="1100">
              <a:solidFill>
                <a:schemeClr val="dk1"/>
              </a:solidFill>
              <a:effectLst/>
              <a:latin typeface="+mn-lt"/>
              <a:ea typeface="+mn-ea"/>
              <a:cs typeface="+mn-cs"/>
            </a:rPr>
            <a:t>円となっており、類似団体と比較して一人当たりコストが高い状況になっている。これは、令和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に係るものであり、やむを得ないものである。完全復旧までは多くの費用を費やすことから、今まで以上に事業の選択と集中を行い、財政状況を勘案しながら、事業を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8,523
8,350
271.37
10,020,439
9,245,532
547,082
4,298,650
4,749,694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20066</xdr:rowOff>
    </xdr:from>
    <xdr:to>
      <xdr:col>24</xdr:col>
      <xdr:colOff>63500</xdr:colOff>
      <xdr:row>36</xdr:row>
      <xdr:rowOff>142621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2266"/>
          <a:ext cx="838200" cy="1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142621</xdr:rowOff>
    </xdr:from>
    <xdr:to>
      <xdr:col>19</xdr:col>
      <xdr:colOff>177800</xdr:colOff>
      <xdr:row>37</xdr:row>
      <xdr:rowOff>26289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4821"/>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13970</xdr:rowOff>
    </xdr:from>
    <xdr:to>
      <xdr:col>15</xdr:col>
      <xdr:colOff>50800</xdr:colOff>
      <xdr:row>37</xdr:row>
      <xdr:rowOff>26289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762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148209</xdr:rowOff>
    </xdr:from>
    <xdr:to>
      <xdr:col>10</xdr:col>
      <xdr:colOff>114300</xdr:colOff>
      <xdr:row>37</xdr:row>
      <xdr:rowOff>13970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409"/>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140716</xdr:rowOff>
    </xdr:from>
    <xdr:to>
      <xdr:col>24</xdr:col>
      <xdr:colOff>114300</xdr:colOff>
      <xdr:row>36</xdr:row>
      <xdr:rowOff>70866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119143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91821</xdr:rowOff>
    </xdr:from>
    <xdr:to>
      <xdr:col>20</xdr:col>
      <xdr:colOff>38100</xdr:colOff>
      <xdr:row>37</xdr:row>
      <xdr:rowOff>21971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146939</xdr:rowOff>
    </xdr:from>
    <xdr:to>
      <xdr:col>15</xdr:col>
      <xdr:colOff>101600</xdr:colOff>
      <xdr:row>37</xdr:row>
      <xdr:rowOff>77089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68216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97409</xdr:rowOff>
    </xdr:from>
    <xdr:to>
      <xdr:col>6</xdr:col>
      <xdr:colOff>38100</xdr:colOff>
      <xdr:row>37</xdr:row>
      <xdr:rowOff>27559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18686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81200</xdr:rowOff>
    </xdr:from>
    <xdr:to>
      <xdr:col>24</xdr:col>
      <xdr:colOff>63500</xdr:colOff>
      <xdr:row>57</xdr:row>
      <xdr:rowOff>102830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3850"/>
          <a:ext cx="8382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102830</xdr:rowOff>
    </xdr:from>
    <xdr:to>
      <xdr:col>19</xdr:col>
      <xdr:colOff>177800</xdr:colOff>
      <xdr:row>57</xdr:row>
      <xdr:rowOff>156316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5480"/>
          <a:ext cx="889000" cy="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22298</xdr:rowOff>
    </xdr:from>
    <xdr:to>
      <xdr:col>15</xdr:col>
      <xdr:colOff>50800</xdr:colOff>
      <xdr:row>57</xdr:row>
      <xdr:rowOff>156316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94948"/>
          <a:ext cx="889000" cy="1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22298</xdr:rowOff>
    </xdr:from>
    <xdr:to>
      <xdr:col>10</xdr:col>
      <xdr:colOff>114300</xdr:colOff>
      <xdr:row>57</xdr:row>
      <xdr:rowOff>161940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4948"/>
          <a:ext cx="889000" cy="1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30400</xdr:rowOff>
    </xdr:from>
    <xdr:to>
      <xdr:col>24</xdr:col>
      <xdr:colOff>114300</xdr:colOff>
      <xdr:row>57</xdr:row>
      <xdr:rowOff>132000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8827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52030</xdr:rowOff>
    </xdr:from>
    <xdr:to>
      <xdr:col>20</xdr:col>
      <xdr:colOff>38100</xdr:colOff>
      <xdr:row>57</xdr:row>
      <xdr:rowOff>153630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144757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1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105516</xdr:rowOff>
    </xdr:from>
    <xdr:to>
      <xdr:col>15</xdr:col>
      <xdr:colOff>101600</xdr:colOff>
      <xdr:row>58</xdr:row>
      <xdr:rowOff>35666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26793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142948</xdr:rowOff>
    </xdr:from>
    <xdr:to>
      <xdr:col>10</xdr:col>
      <xdr:colOff>165100</xdr:colOff>
      <xdr:row>57</xdr:row>
      <xdr:rowOff>73098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64225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111140</xdr:rowOff>
    </xdr:from>
    <xdr:to>
      <xdr:col>6</xdr:col>
      <xdr:colOff>38100</xdr:colOff>
      <xdr:row>58</xdr:row>
      <xdr:rowOff>41290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32417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103774</xdr:rowOff>
    </xdr:from>
    <xdr:to>
      <xdr:col>24</xdr:col>
      <xdr:colOff>63500</xdr:colOff>
      <xdr:row>76</xdr:row>
      <xdr:rowOff>62804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2524"/>
          <a:ext cx="838200" cy="1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128375</xdr:rowOff>
    </xdr:from>
    <xdr:to>
      <xdr:col>19</xdr:col>
      <xdr:colOff>177800</xdr:colOff>
      <xdr:row>76</xdr:row>
      <xdr:rowOff>62804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7125"/>
          <a:ext cx="889000" cy="1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128375</xdr:rowOff>
    </xdr:from>
    <xdr:to>
      <xdr:col>15</xdr:col>
      <xdr:colOff>50800</xdr:colOff>
      <xdr:row>76</xdr:row>
      <xdr:rowOff>96755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87125"/>
          <a:ext cx="889000" cy="1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96755</xdr:rowOff>
    </xdr:from>
    <xdr:to>
      <xdr:col>10</xdr:col>
      <xdr:colOff>114300</xdr:colOff>
      <xdr:row>76</xdr:row>
      <xdr:rowOff>153805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26955"/>
          <a:ext cx="889000" cy="5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52974</xdr:rowOff>
    </xdr:from>
    <xdr:to>
      <xdr:col>24</xdr:col>
      <xdr:colOff>114300</xdr:colOff>
      <xdr:row>75</xdr:row>
      <xdr:rowOff>154574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31401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12004</xdr:rowOff>
    </xdr:from>
    <xdr:to>
      <xdr:col>20</xdr:col>
      <xdr:colOff>38100</xdr:colOff>
      <xdr:row>76</xdr:row>
      <xdr:rowOff>113604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104731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77575</xdr:rowOff>
    </xdr:from>
    <xdr:to>
      <xdr:col>15</xdr:col>
      <xdr:colOff>101600</xdr:colOff>
      <xdr:row>76</xdr:row>
      <xdr:rowOff>7725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170302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45955</xdr:rowOff>
    </xdr:from>
    <xdr:to>
      <xdr:col>10</xdr:col>
      <xdr:colOff>165100</xdr:colOff>
      <xdr:row>76</xdr:row>
      <xdr:rowOff>147555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138682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6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103005</xdr:rowOff>
    </xdr:from>
    <xdr:to>
      <xdr:col>6</xdr:col>
      <xdr:colOff>38100</xdr:colOff>
      <xdr:row>77</xdr:row>
      <xdr:rowOff>33155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24282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103577</xdr:rowOff>
    </xdr:from>
    <xdr:to>
      <xdr:col>24</xdr:col>
      <xdr:colOff>63500</xdr:colOff>
      <xdr:row>97</xdr:row>
      <xdr:rowOff>126571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34227"/>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154722</xdr:rowOff>
    </xdr:from>
    <xdr:to>
      <xdr:col>19</xdr:col>
      <xdr:colOff>177800</xdr:colOff>
      <xdr:row>97</xdr:row>
      <xdr:rowOff>103577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13922"/>
          <a:ext cx="889000" cy="1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154722</xdr:rowOff>
    </xdr:from>
    <xdr:to>
      <xdr:col>15</xdr:col>
      <xdr:colOff>50800</xdr:colOff>
      <xdr:row>97</xdr:row>
      <xdr:rowOff>73844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13922"/>
          <a:ext cx="889000" cy="9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73844</xdr:rowOff>
    </xdr:from>
    <xdr:to>
      <xdr:col>10</xdr:col>
      <xdr:colOff>114300</xdr:colOff>
      <xdr:row>97</xdr:row>
      <xdr:rowOff>162652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4494"/>
          <a:ext cx="889000" cy="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75771</xdr:rowOff>
    </xdr:from>
    <xdr:to>
      <xdr:col>24</xdr:col>
      <xdr:colOff>114300</xdr:colOff>
      <xdr:row>98</xdr:row>
      <xdr:rowOff>5921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162148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52777</xdr:rowOff>
    </xdr:from>
    <xdr:to>
      <xdr:col>20</xdr:col>
      <xdr:colOff>38100</xdr:colOff>
      <xdr:row>97</xdr:row>
      <xdr:rowOff>154377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145504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103922</xdr:rowOff>
    </xdr:from>
    <xdr:to>
      <xdr:col>15</xdr:col>
      <xdr:colOff>101600</xdr:colOff>
      <xdr:row>97</xdr:row>
      <xdr:rowOff>34072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50599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33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23044</xdr:rowOff>
    </xdr:from>
    <xdr:to>
      <xdr:col>10</xdr:col>
      <xdr:colOff>165100</xdr:colOff>
      <xdr:row>97</xdr:row>
      <xdr:rowOff>124644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111852</xdr:rowOff>
    </xdr:from>
    <xdr:to>
      <xdr:col>6</xdr:col>
      <xdr:colOff>38100</xdr:colOff>
      <xdr:row>98</xdr:row>
      <xdr:rowOff>42002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33129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144653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794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144653</xdr:rowOff>
    </xdr:from>
    <xdr:to>
      <xdr:col>50</xdr:col>
      <xdr:colOff>114300</xdr:colOff>
      <xdr:row>38</xdr:row>
      <xdr:rowOff>153035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975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150558</xdr:rowOff>
    </xdr:from>
    <xdr:to>
      <xdr:col>45</xdr:col>
      <xdr:colOff>177800</xdr:colOff>
      <xdr:row>38</xdr:row>
      <xdr:rowOff>153035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6565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150558</xdr:rowOff>
    </xdr:from>
    <xdr:to>
      <xdr:col>41</xdr:col>
      <xdr:colOff>50800</xdr:colOff>
      <xdr:row>38</xdr:row>
      <xdr:rowOff>153606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656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93853</xdr:rowOff>
    </xdr:from>
    <xdr:to>
      <xdr:col>50</xdr:col>
      <xdr:colOff>165100</xdr:colOff>
      <xdr:row>39</xdr:row>
      <xdr:rowOff>24003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15130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102235</xdr:rowOff>
    </xdr:from>
    <xdr:to>
      <xdr:col>46</xdr:col>
      <xdr:colOff>38100</xdr:colOff>
      <xdr:row>39</xdr:row>
      <xdr:rowOff>32385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23512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1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99758</xdr:rowOff>
    </xdr:from>
    <xdr:to>
      <xdr:col>41</xdr:col>
      <xdr:colOff>101600</xdr:colOff>
      <xdr:row>39</xdr:row>
      <xdr:rowOff>29908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21035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0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102806</xdr:rowOff>
    </xdr:from>
    <xdr:to>
      <xdr:col>36</xdr:col>
      <xdr:colOff>165100</xdr:colOff>
      <xdr:row>39</xdr:row>
      <xdr:rowOff>32956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24083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1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166295</xdr:rowOff>
    </xdr:from>
    <xdr:to>
      <xdr:col>55</xdr:col>
      <xdr:colOff>0</xdr:colOff>
      <xdr:row>57</xdr:row>
      <xdr:rowOff>14957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67495"/>
          <a:ext cx="838200" cy="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14957</xdr:rowOff>
    </xdr:from>
    <xdr:to>
      <xdr:col>50</xdr:col>
      <xdr:colOff>114300</xdr:colOff>
      <xdr:row>57</xdr:row>
      <xdr:rowOff>80255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87607"/>
          <a:ext cx="889000" cy="6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65634</xdr:rowOff>
    </xdr:from>
    <xdr:to>
      <xdr:col>45</xdr:col>
      <xdr:colOff>177800</xdr:colOff>
      <xdr:row>57</xdr:row>
      <xdr:rowOff>80255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38284"/>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65634</xdr:rowOff>
    </xdr:from>
    <xdr:to>
      <xdr:col>41</xdr:col>
      <xdr:colOff>50800</xdr:colOff>
      <xdr:row>57</xdr:row>
      <xdr:rowOff>107362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38284"/>
          <a:ext cx="889000" cy="4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115495</xdr:rowOff>
    </xdr:from>
    <xdr:to>
      <xdr:col>55</xdr:col>
      <xdr:colOff>50800</xdr:colOff>
      <xdr:row>57</xdr:row>
      <xdr:rowOff>45645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93922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135607</xdr:rowOff>
    </xdr:from>
    <xdr:to>
      <xdr:col>50</xdr:col>
      <xdr:colOff>165100</xdr:colOff>
      <xdr:row>57</xdr:row>
      <xdr:rowOff>65757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56884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29455</xdr:rowOff>
    </xdr:from>
    <xdr:to>
      <xdr:col>46</xdr:col>
      <xdr:colOff>38100</xdr:colOff>
      <xdr:row>57</xdr:row>
      <xdr:rowOff>131055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122182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14834</xdr:rowOff>
    </xdr:from>
    <xdr:to>
      <xdr:col>41</xdr:col>
      <xdr:colOff>101600</xdr:colOff>
      <xdr:row>57</xdr:row>
      <xdr:rowOff>116434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107561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56562</xdr:rowOff>
    </xdr:from>
    <xdr:to>
      <xdr:col>36</xdr:col>
      <xdr:colOff>165100</xdr:colOff>
      <xdr:row>57</xdr:row>
      <xdr:rowOff>158162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62708</xdr:rowOff>
    </xdr:from>
    <xdr:to>
      <xdr:col>55</xdr:col>
      <xdr:colOff>0</xdr:colOff>
      <xdr:row>77</xdr:row>
      <xdr:rowOff>132288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4358"/>
          <a:ext cx="838200" cy="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132288</xdr:rowOff>
    </xdr:from>
    <xdr:to>
      <xdr:col>50</xdr:col>
      <xdr:colOff>114300</xdr:colOff>
      <xdr:row>77</xdr:row>
      <xdr:rowOff>161010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3938"/>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146155</xdr:rowOff>
    </xdr:from>
    <xdr:to>
      <xdr:col>45</xdr:col>
      <xdr:colOff>177800</xdr:colOff>
      <xdr:row>77</xdr:row>
      <xdr:rowOff>161010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47805"/>
          <a:ext cx="889000" cy="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146155</xdr:rowOff>
    </xdr:from>
    <xdr:to>
      <xdr:col>41</xdr:col>
      <xdr:colOff>50800</xdr:colOff>
      <xdr:row>78</xdr:row>
      <xdr:rowOff>3766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47805"/>
          <a:ext cx="889000" cy="2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34785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81488</xdr:rowOff>
    </xdr:from>
    <xdr:to>
      <xdr:col>50</xdr:col>
      <xdr:colOff>165100</xdr:colOff>
      <xdr:row>78</xdr:row>
      <xdr:rowOff>11638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110210</xdr:rowOff>
    </xdr:from>
    <xdr:to>
      <xdr:col>46</xdr:col>
      <xdr:colOff>38100</xdr:colOff>
      <xdr:row>78</xdr:row>
      <xdr:rowOff>40360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31487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95355</xdr:rowOff>
    </xdr:from>
    <xdr:to>
      <xdr:col>41</xdr:col>
      <xdr:colOff>101600</xdr:colOff>
      <xdr:row>78</xdr:row>
      <xdr:rowOff>25505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3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124416</xdr:rowOff>
    </xdr:from>
    <xdr:to>
      <xdr:col>36</xdr:col>
      <xdr:colOff>165100</xdr:colOff>
      <xdr:row>78</xdr:row>
      <xdr:rowOff>54566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71093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132335</xdr:rowOff>
    </xdr:from>
    <xdr:to>
      <xdr:col>55</xdr:col>
      <xdr:colOff>0</xdr:colOff>
      <xdr:row>97</xdr:row>
      <xdr:rowOff>150828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62985"/>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91072</xdr:rowOff>
    </xdr:from>
    <xdr:to>
      <xdr:col>50</xdr:col>
      <xdr:colOff>114300</xdr:colOff>
      <xdr:row>97</xdr:row>
      <xdr:rowOff>132335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21722"/>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91072</xdr:rowOff>
    </xdr:from>
    <xdr:to>
      <xdr:col>45</xdr:col>
      <xdr:colOff>177800</xdr:colOff>
      <xdr:row>98</xdr:row>
      <xdr:rowOff>7725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21722"/>
          <a:ext cx="889000" cy="8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14661</xdr:rowOff>
    </xdr:from>
    <xdr:to>
      <xdr:col>41</xdr:col>
      <xdr:colOff>50800</xdr:colOff>
      <xdr:row>98</xdr:row>
      <xdr:rowOff>7725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45311"/>
          <a:ext cx="889000" cy="1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100028</xdr:rowOff>
    </xdr:from>
    <xdr:to>
      <xdr:col>55</xdr:col>
      <xdr:colOff>50800</xdr:colOff>
      <xdr:row>98</xdr:row>
      <xdr:rowOff>30178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14955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81535</xdr:rowOff>
    </xdr:from>
    <xdr:to>
      <xdr:col>50</xdr:col>
      <xdr:colOff>165100</xdr:colOff>
      <xdr:row>98</xdr:row>
      <xdr:rowOff>11685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2812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40272</xdr:rowOff>
    </xdr:from>
    <xdr:to>
      <xdr:col>46</xdr:col>
      <xdr:colOff>38100</xdr:colOff>
      <xdr:row>97</xdr:row>
      <xdr:rowOff>141872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132999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128375</xdr:rowOff>
    </xdr:from>
    <xdr:to>
      <xdr:col>41</xdr:col>
      <xdr:colOff>101600</xdr:colOff>
      <xdr:row>98</xdr:row>
      <xdr:rowOff>58525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49652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135311</xdr:rowOff>
    </xdr:from>
    <xdr:to>
      <xdr:col>36</xdr:col>
      <xdr:colOff>165100</xdr:colOff>
      <xdr:row>97</xdr:row>
      <xdr:rowOff>65461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56588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138965</xdr:rowOff>
    </xdr:from>
    <xdr:to>
      <xdr:col>85</xdr:col>
      <xdr:colOff>127000</xdr:colOff>
      <xdr:row>38</xdr:row>
      <xdr:rowOff>89440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11165"/>
          <a:ext cx="838200" cy="29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115354</xdr:rowOff>
    </xdr:from>
    <xdr:to>
      <xdr:col>81</xdr:col>
      <xdr:colOff>50800</xdr:colOff>
      <xdr:row>36</xdr:row>
      <xdr:rowOff>138965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16104"/>
          <a:ext cx="889000" cy="1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115354</xdr:rowOff>
    </xdr:from>
    <xdr:to>
      <xdr:col>76</xdr:col>
      <xdr:colOff>114300</xdr:colOff>
      <xdr:row>37</xdr:row>
      <xdr:rowOff>149824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16104"/>
          <a:ext cx="889000" cy="3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149824</xdr:rowOff>
    </xdr:from>
    <xdr:to>
      <xdr:col>71</xdr:col>
      <xdr:colOff>177800</xdr:colOff>
      <xdr:row>38</xdr:row>
      <xdr:rowOff>170022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93474"/>
          <a:ext cx="889000" cy="19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38640</xdr:rowOff>
    </xdr:from>
    <xdr:to>
      <xdr:col>85</xdr:col>
      <xdr:colOff>177800</xdr:colOff>
      <xdr:row>38</xdr:row>
      <xdr:rowOff>140240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17067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88165</xdr:rowOff>
    </xdr:from>
    <xdr:to>
      <xdr:col>81</xdr:col>
      <xdr:colOff>101600</xdr:colOff>
      <xdr:row>37</xdr:row>
      <xdr:rowOff>18315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3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64554</xdr:rowOff>
    </xdr:from>
    <xdr:to>
      <xdr:col>76</xdr:col>
      <xdr:colOff>165100</xdr:colOff>
      <xdr:row>35</xdr:row>
      <xdr:rowOff>166154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6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4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99024</xdr:rowOff>
    </xdr:from>
    <xdr:to>
      <xdr:col>72</xdr:col>
      <xdr:colOff>38100</xdr:colOff>
      <xdr:row>38</xdr:row>
      <xdr:rowOff>29173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20300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119222</xdr:rowOff>
    </xdr:from>
    <xdr:to>
      <xdr:col>67</xdr:col>
      <xdr:colOff>101600</xdr:colOff>
      <xdr:row>39</xdr:row>
      <xdr:rowOff>49372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40499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122872</xdr:rowOff>
    </xdr:from>
    <xdr:to>
      <xdr:col>85</xdr:col>
      <xdr:colOff>127000</xdr:colOff>
      <xdr:row>56</xdr:row>
      <xdr:rowOff>127123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24072"/>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127123</xdr:rowOff>
    </xdr:from>
    <xdr:to>
      <xdr:col>81</xdr:col>
      <xdr:colOff>50800</xdr:colOff>
      <xdr:row>56</xdr:row>
      <xdr:rowOff>150814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28323"/>
          <a:ext cx="8890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150814</xdr:rowOff>
    </xdr:from>
    <xdr:to>
      <xdr:col>76</xdr:col>
      <xdr:colOff>114300</xdr:colOff>
      <xdr:row>57</xdr:row>
      <xdr:rowOff>67337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52014"/>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67337</xdr:rowOff>
    </xdr:from>
    <xdr:to>
      <xdr:col>71</xdr:col>
      <xdr:colOff>177800</xdr:colOff>
      <xdr:row>57</xdr:row>
      <xdr:rowOff>79106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9987"/>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72072</xdr:rowOff>
    </xdr:from>
    <xdr:to>
      <xdr:col>85</xdr:col>
      <xdr:colOff>177800</xdr:colOff>
      <xdr:row>57</xdr:row>
      <xdr:rowOff>2222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50499</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76323</xdr:rowOff>
    </xdr:from>
    <xdr:to>
      <xdr:col>81</xdr:col>
      <xdr:colOff>101600</xdr:colOff>
      <xdr:row>57</xdr:row>
      <xdr:rowOff>6473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169050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7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100014</xdr:rowOff>
    </xdr:from>
    <xdr:to>
      <xdr:col>76</xdr:col>
      <xdr:colOff>165100</xdr:colOff>
      <xdr:row>57</xdr:row>
      <xdr:rowOff>30164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46691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7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16537</xdr:rowOff>
    </xdr:from>
    <xdr:to>
      <xdr:col>72</xdr:col>
      <xdr:colOff>38100</xdr:colOff>
      <xdr:row>57</xdr:row>
      <xdr:rowOff>118137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109264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28306</xdr:rowOff>
    </xdr:from>
    <xdr:to>
      <xdr:col>67</xdr:col>
      <xdr:colOff>101600</xdr:colOff>
      <xdr:row>57</xdr:row>
      <xdr:rowOff>129906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121033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43261</xdr:rowOff>
    </xdr:from>
    <xdr:to>
      <xdr:col>85</xdr:col>
      <xdr:colOff>127000</xdr:colOff>
      <xdr:row>73</xdr:row>
      <xdr:rowOff>137757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2216211"/>
          <a:ext cx="838200" cy="4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137757</xdr:rowOff>
    </xdr:from>
    <xdr:to>
      <xdr:col>81</xdr:col>
      <xdr:colOff>50800</xdr:colOff>
      <xdr:row>75</xdr:row>
      <xdr:rowOff>7592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653607"/>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2190</xdr:rowOff>
    </xdr:from>
    <xdr:to>
      <xdr:col>76</xdr:col>
      <xdr:colOff>114300</xdr:colOff>
      <xdr:row>75</xdr:row>
      <xdr:rowOff>7592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860940"/>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153852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2190</xdr:rowOff>
    </xdr:from>
    <xdr:to>
      <xdr:col>71</xdr:col>
      <xdr:colOff>177800</xdr:colOff>
      <xdr:row>78</xdr:row>
      <xdr:rowOff>118052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2860940"/>
          <a:ext cx="889000" cy="6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117597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163911</xdr:rowOff>
    </xdr:from>
    <xdr:to>
      <xdr:col>85</xdr:col>
      <xdr:colOff>177800</xdr:colOff>
      <xdr:row>71</xdr:row>
      <xdr:rowOff>94061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1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116938</xdr:rowOff>
    </xdr:from>
    <xdr:ext cx="599010"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11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86957</xdr:rowOff>
    </xdr:from>
    <xdr:to>
      <xdr:col>81</xdr:col>
      <xdr:colOff>101600</xdr:colOff>
      <xdr:row>74</xdr:row>
      <xdr:rowOff>17107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33634</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181795" y="1237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128242</xdr:rowOff>
    </xdr:from>
    <xdr:to>
      <xdr:col>76</xdr:col>
      <xdr:colOff>165100</xdr:colOff>
      <xdr:row>75</xdr:row>
      <xdr:rowOff>58392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81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74919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5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122840</xdr:rowOff>
    </xdr:from>
    <xdr:to>
      <xdr:col>72</xdr:col>
      <xdr:colOff>38100</xdr:colOff>
      <xdr:row>75</xdr:row>
      <xdr:rowOff>52990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8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69517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5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67252</xdr:rowOff>
    </xdr:from>
    <xdr:to>
      <xdr:col>67</xdr:col>
      <xdr:colOff>101600</xdr:colOff>
      <xdr:row>78</xdr:row>
      <xdr:rowOff>168852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159979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5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81685</xdr:rowOff>
    </xdr:from>
    <xdr:to>
      <xdr:col>85</xdr:col>
      <xdr:colOff>127000</xdr:colOff>
      <xdr:row>97</xdr:row>
      <xdr:rowOff>85883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12335"/>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85883</xdr:rowOff>
    </xdr:from>
    <xdr:to>
      <xdr:col>81</xdr:col>
      <xdr:colOff>50800</xdr:colOff>
      <xdr:row>97</xdr:row>
      <xdr:rowOff>94937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16533"/>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83841</xdr:rowOff>
    </xdr:from>
    <xdr:to>
      <xdr:col>76</xdr:col>
      <xdr:colOff>114300</xdr:colOff>
      <xdr:row>97</xdr:row>
      <xdr:rowOff>94937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14491"/>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71859</xdr:rowOff>
    </xdr:from>
    <xdr:to>
      <xdr:col>71</xdr:col>
      <xdr:colOff>177800</xdr:colOff>
      <xdr:row>97</xdr:row>
      <xdr:rowOff>83841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02509"/>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30885</xdr:rowOff>
    </xdr:from>
    <xdr:to>
      <xdr:col>85</xdr:col>
      <xdr:colOff>177800</xdr:colOff>
      <xdr:row>97</xdr:row>
      <xdr:rowOff>132485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9312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35083</xdr:rowOff>
    </xdr:from>
    <xdr:to>
      <xdr:col>81</xdr:col>
      <xdr:colOff>101600</xdr:colOff>
      <xdr:row>97</xdr:row>
      <xdr:rowOff>136683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127810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44137</xdr:rowOff>
    </xdr:from>
    <xdr:to>
      <xdr:col>76</xdr:col>
      <xdr:colOff>165100</xdr:colOff>
      <xdr:row>97</xdr:row>
      <xdr:rowOff>145737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7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136864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6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33041</xdr:rowOff>
    </xdr:from>
    <xdr:to>
      <xdr:col>72</xdr:col>
      <xdr:colOff>38100</xdr:colOff>
      <xdr:row>97</xdr:row>
      <xdr:rowOff>134641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125768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21059</xdr:rowOff>
    </xdr:from>
    <xdr:to>
      <xdr:col>67</xdr:col>
      <xdr:colOff>101600</xdr:colOff>
      <xdr:row>97</xdr:row>
      <xdr:rowOff>122659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113786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小規模給水施設整備事業及びコロナ予防接種業務委託の減により</a:t>
          </a:r>
          <a:r>
            <a:rPr kumimoji="1" lang="ja-JP" altLang="ja-JP" sz="1100">
              <a:solidFill>
                <a:schemeClr val="dk1"/>
              </a:solidFill>
              <a:effectLst/>
              <a:latin typeface="+mn-lt"/>
              <a:ea typeface="+mn-ea"/>
              <a:cs typeface="+mn-cs"/>
            </a:rPr>
            <a:t>減となっている。災害復旧費については、令和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月豪雨災害に係る公共土木施設、農林水産施設の災害復旧事業により依然として高い水準となっている。消防費については、防災行政無線デジタル化整備事業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により減となって</a:t>
          </a:r>
          <a:r>
            <a:rPr kumimoji="1" lang="ja-JP" altLang="en-US" sz="1100">
              <a:solidFill>
                <a:schemeClr val="dk1"/>
              </a:solidFill>
              <a:effectLst/>
              <a:latin typeface="+mn-lt"/>
              <a:ea typeface="+mn-ea"/>
              <a:cs typeface="+mn-cs"/>
            </a:rPr>
            <a:t>おり、過去</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年間に比べ低い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農林水産業費・商工費の増については、物価高騰・原油価格高騰にともなう支援事業による増となっている。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通年の財政運営を柔軟に実施するため、標準財政規模比で概ね</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％以上を目指し積立。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翌年度の財政運営を柔軟に実施するため、毎年</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％の範囲内を目途とし決算見込を実施しているが、繰越事業における災害復旧事業の進捗が思わしくなく、歳入が過大となっている。</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今後の町有施設整備</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に対応するため財政調整基金の取り崩しを行</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い、町有施設整備基金への積立を行ったことから</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10.65</a:t>
          </a:r>
          <a:r>
            <a:rPr kumimoji="1"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連結実質赤字比率については、全ての会計において黒字となっているため赤字は発生していない。</a:t>
          </a:r>
          <a:endParaRPr lang="ja-JP" altLang="ja-JP" sz="1400">
            <a:effectLst/>
          </a:endParaRPr>
        </a:p>
        <a:p>
          <a:r>
            <a:rPr kumimoji="1" lang="ja-JP" altLang="ja-JP" sz="1100">
              <a:solidFill>
                <a:schemeClr val="dk1"/>
              </a:solidFill>
              <a:effectLst/>
              <a:latin typeface="+mn-lt"/>
              <a:ea typeface="+mn-ea"/>
              <a:cs typeface="+mn-cs"/>
            </a:rPr>
            <a:t>　国民健康保険特別会計においては、繰出基準外の繰り出しを行わないよう、引き続き給付見込等を分析し必要な措置を講じる必要がある。</a:t>
          </a:r>
          <a:endParaRPr lang="ja-JP" altLang="ja-JP" sz="1400">
            <a:effectLst/>
          </a:endParaRPr>
        </a:p>
        <a:p>
          <a:r>
            <a:rPr kumimoji="1" lang="ja-JP" altLang="ja-JP" sz="1100">
              <a:solidFill>
                <a:schemeClr val="dk1"/>
              </a:solidFill>
              <a:effectLst/>
              <a:latin typeface="+mn-lt"/>
              <a:ea typeface="+mn-ea"/>
              <a:cs typeface="+mn-cs"/>
            </a:rPr>
            <a:t>　介護保険特別会計については、繰出基準の範囲内で財政運営を行なっており、安定的な運営を図っている。</a:t>
          </a:r>
          <a:endParaRPr lang="ja-JP" altLang="ja-JP" sz="1400">
            <a:effectLst/>
          </a:endParaRPr>
        </a:p>
        <a:p>
          <a:r>
            <a:rPr kumimoji="1" lang="ja-JP" altLang="ja-JP" sz="1100">
              <a:solidFill>
                <a:schemeClr val="dk1"/>
              </a:solidFill>
              <a:effectLst/>
              <a:latin typeface="+mn-lt"/>
              <a:ea typeface="+mn-ea"/>
              <a:cs typeface="+mn-cs"/>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特徴</a:t>
          </a:r>
          <a:r>
            <a:rPr kumimoji="1" lang="ja-JP" altLang="ja-JP" sz="1100">
              <a:solidFill>
                <a:schemeClr val="dk1"/>
              </a:solidFill>
              <a:effectLst/>
              <a:latin typeface="+mn-lt"/>
              <a:ea typeface="+mn-ea"/>
              <a:cs typeface="+mn-cs"/>
            </a:rPr>
            <a:t>としては、普通交付税に算入される公債費の割合が高く、結果として比率が全国的にも低い状況にある。</a:t>
          </a:r>
          <a:endParaRPr lang="ja-JP" altLang="ja-JP" sz="1400">
            <a:effectLst/>
          </a:endParaRPr>
        </a:p>
        <a:p>
          <a:r>
            <a:rPr kumimoji="1" lang="ja-JP" altLang="ja-JP" sz="1100">
              <a:solidFill>
                <a:schemeClr val="dk1"/>
              </a:solidFill>
              <a:effectLst/>
              <a:latin typeface="+mn-lt"/>
              <a:ea typeface="+mn-ea"/>
              <a:cs typeface="+mn-cs"/>
            </a:rPr>
            <a:t>　今後は、総合こども園建設事業（平成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年度完成）等の大型事業に伴う償還が開始された令和元年度がピークであったことから、全体として減少していく見込みではあるものの、令和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月豪雨災害復旧事業や</a:t>
          </a:r>
          <a:r>
            <a:rPr kumimoji="1" lang="ja-JP" altLang="en-US" sz="1100">
              <a:solidFill>
                <a:schemeClr val="dk1"/>
              </a:solidFill>
              <a:effectLst/>
              <a:latin typeface="+mn-lt"/>
              <a:ea typeface="+mn-ea"/>
              <a:cs typeface="+mn-cs"/>
            </a:rPr>
            <a:t>小学校長寿命化改良事業</a:t>
          </a:r>
          <a:r>
            <a:rPr kumimoji="1" lang="ja-JP" altLang="ja-JP" sz="1100">
              <a:solidFill>
                <a:schemeClr val="dk1"/>
              </a:solidFill>
              <a:effectLst/>
              <a:latin typeface="+mn-lt"/>
              <a:ea typeface="+mn-ea"/>
              <a:cs typeface="+mn-cs"/>
            </a:rPr>
            <a:t>など、突発的な借入や大型事業もあるため状況を注視していく必要がある。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満期一括償還地方債に係るものはなし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将来負担額は、地方債の現在高が減少したことにより減となった。</a:t>
          </a:r>
          <a:endParaRPr lang="ja-JP" altLang="ja-JP" sz="1400">
            <a:effectLst/>
          </a:endParaRPr>
        </a:p>
        <a:p>
          <a:r>
            <a:rPr kumimoji="1" lang="ja-JP" altLang="ja-JP" sz="1100">
              <a:solidFill>
                <a:schemeClr val="dk1"/>
              </a:solidFill>
              <a:effectLst/>
              <a:latin typeface="+mn-lt"/>
              <a:ea typeface="+mn-ea"/>
              <a:cs typeface="+mn-cs"/>
            </a:rPr>
            <a:t>　充当可能財源等については、おおむね良好な状態といえる。特定財源（主に使用料等）については、引き続き新たな収入源の確保・拡大を行いたい。</a:t>
          </a:r>
          <a:endParaRPr lang="ja-JP" altLang="ja-JP" sz="1400">
            <a:effectLst/>
          </a:endParaRPr>
        </a:p>
        <a:p>
          <a:r>
            <a:rPr kumimoji="1" lang="ja-JP" altLang="ja-JP" sz="1100">
              <a:solidFill>
                <a:schemeClr val="dk1"/>
              </a:solidFill>
              <a:effectLst/>
              <a:latin typeface="+mn-lt"/>
              <a:ea typeface="+mn-ea"/>
              <a:cs typeface="+mn-cs"/>
            </a:rPr>
            <a:t>　将来負担は、良好な状況が続いており、引き続き基金残高と地方債残高とのバランスを保てるよう努める。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繰越事業である災害復旧事業の進捗が思わしくなく、不用額が余剰金となり決算積立により財政調整基金がその額を大きく伸ばしている。また、留保財源を活用し特定目的基金にも積立をおこなったため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・特定目的基金の一部において、具体的な活用策が定まっていないため、その方策についても提示できづらく、また、基金積立に対する特定財源があるものについては、不確定要素（施設使用料の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減）が多いことから、将来推計が立てづらい。今後は、個別施設計画に基づく、各施設の除却等を町有施設整備基金において対応することが想定される。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・町有施設整備基金：町有施設を整備するため</a:t>
          </a:r>
          <a:endParaRPr lang="ja-JP" altLang="ja-JP" sz="1600">
            <a:effectLst/>
          </a:endParaRPr>
        </a:p>
        <a:p>
          <a:r>
            <a:rPr kumimoji="1" lang="ja-JP" altLang="ja-JP" sz="1200">
              <a:solidFill>
                <a:schemeClr val="dk1"/>
              </a:solidFill>
              <a:effectLst/>
              <a:latin typeface="+mn-lt"/>
              <a:ea typeface="+mn-ea"/>
              <a:cs typeface="+mn-cs"/>
            </a:rPr>
            <a:t>・ふるさと創生事業基金：ふるさと創生事業計画に基づく事業及び九重町まちづくり寄付金条例規定に基づく事業に充てる</a:t>
          </a:r>
          <a:endParaRPr lang="ja-JP" altLang="ja-JP" sz="1600">
            <a:effectLst/>
          </a:endParaRPr>
        </a:p>
        <a:p>
          <a:r>
            <a:rPr kumimoji="1" lang="ja-JP" altLang="ja-JP" sz="1200">
              <a:solidFill>
                <a:schemeClr val="dk1"/>
              </a:solidFill>
              <a:effectLst/>
              <a:latin typeface="+mn-lt"/>
              <a:ea typeface="+mn-ea"/>
              <a:cs typeface="+mn-cs"/>
            </a:rPr>
            <a:t>・九重町福祉基金：福祉事業の円滑な運営を図るため</a:t>
          </a:r>
          <a:endParaRPr lang="ja-JP" altLang="ja-JP" sz="1600">
            <a:effectLst/>
          </a:endParaRPr>
        </a:p>
        <a:p>
          <a:r>
            <a:rPr kumimoji="1" lang="ja-JP" altLang="ja-JP" sz="1200">
              <a:solidFill>
                <a:schemeClr val="dk1"/>
              </a:solidFill>
              <a:effectLst/>
              <a:latin typeface="+mn-lt"/>
              <a:ea typeface="+mn-ea"/>
              <a:cs typeface="+mn-cs"/>
            </a:rPr>
            <a:t>・スクールバス事業基金：スクールバス事業の経費・スクールバス事業の実施に充てる</a:t>
          </a:r>
          <a:endParaRPr lang="ja-JP" altLang="ja-JP" sz="1600">
            <a:effectLst/>
          </a:endParaRPr>
        </a:p>
        <a:p>
          <a:r>
            <a:rPr kumimoji="1" lang="ja-JP" altLang="ja-JP" sz="1200">
              <a:solidFill>
                <a:schemeClr val="dk1"/>
              </a:solidFill>
              <a:effectLst/>
              <a:latin typeface="+mn-lt"/>
              <a:ea typeface="+mn-ea"/>
              <a:cs typeface="+mn-cs"/>
            </a:rPr>
            <a:t>・森林環境譲与税基金：森林整備や木材利用の促進等に関する事業を行うため</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・町有施設整備基金：施設使用料や余剰財源を活用した積立</a:t>
          </a:r>
          <a:r>
            <a:rPr kumimoji="1" lang="ja-JP" altLang="en-US" sz="1200">
              <a:solidFill>
                <a:schemeClr val="dk1"/>
              </a:solidFill>
              <a:effectLst/>
              <a:latin typeface="+mn-lt"/>
              <a:ea typeface="+mn-ea"/>
              <a:cs typeface="+mn-cs"/>
            </a:rPr>
            <a:t>、泉水キャンプ村改修</a:t>
          </a:r>
          <a:r>
            <a:rPr kumimoji="1" lang="ja-JP" altLang="ja-JP" sz="1200">
              <a:solidFill>
                <a:schemeClr val="dk1"/>
              </a:solidFill>
              <a:effectLst/>
              <a:latin typeface="+mn-lt"/>
              <a:ea typeface="+mn-ea"/>
              <a:cs typeface="+mn-cs"/>
            </a:rPr>
            <a:t>などの事業のために取崩しを行った結果増額となっている。</a:t>
          </a:r>
          <a:endParaRPr lang="ja-JP" altLang="ja-JP" sz="1600">
            <a:effectLst/>
          </a:endParaRPr>
        </a:p>
        <a:p>
          <a:r>
            <a:rPr kumimoji="1" lang="ja-JP" altLang="ja-JP" sz="1200">
              <a:solidFill>
                <a:schemeClr val="dk1"/>
              </a:solidFill>
              <a:effectLst/>
              <a:latin typeface="+mn-lt"/>
              <a:ea typeface="+mn-ea"/>
              <a:cs typeface="+mn-cs"/>
            </a:rPr>
            <a:t>・ふるさと創生事業基金：</a:t>
          </a:r>
          <a:r>
            <a:rPr kumimoji="1" lang="ja-JP" altLang="en-US" sz="1200">
              <a:solidFill>
                <a:schemeClr val="dk1"/>
              </a:solidFill>
              <a:effectLst/>
              <a:latin typeface="+mn-lt"/>
              <a:ea typeface="+mn-ea"/>
              <a:cs typeface="+mn-cs"/>
            </a:rPr>
            <a:t>関連事業への取崩しが、</a:t>
          </a:r>
          <a:r>
            <a:rPr kumimoji="1" lang="ja-JP" altLang="ja-JP" sz="1200">
              <a:solidFill>
                <a:schemeClr val="dk1"/>
              </a:solidFill>
              <a:effectLst/>
              <a:latin typeface="+mn-lt"/>
              <a:ea typeface="+mn-ea"/>
              <a:cs typeface="+mn-cs"/>
            </a:rPr>
            <a:t>ふるさと納税及びバイナリー発電所熱料金収入</a:t>
          </a:r>
          <a:r>
            <a:rPr kumimoji="1" lang="ja-JP" altLang="en-US" sz="1200">
              <a:solidFill>
                <a:schemeClr val="dk1"/>
              </a:solidFill>
              <a:effectLst/>
              <a:latin typeface="+mn-lt"/>
              <a:ea typeface="+mn-ea"/>
              <a:cs typeface="+mn-cs"/>
            </a:rPr>
            <a:t>等の</a:t>
          </a:r>
          <a:r>
            <a:rPr kumimoji="1" lang="ja-JP" altLang="ja-JP" sz="1200">
              <a:solidFill>
                <a:schemeClr val="dk1"/>
              </a:solidFill>
              <a:effectLst/>
              <a:latin typeface="+mn-lt"/>
              <a:ea typeface="+mn-ea"/>
              <a:cs typeface="+mn-cs"/>
            </a:rPr>
            <a:t>積立</a:t>
          </a:r>
          <a:r>
            <a:rPr kumimoji="1" lang="ja-JP" altLang="en-US" sz="1200">
              <a:solidFill>
                <a:schemeClr val="dk1"/>
              </a:solidFill>
              <a:effectLst/>
              <a:latin typeface="+mn-lt"/>
              <a:ea typeface="+mn-ea"/>
              <a:cs typeface="+mn-cs"/>
            </a:rPr>
            <a:t>を上回り、結果として基金が減となった</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・森林環境譲与税基金：関連事業への取崩しが、譲与税収入を上回り、結果として基金が減となった。</a:t>
          </a:r>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・町有施設整備基金については、大吊橋施設分（約</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億円）及びその他の公共施設分（約</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億円）という基金内訳である。大吊橋施設については、将来的な大規模改修対策費としての積立金であり、当時の建設事業費、約</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億円を目標としている。その他の公共施設分としては、独自に策定した財政推計により、今後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年間で約</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億円の基金が必要となることから、その他の突発的な事業に備えて、施設の更新・長寿命化対策費、約</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億円を目標に掲げている。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・繰越事業である災害復旧事業の進捗が思わしくなく、不用額が余剰金となり決算積立により財政調整基金がその額を伸ばしている。</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・不足の事態に対応できるよう標準財政規模の</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程度を維持をしていく。</a:t>
          </a:r>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・余剰財源を利用し、繰入を行わなかったため。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・減債基金については、過去に行った大型事業に係る公債費が高止まりすることから、一般財源の圧迫を避けるため、基金の取り崩しを行う予定である。よって、現在高（約</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億）を維持していくよう調整を行っていく。財調同様、適正な額については随時検討する。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10020439</v>
      </c>
      <c r="BO4" s="436"/>
      <c r="BP4" s="436"/>
      <c r="BQ4" s="436"/>
      <c r="BR4" s="436"/>
      <c r="BS4" s="436"/>
      <c r="BT4" s="436"/>
      <c r="BU4" s="437"/>
      <c r="BV4" s="435">
        <v>9529065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12.7</v>
      </c>
      <c r="CU4" s="576"/>
      <c r="CV4" s="576"/>
      <c r="CW4" s="576"/>
      <c r="CX4" s="576"/>
      <c r="CY4" s="576"/>
      <c r="CZ4" s="576"/>
      <c r="DA4" s="577"/>
      <c r="DB4" s="575">
        <v>16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9245532</v>
      </c>
      <c r="BO5" s="407"/>
      <c r="BP5" s="407"/>
      <c r="BQ5" s="407"/>
      <c r="BR5" s="407"/>
      <c r="BS5" s="407"/>
      <c r="BT5" s="407"/>
      <c r="BU5" s="408"/>
      <c r="BV5" s="406">
        <v>8648472</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86.7</v>
      </c>
      <c r="CU5" s="404"/>
      <c r="CV5" s="404"/>
      <c r="CW5" s="404"/>
      <c r="CX5" s="404"/>
      <c r="CY5" s="404"/>
      <c r="CZ5" s="404"/>
      <c r="DA5" s="405"/>
      <c r="DB5" s="403">
        <v>84.5</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774907</v>
      </c>
      <c r="BO6" s="407"/>
      <c r="BP6" s="407"/>
      <c r="BQ6" s="407"/>
      <c r="BR6" s="407"/>
      <c r="BS6" s="407"/>
      <c r="BT6" s="407"/>
      <c r="BU6" s="408"/>
      <c r="BV6" s="406">
        <v>880593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87.1</v>
      </c>
      <c r="CU6" s="550"/>
      <c r="CV6" s="550"/>
      <c r="CW6" s="550"/>
      <c r="CX6" s="550"/>
      <c r="CY6" s="550"/>
      <c r="CZ6" s="550"/>
      <c r="DA6" s="551"/>
      <c r="DB6" s="549">
        <v>85.4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227825</v>
      </c>
      <c r="BO7" s="407"/>
      <c r="BP7" s="407"/>
      <c r="BQ7" s="407"/>
      <c r="BR7" s="407"/>
      <c r="BS7" s="407"/>
      <c r="BT7" s="407"/>
      <c r="BU7" s="408"/>
      <c r="BV7" s="406">
        <v>192124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4298650</v>
      </c>
      <c r="CU7" s="407"/>
      <c r="CV7" s="407"/>
      <c r="CW7" s="407"/>
      <c r="CX7" s="407"/>
      <c r="CY7" s="407"/>
      <c r="CZ7" s="407"/>
      <c r="DA7" s="408"/>
      <c r="DB7" s="406">
        <v>4303251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547082</v>
      </c>
      <c r="BO8" s="407"/>
      <c r="BP8" s="407"/>
      <c r="BQ8" s="407"/>
      <c r="BR8" s="407"/>
      <c r="BS8" s="407"/>
      <c r="BT8" s="407"/>
      <c r="BU8" s="408"/>
      <c r="BV8" s="406">
        <v>688469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0.32</v>
      </c>
      <c r="CU8" s="510"/>
      <c r="CV8" s="510"/>
      <c r="CW8" s="510"/>
      <c r="CX8" s="510"/>
      <c r="CY8" s="510"/>
      <c r="CZ8" s="510"/>
      <c r="DA8" s="511"/>
      <c r="DB8" s="509">
        <v>0.33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8541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-141387</v>
      </c>
      <c r="BO9" s="407"/>
      <c r="BP9" s="407"/>
      <c r="BQ9" s="407"/>
      <c r="BR9" s="407"/>
      <c r="BS9" s="407"/>
      <c r="BT9" s="407"/>
      <c r="BU9" s="408"/>
      <c r="BV9" s="406">
        <v>57783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11.1</v>
      </c>
      <c r="CU9" s="404"/>
      <c r="CV9" s="404"/>
      <c r="CW9" s="404"/>
      <c r="CX9" s="404"/>
      <c r="CY9" s="404"/>
      <c r="CZ9" s="404"/>
      <c r="DA9" s="405"/>
      <c r="DB9" s="403">
        <v>11.3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9645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3721</v>
      </c>
      <c r="BO10" s="407"/>
      <c r="BP10" s="407"/>
      <c r="BQ10" s="407"/>
      <c r="BR10" s="407"/>
      <c r="BS10" s="407"/>
      <c r="BT10" s="407"/>
      <c r="BU10" s="408"/>
      <c r="BV10" s="406">
        <v>1465</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971</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8523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320000</v>
      </c>
      <c r="BO12" s="407"/>
      <c r="BP12" s="407"/>
      <c r="BQ12" s="407"/>
      <c r="BR12" s="407"/>
      <c r="BS12" s="407"/>
      <c r="BT12" s="407"/>
      <c r="BU12" s="408"/>
      <c r="BV12" s="406">
        <v>270000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8350</v>
      </c>
      <c r="S13" s="494"/>
      <c r="T13" s="494"/>
      <c r="U13" s="494"/>
      <c r="V13" s="495"/>
      <c r="W13" s="496" t="s">
        <v>131</v>
      </c>
      <c r="X13" s="392"/>
      <c r="Y13" s="392"/>
      <c r="Z13" s="392"/>
      <c r="AA13" s="392"/>
      <c r="AB13" s="393"/>
      <c r="AC13" s="359">
        <v>1197</v>
      </c>
      <c r="AD13" s="360"/>
      <c r="AE13" s="360"/>
      <c r="AF13" s="360"/>
      <c r="AG13" s="361"/>
      <c r="AH13" s="359">
        <v>1304</v>
      </c>
      <c r="AI13" s="360"/>
      <c r="AJ13" s="360"/>
      <c r="AK13" s="360"/>
      <c r="AL13" s="419"/>
      <c r="AM13" s="463" t="s">
        <v>132</v>
      </c>
      <c r="AN13" s="363"/>
      <c r="AO13" s="363"/>
      <c r="AP13" s="363"/>
      <c r="AQ13" s="363"/>
      <c r="AR13" s="363"/>
      <c r="AS13" s="363"/>
      <c r="AT13" s="364"/>
      <c r="AU13" s="464" t="s">
        <v>90</v>
      </c>
      <c r="AV13" s="465"/>
      <c r="AW13" s="465"/>
      <c r="AX13" s="465"/>
      <c r="AY13" s="420" t="s">
        <v>133</v>
      </c>
      <c r="AZ13" s="421"/>
      <c r="BA13" s="421"/>
      <c r="BB13" s="421"/>
      <c r="BC13" s="421"/>
      <c r="BD13" s="421"/>
      <c r="BE13" s="421"/>
      <c r="BF13" s="421"/>
      <c r="BG13" s="421"/>
      <c r="BH13" s="421"/>
      <c r="BI13" s="421"/>
      <c r="BJ13" s="421"/>
      <c r="BK13" s="421"/>
      <c r="BL13" s="421"/>
      <c r="BM13" s="422"/>
      <c r="BN13" s="406">
        <v>-457666</v>
      </c>
      <c r="BO13" s="407"/>
      <c r="BP13" s="407"/>
      <c r="BQ13" s="407"/>
      <c r="BR13" s="407"/>
      <c r="BS13" s="407"/>
      <c r="BT13" s="407"/>
      <c r="BU13" s="408"/>
      <c r="BV13" s="406">
        <v>-209781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4.8</v>
      </c>
      <c r="CU13" s="404"/>
      <c r="CV13" s="404"/>
      <c r="CW13" s="404"/>
      <c r="CX13" s="404"/>
      <c r="CY13" s="404"/>
      <c r="CZ13" s="404"/>
      <c r="DA13" s="405"/>
      <c r="DB13" s="403">
        <v>4.7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8729</v>
      </c>
      <c r="S14" s="494"/>
      <c r="T14" s="494"/>
      <c r="U14" s="494"/>
      <c r="V14" s="495"/>
      <c r="W14" s="497"/>
      <c r="X14" s="395"/>
      <c r="Y14" s="395"/>
      <c r="Z14" s="395"/>
      <c r="AA14" s="395"/>
      <c r="AB14" s="396"/>
      <c r="AC14" s="486">
        <v>26.9</v>
      </c>
      <c r="AD14" s="487"/>
      <c r="AE14" s="487"/>
      <c r="AF14" s="487"/>
      <c r="AG14" s="488"/>
      <c r="AH14" s="486">
        <v>26.4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8582</v>
      </c>
      <c r="S15" s="494"/>
      <c r="T15" s="494"/>
      <c r="U15" s="494"/>
      <c r="V15" s="495"/>
      <c r="W15" s="496" t="s">
        <v>137</v>
      </c>
      <c r="X15" s="392"/>
      <c r="Y15" s="392"/>
      <c r="Z15" s="392"/>
      <c r="AA15" s="392"/>
      <c r="AB15" s="393"/>
      <c r="AC15" s="359">
        <v>805</v>
      </c>
      <c r="AD15" s="360"/>
      <c r="AE15" s="360"/>
      <c r="AF15" s="360"/>
      <c r="AG15" s="361"/>
      <c r="AH15" s="359">
        <v>912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1268553</v>
      </c>
      <c r="BO15" s="436"/>
      <c r="BP15" s="436"/>
      <c r="BQ15" s="436"/>
      <c r="BR15" s="436"/>
      <c r="BS15" s="436"/>
      <c r="BT15" s="436"/>
      <c r="BU15" s="437"/>
      <c r="BV15" s="435">
        <v>1267919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18.100000000000001</v>
      </c>
      <c r="AD16" s="487"/>
      <c r="AE16" s="487"/>
      <c r="AF16" s="487"/>
      <c r="AG16" s="488"/>
      <c r="AH16" s="486">
        <v>18.5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3961805</v>
      </c>
      <c r="BO16" s="407"/>
      <c r="BP16" s="407"/>
      <c r="BQ16" s="407"/>
      <c r="BR16" s="407"/>
      <c r="BS16" s="407"/>
      <c r="BT16" s="407"/>
      <c r="BU16" s="408"/>
      <c r="BV16" s="406">
        <v>3935140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2443</v>
      </c>
      <c r="AD17" s="360"/>
      <c r="AE17" s="360"/>
      <c r="AF17" s="360"/>
      <c r="AG17" s="361"/>
      <c r="AH17" s="359">
        <v>2727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1585615</v>
      </c>
      <c r="BO17" s="407"/>
      <c r="BP17" s="407"/>
      <c r="BQ17" s="407"/>
      <c r="BR17" s="407"/>
      <c r="BS17" s="407"/>
      <c r="BT17" s="407"/>
      <c r="BU17" s="408"/>
      <c r="BV17" s="406">
        <v>1587565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271.37</v>
      </c>
      <c r="M18" s="459"/>
      <c r="N18" s="459"/>
      <c r="O18" s="459"/>
      <c r="P18" s="459"/>
      <c r="Q18" s="459"/>
      <c r="R18" s="460"/>
      <c r="S18" s="460"/>
      <c r="T18" s="460"/>
      <c r="U18" s="460"/>
      <c r="V18" s="461"/>
      <c r="W18" s="477"/>
      <c r="X18" s="478"/>
      <c r="Y18" s="478"/>
      <c r="Z18" s="478"/>
      <c r="AA18" s="478"/>
      <c r="AB18" s="502"/>
      <c r="AC18" s="376">
        <v>55</v>
      </c>
      <c r="AD18" s="377"/>
      <c r="AE18" s="377"/>
      <c r="AF18" s="377"/>
      <c r="AG18" s="462"/>
      <c r="AH18" s="376">
        <v>55.2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3897864</v>
      </c>
      <c r="BO18" s="407"/>
      <c r="BP18" s="407"/>
      <c r="BQ18" s="407"/>
      <c r="BR18" s="407"/>
      <c r="BS18" s="407"/>
      <c r="BT18" s="407"/>
      <c r="BU18" s="408"/>
      <c r="BV18" s="406">
        <v>3799473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6051293</v>
      </c>
      <c r="BO19" s="407"/>
      <c r="BP19" s="407"/>
      <c r="BQ19" s="407"/>
      <c r="BR19" s="407"/>
      <c r="BS19" s="407"/>
      <c r="BT19" s="407"/>
      <c r="BU19" s="408"/>
      <c r="BV19" s="406">
        <v>5991097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3329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4749694</v>
      </c>
      <c r="BO22" s="436"/>
      <c r="BP22" s="436"/>
      <c r="BQ22" s="436"/>
      <c r="BR22" s="436"/>
      <c r="BS22" s="436"/>
      <c r="BT22" s="436"/>
      <c r="BU22" s="437"/>
      <c r="BV22" s="435">
        <v>5060234</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4614775</v>
      </c>
      <c r="BO23" s="407"/>
      <c r="BP23" s="407"/>
      <c r="BQ23" s="407"/>
      <c r="BR23" s="407"/>
      <c r="BS23" s="407"/>
      <c r="BT23" s="407"/>
      <c r="BU23" s="408"/>
      <c r="BV23" s="406">
        <v>4889846</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7200</v>
      </c>
      <c r="R24" s="360"/>
      <c r="S24" s="360"/>
      <c r="T24" s="360"/>
      <c r="U24" s="360"/>
      <c r="V24" s="361"/>
      <c r="W24" s="449"/>
      <c r="X24" s="386"/>
      <c r="Y24" s="387"/>
      <c r="Z24" s="362" t="s">
        <v>162</v>
      </c>
      <c r="AA24" s="363"/>
      <c r="AB24" s="363"/>
      <c r="AC24" s="363"/>
      <c r="AD24" s="363"/>
      <c r="AE24" s="363"/>
      <c r="AF24" s="363"/>
      <c r="AG24" s="364"/>
      <c r="AH24" s="359">
        <v>131</v>
      </c>
      <c r="AI24" s="360"/>
      <c r="AJ24" s="360"/>
      <c r="AK24" s="360"/>
      <c r="AL24" s="361"/>
      <c r="AM24" s="359">
        <v>393393</v>
      </c>
      <c r="AN24" s="360"/>
      <c r="AO24" s="360"/>
      <c r="AP24" s="360"/>
      <c r="AQ24" s="360"/>
      <c r="AR24" s="361"/>
      <c r="AS24" s="359">
        <v>3003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2933301</v>
      </c>
      <c r="BO24" s="407"/>
      <c r="BP24" s="407"/>
      <c r="BQ24" s="407"/>
      <c r="BR24" s="407"/>
      <c r="BS24" s="407"/>
      <c r="BT24" s="407"/>
      <c r="BU24" s="408"/>
      <c r="BV24" s="406">
        <v>3027680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5850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948207</v>
      </c>
      <c r="BO25" s="436"/>
      <c r="BP25" s="436"/>
      <c r="BQ25" s="436"/>
      <c r="BR25" s="436"/>
      <c r="BS25" s="436"/>
      <c r="BT25" s="436"/>
      <c r="BU25" s="437"/>
      <c r="BV25" s="435">
        <v>2061544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5430</v>
      </c>
      <c r="R26" s="360"/>
      <c r="S26" s="360"/>
      <c r="T26" s="360"/>
      <c r="U26" s="360"/>
      <c r="V26" s="361"/>
      <c r="W26" s="449"/>
      <c r="X26" s="386"/>
      <c r="Y26" s="387"/>
      <c r="Z26" s="362" t="s">
        <v>168</v>
      </c>
      <c r="AA26" s="417"/>
      <c r="AB26" s="417"/>
      <c r="AC26" s="417"/>
      <c r="AD26" s="417"/>
      <c r="AE26" s="417"/>
      <c r="AF26" s="417"/>
      <c r="AG26" s="418"/>
      <c r="AH26" s="359">
        <v>3</v>
      </c>
      <c r="AI26" s="360"/>
      <c r="AJ26" s="360"/>
      <c r="AK26" s="360"/>
      <c r="AL26" s="361"/>
      <c r="AM26" s="359">
        <v>10662</v>
      </c>
      <c r="AN26" s="360"/>
      <c r="AO26" s="360"/>
      <c r="AP26" s="360"/>
      <c r="AQ26" s="360"/>
      <c r="AR26" s="361"/>
      <c r="AS26" s="359">
        <v>3554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3010</v>
      </c>
      <c r="R27" s="360"/>
      <c r="S27" s="360"/>
      <c r="T27" s="360"/>
      <c r="U27" s="360"/>
      <c r="V27" s="361"/>
      <c r="W27" s="449"/>
      <c r="X27" s="386"/>
      <c r="Y27" s="387"/>
      <c r="Z27" s="362" t="s">
        <v>171</v>
      </c>
      <c r="AA27" s="363"/>
      <c r="AB27" s="363"/>
      <c r="AC27" s="363"/>
      <c r="AD27" s="363"/>
      <c r="AE27" s="363"/>
      <c r="AF27" s="363"/>
      <c r="AG27" s="364"/>
      <c r="AH27" s="359">
        <v>11</v>
      </c>
      <c r="AI27" s="360"/>
      <c r="AJ27" s="360"/>
      <c r="AK27" s="360"/>
      <c r="AL27" s="361"/>
      <c r="AM27" s="359">
        <v>30752</v>
      </c>
      <c r="AN27" s="360"/>
      <c r="AO27" s="360"/>
      <c r="AP27" s="360"/>
      <c r="AQ27" s="360"/>
      <c r="AR27" s="361"/>
      <c r="AS27" s="359">
        <v>2796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141015</v>
      </c>
      <c r="BO27" s="441"/>
      <c r="BP27" s="441"/>
      <c r="BQ27" s="441"/>
      <c r="BR27" s="441"/>
      <c r="BS27" s="441"/>
      <c r="BT27" s="441"/>
      <c r="BU27" s="442"/>
      <c r="BV27" s="440">
        <v>140902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2600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1365634</v>
      </c>
      <c r="BO28" s="436"/>
      <c r="BP28" s="436"/>
      <c r="BQ28" s="436"/>
      <c r="BR28" s="436"/>
      <c r="BS28" s="436"/>
      <c r="BT28" s="436"/>
      <c r="BU28" s="437"/>
      <c r="BV28" s="435">
        <v>1337913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10</v>
      </c>
      <c r="M29" s="360"/>
      <c r="N29" s="360"/>
      <c r="O29" s="360"/>
      <c r="P29" s="361"/>
      <c r="Q29" s="359">
        <v>2500</v>
      </c>
      <c r="R29" s="360"/>
      <c r="S29" s="360"/>
      <c r="T29" s="360"/>
      <c r="U29" s="360"/>
      <c r="V29" s="361"/>
      <c r="W29" s="450"/>
      <c r="X29" s="451"/>
      <c r="Y29" s="452"/>
      <c r="Z29" s="362" t="s">
        <v>177</v>
      </c>
      <c r="AA29" s="363"/>
      <c r="AB29" s="363"/>
      <c r="AC29" s="363"/>
      <c r="AD29" s="363"/>
      <c r="AE29" s="363"/>
      <c r="AF29" s="363"/>
      <c r="AG29" s="364"/>
      <c r="AH29" s="359">
        <v>142</v>
      </c>
      <c r="AI29" s="360"/>
      <c r="AJ29" s="360"/>
      <c r="AK29" s="360"/>
      <c r="AL29" s="361"/>
      <c r="AM29" s="359">
        <v>424145</v>
      </c>
      <c r="AN29" s="360"/>
      <c r="AO29" s="360"/>
      <c r="AP29" s="360"/>
      <c r="AQ29" s="360"/>
      <c r="AR29" s="361"/>
      <c r="AS29" s="359">
        <v>2987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1122092</v>
      </c>
      <c r="BO29" s="407"/>
      <c r="BP29" s="407"/>
      <c r="BQ29" s="407"/>
      <c r="BR29" s="407"/>
      <c r="BS29" s="407"/>
      <c r="BT29" s="407"/>
      <c r="BU29" s="408"/>
      <c r="BV29" s="406">
        <v>1104812</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4172763</v>
      </c>
      <c r="BO30" s="441"/>
      <c r="BP30" s="441"/>
      <c r="BQ30" s="441"/>
      <c r="BR30" s="441"/>
      <c r="BS30" s="441"/>
      <c r="BT30" s="441"/>
      <c r="BU30" s="442"/>
      <c r="BV30" s="440">
        <v>4109343</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IF('各会計、関係団体の財政状況及び健全化判断比率'!B31="","",'各会計、関係団体の財政状況及び健全化判断比率'!B31)</f>
        <v>水道特別会計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大分県退職手当組合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大分県農業農村振興公社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飯田高原診療所特別会計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大分県消防補償等組合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ここのえまち総合サービス株式会社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大分県交通災害共済組合（交通災害共済事業会計）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大分県市町村会館管理組合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大分県後期高齢者医療広域連合（普通会計）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大分県後期高齢者医療広域連合（後期高齢者医療事業会計）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日田玖珠広域消防組合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玖珠九重行政事務組合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gf9PPxBCwkR1x4jIW8v+wIebGcKPJwOdVVZ/ZTE2RGRSuDxm0fry27XBURfSIvSV7T5pUmIRkauTWbrHnliGVg==" saltValue="j+i9YE6YtI4o8+oK5lEi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S105" sqref="S10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1253561</v>
      </c>
      <c r="S5" s="661"/>
      <c r="T5" s="661"/>
      <c r="U5" s="661"/>
      <c r="V5" s="661"/>
      <c r="W5" s="661"/>
      <c r="X5" s="661"/>
      <c r="Y5" s="689"/>
      <c r="Z5" s="702">
        <v>12.5</v>
      </c>
      <c r="AA5" s="702"/>
      <c r="AB5" s="702"/>
      <c r="AC5" s="702"/>
      <c r="AD5" s="703">
        <v>1253561</v>
      </c>
      <c r="AE5" s="703"/>
      <c r="AF5" s="703"/>
      <c r="AG5" s="703"/>
      <c r="AH5" s="703"/>
      <c r="AI5" s="703"/>
      <c r="AJ5" s="703"/>
      <c r="AK5" s="703"/>
      <c r="AL5" s="690">
        <v>28</v>
      </c>
      <c r="AM5" s="672"/>
      <c r="AN5" s="672"/>
      <c r="AO5" s="691"/>
      <c r="AP5" s="663" t="s">
        <v>216</v>
      </c>
      <c r="AQ5" s="664"/>
      <c r="AR5" s="664"/>
      <c r="AS5" s="664"/>
      <c r="AT5" s="664"/>
      <c r="AU5" s="664"/>
      <c r="AV5" s="664"/>
      <c r="AW5" s="664"/>
      <c r="AX5" s="664"/>
      <c r="AY5" s="664"/>
      <c r="AZ5" s="664"/>
      <c r="BA5" s="664"/>
      <c r="BB5" s="664"/>
      <c r="BC5" s="664"/>
      <c r="BD5" s="664"/>
      <c r="BE5" s="664"/>
      <c r="BF5" s="665"/>
      <c r="BG5" s="608">
        <v>1229276</v>
      </c>
      <c r="BH5" s="609"/>
      <c r="BI5" s="609"/>
      <c r="BJ5" s="609"/>
      <c r="BK5" s="609"/>
      <c r="BL5" s="609"/>
      <c r="BM5" s="609"/>
      <c r="BN5" s="610"/>
      <c r="BO5" s="646">
        <v>98.1</v>
      </c>
      <c r="BP5" s="646"/>
      <c r="BQ5" s="646"/>
      <c r="BR5" s="646"/>
      <c r="BS5" s="647" t="s">
        <v>122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131217</v>
      </c>
      <c r="S6" s="609"/>
      <c r="T6" s="609"/>
      <c r="U6" s="609"/>
      <c r="V6" s="609"/>
      <c r="W6" s="609"/>
      <c r="X6" s="609"/>
      <c r="Y6" s="610"/>
      <c r="Z6" s="646">
        <v>1.3</v>
      </c>
      <c r="AA6" s="646"/>
      <c r="AB6" s="646"/>
      <c r="AC6" s="646"/>
      <c r="AD6" s="647">
        <v>131217</v>
      </c>
      <c r="AE6" s="647"/>
      <c r="AF6" s="647"/>
      <c r="AG6" s="647"/>
      <c r="AH6" s="647"/>
      <c r="AI6" s="647"/>
      <c r="AJ6" s="647"/>
      <c r="AK6" s="647"/>
      <c r="AL6" s="611">
        <v>2.9</v>
      </c>
      <c r="AM6" s="612"/>
      <c r="AN6" s="612"/>
      <c r="AO6" s="648"/>
      <c r="AP6" s="605" t="s">
        <v>221</v>
      </c>
      <c r="AQ6" s="606"/>
      <c r="AR6" s="606"/>
      <c r="AS6" s="606"/>
      <c r="AT6" s="606"/>
      <c r="AU6" s="606"/>
      <c r="AV6" s="606"/>
      <c r="AW6" s="606"/>
      <c r="AX6" s="606"/>
      <c r="AY6" s="606"/>
      <c r="AZ6" s="606"/>
      <c r="BA6" s="606"/>
      <c r="BB6" s="606"/>
      <c r="BC6" s="606"/>
      <c r="BD6" s="606"/>
      <c r="BE6" s="606"/>
      <c r="BF6" s="607"/>
      <c r="BG6" s="608">
        <v>1229276</v>
      </c>
      <c r="BH6" s="609"/>
      <c r="BI6" s="609"/>
      <c r="BJ6" s="609"/>
      <c r="BK6" s="609"/>
      <c r="BL6" s="609"/>
      <c r="BM6" s="609"/>
      <c r="BN6" s="610"/>
      <c r="BO6" s="646">
        <v>98.1</v>
      </c>
      <c r="BP6" s="646"/>
      <c r="BQ6" s="646"/>
      <c r="BR6" s="646"/>
      <c r="BS6" s="647" t="s">
        <v>122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87295</v>
      </c>
      <c r="CS6" s="609"/>
      <c r="CT6" s="609"/>
      <c r="CU6" s="609"/>
      <c r="CV6" s="609"/>
      <c r="CW6" s="609"/>
      <c r="CX6" s="609"/>
      <c r="CY6" s="610"/>
      <c r="CZ6" s="690">
        <v>0.9</v>
      </c>
      <c r="DA6" s="672"/>
      <c r="DB6" s="672"/>
      <c r="DC6" s="692"/>
      <c r="DD6" s="614" t="s">
        <v>122</v>
      </c>
      <c r="DE6" s="609"/>
      <c r="DF6" s="609"/>
      <c r="DG6" s="609"/>
      <c r="DH6" s="609"/>
      <c r="DI6" s="609"/>
      <c r="DJ6" s="609"/>
      <c r="DK6" s="609"/>
      <c r="DL6" s="609"/>
      <c r="DM6" s="609"/>
      <c r="DN6" s="609"/>
      <c r="DO6" s="609"/>
      <c r="DP6" s="610"/>
      <c r="DQ6" s="614">
        <v>87295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211</v>
      </c>
      <c r="S7" s="609"/>
      <c r="T7" s="609"/>
      <c r="U7" s="609"/>
      <c r="V7" s="609"/>
      <c r="W7" s="609"/>
      <c r="X7" s="609"/>
      <c r="Y7" s="610"/>
      <c r="Z7" s="646">
        <v>0</v>
      </c>
      <c r="AA7" s="646"/>
      <c r="AB7" s="646"/>
      <c r="AC7" s="646"/>
      <c r="AD7" s="647">
        <v>211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330593</v>
      </c>
      <c r="BH7" s="609"/>
      <c r="BI7" s="609"/>
      <c r="BJ7" s="609"/>
      <c r="BK7" s="609"/>
      <c r="BL7" s="609"/>
      <c r="BM7" s="609"/>
      <c r="BN7" s="610"/>
      <c r="BO7" s="646">
        <v>26.4</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1882110</v>
      </c>
      <c r="CS7" s="609"/>
      <c r="CT7" s="609"/>
      <c r="CU7" s="609"/>
      <c r="CV7" s="609"/>
      <c r="CW7" s="609"/>
      <c r="CX7" s="609"/>
      <c r="CY7" s="610"/>
      <c r="CZ7" s="646">
        <v>20.399999999999999</v>
      </c>
      <c r="DA7" s="646"/>
      <c r="DB7" s="646"/>
      <c r="DC7" s="646"/>
      <c r="DD7" s="614">
        <v>121056</v>
      </c>
      <c r="DE7" s="609"/>
      <c r="DF7" s="609"/>
      <c r="DG7" s="609"/>
      <c r="DH7" s="609"/>
      <c r="DI7" s="609"/>
      <c r="DJ7" s="609"/>
      <c r="DK7" s="609"/>
      <c r="DL7" s="609"/>
      <c r="DM7" s="609"/>
      <c r="DN7" s="609"/>
      <c r="DO7" s="609"/>
      <c r="DP7" s="610"/>
      <c r="DQ7" s="614">
        <v>1237157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2875</v>
      </c>
      <c r="S8" s="609"/>
      <c r="T8" s="609"/>
      <c r="U8" s="609"/>
      <c r="V8" s="609"/>
      <c r="W8" s="609"/>
      <c r="X8" s="609"/>
      <c r="Y8" s="610"/>
      <c r="Z8" s="646">
        <v>0</v>
      </c>
      <c r="AA8" s="646"/>
      <c r="AB8" s="646"/>
      <c r="AC8" s="646"/>
      <c r="AD8" s="647">
        <v>2875</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15204</v>
      </c>
      <c r="BH8" s="609"/>
      <c r="BI8" s="609"/>
      <c r="BJ8" s="609"/>
      <c r="BK8" s="609"/>
      <c r="BL8" s="609"/>
      <c r="BM8" s="609"/>
      <c r="BN8" s="610"/>
      <c r="BO8" s="646">
        <v>1.2</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1878107</v>
      </c>
      <c r="CS8" s="609"/>
      <c r="CT8" s="609"/>
      <c r="CU8" s="609"/>
      <c r="CV8" s="609"/>
      <c r="CW8" s="609"/>
      <c r="CX8" s="609"/>
      <c r="CY8" s="610"/>
      <c r="CZ8" s="646">
        <v>20.3</v>
      </c>
      <c r="DA8" s="646"/>
      <c r="DB8" s="646"/>
      <c r="DC8" s="646"/>
      <c r="DD8" s="614">
        <v>24373</v>
      </c>
      <c r="DE8" s="609"/>
      <c r="DF8" s="609"/>
      <c r="DG8" s="609"/>
      <c r="DH8" s="609"/>
      <c r="DI8" s="609"/>
      <c r="DJ8" s="609"/>
      <c r="DK8" s="609"/>
      <c r="DL8" s="609"/>
      <c r="DM8" s="609"/>
      <c r="DN8" s="609"/>
      <c r="DO8" s="609"/>
      <c r="DP8" s="610"/>
      <c r="DQ8" s="614">
        <v>1306591</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3102</v>
      </c>
      <c r="S9" s="609"/>
      <c r="T9" s="609"/>
      <c r="U9" s="609"/>
      <c r="V9" s="609"/>
      <c r="W9" s="609"/>
      <c r="X9" s="609"/>
      <c r="Y9" s="610"/>
      <c r="Z9" s="646">
        <v>0</v>
      </c>
      <c r="AA9" s="646"/>
      <c r="AB9" s="646"/>
      <c r="AC9" s="646"/>
      <c r="AD9" s="647">
        <v>3102</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259540</v>
      </c>
      <c r="BH9" s="609"/>
      <c r="BI9" s="609"/>
      <c r="BJ9" s="609"/>
      <c r="BK9" s="609"/>
      <c r="BL9" s="609"/>
      <c r="BM9" s="609"/>
      <c r="BN9" s="610"/>
      <c r="BO9" s="646">
        <v>20.7</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583364</v>
      </c>
      <c r="CS9" s="609"/>
      <c r="CT9" s="609"/>
      <c r="CU9" s="609"/>
      <c r="CV9" s="609"/>
      <c r="CW9" s="609"/>
      <c r="CX9" s="609"/>
      <c r="CY9" s="610"/>
      <c r="CZ9" s="646">
        <v>6.3</v>
      </c>
      <c r="DA9" s="646"/>
      <c r="DB9" s="646"/>
      <c r="DC9" s="646"/>
      <c r="DD9" s="614">
        <v>35938</v>
      </c>
      <c r="DE9" s="609"/>
      <c r="DF9" s="609"/>
      <c r="DG9" s="609"/>
      <c r="DH9" s="609"/>
      <c r="DI9" s="609"/>
      <c r="DJ9" s="609"/>
      <c r="DK9" s="609"/>
      <c r="DL9" s="609"/>
      <c r="DM9" s="609"/>
      <c r="DN9" s="609"/>
      <c r="DO9" s="609"/>
      <c r="DP9" s="610"/>
      <c r="DQ9" s="614">
        <v>420193</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23568</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3714</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3714</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212286</v>
      </c>
      <c r="S11" s="609"/>
      <c r="T11" s="609"/>
      <c r="U11" s="609"/>
      <c r="V11" s="609"/>
      <c r="W11" s="609"/>
      <c r="X11" s="609"/>
      <c r="Y11" s="610"/>
      <c r="Z11" s="611">
        <v>2.1</v>
      </c>
      <c r="AA11" s="612"/>
      <c r="AB11" s="612"/>
      <c r="AC11" s="613"/>
      <c r="AD11" s="614">
        <v>212286</v>
      </c>
      <c r="AE11" s="609"/>
      <c r="AF11" s="609"/>
      <c r="AG11" s="609"/>
      <c r="AH11" s="609"/>
      <c r="AI11" s="609"/>
      <c r="AJ11" s="609"/>
      <c r="AK11" s="610"/>
      <c r="AL11" s="611">
        <v>4.7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32281</v>
      </c>
      <c r="BH11" s="609"/>
      <c r="BI11" s="609"/>
      <c r="BJ11" s="609"/>
      <c r="BK11" s="609"/>
      <c r="BL11" s="609"/>
      <c r="BM11" s="609"/>
      <c r="BN11" s="610"/>
      <c r="BO11" s="646">
        <v>2.6</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589647</v>
      </c>
      <c r="CS11" s="609"/>
      <c r="CT11" s="609"/>
      <c r="CU11" s="609"/>
      <c r="CV11" s="609"/>
      <c r="CW11" s="609"/>
      <c r="CX11" s="609"/>
      <c r="CY11" s="610"/>
      <c r="CZ11" s="646">
        <v>6.4</v>
      </c>
      <c r="DA11" s="646"/>
      <c r="DB11" s="646"/>
      <c r="DC11" s="646"/>
      <c r="DD11" s="614">
        <v>130041</v>
      </c>
      <c r="DE11" s="609"/>
      <c r="DF11" s="609"/>
      <c r="DG11" s="609"/>
      <c r="DH11" s="609"/>
      <c r="DI11" s="609"/>
      <c r="DJ11" s="609"/>
      <c r="DK11" s="609"/>
      <c r="DL11" s="609"/>
      <c r="DM11" s="609"/>
      <c r="DN11" s="609"/>
      <c r="DO11" s="609"/>
      <c r="DP11" s="610"/>
      <c r="DQ11" s="614">
        <v>289056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818476</v>
      </c>
      <c r="BH12" s="609"/>
      <c r="BI12" s="609"/>
      <c r="BJ12" s="609"/>
      <c r="BK12" s="609"/>
      <c r="BL12" s="609"/>
      <c r="BM12" s="609"/>
      <c r="BN12" s="610"/>
      <c r="BO12" s="646">
        <v>65.3</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463137</v>
      </c>
      <c r="CS12" s="609"/>
      <c r="CT12" s="609"/>
      <c r="CU12" s="609"/>
      <c r="CV12" s="609"/>
      <c r="CW12" s="609"/>
      <c r="CX12" s="609"/>
      <c r="CY12" s="610"/>
      <c r="CZ12" s="646">
        <v>5</v>
      </c>
      <c r="DA12" s="646"/>
      <c r="DB12" s="646"/>
      <c r="DC12" s="646"/>
      <c r="DD12" s="614">
        <v>84532</v>
      </c>
      <c r="DE12" s="609"/>
      <c r="DF12" s="609"/>
      <c r="DG12" s="609"/>
      <c r="DH12" s="609"/>
      <c r="DI12" s="609"/>
      <c r="DJ12" s="609"/>
      <c r="DK12" s="609"/>
      <c r="DL12" s="609"/>
      <c r="DM12" s="609"/>
      <c r="DN12" s="609"/>
      <c r="DO12" s="609"/>
      <c r="DP12" s="610"/>
      <c r="DQ12" s="614">
        <v>175635</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809074</v>
      </c>
      <c r="BH13" s="609"/>
      <c r="BI13" s="609"/>
      <c r="BJ13" s="609"/>
      <c r="BK13" s="609"/>
      <c r="BL13" s="609"/>
      <c r="BM13" s="609"/>
      <c r="BN13" s="610"/>
      <c r="BO13" s="646">
        <v>64.5</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298865</v>
      </c>
      <c r="CS13" s="609"/>
      <c r="CT13" s="609"/>
      <c r="CU13" s="609"/>
      <c r="CV13" s="609"/>
      <c r="CW13" s="609"/>
      <c r="CX13" s="609"/>
      <c r="CY13" s="610"/>
      <c r="CZ13" s="646">
        <v>3.2</v>
      </c>
      <c r="DA13" s="646"/>
      <c r="DB13" s="646"/>
      <c r="DC13" s="646"/>
      <c r="DD13" s="614">
        <v>192754</v>
      </c>
      <c r="DE13" s="609"/>
      <c r="DF13" s="609"/>
      <c r="DG13" s="609"/>
      <c r="DH13" s="609"/>
      <c r="DI13" s="609"/>
      <c r="DJ13" s="609"/>
      <c r="DK13" s="609"/>
      <c r="DL13" s="609"/>
      <c r="DM13" s="609"/>
      <c r="DN13" s="609"/>
      <c r="DO13" s="609"/>
      <c r="DP13" s="610"/>
      <c r="DQ13" s="614">
        <v>85301</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432</v>
      </c>
      <c r="S14" s="609"/>
      <c r="T14" s="609"/>
      <c r="U14" s="609"/>
      <c r="V14" s="609"/>
      <c r="W14" s="609"/>
      <c r="X14" s="609"/>
      <c r="Y14" s="610"/>
      <c r="Z14" s="646">
        <v>0</v>
      </c>
      <c r="AA14" s="646"/>
      <c r="AB14" s="646"/>
      <c r="AC14" s="646"/>
      <c r="AD14" s="647">
        <v>432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44913</v>
      </c>
      <c r="BH14" s="609"/>
      <c r="BI14" s="609"/>
      <c r="BJ14" s="609"/>
      <c r="BK14" s="609"/>
      <c r="BL14" s="609"/>
      <c r="BM14" s="609"/>
      <c r="BN14" s="610"/>
      <c r="BO14" s="646">
        <v>3.6</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264874</v>
      </c>
      <c r="CS14" s="609"/>
      <c r="CT14" s="609"/>
      <c r="CU14" s="609"/>
      <c r="CV14" s="609"/>
      <c r="CW14" s="609"/>
      <c r="CX14" s="609"/>
      <c r="CY14" s="610"/>
      <c r="CZ14" s="646">
        <v>2.9</v>
      </c>
      <c r="DA14" s="646"/>
      <c r="DB14" s="646"/>
      <c r="DC14" s="646"/>
      <c r="DD14" s="614">
        <v>48466</v>
      </c>
      <c r="DE14" s="609"/>
      <c r="DF14" s="609"/>
      <c r="DG14" s="609"/>
      <c r="DH14" s="609"/>
      <c r="DI14" s="609"/>
      <c r="DJ14" s="609"/>
      <c r="DK14" s="609"/>
      <c r="DL14" s="609"/>
      <c r="DM14" s="609"/>
      <c r="DN14" s="609"/>
      <c r="DO14" s="609"/>
      <c r="DP14" s="610"/>
      <c r="DQ14" s="614">
        <v>234775</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35294</v>
      </c>
      <c r="BH15" s="609"/>
      <c r="BI15" s="609"/>
      <c r="BJ15" s="609"/>
      <c r="BK15" s="609"/>
      <c r="BL15" s="609"/>
      <c r="BM15" s="609"/>
      <c r="BN15" s="610"/>
      <c r="BO15" s="646">
        <v>2.8</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975178</v>
      </c>
      <c r="CS15" s="609"/>
      <c r="CT15" s="609"/>
      <c r="CU15" s="609"/>
      <c r="CV15" s="609"/>
      <c r="CW15" s="609"/>
      <c r="CX15" s="609"/>
      <c r="CY15" s="610"/>
      <c r="CZ15" s="646">
        <v>10.5</v>
      </c>
      <c r="DA15" s="646"/>
      <c r="DB15" s="646"/>
      <c r="DC15" s="646"/>
      <c r="DD15" s="614">
        <v>353708</v>
      </c>
      <c r="DE15" s="609"/>
      <c r="DF15" s="609"/>
      <c r="DG15" s="609"/>
      <c r="DH15" s="609"/>
      <c r="DI15" s="609"/>
      <c r="DJ15" s="609"/>
      <c r="DK15" s="609"/>
      <c r="DL15" s="609"/>
      <c r="DM15" s="609"/>
      <c r="DN15" s="609"/>
      <c r="DO15" s="609"/>
      <c r="DP15" s="610"/>
      <c r="DQ15" s="614">
        <v>664513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8762</v>
      </c>
      <c r="S16" s="609"/>
      <c r="T16" s="609"/>
      <c r="U16" s="609"/>
      <c r="V16" s="609"/>
      <c r="W16" s="609"/>
      <c r="X16" s="609"/>
      <c r="Y16" s="610"/>
      <c r="Z16" s="646">
        <v>0.1</v>
      </c>
      <c r="AA16" s="646"/>
      <c r="AB16" s="646"/>
      <c r="AC16" s="646"/>
      <c r="AD16" s="647">
        <v>8762</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1535470</v>
      </c>
      <c r="CS16" s="609"/>
      <c r="CT16" s="609"/>
      <c r="CU16" s="609"/>
      <c r="CV16" s="609"/>
      <c r="CW16" s="609"/>
      <c r="CX16" s="609"/>
      <c r="CY16" s="610"/>
      <c r="CZ16" s="646">
        <v>16.600000000000001</v>
      </c>
      <c r="DA16" s="646"/>
      <c r="DB16" s="646"/>
      <c r="DC16" s="646"/>
      <c r="DD16" s="614" t="s">
        <v>122</v>
      </c>
      <c r="DE16" s="609"/>
      <c r="DF16" s="609"/>
      <c r="DG16" s="609"/>
      <c r="DH16" s="609"/>
      <c r="DI16" s="609"/>
      <c r="DJ16" s="609"/>
      <c r="DK16" s="609"/>
      <c r="DL16" s="609"/>
      <c r="DM16" s="609"/>
      <c r="DN16" s="609"/>
      <c r="DO16" s="609"/>
      <c r="DP16" s="610"/>
      <c r="DQ16" s="614">
        <v>219268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16235</v>
      </c>
      <c r="S17" s="609"/>
      <c r="T17" s="609"/>
      <c r="U17" s="609"/>
      <c r="V17" s="609"/>
      <c r="W17" s="609"/>
      <c r="X17" s="609"/>
      <c r="Y17" s="610"/>
      <c r="Z17" s="646">
        <v>0.2</v>
      </c>
      <c r="AA17" s="646"/>
      <c r="AB17" s="646"/>
      <c r="AC17" s="646"/>
      <c r="AD17" s="647">
        <v>16235</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683771</v>
      </c>
      <c r="CS17" s="609"/>
      <c r="CT17" s="609"/>
      <c r="CU17" s="609"/>
      <c r="CV17" s="609"/>
      <c r="CW17" s="609"/>
      <c r="CX17" s="609"/>
      <c r="CY17" s="610"/>
      <c r="CZ17" s="646">
        <v>7.4</v>
      </c>
      <c r="DA17" s="646"/>
      <c r="DB17" s="646"/>
      <c r="DC17" s="646"/>
      <c r="DD17" s="614" t="s">
        <v>122</v>
      </c>
      <c r="DE17" s="609"/>
      <c r="DF17" s="609"/>
      <c r="DG17" s="609"/>
      <c r="DH17" s="609"/>
      <c r="DI17" s="609"/>
      <c r="DJ17" s="609"/>
      <c r="DK17" s="609"/>
      <c r="DL17" s="609"/>
      <c r="DM17" s="609"/>
      <c r="DN17" s="609"/>
      <c r="DO17" s="609"/>
      <c r="DP17" s="610"/>
      <c r="DQ17" s="614">
        <v>670591</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3008</v>
      </c>
      <c r="S18" s="609"/>
      <c r="T18" s="609"/>
      <c r="U18" s="609"/>
      <c r="V18" s="609"/>
      <c r="W18" s="609"/>
      <c r="X18" s="609"/>
      <c r="Y18" s="610"/>
      <c r="Z18" s="646">
        <v>0</v>
      </c>
      <c r="AA18" s="646"/>
      <c r="AB18" s="646"/>
      <c r="AC18" s="646"/>
      <c r="AD18" s="647">
        <v>3008</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3008</v>
      </c>
      <c r="S19" s="609"/>
      <c r="T19" s="609"/>
      <c r="U19" s="609"/>
      <c r="V19" s="609"/>
      <c r="W19" s="609"/>
      <c r="X19" s="609"/>
      <c r="Y19" s="610"/>
      <c r="Z19" s="646">
        <v>0</v>
      </c>
      <c r="AA19" s="646"/>
      <c r="AB19" s="646"/>
      <c r="AC19" s="646"/>
      <c r="AD19" s="647">
        <v>3008</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24285</v>
      </c>
      <c r="BH19" s="609"/>
      <c r="BI19" s="609"/>
      <c r="BJ19" s="609"/>
      <c r="BK19" s="609"/>
      <c r="BL19" s="609"/>
      <c r="BM19" s="609"/>
      <c r="BN19" s="610"/>
      <c r="BO19" s="646">
        <v>1.9</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24285</v>
      </c>
      <c r="BH20" s="609"/>
      <c r="BI20" s="609"/>
      <c r="BJ20" s="609"/>
      <c r="BK20" s="609"/>
      <c r="BL20" s="609"/>
      <c r="BM20" s="609"/>
      <c r="BN20" s="610"/>
      <c r="BO20" s="646">
        <v>1.9</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9245532</v>
      </c>
      <c r="CS20" s="609"/>
      <c r="CT20" s="609"/>
      <c r="CU20" s="609"/>
      <c r="CV20" s="609"/>
      <c r="CW20" s="609"/>
      <c r="CX20" s="609"/>
      <c r="CY20" s="610"/>
      <c r="CZ20" s="646">
        <v>100</v>
      </c>
      <c r="DA20" s="646"/>
      <c r="DB20" s="646"/>
      <c r="DC20" s="646"/>
      <c r="DD20" s="614">
        <v>990868</v>
      </c>
      <c r="DE20" s="609"/>
      <c r="DF20" s="609"/>
      <c r="DG20" s="609"/>
      <c r="DH20" s="609"/>
      <c r="DI20" s="609"/>
      <c r="DJ20" s="609"/>
      <c r="DK20" s="609"/>
      <c r="DL20" s="609"/>
      <c r="DM20" s="609"/>
      <c r="DN20" s="609"/>
      <c r="DO20" s="609"/>
      <c r="DP20" s="610"/>
      <c r="DQ20" s="614">
        <v>5394089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3052340</v>
      </c>
      <c r="S21" s="609"/>
      <c r="T21" s="609"/>
      <c r="U21" s="609"/>
      <c r="V21" s="609"/>
      <c r="W21" s="609"/>
      <c r="X21" s="609"/>
      <c r="Y21" s="610"/>
      <c r="Z21" s="646">
        <v>30.5</v>
      </c>
      <c r="AA21" s="646"/>
      <c r="AB21" s="646"/>
      <c r="AC21" s="646"/>
      <c r="AD21" s="647">
        <v>2690775</v>
      </c>
      <c r="AE21" s="647"/>
      <c r="AF21" s="647"/>
      <c r="AG21" s="647"/>
      <c r="AH21" s="647"/>
      <c r="AI21" s="647"/>
      <c r="AJ21" s="647"/>
      <c r="AK21" s="647"/>
      <c r="AL21" s="611">
        <v>60.2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24285</v>
      </c>
      <c r="BH21" s="609"/>
      <c r="BI21" s="609"/>
      <c r="BJ21" s="609"/>
      <c r="BK21" s="609"/>
      <c r="BL21" s="609"/>
      <c r="BM21" s="609"/>
      <c r="BN21" s="610"/>
      <c r="BO21" s="646">
        <v>1.9</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2690775</v>
      </c>
      <c r="S22" s="609"/>
      <c r="T22" s="609"/>
      <c r="U22" s="609"/>
      <c r="V22" s="609"/>
      <c r="W22" s="609"/>
      <c r="X22" s="609"/>
      <c r="Y22" s="610"/>
      <c r="Z22" s="646">
        <v>26.9</v>
      </c>
      <c r="AA22" s="646"/>
      <c r="AB22" s="646"/>
      <c r="AC22" s="646"/>
      <c r="AD22" s="647">
        <v>2690775</v>
      </c>
      <c r="AE22" s="647"/>
      <c r="AF22" s="647"/>
      <c r="AG22" s="647"/>
      <c r="AH22" s="647"/>
      <c r="AI22" s="647"/>
      <c r="AJ22" s="647"/>
      <c r="AK22" s="647"/>
      <c r="AL22" s="611">
        <v>60.2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361565</v>
      </c>
      <c r="S23" s="609"/>
      <c r="T23" s="609"/>
      <c r="U23" s="609"/>
      <c r="V23" s="609"/>
      <c r="W23" s="609"/>
      <c r="X23" s="609"/>
      <c r="Y23" s="610"/>
      <c r="Z23" s="646">
        <v>3.6</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2730831</v>
      </c>
      <c r="CS24" s="661"/>
      <c r="CT24" s="661"/>
      <c r="CU24" s="661"/>
      <c r="CV24" s="661"/>
      <c r="CW24" s="661"/>
      <c r="CX24" s="661"/>
      <c r="CY24" s="689"/>
      <c r="CZ24" s="690">
        <v>29.5</v>
      </c>
      <c r="DA24" s="672"/>
      <c r="DB24" s="672"/>
      <c r="DC24" s="692"/>
      <c r="DD24" s="688">
        <v>2189176</v>
      </c>
      <c r="DE24" s="661"/>
      <c r="DF24" s="661"/>
      <c r="DG24" s="661"/>
      <c r="DH24" s="661"/>
      <c r="DI24" s="661"/>
      <c r="DJ24" s="661"/>
      <c r="DK24" s="689"/>
      <c r="DL24" s="688">
        <v>1983593</v>
      </c>
      <c r="DM24" s="661"/>
      <c r="DN24" s="661"/>
      <c r="DO24" s="661"/>
      <c r="DP24" s="661"/>
      <c r="DQ24" s="661"/>
      <c r="DR24" s="661"/>
      <c r="DS24" s="661"/>
      <c r="DT24" s="661"/>
      <c r="DU24" s="661"/>
      <c r="DV24" s="689"/>
      <c r="DW24" s="690">
        <v>44.1</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4684029</v>
      </c>
      <c r="S25" s="609"/>
      <c r="T25" s="609"/>
      <c r="U25" s="609"/>
      <c r="V25" s="609"/>
      <c r="W25" s="609"/>
      <c r="X25" s="609"/>
      <c r="Y25" s="610"/>
      <c r="Z25" s="646">
        <v>46.7</v>
      </c>
      <c r="AA25" s="646"/>
      <c r="AB25" s="646"/>
      <c r="AC25" s="646"/>
      <c r="AD25" s="647">
        <v>4322464</v>
      </c>
      <c r="AE25" s="647"/>
      <c r="AF25" s="647"/>
      <c r="AG25" s="647"/>
      <c r="AH25" s="647"/>
      <c r="AI25" s="647"/>
      <c r="AJ25" s="647"/>
      <c r="AK25" s="647"/>
      <c r="AL25" s="611">
        <v>96.6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1349922</v>
      </c>
      <c r="CS25" s="621"/>
      <c r="CT25" s="621"/>
      <c r="CU25" s="621"/>
      <c r="CV25" s="621"/>
      <c r="CW25" s="621"/>
      <c r="CX25" s="621"/>
      <c r="CY25" s="622"/>
      <c r="CZ25" s="611">
        <v>14.6</v>
      </c>
      <c r="DA25" s="623"/>
      <c r="DB25" s="623"/>
      <c r="DC25" s="624"/>
      <c r="DD25" s="614">
        <v>1172458</v>
      </c>
      <c r="DE25" s="621"/>
      <c r="DF25" s="621"/>
      <c r="DG25" s="621"/>
      <c r="DH25" s="621"/>
      <c r="DI25" s="621"/>
      <c r="DJ25" s="621"/>
      <c r="DK25" s="622"/>
      <c r="DL25" s="614">
        <v>1137885</v>
      </c>
      <c r="DM25" s="621"/>
      <c r="DN25" s="621"/>
      <c r="DO25" s="621"/>
      <c r="DP25" s="621"/>
      <c r="DQ25" s="621"/>
      <c r="DR25" s="621"/>
      <c r="DS25" s="621"/>
      <c r="DT25" s="621"/>
      <c r="DU25" s="621"/>
      <c r="DV25" s="622"/>
      <c r="DW25" s="611">
        <v>25.3</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1287</v>
      </c>
      <c r="S26" s="609"/>
      <c r="T26" s="609"/>
      <c r="U26" s="609"/>
      <c r="V26" s="609"/>
      <c r="W26" s="609"/>
      <c r="X26" s="609"/>
      <c r="Y26" s="610"/>
      <c r="Z26" s="646">
        <v>0</v>
      </c>
      <c r="AA26" s="646"/>
      <c r="AB26" s="646"/>
      <c r="AC26" s="646"/>
      <c r="AD26" s="647">
        <v>1287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825958</v>
      </c>
      <c r="CS26" s="609"/>
      <c r="CT26" s="609"/>
      <c r="CU26" s="609"/>
      <c r="CV26" s="609"/>
      <c r="CW26" s="609"/>
      <c r="CX26" s="609"/>
      <c r="CY26" s="610"/>
      <c r="CZ26" s="611">
        <v>8.9</v>
      </c>
      <c r="DA26" s="623"/>
      <c r="DB26" s="623"/>
      <c r="DC26" s="624"/>
      <c r="DD26" s="614">
        <v>695593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52412</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1253561</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697138</v>
      </c>
      <c r="CS27" s="621"/>
      <c r="CT27" s="621"/>
      <c r="CU27" s="621"/>
      <c r="CV27" s="621"/>
      <c r="CW27" s="621"/>
      <c r="CX27" s="621"/>
      <c r="CY27" s="622"/>
      <c r="CZ27" s="611">
        <v>7.5</v>
      </c>
      <c r="DA27" s="623"/>
      <c r="DB27" s="623"/>
      <c r="DC27" s="624"/>
      <c r="DD27" s="614">
        <v>346127</v>
      </c>
      <c r="DE27" s="621"/>
      <c r="DF27" s="621"/>
      <c r="DG27" s="621"/>
      <c r="DH27" s="621"/>
      <c r="DI27" s="621"/>
      <c r="DJ27" s="621"/>
      <c r="DK27" s="622"/>
      <c r="DL27" s="614">
        <v>175117</v>
      </c>
      <c r="DM27" s="621"/>
      <c r="DN27" s="621"/>
      <c r="DO27" s="621"/>
      <c r="DP27" s="621"/>
      <c r="DQ27" s="621"/>
      <c r="DR27" s="621"/>
      <c r="DS27" s="621"/>
      <c r="DT27" s="621"/>
      <c r="DU27" s="621"/>
      <c r="DV27" s="622"/>
      <c r="DW27" s="611">
        <v>3.9</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494647</v>
      </c>
      <c r="S28" s="609"/>
      <c r="T28" s="609"/>
      <c r="U28" s="609"/>
      <c r="V28" s="609"/>
      <c r="W28" s="609"/>
      <c r="X28" s="609"/>
      <c r="Y28" s="610"/>
      <c r="Z28" s="646">
        <v>4.9000000000000004</v>
      </c>
      <c r="AA28" s="646"/>
      <c r="AB28" s="646"/>
      <c r="AC28" s="646"/>
      <c r="AD28" s="647">
        <v>11671</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683771</v>
      </c>
      <c r="CS28" s="609"/>
      <c r="CT28" s="609"/>
      <c r="CU28" s="609"/>
      <c r="CV28" s="609"/>
      <c r="CW28" s="609"/>
      <c r="CX28" s="609"/>
      <c r="CY28" s="610"/>
      <c r="CZ28" s="611">
        <v>7.4</v>
      </c>
      <c r="DA28" s="623"/>
      <c r="DB28" s="623"/>
      <c r="DC28" s="624"/>
      <c r="DD28" s="614">
        <v>670591</v>
      </c>
      <c r="DE28" s="609"/>
      <c r="DF28" s="609"/>
      <c r="DG28" s="609"/>
      <c r="DH28" s="609"/>
      <c r="DI28" s="609"/>
      <c r="DJ28" s="609"/>
      <c r="DK28" s="610"/>
      <c r="DL28" s="614">
        <v>670591</v>
      </c>
      <c r="DM28" s="609"/>
      <c r="DN28" s="609"/>
      <c r="DO28" s="609"/>
      <c r="DP28" s="609"/>
      <c r="DQ28" s="609"/>
      <c r="DR28" s="609"/>
      <c r="DS28" s="609"/>
      <c r="DT28" s="609"/>
      <c r="DU28" s="609"/>
      <c r="DV28" s="610"/>
      <c r="DW28" s="611">
        <v>14.9</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6247</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683771</v>
      </c>
      <c r="CS29" s="621"/>
      <c r="CT29" s="621"/>
      <c r="CU29" s="621"/>
      <c r="CV29" s="621"/>
      <c r="CW29" s="621"/>
      <c r="CX29" s="621"/>
      <c r="CY29" s="622"/>
      <c r="CZ29" s="611">
        <v>7.4</v>
      </c>
      <c r="DA29" s="623"/>
      <c r="DB29" s="623"/>
      <c r="DC29" s="624"/>
      <c r="DD29" s="614">
        <v>670591</v>
      </c>
      <c r="DE29" s="621"/>
      <c r="DF29" s="621"/>
      <c r="DG29" s="621"/>
      <c r="DH29" s="621"/>
      <c r="DI29" s="621"/>
      <c r="DJ29" s="621"/>
      <c r="DK29" s="622"/>
      <c r="DL29" s="614">
        <v>670591</v>
      </c>
      <c r="DM29" s="621"/>
      <c r="DN29" s="621"/>
      <c r="DO29" s="621"/>
      <c r="DP29" s="621"/>
      <c r="DQ29" s="621"/>
      <c r="DR29" s="621"/>
      <c r="DS29" s="621"/>
      <c r="DT29" s="621"/>
      <c r="DU29" s="621"/>
      <c r="DV29" s="622"/>
      <c r="DW29" s="611">
        <v>14.9</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1466806</v>
      </c>
      <c r="S30" s="609"/>
      <c r="T30" s="609"/>
      <c r="U30" s="609"/>
      <c r="V30" s="609"/>
      <c r="W30" s="609"/>
      <c r="X30" s="609"/>
      <c r="Y30" s="610"/>
      <c r="Z30" s="646">
        <v>14.6</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671200</v>
      </c>
      <c r="CS30" s="609"/>
      <c r="CT30" s="609"/>
      <c r="CU30" s="609"/>
      <c r="CV30" s="609"/>
      <c r="CW30" s="609"/>
      <c r="CX30" s="609"/>
      <c r="CY30" s="610"/>
      <c r="CZ30" s="611">
        <v>7.3</v>
      </c>
      <c r="DA30" s="623"/>
      <c r="DB30" s="623"/>
      <c r="DC30" s="624"/>
      <c r="DD30" s="614">
        <v>658020</v>
      </c>
      <c r="DE30" s="609"/>
      <c r="DF30" s="609"/>
      <c r="DG30" s="609"/>
      <c r="DH30" s="609"/>
      <c r="DI30" s="609"/>
      <c r="DJ30" s="609"/>
      <c r="DK30" s="610"/>
      <c r="DL30" s="614">
        <v>658020</v>
      </c>
      <c r="DM30" s="609"/>
      <c r="DN30" s="609"/>
      <c r="DO30" s="609"/>
      <c r="DP30" s="609"/>
      <c r="DQ30" s="609"/>
      <c r="DR30" s="609"/>
      <c r="DS30" s="609"/>
      <c r="DT30" s="609"/>
      <c r="DU30" s="609"/>
      <c r="DV30" s="610"/>
      <c r="DW30" s="611">
        <v>14.6</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v>9311</v>
      </c>
      <c r="S31" s="609"/>
      <c r="T31" s="609"/>
      <c r="U31" s="609"/>
      <c r="V31" s="609"/>
      <c r="W31" s="609"/>
      <c r="X31" s="609"/>
      <c r="Y31" s="610"/>
      <c r="Z31" s="646">
        <v>0.1</v>
      </c>
      <c r="AA31" s="646"/>
      <c r="AB31" s="646"/>
      <c r="AC31" s="646"/>
      <c r="AD31" s="647">
        <v>9311</v>
      </c>
      <c r="AE31" s="647"/>
      <c r="AF31" s="647"/>
      <c r="AG31" s="647"/>
      <c r="AH31" s="647"/>
      <c r="AI31" s="647"/>
      <c r="AJ31" s="647"/>
      <c r="AK31" s="647"/>
      <c r="AL31" s="611">
        <v>0.2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98.8</v>
      </c>
      <c r="BH31" s="671"/>
      <c r="BI31" s="671"/>
      <c r="BJ31" s="671"/>
      <c r="BK31" s="671"/>
      <c r="BL31" s="671"/>
      <c r="BM31" s="672">
        <v>94.6</v>
      </c>
      <c r="BN31" s="671"/>
      <c r="BO31" s="671"/>
      <c r="BP31" s="671"/>
      <c r="BQ31" s="673"/>
      <c r="BR31" s="670">
        <v>98.7</v>
      </c>
      <c r="BS31" s="671"/>
      <c r="BT31" s="671"/>
      <c r="BU31" s="671"/>
      <c r="BV31" s="671"/>
      <c r="BW31" s="671"/>
      <c r="BX31" s="672">
        <v>94.3</v>
      </c>
      <c r="BY31" s="671"/>
      <c r="BZ31" s="671"/>
      <c r="CA31" s="671"/>
      <c r="CB31" s="673"/>
      <c r="CD31" s="629"/>
      <c r="CE31" s="630"/>
      <c r="CF31" s="605" t="s">
        <v>300</v>
      </c>
      <c r="CG31" s="606"/>
      <c r="CH31" s="606"/>
      <c r="CI31" s="606"/>
      <c r="CJ31" s="606"/>
      <c r="CK31" s="606"/>
      <c r="CL31" s="606"/>
      <c r="CM31" s="606"/>
      <c r="CN31" s="606"/>
      <c r="CO31" s="606"/>
      <c r="CP31" s="606"/>
      <c r="CQ31" s="607"/>
      <c r="CR31" s="608">
        <v>12571</v>
      </c>
      <c r="CS31" s="621"/>
      <c r="CT31" s="621"/>
      <c r="CU31" s="621"/>
      <c r="CV31" s="621"/>
      <c r="CW31" s="621"/>
      <c r="CX31" s="621"/>
      <c r="CY31" s="622"/>
      <c r="CZ31" s="611">
        <v>0.1</v>
      </c>
      <c r="DA31" s="623"/>
      <c r="DB31" s="623"/>
      <c r="DC31" s="624"/>
      <c r="DD31" s="614">
        <v>12571</v>
      </c>
      <c r="DE31" s="621"/>
      <c r="DF31" s="621"/>
      <c r="DG31" s="621"/>
      <c r="DH31" s="621"/>
      <c r="DI31" s="621"/>
      <c r="DJ31" s="621"/>
      <c r="DK31" s="622"/>
      <c r="DL31" s="614">
        <v>12571</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1063935</v>
      </c>
      <c r="S32" s="609"/>
      <c r="T32" s="609"/>
      <c r="U32" s="609"/>
      <c r="V32" s="609"/>
      <c r="W32" s="609"/>
      <c r="X32" s="609"/>
      <c r="Y32" s="610"/>
      <c r="Z32" s="646">
        <v>10.6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99.3</v>
      </c>
      <c r="BH32" s="621"/>
      <c r="BI32" s="621"/>
      <c r="BJ32" s="621"/>
      <c r="BK32" s="621"/>
      <c r="BL32" s="621"/>
      <c r="BM32" s="612">
        <v>97.9</v>
      </c>
      <c r="BN32" s="621"/>
      <c r="BO32" s="621"/>
      <c r="BP32" s="621"/>
      <c r="BQ32" s="644"/>
      <c r="BR32" s="679">
        <v>99.4</v>
      </c>
      <c r="BS32" s="621"/>
      <c r="BT32" s="621"/>
      <c r="BU32" s="621"/>
      <c r="BV32" s="621"/>
      <c r="BW32" s="621"/>
      <c r="BX32" s="612">
        <v>97.5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20255</v>
      </c>
      <c r="S33" s="609"/>
      <c r="T33" s="609"/>
      <c r="U33" s="609"/>
      <c r="V33" s="609"/>
      <c r="W33" s="609"/>
      <c r="X33" s="609"/>
      <c r="Y33" s="610"/>
      <c r="Z33" s="646">
        <v>0.2</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98.5</v>
      </c>
      <c r="BH33" s="593"/>
      <c r="BI33" s="593"/>
      <c r="BJ33" s="593"/>
      <c r="BK33" s="593"/>
      <c r="BL33" s="593"/>
      <c r="BM33" s="639">
        <v>92.9</v>
      </c>
      <c r="BN33" s="593"/>
      <c r="BO33" s="593"/>
      <c r="BP33" s="593"/>
      <c r="BQ33" s="656"/>
      <c r="BR33" s="669">
        <v>98.3</v>
      </c>
      <c r="BS33" s="593"/>
      <c r="BT33" s="593"/>
      <c r="BU33" s="593"/>
      <c r="BV33" s="593"/>
      <c r="BW33" s="593"/>
      <c r="BX33" s="639">
        <v>92.9</v>
      </c>
      <c r="BY33" s="593"/>
      <c r="BZ33" s="593"/>
      <c r="CA33" s="593"/>
      <c r="CB33" s="656"/>
      <c r="CD33" s="605" t="s">
        <v>307</v>
      </c>
      <c r="CE33" s="606"/>
      <c r="CF33" s="606"/>
      <c r="CG33" s="606"/>
      <c r="CH33" s="606"/>
      <c r="CI33" s="606"/>
      <c r="CJ33" s="606"/>
      <c r="CK33" s="606"/>
      <c r="CL33" s="606"/>
      <c r="CM33" s="606"/>
      <c r="CN33" s="606"/>
      <c r="CO33" s="606"/>
      <c r="CP33" s="606"/>
      <c r="CQ33" s="607"/>
      <c r="CR33" s="608">
        <v>3988363</v>
      </c>
      <c r="CS33" s="621"/>
      <c r="CT33" s="621"/>
      <c r="CU33" s="621"/>
      <c r="CV33" s="621"/>
      <c r="CW33" s="621"/>
      <c r="CX33" s="621"/>
      <c r="CY33" s="622"/>
      <c r="CZ33" s="611">
        <v>43.1</v>
      </c>
      <c r="DA33" s="623"/>
      <c r="DB33" s="623"/>
      <c r="DC33" s="624"/>
      <c r="DD33" s="614">
        <v>2707897</v>
      </c>
      <c r="DE33" s="621"/>
      <c r="DF33" s="621"/>
      <c r="DG33" s="621"/>
      <c r="DH33" s="621"/>
      <c r="DI33" s="621"/>
      <c r="DJ33" s="621"/>
      <c r="DK33" s="622"/>
      <c r="DL33" s="614">
        <v>1914271</v>
      </c>
      <c r="DM33" s="621"/>
      <c r="DN33" s="621"/>
      <c r="DO33" s="621"/>
      <c r="DP33" s="621"/>
      <c r="DQ33" s="621"/>
      <c r="DR33" s="621"/>
      <c r="DS33" s="621"/>
      <c r="DT33" s="621"/>
      <c r="DU33" s="621"/>
      <c r="DV33" s="622"/>
      <c r="DW33" s="611">
        <v>42.6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252082</v>
      </c>
      <c r="S34" s="609"/>
      <c r="T34" s="609"/>
      <c r="U34" s="609"/>
      <c r="V34" s="609"/>
      <c r="W34" s="609"/>
      <c r="X34" s="609"/>
      <c r="Y34" s="610"/>
      <c r="Z34" s="646">
        <v>2.5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1622543</v>
      </c>
      <c r="CS34" s="609"/>
      <c r="CT34" s="609"/>
      <c r="CU34" s="609"/>
      <c r="CV34" s="609"/>
      <c r="CW34" s="609"/>
      <c r="CX34" s="609"/>
      <c r="CY34" s="610"/>
      <c r="CZ34" s="611">
        <v>17.5</v>
      </c>
      <c r="DA34" s="623"/>
      <c r="DB34" s="623"/>
      <c r="DC34" s="624"/>
      <c r="DD34" s="614">
        <v>903902</v>
      </c>
      <c r="DE34" s="609"/>
      <c r="DF34" s="609"/>
      <c r="DG34" s="609"/>
      <c r="DH34" s="609"/>
      <c r="DI34" s="609"/>
      <c r="DJ34" s="609"/>
      <c r="DK34" s="610"/>
      <c r="DL34" s="614">
        <v>798276</v>
      </c>
      <c r="DM34" s="609"/>
      <c r="DN34" s="609"/>
      <c r="DO34" s="609"/>
      <c r="DP34" s="609"/>
      <c r="DQ34" s="609"/>
      <c r="DR34" s="609"/>
      <c r="DS34" s="609"/>
      <c r="DT34" s="609"/>
      <c r="DU34" s="609"/>
      <c r="DV34" s="610"/>
      <c r="DW34" s="611">
        <v>17.8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852177</v>
      </c>
      <c r="S35" s="609"/>
      <c r="T35" s="609"/>
      <c r="U35" s="609"/>
      <c r="V35" s="609"/>
      <c r="W35" s="609"/>
      <c r="X35" s="609"/>
      <c r="Y35" s="610"/>
      <c r="Z35" s="646">
        <v>8.5</v>
      </c>
      <c r="AA35" s="646"/>
      <c r="AB35" s="646"/>
      <c r="AC35" s="646"/>
      <c r="AD35" s="647" t="s">
        <v>122</v>
      </c>
      <c r="AE35" s="647"/>
      <c r="AF35" s="647"/>
      <c r="AG35" s="647"/>
      <c r="AH35" s="647"/>
      <c r="AI35" s="647"/>
      <c r="AJ35" s="647"/>
      <c r="AK35" s="647"/>
      <c r="AL35" s="611" t="s">
        <v>122</v>
      </c>
      <c r="AM35" s="612"/>
      <c r="AN35" s="612"/>
      <c r="AO35" s="648"/>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41102</v>
      </c>
      <c r="CS35" s="621"/>
      <c r="CT35" s="621"/>
      <c r="CU35" s="621"/>
      <c r="CV35" s="621"/>
      <c r="CW35" s="621"/>
      <c r="CX35" s="621"/>
      <c r="CY35" s="622"/>
      <c r="CZ35" s="611">
        <v>0.4</v>
      </c>
      <c r="DA35" s="623"/>
      <c r="DB35" s="623"/>
      <c r="DC35" s="624"/>
      <c r="DD35" s="614">
        <v>29756</v>
      </c>
      <c r="DE35" s="621"/>
      <c r="DF35" s="621"/>
      <c r="DG35" s="621"/>
      <c r="DH35" s="621"/>
      <c r="DI35" s="621"/>
      <c r="DJ35" s="621"/>
      <c r="DK35" s="622"/>
      <c r="DL35" s="614">
        <v>29756</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536593</v>
      </c>
      <c r="S36" s="609"/>
      <c r="T36" s="609"/>
      <c r="U36" s="609"/>
      <c r="V36" s="609"/>
      <c r="W36" s="609"/>
      <c r="X36" s="609"/>
      <c r="Y36" s="610"/>
      <c r="Z36" s="646">
        <v>5.4</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0">
        <v>655206</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31862</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1062189</v>
      </c>
      <c r="CS36" s="609"/>
      <c r="CT36" s="609"/>
      <c r="CU36" s="609"/>
      <c r="CV36" s="609"/>
      <c r="CW36" s="609"/>
      <c r="CX36" s="609"/>
      <c r="CY36" s="610"/>
      <c r="CZ36" s="611">
        <v>11.5</v>
      </c>
      <c r="DA36" s="623"/>
      <c r="DB36" s="623"/>
      <c r="DC36" s="624"/>
      <c r="DD36" s="614">
        <v>736288</v>
      </c>
      <c r="DE36" s="609"/>
      <c r="DF36" s="609"/>
      <c r="DG36" s="609"/>
      <c r="DH36" s="609"/>
      <c r="DI36" s="609"/>
      <c r="DJ36" s="609"/>
      <c r="DK36" s="610"/>
      <c r="DL36" s="614">
        <v>578059</v>
      </c>
      <c r="DM36" s="609"/>
      <c r="DN36" s="609"/>
      <c r="DO36" s="609"/>
      <c r="DP36" s="609"/>
      <c r="DQ36" s="609"/>
      <c r="DR36" s="609"/>
      <c r="DS36" s="609"/>
      <c r="DT36" s="609"/>
      <c r="DU36" s="609"/>
      <c r="DV36" s="610"/>
      <c r="DW36" s="611">
        <v>12.9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219998</v>
      </c>
      <c r="S37" s="609"/>
      <c r="T37" s="609"/>
      <c r="U37" s="609"/>
      <c r="V37" s="609"/>
      <c r="W37" s="609"/>
      <c r="X37" s="609"/>
      <c r="Y37" s="610"/>
      <c r="Z37" s="646">
        <v>2.2000000000000002</v>
      </c>
      <c r="AA37" s="646"/>
      <c r="AB37" s="646"/>
      <c r="AC37" s="646"/>
      <c r="AD37" s="647">
        <v>128260</v>
      </c>
      <c r="AE37" s="647"/>
      <c r="AF37" s="647"/>
      <c r="AG37" s="647"/>
      <c r="AH37" s="647"/>
      <c r="AI37" s="647"/>
      <c r="AJ37" s="647"/>
      <c r="AK37" s="647"/>
      <c r="AL37" s="611">
        <v>2.9</v>
      </c>
      <c r="AM37" s="612"/>
      <c r="AN37" s="612"/>
      <c r="AO37" s="648"/>
      <c r="AQ37" s="641" t="s">
        <v>319</v>
      </c>
      <c r="AR37" s="642"/>
      <c r="AS37" s="642"/>
      <c r="AT37" s="642"/>
      <c r="AU37" s="642"/>
      <c r="AV37" s="642"/>
      <c r="AW37" s="642"/>
      <c r="AX37" s="642"/>
      <c r="AY37" s="643"/>
      <c r="AZ37" s="608">
        <v>26214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10954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409554</v>
      </c>
      <c r="CS37" s="621"/>
      <c r="CT37" s="621"/>
      <c r="CU37" s="621"/>
      <c r="CV37" s="621"/>
      <c r="CW37" s="621"/>
      <c r="CX37" s="621"/>
      <c r="CY37" s="622"/>
      <c r="CZ37" s="611">
        <v>4.4000000000000004</v>
      </c>
      <c r="DA37" s="623"/>
      <c r="DB37" s="623"/>
      <c r="DC37" s="624"/>
      <c r="DD37" s="614">
        <v>409554</v>
      </c>
      <c r="DE37" s="621"/>
      <c r="DF37" s="621"/>
      <c r="DG37" s="621"/>
      <c r="DH37" s="621"/>
      <c r="DI37" s="621"/>
      <c r="DJ37" s="621"/>
      <c r="DK37" s="622"/>
      <c r="DL37" s="614">
        <v>405438</v>
      </c>
      <c r="DM37" s="621"/>
      <c r="DN37" s="621"/>
      <c r="DO37" s="621"/>
      <c r="DP37" s="621"/>
      <c r="DQ37" s="621"/>
      <c r="DR37" s="621"/>
      <c r="DS37" s="621"/>
      <c r="DT37" s="621"/>
      <c r="DU37" s="621"/>
      <c r="DV37" s="622"/>
      <c r="DW37" s="611">
        <v>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360660</v>
      </c>
      <c r="S38" s="609"/>
      <c r="T38" s="609"/>
      <c r="U38" s="609"/>
      <c r="V38" s="609"/>
      <c r="W38" s="609"/>
      <c r="X38" s="609"/>
      <c r="Y38" s="610"/>
      <c r="Z38" s="646">
        <v>3.6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1348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655206</v>
      </c>
      <c r="CS38" s="609"/>
      <c r="CT38" s="609"/>
      <c r="CU38" s="609"/>
      <c r="CV38" s="609"/>
      <c r="CW38" s="609"/>
      <c r="CX38" s="609"/>
      <c r="CY38" s="610"/>
      <c r="CZ38" s="611">
        <v>7.1</v>
      </c>
      <c r="DA38" s="623"/>
      <c r="DB38" s="623"/>
      <c r="DC38" s="624"/>
      <c r="DD38" s="614">
        <v>548709</v>
      </c>
      <c r="DE38" s="609"/>
      <c r="DF38" s="609"/>
      <c r="DG38" s="609"/>
      <c r="DH38" s="609"/>
      <c r="DI38" s="609"/>
      <c r="DJ38" s="609"/>
      <c r="DK38" s="610"/>
      <c r="DL38" s="614">
        <v>508180</v>
      </c>
      <c r="DM38" s="609"/>
      <c r="DN38" s="609"/>
      <c r="DO38" s="609"/>
      <c r="DP38" s="609"/>
      <c r="DQ38" s="609"/>
      <c r="DR38" s="609"/>
      <c r="DS38" s="609"/>
      <c r="DT38" s="609"/>
      <c r="DU38" s="609"/>
      <c r="DV38" s="610"/>
      <c r="DW38" s="611">
        <v>11.3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2160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607323</v>
      </c>
      <c r="CS39" s="621"/>
      <c r="CT39" s="621"/>
      <c r="CU39" s="621"/>
      <c r="CV39" s="621"/>
      <c r="CW39" s="621"/>
      <c r="CX39" s="621"/>
      <c r="CY39" s="622"/>
      <c r="CZ39" s="611">
        <v>6.6</v>
      </c>
      <c r="DA39" s="623"/>
      <c r="DB39" s="623"/>
      <c r="DC39" s="624"/>
      <c r="DD39" s="614">
        <v>489242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22260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10020439</v>
      </c>
      <c r="S41" s="633"/>
      <c r="T41" s="633"/>
      <c r="U41" s="633"/>
      <c r="V41" s="633"/>
      <c r="W41" s="633"/>
      <c r="X41" s="633"/>
      <c r="Y41" s="636"/>
      <c r="Z41" s="637">
        <v>100</v>
      </c>
      <c r="AA41" s="637"/>
      <c r="AB41" s="637"/>
      <c r="AC41" s="637"/>
      <c r="AD41" s="638">
        <v>4472993</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148787</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480205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473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2526338</v>
      </c>
      <c r="CS42" s="621"/>
      <c r="CT42" s="621"/>
      <c r="CU42" s="621"/>
      <c r="CV42" s="621"/>
      <c r="CW42" s="621"/>
      <c r="CX42" s="621"/>
      <c r="CY42" s="622"/>
      <c r="CZ42" s="611">
        <v>27.3</v>
      </c>
      <c r="DA42" s="623"/>
      <c r="DB42" s="623"/>
      <c r="DC42" s="624"/>
      <c r="DD42" s="614">
        <v>497016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49811</v>
      </c>
      <c r="CS43" s="621"/>
      <c r="CT43" s="621"/>
      <c r="CU43" s="621"/>
      <c r="CV43" s="621"/>
      <c r="CW43" s="621"/>
      <c r="CX43" s="621"/>
      <c r="CY43" s="622"/>
      <c r="CZ43" s="611">
        <v>0.5</v>
      </c>
      <c r="DA43" s="623"/>
      <c r="DB43" s="623"/>
      <c r="DC43" s="624"/>
      <c r="DD43" s="614">
        <v>9800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990868</v>
      </c>
      <c r="CS44" s="609"/>
      <c r="CT44" s="609"/>
      <c r="CU44" s="609"/>
      <c r="CV44" s="609"/>
      <c r="CW44" s="609"/>
      <c r="CX44" s="609"/>
      <c r="CY44" s="610"/>
      <c r="CZ44" s="611">
        <v>10.7</v>
      </c>
      <c r="DA44" s="612"/>
      <c r="DB44" s="612"/>
      <c r="DC44" s="613"/>
      <c r="DD44" s="614">
        <v>277748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386431</v>
      </c>
      <c r="CS45" s="621"/>
      <c r="CT45" s="621"/>
      <c r="CU45" s="621"/>
      <c r="CV45" s="621"/>
      <c r="CW45" s="621"/>
      <c r="CX45" s="621"/>
      <c r="CY45" s="622"/>
      <c r="CZ45" s="611">
        <v>4.2</v>
      </c>
      <c r="DA45" s="623"/>
      <c r="DB45" s="623"/>
      <c r="DC45" s="624"/>
      <c r="DD45" s="614">
        <v>35663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522007</v>
      </c>
      <c r="CS46" s="609"/>
      <c r="CT46" s="609"/>
      <c r="CU46" s="609"/>
      <c r="CV46" s="609"/>
      <c r="CW46" s="609"/>
      <c r="CX46" s="609"/>
      <c r="CY46" s="610"/>
      <c r="CZ46" s="611">
        <v>5.6</v>
      </c>
      <c r="DA46" s="612"/>
      <c r="DB46" s="612"/>
      <c r="DC46" s="613"/>
      <c r="DD46" s="614">
        <v>207020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1535470</v>
      </c>
      <c r="CS47" s="621"/>
      <c r="CT47" s="621"/>
      <c r="CU47" s="621"/>
      <c r="CV47" s="621"/>
      <c r="CW47" s="621"/>
      <c r="CX47" s="621"/>
      <c r="CY47" s="622"/>
      <c r="CZ47" s="611">
        <v>16.600000000000001</v>
      </c>
      <c r="DA47" s="623"/>
      <c r="DB47" s="623"/>
      <c r="DC47" s="624"/>
      <c r="DD47" s="614">
        <v>219268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9245532</v>
      </c>
      <c r="CS49" s="593"/>
      <c r="CT49" s="593"/>
      <c r="CU49" s="593"/>
      <c r="CV49" s="593"/>
      <c r="CW49" s="593"/>
      <c r="CX49" s="593"/>
      <c r="CY49" s="594"/>
      <c r="CZ49" s="595">
        <v>100</v>
      </c>
      <c r="DA49" s="596"/>
      <c r="DB49" s="596"/>
      <c r="DC49" s="597"/>
      <c r="DD49" s="598">
        <v>5394089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T6GSsG2qUpqZ0eO7cJ4zsmmLUelmxNXJeZKhHwGYes9AnYqghvML6bgbZyP9pPg3enQBcpQjGQHVP0WqVUj/Q==" saltValue="nX4ihiNIqI31agB8E5RJ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S105" sqref="S105"/>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9969</v>
      </c>
      <c r="R7" s="1090"/>
      <c r="S7" s="1090"/>
      <c r="T7" s="1090"/>
      <c r="U7" s="1090"/>
      <c r="V7" s="1090">
        <v>9186</v>
      </c>
      <c r="W7" s="1090"/>
      <c r="X7" s="1090"/>
      <c r="Y7" s="1090"/>
      <c r="Z7" s="1090"/>
      <c r="AA7" s="1090">
        <v>783</v>
      </c>
      <c r="AB7" s="1090"/>
      <c r="AC7" s="1090"/>
      <c r="AD7" s="1090"/>
      <c r="AE7" s="1091"/>
      <c r="AF7" s="1092">
        <v>555</v>
      </c>
      <c r="AG7" s="1093"/>
      <c r="AH7" s="1093"/>
      <c r="AI7" s="1093"/>
      <c r="AJ7" s="1094"/>
      <c r="AK7" s="1095">
        <v>852</v>
      </c>
      <c r="AL7" s="1096"/>
      <c r="AM7" s="1096"/>
      <c r="AN7" s="1096"/>
      <c r="AO7" s="1096"/>
      <c r="AP7" s="1096">
        <v>4750</v>
      </c>
      <c r="AQ7" s="1096"/>
      <c r="AR7" s="1096"/>
      <c r="AS7" s="1096"/>
      <c r="AT7" s="1096"/>
      <c r="AU7" s="1097" t="s">
        <v>546</v>
      </c>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561</v>
      </c>
      <c r="BT7" s="1087"/>
      <c r="BU7" s="1087"/>
      <c r="BV7" s="1087"/>
      <c r="BW7" s="1087"/>
      <c r="BX7" s="1087"/>
      <c r="BY7" s="1087"/>
      <c r="BZ7" s="1087"/>
      <c r="CA7" s="1087"/>
      <c r="CB7" s="1087"/>
      <c r="CC7" s="1087"/>
      <c r="CD7" s="1087"/>
      <c r="CE7" s="1087"/>
      <c r="CF7" s="1087"/>
      <c r="CG7" s="1099"/>
      <c r="CH7" s="1083">
        <v>-160</v>
      </c>
      <c r="CI7" s="1084"/>
      <c r="CJ7" s="1084"/>
      <c r="CK7" s="1084"/>
      <c r="CL7" s="1085"/>
      <c r="CM7" s="1083">
        <v>2234</v>
      </c>
      <c r="CN7" s="1084"/>
      <c r="CO7" s="1084"/>
      <c r="CP7" s="1084"/>
      <c r="CQ7" s="1085"/>
      <c r="CR7" s="1083">
        <v>8</v>
      </c>
      <c r="CS7" s="1084"/>
      <c r="CT7" s="1084"/>
      <c r="CU7" s="1084"/>
      <c r="CV7" s="1085"/>
      <c r="CW7" s="1083">
        <v>3</v>
      </c>
      <c r="CX7" s="1084"/>
      <c r="CY7" s="1084"/>
      <c r="CZ7" s="1084"/>
      <c r="DA7" s="1085"/>
      <c r="DB7" s="1083" t="s">
        <v>545</v>
      </c>
      <c r="DC7" s="1084"/>
      <c r="DD7" s="1084"/>
      <c r="DE7" s="1084"/>
      <c r="DF7" s="1085"/>
      <c r="DG7" s="1083" t="s">
        <v>545</v>
      </c>
      <c r="DH7" s="1084"/>
      <c r="DI7" s="1084"/>
      <c r="DJ7" s="1084"/>
      <c r="DK7" s="1085"/>
      <c r="DL7" s="1083" t="s">
        <v>545</v>
      </c>
      <c r="DM7" s="1084"/>
      <c r="DN7" s="1084"/>
      <c r="DO7" s="1084"/>
      <c r="DP7" s="1085"/>
      <c r="DQ7" s="1083" t="s">
        <v>545</v>
      </c>
      <c r="DR7" s="1084"/>
      <c r="DS7" s="1084"/>
      <c r="DT7" s="1084"/>
      <c r="DU7" s="1085"/>
      <c r="DV7" s="1086" t="s">
        <v>563</v>
      </c>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51</v>
      </c>
      <c r="R8" s="1026"/>
      <c r="S8" s="1026"/>
      <c r="T8" s="1026"/>
      <c r="U8" s="1026"/>
      <c r="V8" s="1026">
        <v>59</v>
      </c>
      <c r="W8" s="1026"/>
      <c r="X8" s="1026"/>
      <c r="Y8" s="1026"/>
      <c r="Z8" s="1026"/>
      <c r="AA8" s="1026">
        <v>-8</v>
      </c>
      <c r="AB8" s="1026"/>
      <c r="AC8" s="1026"/>
      <c r="AD8" s="1026"/>
      <c r="AE8" s="1027"/>
      <c r="AF8" s="1022">
        <v>-8</v>
      </c>
      <c r="AG8" s="1023"/>
      <c r="AH8" s="1023"/>
      <c r="AI8" s="1023"/>
      <c r="AJ8" s="1024"/>
      <c r="AK8" s="1067">
        <v>10</v>
      </c>
      <c r="AL8" s="1068"/>
      <c r="AM8" s="1068"/>
      <c r="AN8" s="1068"/>
      <c r="AO8" s="1068"/>
      <c r="AP8" s="1068" t="s">
        <v>545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562</v>
      </c>
      <c r="BT8" s="980"/>
      <c r="BU8" s="980"/>
      <c r="BV8" s="980"/>
      <c r="BW8" s="980"/>
      <c r="BX8" s="980"/>
      <c r="BY8" s="980"/>
      <c r="BZ8" s="980"/>
      <c r="CA8" s="980"/>
      <c r="CB8" s="980"/>
      <c r="CC8" s="980"/>
      <c r="CD8" s="980"/>
      <c r="CE8" s="980"/>
      <c r="CF8" s="980"/>
      <c r="CG8" s="1001"/>
      <c r="CH8" s="976">
        <v>4</v>
      </c>
      <c r="CI8" s="977"/>
      <c r="CJ8" s="977"/>
      <c r="CK8" s="977"/>
      <c r="CL8" s="978"/>
      <c r="CM8" s="976">
        <v>51</v>
      </c>
      <c r="CN8" s="977"/>
      <c r="CO8" s="977"/>
      <c r="CP8" s="977"/>
      <c r="CQ8" s="978"/>
      <c r="CR8" s="976">
        <v>20</v>
      </c>
      <c r="CS8" s="977"/>
      <c r="CT8" s="977"/>
      <c r="CU8" s="977"/>
      <c r="CV8" s="978"/>
      <c r="CW8" s="976">
        <v>1</v>
      </c>
      <c r="CX8" s="977"/>
      <c r="CY8" s="977"/>
      <c r="CZ8" s="977"/>
      <c r="DA8" s="978"/>
      <c r="DB8" s="976" t="s">
        <v>545</v>
      </c>
      <c r="DC8" s="977"/>
      <c r="DD8" s="977"/>
      <c r="DE8" s="977"/>
      <c r="DF8" s="978"/>
      <c r="DG8" s="976" t="s">
        <v>545</v>
      </c>
      <c r="DH8" s="977"/>
      <c r="DI8" s="977"/>
      <c r="DJ8" s="977"/>
      <c r="DK8" s="978"/>
      <c r="DL8" s="976" t="s">
        <v>545</v>
      </c>
      <c r="DM8" s="977"/>
      <c r="DN8" s="977"/>
      <c r="DO8" s="977"/>
      <c r="DP8" s="978"/>
      <c r="DQ8" s="976" t="s">
        <v>545</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10020</v>
      </c>
      <c r="R23" s="1048"/>
      <c r="S23" s="1048"/>
      <c r="T23" s="1048"/>
      <c r="U23" s="1048"/>
      <c r="V23" s="1048">
        <v>9245</v>
      </c>
      <c r="W23" s="1048"/>
      <c r="X23" s="1048"/>
      <c r="Y23" s="1048"/>
      <c r="Z23" s="1048"/>
      <c r="AA23" s="1048">
        <v>775</v>
      </c>
      <c r="AB23" s="1048"/>
      <c r="AC23" s="1048"/>
      <c r="AD23" s="1048"/>
      <c r="AE23" s="1055"/>
      <c r="AF23" s="1056">
        <v>547</v>
      </c>
      <c r="AG23" s="1048"/>
      <c r="AH23" s="1048"/>
      <c r="AI23" s="1048"/>
      <c r="AJ23" s="1057"/>
      <c r="AK23" s="1058"/>
      <c r="AL23" s="1059"/>
      <c r="AM23" s="1059"/>
      <c r="AN23" s="1059"/>
      <c r="AO23" s="1059"/>
      <c r="AP23" s="1048">
        <v>4750</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1479</v>
      </c>
      <c r="R28" s="1038"/>
      <c r="S28" s="1038"/>
      <c r="T28" s="1038"/>
      <c r="U28" s="1038"/>
      <c r="V28" s="1038">
        <v>1447</v>
      </c>
      <c r="W28" s="1038"/>
      <c r="X28" s="1038"/>
      <c r="Y28" s="1038"/>
      <c r="Z28" s="1038"/>
      <c r="AA28" s="1038">
        <v>32</v>
      </c>
      <c r="AB28" s="1038"/>
      <c r="AC28" s="1038"/>
      <c r="AD28" s="1038"/>
      <c r="AE28" s="1039"/>
      <c r="AF28" s="1040">
        <v>32</v>
      </c>
      <c r="AG28" s="1038"/>
      <c r="AH28" s="1038"/>
      <c r="AI28" s="1038"/>
      <c r="AJ28" s="1041"/>
      <c r="AK28" s="1029">
        <v>148</v>
      </c>
      <c r="AL28" s="1030"/>
      <c r="AM28" s="1030"/>
      <c r="AN28" s="1030"/>
      <c r="AO28" s="1030"/>
      <c r="AP28" s="1030" t="s">
        <v>545</v>
      </c>
      <c r="AQ28" s="1030"/>
      <c r="AR28" s="1030"/>
      <c r="AS28" s="1030"/>
      <c r="AT28" s="1030"/>
      <c r="AU28" s="1030" t="s">
        <v>545</v>
      </c>
      <c r="AV28" s="1030"/>
      <c r="AW28" s="1030"/>
      <c r="AX28" s="1030"/>
      <c r="AY28" s="1030"/>
      <c r="AZ28" s="1031" t="s">
        <v>545</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1548</v>
      </c>
      <c r="R29" s="1026"/>
      <c r="S29" s="1026"/>
      <c r="T29" s="1026"/>
      <c r="U29" s="1026"/>
      <c r="V29" s="1026">
        <v>1472</v>
      </c>
      <c r="W29" s="1026"/>
      <c r="X29" s="1026"/>
      <c r="Y29" s="1026"/>
      <c r="Z29" s="1026"/>
      <c r="AA29" s="1026">
        <v>76</v>
      </c>
      <c r="AB29" s="1026"/>
      <c r="AC29" s="1026"/>
      <c r="AD29" s="1026"/>
      <c r="AE29" s="1027"/>
      <c r="AF29" s="1022">
        <v>76</v>
      </c>
      <c r="AG29" s="1023"/>
      <c r="AH29" s="1023"/>
      <c r="AI29" s="1023"/>
      <c r="AJ29" s="1024"/>
      <c r="AK29" s="967">
        <v>221</v>
      </c>
      <c r="AL29" s="958"/>
      <c r="AM29" s="958"/>
      <c r="AN29" s="958"/>
      <c r="AO29" s="958"/>
      <c r="AP29" s="958" t="s">
        <v>545</v>
      </c>
      <c r="AQ29" s="958"/>
      <c r="AR29" s="958"/>
      <c r="AS29" s="958"/>
      <c r="AT29" s="958"/>
      <c r="AU29" s="958" t="s">
        <v>545</v>
      </c>
      <c r="AV29" s="958"/>
      <c r="AW29" s="958"/>
      <c r="AX29" s="958"/>
      <c r="AY29" s="958"/>
      <c r="AZ29" s="1028" t="s">
        <v>545</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170</v>
      </c>
      <c r="R30" s="1026"/>
      <c r="S30" s="1026"/>
      <c r="T30" s="1026"/>
      <c r="U30" s="1026"/>
      <c r="V30" s="1026">
        <v>170</v>
      </c>
      <c r="W30" s="1026"/>
      <c r="X30" s="1026"/>
      <c r="Y30" s="1026"/>
      <c r="Z30" s="1026"/>
      <c r="AA30" s="1026">
        <v>0</v>
      </c>
      <c r="AB30" s="1026"/>
      <c r="AC30" s="1026"/>
      <c r="AD30" s="1026"/>
      <c r="AE30" s="1027"/>
      <c r="AF30" s="1022">
        <v>0</v>
      </c>
      <c r="AG30" s="1023"/>
      <c r="AH30" s="1023"/>
      <c r="AI30" s="1023"/>
      <c r="AJ30" s="1024"/>
      <c r="AK30" s="967">
        <v>51</v>
      </c>
      <c r="AL30" s="958"/>
      <c r="AM30" s="958"/>
      <c r="AN30" s="958"/>
      <c r="AO30" s="958"/>
      <c r="AP30" s="958" t="s">
        <v>545</v>
      </c>
      <c r="AQ30" s="958"/>
      <c r="AR30" s="958"/>
      <c r="AS30" s="958"/>
      <c r="AT30" s="958"/>
      <c r="AU30" s="958" t="s">
        <v>545</v>
      </c>
      <c r="AV30" s="958"/>
      <c r="AW30" s="958"/>
      <c r="AX30" s="958"/>
      <c r="AY30" s="958"/>
      <c r="AZ30" s="1028" t="s">
        <v>545</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547</v>
      </c>
      <c r="C31" s="1018"/>
      <c r="D31" s="1018"/>
      <c r="E31" s="1018"/>
      <c r="F31" s="1018"/>
      <c r="G31" s="1018"/>
      <c r="H31" s="1018"/>
      <c r="I31" s="1018"/>
      <c r="J31" s="1018"/>
      <c r="K31" s="1018"/>
      <c r="L31" s="1018"/>
      <c r="M31" s="1018"/>
      <c r="N31" s="1018"/>
      <c r="O31" s="1018"/>
      <c r="P31" s="1019"/>
      <c r="Q31" s="1025">
        <v>320</v>
      </c>
      <c r="R31" s="1026"/>
      <c r="S31" s="1026"/>
      <c r="T31" s="1026"/>
      <c r="U31" s="1026"/>
      <c r="V31" s="1026">
        <v>169</v>
      </c>
      <c r="W31" s="1026"/>
      <c r="X31" s="1026"/>
      <c r="Y31" s="1026"/>
      <c r="Z31" s="1026"/>
      <c r="AA31" s="1026">
        <v>134</v>
      </c>
      <c r="AB31" s="1026"/>
      <c r="AC31" s="1026"/>
      <c r="AD31" s="1026"/>
      <c r="AE31" s="1027"/>
      <c r="AF31" s="1022">
        <v>134</v>
      </c>
      <c r="AG31" s="1023"/>
      <c r="AH31" s="1023"/>
      <c r="AI31" s="1023"/>
      <c r="AJ31" s="1024"/>
      <c r="AK31" s="967">
        <v>26</v>
      </c>
      <c r="AL31" s="958"/>
      <c r="AM31" s="958"/>
      <c r="AN31" s="958"/>
      <c r="AO31" s="958"/>
      <c r="AP31" s="958">
        <v>455</v>
      </c>
      <c r="AQ31" s="958"/>
      <c r="AR31" s="958"/>
      <c r="AS31" s="958"/>
      <c r="AT31" s="958"/>
      <c r="AU31" s="958">
        <v>228</v>
      </c>
      <c r="AV31" s="958"/>
      <c r="AW31" s="958"/>
      <c r="AX31" s="958"/>
      <c r="AY31" s="958"/>
      <c r="AZ31" s="1028" t="s">
        <v>545</v>
      </c>
      <c r="BA31" s="1028"/>
      <c r="BB31" s="1028"/>
      <c r="BC31" s="1028"/>
      <c r="BD31" s="1028"/>
      <c r="BE31" s="959" t="s">
        <v>548</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242</v>
      </c>
      <c r="AG63" s="946"/>
      <c r="AH63" s="946"/>
      <c r="AI63" s="946"/>
      <c r="AJ63" s="1009"/>
      <c r="AK63" s="1010"/>
      <c r="AL63" s="950"/>
      <c r="AM63" s="950"/>
      <c r="AN63" s="950"/>
      <c r="AO63" s="950"/>
      <c r="AP63" s="946">
        <v>455</v>
      </c>
      <c r="AQ63" s="946"/>
      <c r="AR63" s="946"/>
      <c r="AS63" s="946"/>
      <c r="AT63" s="946"/>
      <c r="AU63" s="946">
        <v>228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549</v>
      </c>
      <c r="C68" s="973"/>
      <c r="D68" s="973"/>
      <c r="E68" s="973"/>
      <c r="F68" s="973"/>
      <c r="G68" s="973"/>
      <c r="H68" s="973"/>
      <c r="I68" s="973"/>
      <c r="J68" s="973"/>
      <c r="K68" s="973"/>
      <c r="L68" s="973"/>
      <c r="M68" s="973"/>
      <c r="N68" s="973"/>
      <c r="O68" s="973"/>
      <c r="P68" s="974"/>
      <c r="Q68" s="975">
        <v>2136</v>
      </c>
      <c r="R68" s="969"/>
      <c r="S68" s="969"/>
      <c r="T68" s="969"/>
      <c r="U68" s="969"/>
      <c r="V68" s="969">
        <v>1695</v>
      </c>
      <c r="W68" s="969"/>
      <c r="X68" s="969"/>
      <c r="Y68" s="969"/>
      <c r="Z68" s="969"/>
      <c r="AA68" s="969">
        <v>441</v>
      </c>
      <c r="AB68" s="969"/>
      <c r="AC68" s="969"/>
      <c r="AD68" s="969"/>
      <c r="AE68" s="969"/>
      <c r="AF68" s="969">
        <v>441</v>
      </c>
      <c r="AG68" s="969"/>
      <c r="AH68" s="969"/>
      <c r="AI68" s="969"/>
      <c r="AJ68" s="969"/>
      <c r="AK68" s="969" t="s">
        <v>545</v>
      </c>
      <c r="AL68" s="969"/>
      <c r="AM68" s="969"/>
      <c r="AN68" s="969"/>
      <c r="AO68" s="969"/>
      <c r="AP68" s="969" t="s">
        <v>545</v>
      </c>
      <c r="AQ68" s="969"/>
      <c r="AR68" s="969"/>
      <c r="AS68" s="969"/>
      <c r="AT68" s="969"/>
      <c r="AU68" s="969" t="s">
        <v>545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550</v>
      </c>
      <c r="C69" s="962"/>
      <c r="D69" s="962"/>
      <c r="E69" s="962"/>
      <c r="F69" s="962"/>
      <c r="G69" s="962"/>
      <c r="H69" s="962"/>
      <c r="I69" s="962"/>
      <c r="J69" s="962"/>
      <c r="K69" s="962"/>
      <c r="L69" s="962"/>
      <c r="M69" s="962"/>
      <c r="N69" s="962"/>
      <c r="O69" s="962"/>
      <c r="P69" s="963"/>
      <c r="Q69" s="964">
        <v>349</v>
      </c>
      <c r="R69" s="958"/>
      <c r="S69" s="958"/>
      <c r="T69" s="958"/>
      <c r="U69" s="958"/>
      <c r="V69" s="958">
        <v>348</v>
      </c>
      <c r="W69" s="958"/>
      <c r="X69" s="958"/>
      <c r="Y69" s="958"/>
      <c r="Z69" s="958"/>
      <c r="AA69" s="958">
        <v>0</v>
      </c>
      <c r="AB69" s="958"/>
      <c r="AC69" s="958"/>
      <c r="AD69" s="958"/>
      <c r="AE69" s="958"/>
      <c r="AF69" s="958">
        <v>0</v>
      </c>
      <c r="AG69" s="958"/>
      <c r="AH69" s="958"/>
      <c r="AI69" s="958"/>
      <c r="AJ69" s="958"/>
      <c r="AK69" s="958">
        <v>2</v>
      </c>
      <c r="AL69" s="958"/>
      <c r="AM69" s="958"/>
      <c r="AN69" s="958"/>
      <c r="AO69" s="958"/>
      <c r="AP69" s="958" t="s">
        <v>545</v>
      </c>
      <c r="AQ69" s="958"/>
      <c r="AR69" s="958"/>
      <c r="AS69" s="958"/>
      <c r="AT69" s="958"/>
      <c r="AU69" s="958" t="s">
        <v>545</v>
      </c>
      <c r="AV69" s="958"/>
      <c r="AW69" s="958"/>
      <c r="AX69" s="958"/>
      <c r="AY69" s="958"/>
      <c r="AZ69" s="959" t="s">
        <v>557</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551</v>
      </c>
      <c r="C70" s="962"/>
      <c r="D70" s="962"/>
      <c r="E70" s="962"/>
      <c r="F70" s="962"/>
      <c r="G70" s="962"/>
      <c r="H70" s="962"/>
      <c r="I70" s="962"/>
      <c r="J70" s="962"/>
      <c r="K70" s="962"/>
      <c r="L70" s="962"/>
      <c r="M70" s="962"/>
      <c r="N70" s="962"/>
      <c r="O70" s="962"/>
      <c r="P70" s="963"/>
      <c r="Q70" s="964">
        <v>27</v>
      </c>
      <c r="R70" s="958"/>
      <c r="S70" s="958"/>
      <c r="T70" s="958"/>
      <c r="U70" s="958"/>
      <c r="V70" s="958">
        <v>26</v>
      </c>
      <c r="W70" s="958"/>
      <c r="X70" s="958"/>
      <c r="Y70" s="958"/>
      <c r="Z70" s="958"/>
      <c r="AA70" s="958">
        <v>2</v>
      </c>
      <c r="AB70" s="958"/>
      <c r="AC70" s="958"/>
      <c r="AD70" s="958"/>
      <c r="AE70" s="958"/>
      <c r="AF70" s="958">
        <v>2</v>
      </c>
      <c r="AG70" s="958"/>
      <c r="AH70" s="958"/>
      <c r="AI70" s="958"/>
      <c r="AJ70" s="958"/>
      <c r="AK70" s="958" t="s">
        <v>545</v>
      </c>
      <c r="AL70" s="958"/>
      <c r="AM70" s="958"/>
      <c r="AN70" s="958"/>
      <c r="AO70" s="958"/>
      <c r="AP70" s="958" t="s">
        <v>545</v>
      </c>
      <c r="AQ70" s="958"/>
      <c r="AR70" s="958"/>
      <c r="AS70" s="958"/>
      <c r="AT70" s="958"/>
      <c r="AU70" s="958" t="s">
        <v>545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552</v>
      </c>
      <c r="C71" s="962"/>
      <c r="D71" s="962"/>
      <c r="E71" s="962"/>
      <c r="F71" s="962"/>
      <c r="G71" s="962"/>
      <c r="H71" s="962"/>
      <c r="I71" s="962"/>
      <c r="J71" s="962"/>
      <c r="K71" s="962"/>
      <c r="L71" s="962"/>
      <c r="M71" s="962"/>
      <c r="N71" s="962"/>
      <c r="O71" s="962"/>
      <c r="P71" s="963"/>
      <c r="Q71" s="964">
        <v>63</v>
      </c>
      <c r="R71" s="958"/>
      <c r="S71" s="958"/>
      <c r="T71" s="958"/>
      <c r="U71" s="958"/>
      <c r="V71" s="958">
        <v>51</v>
      </c>
      <c r="W71" s="958"/>
      <c r="X71" s="958"/>
      <c r="Y71" s="958"/>
      <c r="Z71" s="958"/>
      <c r="AA71" s="958">
        <v>13</v>
      </c>
      <c r="AB71" s="958"/>
      <c r="AC71" s="958"/>
      <c r="AD71" s="958"/>
      <c r="AE71" s="958"/>
      <c r="AF71" s="958">
        <v>13</v>
      </c>
      <c r="AG71" s="958"/>
      <c r="AH71" s="958"/>
      <c r="AI71" s="958"/>
      <c r="AJ71" s="958"/>
      <c r="AK71" s="958" t="s">
        <v>545</v>
      </c>
      <c r="AL71" s="958"/>
      <c r="AM71" s="958"/>
      <c r="AN71" s="958"/>
      <c r="AO71" s="958"/>
      <c r="AP71" s="958" t="s">
        <v>545</v>
      </c>
      <c r="AQ71" s="958"/>
      <c r="AR71" s="958"/>
      <c r="AS71" s="958"/>
      <c r="AT71" s="958"/>
      <c r="AU71" s="958" t="s">
        <v>545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553</v>
      </c>
      <c r="C72" s="962"/>
      <c r="D72" s="962"/>
      <c r="E72" s="962"/>
      <c r="F72" s="962"/>
      <c r="G72" s="962"/>
      <c r="H72" s="962"/>
      <c r="I72" s="962"/>
      <c r="J72" s="962"/>
      <c r="K72" s="962"/>
      <c r="L72" s="962"/>
      <c r="M72" s="962"/>
      <c r="N72" s="962"/>
      <c r="O72" s="962"/>
      <c r="P72" s="963"/>
      <c r="Q72" s="964">
        <v>332</v>
      </c>
      <c r="R72" s="958"/>
      <c r="S72" s="958"/>
      <c r="T72" s="958"/>
      <c r="U72" s="958"/>
      <c r="V72" s="958">
        <v>216</v>
      </c>
      <c r="W72" s="958"/>
      <c r="X72" s="958"/>
      <c r="Y72" s="958"/>
      <c r="Z72" s="958"/>
      <c r="AA72" s="958">
        <v>117</v>
      </c>
      <c r="AB72" s="958"/>
      <c r="AC72" s="958"/>
      <c r="AD72" s="958"/>
      <c r="AE72" s="958"/>
      <c r="AF72" s="958">
        <v>117</v>
      </c>
      <c r="AG72" s="958"/>
      <c r="AH72" s="958"/>
      <c r="AI72" s="958"/>
      <c r="AJ72" s="958"/>
      <c r="AK72" s="958">
        <v>133</v>
      </c>
      <c r="AL72" s="958"/>
      <c r="AM72" s="958"/>
      <c r="AN72" s="958"/>
      <c r="AO72" s="958"/>
      <c r="AP72" s="958" t="s">
        <v>545</v>
      </c>
      <c r="AQ72" s="958"/>
      <c r="AR72" s="958"/>
      <c r="AS72" s="958"/>
      <c r="AT72" s="958"/>
      <c r="AU72" s="958" t="s">
        <v>545</v>
      </c>
      <c r="AV72" s="958"/>
      <c r="AW72" s="958"/>
      <c r="AX72" s="958"/>
      <c r="AY72" s="958"/>
      <c r="AZ72" s="959" t="s">
        <v>558</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554</v>
      </c>
      <c r="C73" s="962"/>
      <c r="D73" s="962"/>
      <c r="E73" s="962"/>
      <c r="F73" s="962"/>
      <c r="G73" s="962"/>
      <c r="H73" s="962"/>
      <c r="I73" s="962"/>
      <c r="J73" s="962"/>
      <c r="K73" s="962"/>
      <c r="L73" s="962"/>
      <c r="M73" s="962"/>
      <c r="N73" s="962"/>
      <c r="O73" s="962"/>
      <c r="P73" s="963"/>
      <c r="Q73" s="964">
        <v>211512</v>
      </c>
      <c r="R73" s="958"/>
      <c r="S73" s="958"/>
      <c r="T73" s="958"/>
      <c r="U73" s="958"/>
      <c r="V73" s="958">
        <v>207502</v>
      </c>
      <c r="W73" s="958"/>
      <c r="X73" s="958"/>
      <c r="Y73" s="958"/>
      <c r="Z73" s="958"/>
      <c r="AA73" s="958">
        <v>4010</v>
      </c>
      <c r="AB73" s="958"/>
      <c r="AC73" s="958"/>
      <c r="AD73" s="958"/>
      <c r="AE73" s="958"/>
      <c r="AF73" s="958">
        <v>4010</v>
      </c>
      <c r="AG73" s="958"/>
      <c r="AH73" s="958"/>
      <c r="AI73" s="958"/>
      <c r="AJ73" s="958"/>
      <c r="AK73" s="958" t="s">
        <v>545</v>
      </c>
      <c r="AL73" s="958"/>
      <c r="AM73" s="958"/>
      <c r="AN73" s="958"/>
      <c r="AO73" s="958"/>
      <c r="AP73" s="958" t="s">
        <v>545</v>
      </c>
      <c r="AQ73" s="958"/>
      <c r="AR73" s="958"/>
      <c r="AS73" s="958"/>
      <c r="AT73" s="958"/>
      <c r="AU73" s="958" t="s">
        <v>545</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555</v>
      </c>
      <c r="C74" s="962"/>
      <c r="D74" s="962"/>
      <c r="E74" s="962"/>
      <c r="F74" s="962"/>
      <c r="G74" s="962"/>
      <c r="H74" s="962"/>
      <c r="I74" s="962"/>
      <c r="J74" s="962"/>
      <c r="K74" s="962"/>
      <c r="L74" s="962"/>
      <c r="M74" s="962"/>
      <c r="N74" s="962"/>
      <c r="O74" s="962"/>
      <c r="P74" s="963"/>
      <c r="Q74" s="964">
        <v>1179</v>
      </c>
      <c r="R74" s="958"/>
      <c r="S74" s="958"/>
      <c r="T74" s="958"/>
      <c r="U74" s="958"/>
      <c r="V74" s="958">
        <v>1178</v>
      </c>
      <c r="W74" s="958"/>
      <c r="X74" s="958"/>
      <c r="Y74" s="958"/>
      <c r="Z74" s="958"/>
      <c r="AA74" s="958">
        <v>1</v>
      </c>
      <c r="AB74" s="958"/>
      <c r="AC74" s="958"/>
      <c r="AD74" s="958"/>
      <c r="AE74" s="958"/>
      <c r="AF74" s="958">
        <v>1</v>
      </c>
      <c r="AG74" s="958"/>
      <c r="AH74" s="958"/>
      <c r="AI74" s="958"/>
      <c r="AJ74" s="958"/>
      <c r="AK74" s="958">
        <v>22</v>
      </c>
      <c r="AL74" s="958"/>
      <c r="AM74" s="958"/>
      <c r="AN74" s="958"/>
      <c r="AO74" s="958"/>
      <c r="AP74" s="958">
        <v>525</v>
      </c>
      <c r="AQ74" s="958"/>
      <c r="AR74" s="958"/>
      <c r="AS74" s="958"/>
      <c r="AT74" s="958"/>
      <c r="AU74" s="958">
        <v>70</v>
      </c>
      <c r="AV74" s="958"/>
      <c r="AW74" s="958"/>
      <c r="AX74" s="958"/>
      <c r="AY74" s="958"/>
      <c r="AZ74" s="959" t="s">
        <v>559</v>
      </c>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556</v>
      </c>
      <c r="C75" s="962"/>
      <c r="D75" s="962"/>
      <c r="E75" s="962"/>
      <c r="F75" s="962"/>
      <c r="G75" s="962"/>
      <c r="H75" s="962"/>
      <c r="I75" s="962"/>
      <c r="J75" s="962"/>
      <c r="K75" s="962"/>
      <c r="L75" s="962"/>
      <c r="M75" s="962"/>
      <c r="N75" s="962"/>
      <c r="O75" s="962"/>
      <c r="P75" s="963"/>
      <c r="Q75" s="965">
        <v>674</v>
      </c>
      <c r="R75" s="966"/>
      <c r="S75" s="966"/>
      <c r="T75" s="966"/>
      <c r="U75" s="967"/>
      <c r="V75" s="968">
        <v>643</v>
      </c>
      <c r="W75" s="966"/>
      <c r="X75" s="966"/>
      <c r="Y75" s="966"/>
      <c r="Z75" s="967"/>
      <c r="AA75" s="968">
        <v>31</v>
      </c>
      <c r="AB75" s="966"/>
      <c r="AC75" s="966"/>
      <c r="AD75" s="966"/>
      <c r="AE75" s="967"/>
      <c r="AF75" s="968">
        <v>31</v>
      </c>
      <c r="AG75" s="966"/>
      <c r="AH75" s="966"/>
      <c r="AI75" s="966"/>
      <c r="AJ75" s="967"/>
      <c r="AK75" s="968">
        <v>9</v>
      </c>
      <c r="AL75" s="966"/>
      <c r="AM75" s="966"/>
      <c r="AN75" s="966"/>
      <c r="AO75" s="967"/>
      <c r="AP75" s="968" t="s">
        <v>545</v>
      </c>
      <c r="AQ75" s="966"/>
      <c r="AR75" s="966"/>
      <c r="AS75" s="966"/>
      <c r="AT75" s="967"/>
      <c r="AU75" s="968">
        <v>0</v>
      </c>
      <c r="AV75" s="966"/>
      <c r="AW75" s="966"/>
      <c r="AX75" s="966"/>
      <c r="AY75" s="967"/>
      <c r="AZ75" s="959" t="s">
        <v>560</v>
      </c>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4615</v>
      </c>
      <c r="AG88" s="946"/>
      <c r="AH88" s="946"/>
      <c r="AI88" s="946"/>
      <c r="AJ88" s="946"/>
      <c r="AK88" s="950"/>
      <c r="AL88" s="950"/>
      <c r="AM88" s="950"/>
      <c r="AN88" s="950"/>
      <c r="AO88" s="950"/>
      <c r="AP88" s="946">
        <v>525</v>
      </c>
      <c r="AQ88" s="946"/>
      <c r="AR88" s="946"/>
      <c r="AS88" s="946"/>
      <c r="AT88" s="946"/>
      <c r="AU88" s="946">
        <v>70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28</v>
      </c>
      <c r="CS102" s="940"/>
      <c r="CT102" s="940"/>
      <c r="CU102" s="940"/>
      <c r="CV102" s="941"/>
      <c r="CW102" s="939">
        <v>4</v>
      </c>
      <c r="CX102" s="940"/>
      <c r="CY102" s="940"/>
      <c r="CZ102" s="940"/>
      <c r="DA102" s="941"/>
      <c r="DB102" s="939" t="s">
        <v>545</v>
      </c>
      <c r="DC102" s="940"/>
      <c r="DD102" s="940"/>
      <c r="DE102" s="940"/>
      <c r="DF102" s="941"/>
      <c r="DG102" s="939" t="s">
        <v>545</v>
      </c>
      <c r="DH102" s="940"/>
      <c r="DI102" s="940"/>
      <c r="DJ102" s="940"/>
      <c r="DK102" s="941"/>
      <c r="DL102" s="939" t="s">
        <v>545</v>
      </c>
      <c r="DM102" s="940"/>
      <c r="DN102" s="940"/>
      <c r="DO102" s="940"/>
      <c r="DP102" s="941"/>
      <c r="DQ102" s="939" t="s">
        <v>545</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684298</v>
      </c>
      <c r="AB110" s="876"/>
      <c r="AC110" s="876"/>
      <c r="AD110" s="876"/>
      <c r="AE110" s="877"/>
      <c r="AF110" s="878">
        <v>689714</v>
      </c>
      <c r="AG110" s="876"/>
      <c r="AH110" s="876"/>
      <c r="AI110" s="876"/>
      <c r="AJ110" s="877"/>
      <c r="AK110" s="878">
        <v>683771</v>
      </c>
      <c r="AL110" s="876"/>
      <c r="AM110" s="876"/>
      <c r="AN110" s="876"/>
      <c r="AO110" s="877"/>
      <c r="AP110" s="879">
        <v>18</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5430678</v>
      </c>
      <c r="BR110" s="829"/>
      <c r="BS110" s="829"/>
      <c r="BT110" s="829"/>
      <c r="BU110" s="829"/>
      <c r="BV110" s="829">
        <v>5060234</v>
      </c>
      <c r="BW110" s="829"/>
      <c r="BX110" s="829"/>
      <c r="BY110" s="829"/>
      <c r="BZ110" s="829"/>
      <c r="CA110" s="829">
        <v>4749694</v>
      </c>
      <c r="CB110" s="829"/>
      <c r="CC110" s="829"/>
      <c r="CD110" s="829"/>
      <c r="CE110" s="829"/>
      <c r="CF110" s="853">
        <v>125.3</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206057</v>
      </c>
      <c r="BR112" s="804"/>
      <c r="BS112" s="804"/>
      <c r="BT112" s="804"/>
      <c r="BU112" s="804"/>
      <c r="BV112" s="804">
        <v>188277</v>
      </c>
      <c r="BW112" s="804"/>
      <c r="BX112" s="804"/>
      <c r="BY112" s="804"/>
      <c r="BZ112" s="804"/>
      <c r="CA112" s="804">
        <v>191800</v>
      </c>
      <c r="CB112" s="804"/>
      <c r="CC112" s="804"/>
      <c r="CD112" s="804"/>
      <c r="CE112" s="804"/>
      <c r="CF112" s="862">
        <v>5.0999999999999996</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21417</v>
      </c>
      <c r="AB113" s="906"/>
      <c r="AC113" s="906"/>
      <c r="AD113" s="906"/>
      <c r="AE113" s="907"/>
      <c r="AF113" s="908">
        <v>21250</v>
      </c>
      <c r="AG113" s="906"/>
      <c r="AH113" s="906"/>
      <c r="AI113" s="906"/>
      <c r="AJ113" s="907"/>
      <c r="AK113" s="908">
        <v>20190</v>
      </c>
      <c r="AL113" s="906"/>
      <c r="AM113" s="906"/>
      <c r="AN113" s="906"/>
      <c r="AO113" s="907"/>
      <c r="AP113" s="909">
        <v>0.5</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81932</v>
      </c>
      <c r="BR113" s="804"/>
      <c r="BS113" s="804"/>
      <c r="BT113" s="804"/>
      <c r="BU113" s="804"/>
      <c r="BV113" s="804">
        <v>81932</v>
      </c>
      <c r="BW113" s="804"/>
      <c r="BX113" s="804"/>
      <c r="BY113" s="804"/>
      <c r="BZ113" s="804"/>
      <c r="CA113" s="804">
        <v>69679</v>
      </c>
      <c r="CB113" s="804"/>
      <c r="CC113" s="804"/>
      <c r="CD113" s="804"/>
      <c r="CE113" s="804"/>
      <c r="CF113" s="862">
        <v>1.8</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8957</v>
      </c>
      <c r="AB114" s="767"/>
      <c r="AC114" s="767"/>
      <c r="AD114" s="767"/>
      <c r="AE114" s="768"/>
      <c r="AF114" s="769">
        <v>9490</v>
      </c>
      <c r="AG114" s="767"/>
      <c r="AH114" s="767"/>
      <c r="AI114" s="767"/>
      <c r="AJ114" s="768"/>
      <c r="AK114" s="769">
        <v>8951</v>
      </c>
      <c r="AL114" s="767"/>
      <c r="AM114" s="767"/>
      <c r="AN114" s="767"/>
      <c r="AO114" s="768"/>
      <c r="AP114" s="811">
        <v>0.2</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636101</v>
      </c>
      <c r="BR114" s="804"/>
      <c r="BS114" s="804"/>
      <c r="BT114" s="804"/>
      <c r="BU114" s="804"/>
      <c r="BV114" s="804">
        <v>726649</v>
      </c>
      <c r="BW114" s="804"/>
      <c r="BX114" s="804"/>
      <c r="BY114" s="804"/>
      <c r="BZ114" s="804"/>
      <c r="CA114" s="804">
        <v>598297</v>
      </c>
      <c r="CB114" s="804"/>
      <c r="CC114" s="804"/>
      <c r="CD114" s="804"/>
      <c r="CE114" s="804"/>
      <c r="CF114" s="862">
        <v>15.8</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714672</v>
      </c>
      <c r="AB117" s="890"/>
      <c r="AC117" s="890"/>
      <c r="AD117" s="890"/>
      <c r="AE117" s="891"/>
      <c r="AF117" s="892">
        <v>720454</v>
      </c>
      <c r="AG117" s="890"/>
      <c r="AH117" s="890"/>
      <c r="AI117" s="890"/>
      <c r="AJ117" s="891"/>
      <c r="AK117" s="892">
        <v>712912</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6354768</v>
      </c>
      <c r="BR119" s="832"/>
      <c r="BS119" s="832"/>
      <c r="BT119" s="832"/>
      <c r="BU119" s="832"/>
      <c r="BV119" s="832">
        <v>6057092</v>
      </c>
      <c r="BW119" s="832"/>
      <c r="BX119" s="832"/>
      <c r="BY119" s="832"/>
      <c r="BZ119" s="832"/>
      <c r="CA119" s="832">
        <v>5609470</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6510718</v>
      </c>
      <c r="BR120" s="829"/>
      <c r="BS120" s="829"/>
      <c r="BT120" s="829"/>
      <c r="BU120" s="829"/>
      <c r="BV120" s="829">
        <v>6843272</v>
      </c>
      <c r="BW120" s="829"/>
      <c r="BX120" s="829"/>
      <c r="BY120" s="829"/>
      <c r="BZ120" s="829"/>
      <c r="CA120" s="829">
        <v>6954134</v>
      </c>
      <c r="CB120" s="829"/>
      <c r="CC120" s="829"/>
      <c r="CD120" s="829"/>
      <c r="CE120" s="829"/>
      <c r="CF120" s="853">
        <v>183.4</v>
      </c>
      <c r="CG120" s="854"/>
      <c r="CH120" s="854"/>
      <c r="CI120" s="854"/>
      <c r="CJ120" s="854"/>
      <c r="CK120" s="855" t="s">
        <v>443</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206057</v>
      </c>
      <c r="DH120" s="829"/>
      <c r="DI120" s="829"/>
      <c r="DJ120" s="829"/>
      <c r="DK120" s="829"/>
      <c r="DL120" s="829">
        <v>188277</v>
      </c>
      <c r="DM120" s="829"/>
      <c r="DN120" s="829"/>
      <c r="DO120" s="829"/>
      <c r="DP120" s="829"/>
      <c r="DQ120" s="829">
        <v>191800</v>
      </c>
      <c r="DR120" s="829"/>
      <c r="DS120" s="829"/>
      <c r="DT120" s="829"/>
      <c r="DU120" s="829"/>
      <c r="DV120" s="830">
        <v>5.0999999999999996</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135225</v>
      </c>
      <c r="BR121" s="804"/>
      <c r="BS121" s="804"/>
      <c r="BT121" s="804"/>
      <c r="BU121" s="804"/>
      <c r="BV121" s="804">
        <v>106288</v>
      </c>
      <c r="BW121" s="804"/>
      <c r="BX121" s="804"/>
      <c r="BY121" s="804"/>
      <c r="BZ121" s="804"/>
      <c r="CA121" s="804">
        <v>89223</v>
      </c>
      <c r="CB121" s="804"/>
      <c r="CC121" s="804"/>
      <c r="CD121" s="804"/>
      <c r="CE121" s="804"/>
      <c r="CF121" s="862">
        <v>2.4</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4611509</v>
      </c>
      <c r="BR122" s="832"/>
      <c r="BS122" s="832"/>
      <c r="BT122" s="832"/>
      <c r="BU122" s="832"/>
      <c r="BV122" s="832">
        <v>4256781</v>
      </c>
      <c r="BW122" s="832"/>
      <c r="BX122" s="832"/>
      <c r="BY122" s="832"/>
      <c r="BZ122" s="832"/>
      <c r="CA122" s="832">
        <v>4061664</v>
      </c>
      <c r="CB122" s="832"/>
      <c r="CC122" s="832"/>
      <c r="CD122" s="832"/>
      <c r="CE122" s="832"/>
      <c r="CF122" s="833">
        <v>107.1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11257452</v>
      </c>
      <c r="BR123" s="820"/>
      <c r="BS123" s="820"/>
      <c r="BT123" s="820"/>
      <c r="BU123" s="820"/>
      <c r="BV123" s="820">
        <v>11206341</v>
      </c>
      <c r="BW123" s="820"/>
      <c r="BX123" s="820"/>
      <c r="BY123" s="820"/>
      <c r="BZ123" s="820"/>
      <c r="CA123" s="820">
        <v>11105021</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13457</v>
      </c>
      <c r="AB128" s="788"/>
      <c r="AC128" s="788"/>
      <c r="AD128" s="788"/>
      <c r="AE128" s="789"/>
      <c r="AF128" s="790">
        <v>14269</v>
      </c>
      <c r="AG128" s="788"/>
      <c r="AH128" s="788"/>
      <c r="AI128" s="788"/>
      <c r="AJ128" s="789"/>
      <c r="AK128" s="790">
        <v>13180</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4432023</v>
      </c>
      <c r="AB129" s="767"/>
      <c r="AC129" s="767"/>
      <c r="AD129" s="767"/>
      <c r="AE129" s="768"/>
      <c r="AF129" s="769">
        <v>4303251</v>
      </c>
      <c r="AG129" s="767"/>
      <c r="AH129" s="767"/>
      <c r="AI129" s="767"/>
      <c r="AJ129" s="768"/>
      <c r="AK129" s="769">
        <v>4298650</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517056</v>
      </c>
      <c r="AB130" s="767"/>
      <c r="AC130" s="767"/>
      <c r="AD130" s="767"/>
      <c r="AE130" s="768"/>
      <c r="AF130" s="769">
        <v>524097</v>
      </c>
      <c r="AG130" s="767"/>
      <c r="AH130" s="767"/>
      <c r="AI130" s="767"/>
      <c r="AJ130" s="768"/>
      <c r="AK130" s="769">
        <v>507643</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4.8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3914967</v>
      </c>
      <c r="AB131" s="751"/>
      <c r="AC131" s="751"/>
      <c r="AD131" s="751"/>
      <c r="AE131" s="752"/>
      <c r="AF131" s="753">
        <v>3779154</v>
      </c>
      <c r="AG131" s="751"/>
      <c r="AH131" s="751"/>
      <c r="AI131" s="751"/>
      <c r="AJ131" s="752"/>
      <c r="AK131" s="753">
        <v>3791007</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4.7039732389999998</v>
      </c>
      <c r="AB132" s="732"/>
      <c r="AC132" s="732"/>
      <c r="AD132" s="732"/>
      <c r="AE132" s="733"/>
      <c r="AF132" s="734">
        <v>4.8182212209999999</v>
      </c>
      <c r="AG132" s="732"/>
      <c r="AH132" s="732"/>
      <c r="AI132" s="732"/>
      <c r="AJ132" s="733"/>
      <c r="AK132" s="734">
        <v>5.066965057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5.0999999999999996</v>
      </c>
      <c r="AB133" s="711"/>
      <c r="AC133" s="711"/>
      <c r="AD133" s="711"/>
      <c r="AE133" s="712"/>
      <c r="AF133" s="710">
        <v>4.7</v>
      </c>
      <c r="AG133" s="711"/>
      <c r="AH133" s="711"/>
      <c r="AI133" s="711"/>
      <c r="AJ133" s="712"/>
      <c r="AK133" s="710">
        <v>4.8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UyeLwHrwxL7ODP8TgIrPXMUnT0TRCGwFaR3APYQNAPqa0CefK2PDaailssKKyvr6/GADLDeAvRgKutI4ZyYzg==" saltValue="Ll4G2yvuS+kOTUTV/h0I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S105" sqref="S10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hSlUnqi/88YVpnrRZUsVztj+7VL1Ac37FeScElF05R4i8yb0EnMmRTx9NASyVNHfgMa4BXwWb7K8wFlbtL/LDA==" saltValue="74IkFtwGDdp/sIp903Dd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S105" sqref="S105"/>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VLgkND/nIeY3zKZ145SkYgsE1WkTQD6zqD9NuP3K/fwdW01kNLJ3Vj1HmcpUgjPZAUntkEMWr6Yz7olARN8jA==" saltValue="zRJkFjLEDKHMaW1LBOi4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S105" sqref="S10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5" t="s">
        <v>476</v>
      </c>
      <c r="AP7" s="265"/>
      <c r="AQ7" s="266" t="s">
        <v>477</v>
      </c>
      <c r="AR7" s="267"/>
    </row>
    <row r="8" spans="1:46" x14ac:dyDescent="0.15">
      <c r="A8" s="259"/>
      <c r="AK8" s="268"/>
      <c r="AL8" s="269"/>
      <c r="AM8" s="269"/>
      <c r="AN8" s="270"/>
      <c r="AO8" s="1106"/>
      <c r="AP8" s="271" t="s">
        <v>478</v>
      </c>
      <c r="AQ8" s="272" t="s">
        <v>479</v>
      </c>
      <c r="AR8" s="273" t="s">
        <v>480</v>
      </c>
    </row>
    <row r="9" spans="1:46" x14ac:dyDescent="0.15">
      <c r="A9" s="259"/>
      <c r="AK9" s="1117" t="s">
        <v>481</v>
      </c>
      <c r="AL9" s="1118"/>
      <c r="AM9" s="1118"/>
      <c r="AN9" s="1119"/>
      <c r="AO9" s="274">
        <v>1349922</v>
      </c>
      <c r="AP9" s="274">
        <v>158386</v>
      </c>
      <c r="AQ9" s="275">
        <v>171003</v>
      </c>
      <c r="AR9" s="276">
        <v>-7.4</v>
      </c>
    </row>
    <row r="10" spans="1:46" ht="13.5" customHeight="1" x14ac:dyDescent="0.15">
      <c r="A10" s="259"/>
      <c r="AK10" s="1117" t="s">
        <v>482</v>
      </c>
      <c r="AL10" s="1118"/>
      <c r="AM10" s="1118"/>
      <c r="AN10" s="1119"/>
      <c r="AO10" s="277">
        <v>184528</v>
      </c>
      <c r="AP10" s="277">
        <v>21651</v>
      </c>
      <c r="AQ10" s="278">
        <v>27322</v>
      </c>
      <c r="AR10" s="279">
        <v>-20.8</v>
      </c>
    </row>
    <row r="11" spans="1:46" ht="13.5" customHeight="1" x14ac:dyDescent="0.15">
      <c r="A11" s="259"/>
      <c r="AK11" s="1117" t="s">
        <v>483</v>
      </c>
      <c r="AL11" s="1118"/>
      <c r="AM11" s="1118"/>
      <c r="AN11" s="1119"/>
      <c r="AO11" s="277" t="s">
        <v>484</v>
      </c>
      <c r="AP11" s="277" t="s">
        <v>484</v>
      </c>
      <c r="AQ11" s="278">
        <v>5560</v>
      </c>
      <c r="AR11" s="279" t="s">
        <v>484</v>
      </c>
    </row>
    <row r="12" spans="1:46" ht="13.5" customHeight="1" x14ac:dyDescent="0.15">
      <c r="A12" s="259"/>
      <c r="AK12" s="1117" t="s">
        <v>485</v>
      </c>
      <c r="AL12" s="1118"/>
      <c r="AM12" s="1118"/>
      <c r="AN12" s="1119"/>
      <c r="AO12" s="277" t="s">
        <v>484</v>
      </c>
      <c r="AP12" s="277" t="s">
        <v>484</v>
      </c>
      <c r="AQ12" s="278">
        <v>49</v>
      </c>
      <c r="AR12" s="279" t="s">
        <v>484</v>
      </c>
    </row>
    <row r="13" spans="1:46" ht="13.5" customHeight="1" x14ac:dyDescent="0.15">
      <c r="A13" s="259"/>
      <c r="AK13" s="1117" t="s">
        <v>486</v>
      </c>
      <c r="AL13" s="1118"/>
      <c r="AM13" s="1118"/>
      <c r="AN13" s="1119"/>
      <c r="AO13" s="277">
        <v>74128</v>
      </c>
      <c r="AP13" s="277">
        <v>8697</v>
      </c>
      <c r="AQ13" s="278">
        <v>6397</v>
      </c>
      <c r="AR13" s="279">
        <v>36</v>
      </c>
    </row>
    <row r="14" spans="1:46" ht="13.5" customHeight="1" x14ac:dyDescent="0.15">
      <c r="A14" s="259"/>
      <c r="AK14" s="1117" t="s">
        <v>487</v>
      </c>
      <c r="AL14" s="1118"/>
      <c r="AM14" s="1118"/>
      <c r="AN14" s="1119"/>
      <c r="AO14" s="277">
        <v>49811</v>
      </c>
      <c r="AP14" s="277">
        <v>5844</v>
      </c>
      <c r="AQ14" s="278">
        <v>3603</v>
      </c>
      <c r="AR14" s="279">
        <v>62.2</v>
      </c>
    </row>
    <row r="15" spans="1:46" ht="13.5" customHeight="1" x14ac:dyDescent="0.15">
      <c r="A15" s="259"/>
      <c r="AK15" s="1120" t="s">
        <v>488</v>
      </c>
      <c r="AL15" s="1121"/>
      <c r="AM15" s="1121"/>
      <c r="AN15" s="1122"/>
      <c r="AO15" s="277">
        <v>-59577</v>
      </c>
      <c r="AP15" s="277">
        <v>-6990</v>
      </c>
      <c r="AQ15" s="278">
        <v>-9266</v>
      </c>
      <c r="AR15" s="279">
        <v>-24.6</v>
      </c>
    </row>
    <row r="16" spans="1:46" x14ac:dyDescent="0.15">
      <c r="A16" s="259"/>
      <c r="AK16" s="1120" t="s">
        <v>177</v>
      </c>
      <c r="AL16" s="1121"/>
      <c r="AM16" s="1121"/>
      <c r="AN16" s="1122"/>
      <c r="AO16" s="277">
        <v>1598812</v>
      </c>
      <c r="AP16" s="277">
        <v>187588</v>
      </c>
      <c r="AQ16" s="278">
        <v>204668</v>
      </c>
      <c r="AR16" s="279">
        <v>-8.3000000000000007</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16.66</v>
      </c>
      <c r="AP21" s="290">
        <v>17.07</v>
      </c>
      <c r="AQ21" s="291">
        <v>-0.41</v>
      </c>
      <c r="AS21" s="292"/>
      <c r="AT21" s="288"/>
    </row>
    <row r="22" spans="1:46" s="260" customFormat="1" x14ac:dyDescent="0.15">
      <c r="A22" s="288"/>
      <c r="AK22" s="1123" t="s">
        <v>494</v>
      </c>
      <c r="AL22" s="1124"/>
      <c r="AM22" s="1124"/>
      <c r="AN22" s="1125"/>
      <c r="AO22" s="293">
        <v>99.6</v>
      </c>
      <c r="AP22" s="294">
        <v>95.6</v>
      </c>
      <c r="AQ22" s="295">
        <v>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476</v>
      </c>
      <c r="AP30" s="265"/>
      <c r="AQ30" s="266" t="s">
        <v>477</v>
      </c>
      <c r="AR30" s="267"/>
    </row>
    <row r="31" spans="1:46" x14ac:dyDescent="0.15">
      <c r="A31" s="259"/>
      <c r="AK31" s="268"/>
      <c r="AL31" s="269"/>
      <c r="AM31" s="269"/>
      <c r="AN31" s="270"/>
      <c r="AO31" s="1106"/>
      <c r="AP31" s="271" t="s">
        <v>478</v>
      </c>
      <c r="AQ31" s="272" t="s">
        <v>479</v>
      </c>
      <c r="AR31" s="273" t="s">
        <v>480</v>
      </c>
    </row>
    <row r="32" spans="1:46" ht="27" customHeight="1" x14ac:dyDescent="0.15">
      <c r="A32" s="259"/>
      <c r="AK32" s="1107" t="s">
        <v>498</v>
      </c>
      <c r="AL32" s="1108"/>
      <c r="AM32" s="1108"/>
      <c r="AN32" s="1109"/>
      <c r="AO32" s="303">
        <v>683771</v>
      </c>
      <c r="AP32" s="303">
        <v>80227</v>
      </c>
      <c r="AQ32" s="304">
        <v>121688</v>
      </c>
      <c r="AR32" s="305">
        <v>-34.1</v>
      </c>
    </row>
    <row r="33" spans="1:46" ht="13.5" customHeight="1" x14ac:dyDescent="0.15">
      <c r="A33" s="259"/>
      <c r="AK33" s="1107" t="s">
        <v>499</v>
      </c>
      <c r="AL33" s="1108"/>
      <c r="AM33" s="1108"/>
      <c r="AN33" s="1109"/>
      <c r="AO33" s="303" t="s">
        <v>484</v>
      </c>
      <c r="AP33" s="303" t="s">
        <v>484</v>
      </c>
      <c r="AQ33" s="304">
        <v>42</v>
      </c>
      <c r="AR33" s="305" t="s">
        <v>484</v>
      </c>
    </row>
    <row r="34" spans="1:46" ht="27" customHeight="1" x14ac:dyDescent="0.15">
      <c r="A34" s="259"/>
      <c r="AK34" s="1107" t="s">
        <v>500</v>
      </c>
      <c r="AL34" s="1108"/>
      <c r="AM34" s="1108"/>
      <c r="AN34" s="1109"/>
      <c r="AO34" s="303" t="s">
        <v>484</v>
      </c>
      <c r="AP34" s="303" t="s">
        <v>484</v>
      </c>
      <c r="AQ34" s="304">
        <v>167</v>
      </c>
      <c r="AR34" s="305" t="s">
        <v>484</v>
      </c>
    </row>
    <row r="35" spans="1:46" ht="27" customHeight="1" x14ac:dyDescent="0.15">
      <c r="A35" s="259"/>
      <c r="AK35" s="1107" t="s">
        <v>501</v>
      </c>
      <c r="AL35" s="1108"/>
      <c r="AM35" s="1108"/>
      <c r="AN35" s="1109"/>
      <c r="AO35" s="303">
        <v>20190</v>
      </c>
      <c r="AP35" s="303">
        <v>2369</v>
      </c>
      <c r="AQ35" s="304">
        <v>24481</v>
      </c>
      <c r="AR35" s="305">
        <v>-90.3</v>
      </c>
    </row>
    <row r="36" spans="1:46" ht="27" customHeight="1" x14ac:dyDescent="0.15">
      <c r="A36" s="259"/>
      <c r="AK36" s="1107" t="s">
        <v>502</v>
      </c>
      <c r="AL36" s="1108"/>
      <c r="AM36" s="1108"/>
      <c r="AN36" s="1109"/>
      <c r="AO36" s="303">
        <v>8951</v>
      </c>
      <c r="AP36" s="303">
        <v>1050</v>
      </c>
      <c r="AQ36" s="304">
        <v>4187</v>
      </c>
      <c r="AR36" s="305">
        <v>-74.900000000000006</v>
      </c>
    </row>
    <row r="37" spans="1:46" ht="13.5" customHeight="1" x14ac:dyDescent="0.15">
      <c r="A37" s="259"/>
      <c r="AK37" s="1107" t="s">
        <v>503</v>
      </c>
      <c r="AL37" s="1108"/>
      <c r="AM37" s="1108"/>
      <c r="AN37" s="1109"/>
      <c r="AO37" s="303" t="s">
        <v>484</v>
      </c>
      <c r="AP37" s="303" t="s">
        <v>484</v>
      </c>
      <c r="AQ37" s="304">
        <v>813</v>
      </c>
      <c r="AR37" s="305" t="s">
        <v>484</v>
      </c>
    </row>
    <row r="38" spans="1:46" ht="27" customHeight="1" x14ac:dyDescent="0.15">
      <c r="A38" s="259"/>
      <c r="AK38" s="1110" t="s">
        <v>504</v>
      </c>
      <c r="AL38" s="1111"/>
      <c r="AM38" s="1111"/>
      <c r="AN38" s="1112"/>
      <c r="AO38" s="306" t="s">
        <v>484</v>
      </c>
      <c r="AP38" s="306" t="s">
        <v>484</v>
      </c>
      <c r="AQ38" s="307">
        <v>19</v>
      </c>
      <c r="AR38" s="295" t="s">
        <v>484</v>
      </c>
      <c r="AS38" s="302"/>
    </row>
    <row r="39" spans="1:46" x14ac:dyDescent="0.15">
      <c r="A39" s="259"/>
      <c r="AK39" s="1110" t="s">
        <v>505</v>
      </c>
      <c r="AL39" s="1111"/>
      <c r="AM39" s="1111"/>
      <c r="AN39" s="1112"/>
      <c r="AO39" s="303">
        <v>-13180</v>
      </c>
      <c r="AP39" s="303">
        <v>-1546</v>
      </c>
      <c r="AQ39" s="304">
        <v>-4925</v>
      </c>
      <c r="AR39" s="305">
        <v>-68.599999999999994</v>
      </c>
      <c r="AS39" s="302"/>
    </row>
    <row r="40" spans="1:46" ht="27" customHeight="1" x14ac:dyDescent="0.15">
      <c r="A40" s="259"/>
      <c r="AK40" s="1107" t="s">
        <v>506</v>
      </c>
      <c r="AL40" s="1108"/>
      <c r="AM40" s="1108"/>
      <c r="AN40" s="1109"/>
      <c r="AO40" s="303">
        <v>-507643</v>
      </c>
      <c r="AP40" s="303">
        <v>-59562</v>
      </c>
      <c r="AQ40" s="304">
        <v>-96916</v>
      </c>
      <c r="AR40" s="305">
        <v>-38.5</v>
      </c>
      <c r="AS40" s="302"/>
    </row>
    <row r="41" spans="1:46" x14ac:dyDescent="0.15">
      <c r="A41" s="259"/>
      <c r="AK41" s="1113" t="s">
        <v>287</v>
      </c>
      <c r="AL41" s="1114"/>
      <c r="AM41" s="1114"/>
      <c r="AN41" s="1115"/>
      <c r="AO41" s="303">
        <v>192089</v>
      </c>
      <c r="AP41" s="303">
        <v>22538</v>
      </c>
      <c r="AQ41" s="304">
        <v>49555</v>
      </c>
      <c r="AR41" s="305">
        <v>-54.5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0" t="s">
        <v>476</v>
      </c>
      <c r="AN49" s="1102" t="s">
        <v>509</v>
      </c>
      <c r="AO49" s="1103"/>
      <c r="AP49" s="1103"/>
      <c r="AQ49" s="1103"/>
      <c r="AR49" s="1104"/>
    </row>
    <row r="50" spans="1:44" x14ac:dyDescent="0.15">
      <c r="A50" s="259"/>
      <c r="AK50" s="317"/>
      <c r="AL50" s="318"/>
      <c r="AM50" s="1101"/>
      <c r="AN50" s="319" t="s">
        <v>510</v>
      </c>
      <c r="AO50" s="320" t="s">
        <v>511</v>
      </c>
      <c r="AP50" s="321" t="s">
        <v>512</v>
      </c>
      <c r="AQ50" s="322" t="s">
        <v>513</v>
      </c>
      <c r="AR50" s="323" t="s">
        <v>514</v>
      </c>
    </row>
    <row r="51" spans="1:44" x14ac:dyDescent="0.15">
      <c r="A51" s="259"/>
      <c r="AK51" s="315" t="s">
        <v>515</v>
      </c>
      <c r="AL51" s="316"/>
      <c r="AM51" s="324">
        <v>1051749</v>
      </c>
      <c r="AN51" s="325">
        <v>112583</v>
      </c>
      <c r="AO51" s="326">
        <v>-13</v>
      </c>
      <c r="AP51" s="327">
        <v>190274</v>
      </c>
      <c r="AQ51" s="328">
        <v>13.6</v>
      </c>
      <c r="AR51" s="329">
        <v>-26.6</v>
      </c>
    </row>
    <row r="52" spans="1:44" x14ac:dyDescent="0.15">
      <c r="A52" s="259"/>
      <c r="AK52" s="330"/>
      <c r="AL52" s="331" t="s">
        <v>516</v>
      </c>
      <c r="AM52" s="332">
        <v>577009</v>
      </c>
      <c r="AN52" s="333">
        <v>61765</v>
      </c>
      <c r="AO52" s="334">
        <v>-34.1</v>
      </c>
      <c r="AP52" s="335">
        <v>88584</v>
      </c>
      <c r="AQ52" s="336">
        <v>7.3</v>
      </c>
      <c r="AR52" s="337">
        <v>-41.4</v>
      </c>
    </row>
    <row r="53" spans="1:44" x14ac:dyDescent="0.15">
      <c r="A53" s="259"/>
      <c r="AK53" s="315" t="s">
        <v>517</v>
      </c>
      <c r="AL53" s="316"/>
      <c r="AM53" s="324">
        <v>864911</v>
      </c>
      <c r="AN53" s="325">
        <v>94816</v>
      </c>
      <c r="AO53" s="326">
        <v>-15.8</v>
      </c>
      <c r="AP53" s="327">
        <v>200194</v>
      </c>
      <c r="AQ53" s="328">
        <v>5.2</v>
      </c>
      <c r="AR53" s="329">
        <v>-21</v>
      </c>
    </row>
    <row r="54" spans="1:44" x14ac:dyDescent="0.15">
      <c r="A54" s="259"/>
      <c r="AK54" s="330"/>
      <c r="AL54" s="331" t="s">
        <v>516</v>
      </c>
      <c r="AM54" s="332">
        <v>585140</v>
      </c>
      <c r="AN54" s="333">
        <v>64146</v>
      </c>
      <c r="AO54" s="334">
        <v>3.9</v>
      </c>
      <c r="AP54" s="335">
        <v>106422</v>
      </c>
      <c r="AQ54" s="336">
        <v>20.100000000000001</v>
      </c>
      <c r="AR54" s="337">
        <v>-16.2</v>
      </c>
    </row>
    <row r="55" spans="1:44" x14ac:dyDescent="0.15">
      <c r="A55" s="259"/>
      <c r="AK55" s="315" t="s">
        <v>518</v>
      </c>
      <c r="AL55" s="316"/>
      <c r="AM55" s="324">
        <v>1524504</v>
      </c>
      <c r="AN55" s="325">
        <v>170985</v>
      </c>
      <c r="AO55" s="326">
        <v>80.3</v>
      </c>
      <c r="AP55" s="327">
        <v>196914</v>
      </c>
      <c r="AQ55" s="328">
        <v>-1.6</v>
      </c>
      <c r="AR55" s="329">
        <v>81.900000000000006</v>
      </c>
    </row>
    <row r="56" spans="1:44" x14ac:dyDescent="0.15">
      <c r="A56" s="259"/>
      <c r="AK56" s="330"/>
      <c r="AL56" s="331" t="s">
        <v>516</v>
      </c>
      <c r="AM56" s="332">
        <v>647380</v>
      </c>
      <c r="AN56" s="333">
        <v>72609</v>
      </c>
      <c r="AO56" s="334">
        <v>13.2</v>
      </c>
      <c r="AP56" s="335">
        <v>98966</v>
      </c>
      <c r="AQ56" s="336">
        <v>-7</v>
      </c>
      <c r="AR56" s="337">
        <v>20.2</v>
      </c>
    </row>
    <row r="57" spans="1:44" x14ac:dyDescent="0.15">
      <c r="A57" s="259"/>
      <c r="AK57" s="315" t="s">
        <v>519</v>
      </c>
      <c r="AL57" s="316"/>
      <c r="AM57" s="324">
        <v>1160316</v>
      </c>
      <c r="AN57" s="325">
        <v>132927</v>
      </c>
      <c r="AO57" s="326">
        <v>-22.3</v>
      </c>
      <c r="AP57" s="327">
        <v>204757</v>
      </c>
      <c r="AQ57" s="328">
        <v>4</v>
      </c>
      <c r="AR57" s="329">
        <v>-26.3</v>
      </c>
    </row>
    <row r="58" spans="1:44" x14ac:dyDescent="0.15">
      <c r="A58" s="259"/>
      <c r="AK58" s="330"/>
      <c r="AL58" s="331" t="s">
        <v>516</v>
      </c>
      <c r="AM58" s="332">
        <v>624247</v>
      </c>
      <c r="AN58" s="333">
        <v>71514</v>
      </c>
      <c r="AO58" s="334">
        <v>-1.5</v>
      </c>
      <c r="AP58" s="335">
        <v>106071</v>
      </c>
      <c r="AQ58" s="336">
        <v>7.2</v>
      </c>
      <c r="AR58" s="337">
        <v>-8.6999999999999993</v>
      </c>
    </row>
    <row r="59" spans="1:44" x14ac:dyDescent="0.15">
      <c r="A59" s="259"/>
      <c r="AK59" s="315" t="s">
        <v>520</v>
      </c>
      <c r="AL59" s="316"/>
      <c r="AM59" s="324">
        <v>990868</v>
      </c>
      <c r="AN59" s="325">
        <v>116258</v>
      </c>
      <c r="AO59" s="326">
        <v>-12.5</v>
      </c>
      <c r="AP59" s="327">
        <v>194971</v>
      </c>
      <c r="AQ59" s="328">
        <v>-4.8</v>
      </c>
      <c r="AR59" s="329">
        <v>-7.7</v>
      </c>
    </row>
    <row r="60" spans="1:44" x14ac:dyDescent="0.15">
      <c r="A60" s="259"/>
      <c r="AK60" s="330"/>
      <c r="AL60" s="331" t="s">
        <v>516</v>
      </c>
      <c r="AM60" s="332">
        <v>522007</v>
      </c>
      <c r="AN60" s="333">
        <v>61247</v>
      </c>
      <c r="AO60" s="334">
        <v>-14.4</v>
      </c>
      <c r="AP60" s="335">
        <v>105966</v>
      </c>
      <c r="AQ60" s="336">
        <v>-0.1</v>
      </c>
      <c r="AR60" s="337">
        <v>-14.3</v>
      </c>
    </row>
    <row r="61" spans="1:44" x14ac:dyDescent="0.15">
      <c r="A61" s="259"/>
      <c r="AK61" s="315" t="s">
        <v>521</v>
      </c>
      <c r="AL61" s="338"/>
      <c r="AM61" s="324">
        <v>1118470</v>
      </c>
      <c r="AN61" s="325">
        <v>125514</v>
      </c>
      <c r="AO61" s="326">
        <v>3.3</v>
      </c>
      <c r="AP61" s="327">
        <v>197422</v>
      </c>
      <c r="AQ61" s="339">
        <v>3.3</v>
      </c>
      <c r="AR61" s="329">
        <v>0</v>
      </c>
    </row>
    <row r="62" spans="1:44" x14ac:dyDescent="0.15">
      <c r="A62" s="259"/>
      <c r="AK62" s="330"/>
      <c r="AL62" s="331" t="s">
        <v>516</v>
      </c>
      <c r="AM62" s="332">
        <v>591157</v>
      </c>
      <c r="AN62" s="333">
        <v>66256</v>
      </c>
      <c r="AO62" s="334">
        <v>-6.6</v>
      </c>
      <c r="AP62" s="335">
        <v>101202</v>
      </c>
      <c r="AQ62" s="336">
        <v>5.5</v>
      </c>
      <c r="AR62" s="337">
        <v>-12.1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s8YumlTaIch9q64jGcsn+bEojcKn7N8BBHRtHDv04FMoSc5HZOI8JTWkZAvBFmlJTW8TMh1nSqlSpSddAvC7w==" saltValue="D5PAyJG7UQXOxxcG8XyZ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S105" sqref="S105"/>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x+P971iR2bSVyO5mzygmN9MG83+gYQBik+anyYy3SpsXThCpvuziZoVEpkXq6OluKKETSbjTktmrUJWHDMt/Sw==" saltValue="W/zHVJB6ZZcIK4FHwDp7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S105" sqref="S105"/>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XeE0kUk+h4n/UFw1Q+uFdUoE1YBSKkw5PmjBNZmBPq/z72Fdtlxb6mmiZsQuE71TN1bi2L6D84xgW4Okct8KfQ==" saltValue="0JG/+VyZKGPRHv6xVdwW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S105" sqref="S10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29.37</v>
      </c>
      <c r="G47" s="12">
        <v>24.72</v>
      </c>
      <c r="H47" s="12">
        <v>29.14</v>
      </c>
      <c r="I47" s="12">
        <v>31.09</v>
      </c>
      <c r="J47" s="13">
        <v>31.77</v>
      </c>
    </row>
    <row r="48" spans="2:10" ht="57.75" customHeight="1" x14ac:dyDescent="0.15">
      <c r="B48" s="14"/>
      <c r="C48" s="1128" t="s">
        <v>4</v>
      </c>
      <c r="D48" s="1128"/>
      <c r="E48" s="1129"/>
      <c r="F48" s="15">
        <v>10.87</v>
      </c>
      <c r="G48" s="16">
        <v>12.29</v>
      </c>
      <c r="H48" s="16">
        <v>14.23</v>
      </c>
      <c r="I48" s="16">
        <v>16</v>
      </c>
      <c r="J48" s="17">
        <v>12.73</v>
      </c>
    </row>
    <row r="49" spans="2:10" ht="57.75" customHeight="1" thickBot="1" x14ac:dyDescent="0.2">
      <c r="B49" s="18"/>
      <c r="C49" s="1130" t="s">
        <v>5</v>
      </c>
      <c r="D49" s="1130"/>
      <c r="E49" s="1131"/>
      <c r="F49" s="19" t="s">
        <v>528</v>
      </c>
      <c r="G49" s="20" t="s">
        <v>529</v>
      </c>
      <c r="H49" s="20">
        <v>2.67</v>
      </c>
      <c r="I49" s="20" t="s">
        <v>530</v>
      </c>
      <c r="J49" s="21" t="s">
        <v>531</v>
      </c>
    </row>
    <row r="50" spans="2:10" x14ac:dyDescent="0.15"/>
  </sheetData>
  <sheetProtection algorithmName="SHA-512" hashValue="CI6OhDD1BH7EJdbRkgnEo36Cu42Lv4qCsSVooU3nPUJ98eSn9UOC8FZQ6X5ZP7mOFuF4HE5LpqtldWzRoBJmQA==" saltValue="xDIZSM3CD50j1l+5eQmw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S105" sqref="S10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532</v>
      </c>
      <c r="D34" s="1136"/>
      <c r="E34" s="1137"/>
      <c r="F34" s="32">
        <v>10.84</v>
      </c>
      <c r="G34" s="33">
        <v>12.25</v>
      </c>
      <c r="H34" s="33">
        <v>14.19</v>
      </c>
      <c r="I34" s="33">
        <v>15.96</v>
      </c>
      <c r="J34" s="34">
        <v>12.67</v>
      </c>
      <c r="K34" s="22"/>
      <c r="L34" s="22"/>
      <c r="M34" s="22"/>
      <c r="N34" s="22"/>
      <c r="O34" s="22"/>
      <c r="P34" s="22"/>
    </row>
    <row r="35" spans="1:16" ht="39" customHeight="1" x14ac:dyDescent="0.15">
      <c r="A35" s="22"/>
      <c r="B35" s="35"/>
      <c r="C35" s="1132" t="s">
        <v>533</v>
      </c>
      <c r="D35" s="1132"/>
      <c r="E35" s="1133"/>
      <c r="F35" s="36">
        <v>0.34</v>
      </c>
      <c r="G35" s="37">
        <v>0.52</v>
      </c>
      <c r="H35" s="37">
        <v>0.54</v>
      </c>
      <c r="I35" s="37">
        <v>0.56000000000000005</v>
      </c>
      <c r="J35" s="38">
        <v>3.1</v>
      </c>
      <c r="K35" s="22"/>
      <c r="L35" s="22"/>
      <c r="M35" s="22"/>
      <c r="N35" s="22"/>
      <c r="O35" s="22"/>
      <c r="P35" s="22"/>
    </row>
    <row r="36" spans="1:16" ht="39" customHeight="1" x14ac:dyDescent="0.15">
      <c r="A36" s="22"/>
      <c r="B36" s="35"/>
      <c r="C36" s="1132" t="s">
        <v>534</v>
      </c>
      <c r="D36" s="1132"/>
      <c r="E36" s="1133"/>
      <c r="F36" s="36">
        <v>2.11</v>
      </c>
      <c r="G36" s="37">
        <v>2.2200000000000002</v>
      </c>
      <c r="H36" s="37">
        <v>1.33</v>
      </c>
      <c r="I36" s="37">
        <v>2.12</v>
      </c>
      <c r="J36" s="38">
        <v>1.77</v>
      </c>
      <c r="K36" s="22"/>
      <c r="L36" s="22"/>
      <c r="M36" s="22"/>
      <c r="N36" s="22"/>
      <c r="O36" s="22"/>
      <c r="P36" s="22"/>
    </row>
    <row r="37" spans="1:16" ht="39" customHeight="1" x14ac:dyDescent="0.15">
      <c r="A37" s="22"/>
      <c r="B37" s="35"/>
      <c r="C37" s="1132" t="s">
        <v>535</v>
      </c>
      <c r="D37" s="1132"/>
      <c r="E37" s="1133"/>
      <c r="F37" s="36">
        <v>1.26</v>
      </c>
      <c r="G37" s="37">
        <v>1</v>
      </c>
      <c r="H37" s="37">
        <v>1.54</v>
      </c>
      <c r="I37" s="37">
        <v>2.04</v>
      </c>
      <c r="J37" s="38">
        <v>0.74</v>
      </c>
      <c r="K37" s="22"/>
      <c r="L37" s="22"/>
      <c r="M37" s="22"/>
      <c r="N37" s="22"/>
      <c r="O37" s="22"/>
      <c r="P37" s="22"/>
    </row>
    <row r="38" spans="1:16" ht="39" customHeight="1" x14ac:dyDescent="0.15">
      <c r="A38" s="22"/>
      <c r="B38" s="35"/>
      <c r="C38" s="1132" t="s">
        <v>536</v>
      </c>
      <c r="D38" s="1132"/>
      <c r="E38" s="1133"/>
      <c r="F38" s="36">
        <v>0.02</v>
      </c>
      <c r="G38" s="37">
        <v>0.03</v>
      </c>
      <c r="H38" s="37">
        <v>0.03</v>
      </c>
      <c r="I38" s="37">
        <v>0.02</v>
      </c>
      <c r="J38" s="38">
        <v>0.04</v>
      </c>
      <c r="K38" s="22"/>
      <c r="L38" s="22"/>
      <c r="M38" s="22"/>
      <c r="N38" s="22"/>
      <c r="O38" s="22"/>
      <c r="P38" s="22"/>
    </row>
    <row r="39" spans="1:16" ht="39" customHeight="1" x14ac:dyDescent="0.15">
      <c r="A39" s="22"/>
      <c r="B39" s="35"/>
      <c r="C39" s="1132" t="s">
        <v>537</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484</v>
      </c>
      <c r="G42" s="37" t="s">
        <v>484</v>
      </c>
      <c r="H42" s="37" t="s">
        <v>484</v>
      </c>
      <c r="I42" s="37" t="s">
        <v>484</v>
      </c>
      <c r="J42" s="38" t="s">
        <v>484</v>
      </c>
      <c r="K42" s="22"/>
      <c r="L42" s="22"/>
      <c r="M42" s="22"/>
      <c r="N42" s="22"/>
      <c r="O42" s="22"/>
      <c r="P42" s="22"/>
    </row>
    <row r="43" spans="1:16" ht="39" customHeight="1" thickBot="1" x14ac:dyDescent="0.2">
      <c r="A43" s="22"/>
      <c r="B43" s="40"/>
      <c r="C43" s="1134" t="s">
        <v>539</v>
      </c>
      <c r="D43" s="1134"/>
      <c r="E43" s="1135"/>
      <c r="F43" s="41" t="s">
        <v>484</v>
      </c>
      <c r="G43" s="42" t="s">
        <v>484</v>
      </c>
      <c r="H43" s="42" t="s">
        <v>484</v>
      </c>
      <c r="I43" s="42" t="s">
        <v>484</v>
      </c>
      <c r="J43" s="43" t="s">
        <v>484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0n7HYggEbUcJXhQvvljxBFIgbAtVv9vTBT5xov52C4ey83L40BfuMFaBzu6ZTZ+5i7h+lMJQMCwfYYKapesBg==" saltValue="6ZZw9V3hskM05ywFPV39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S105" sqref="S10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774</v>
      </c>
      <c r="L45" s="58">
        <v>727</v>
      </c>
      <c r="M45" s="58">
        <v>684</v>
      </c>
      <c r="N45" s="58">
        <v>690</v>
      </c>
      <c r="O45" s="59">
        <v>684</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484</v>
      </c>
      <c r="L46" s="62" t="s">
        <v>484</v>
      </c>
      <c r="M46" s="62" t="s">
        <v>484</v>
      </c>
      <c r="N46" s="62" t="s">
        <v>484</v>
      </c>
      <c r="O46" s="63" t="s">
        <v>484</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484</v>
      </c>
      <c r="L47" s="62" t="s">
        <v>484</v>
      </c>
      <c r="M47" s="62" t="s">
        <v>484</v>
      </c>
      <c r="N47" s="62" t="s">
        <v>484</v>
      </c>
      <c r="O47" s="63" t="s">
        <v>484</v>
      </c>
      <c r="P47" s="46"/>
      <c r="Q47" s="46"/>
      <c r="R47" s="46"/>
      <c r="S47" s="46"/>
      <c r="T47" s="46"/>
      <c r="U47" s="46"/>
    </row>
    <row r="48" spans="1:21" ht="30.75" customHeight="1" x14ac:dyDescent="0.15">
      <c r="A48" s="46"/>
      <c r="B48" s="1163"/>
      <c r="C48" s="1164"/>
      <c r="D48" s="60"/>
      <c r="E48" s="1140" t="s">
        <v>13</v>
      </c>
      <c r="F48" s="1140"/>
      <c r="G48" s="1140"/>
      <c r="H48" s="1140"/>
      <c r="I48" s="1140"/>
      <c r="J48" s="1141"/>
      <c r="K48" s="61">
        <v>21</v>
      </c>
      <c r="L48" s="62">
        <v>21</v>
      </c>
      <c r="M48" s="62">
        <v>21</v>
      </c>
      <c r="N48" s="62">
        <v>21</v>
      </c>
      <c r="O48" s="63">
        <v>20</v>
      </c>
      <c r="P48" s="46"/>
      <c r="Q48" s="46"/>
      <c r="R48" s="46"/>
      <c r="S48" s="46"/>
      <c r="T48" s="46"/>
      <c r="U48" s="46"/>
    </row>
    <row r="49" spans="1:21" ht="30.75" customHeight="1" x14ac:dyDescent="0.15">
      <c r="A49" s="46"/>
      <c r="B49" s="1163"/>
      <c r="C49" s="1164"/>
      <c r="D49" s="60"/>
      <c r="E49" s="1140" t="s">
        <v>14</v>
      </c>
      <c r="F49" s="1140"/>
      <c r="G49" s="1140"/>
      <c r="H49" s="1140"/>
      <c r="I49" s="1140"/>
      <c r="J49" s="1141"/>
      <c r="K49" s="61">
        <v>22</v>
      </c>
      <c r="L49" s="62">
        <v>7</v>
      </c>
      <c r="M49" s="62">
        <v>9</v>
      </c>
      <c r="N49" s="62">
        <v>9</v>
      </c>
      <c r="O49" s="63">
        <v>9</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484</v>
      </c>
      <c r="L50" s="62" t="s">
        <v>484</v>
      </c>
      <c r="M50" s="62" t="s">
        <v>484</v>
      </c>
      <c r="N50" s="62" t="s">
        <v>484</v>
      </c>
      <c r="O50" s="63" t="s">
        <v>484</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484</v>
      </c>
      <c r="L51" s="62" t="s">
        <v>484</v>
      </c>
      <c r="M51" s="62" t="s">
        <v>484</v>
      </c>
      <c r="N51" s="62" t="s">
        <v>484</v>
      </c>
      <c r="O51" s="63" t="s">
        <v>484</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615</v>
      </c>
      <c r="L52" s="62">
        <v>580</v>
      </c>
      <c r="M52" s="62">
        <v>531</v>
      </c>
      <c r="N52" s="62">
        <v>539</v>
      </c>
      <c r="O52" s="63">
        <v>521</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202</v>
      </c>
      <c r="L53" s="67">
        <v>175</v>
      </c>
      <c r="M53" s="67">
        <v>183</v>
      </c>
      <c r="N53" s="67">
        <v>181</v>
      </c>
      <c r="O53" s="68">
        <v>192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sY712FFZ7SgTRSxa8tAi69wwY3Dzz4wHFSfkIJqWFG5vMLu450cKLWz+xiewshAPBWuiiSbJ8Q9ctT/KfGVNQ==" saltValue="mBxLbVG/4r8tXT/aNX4R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105" sqref="S105"/>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1" t="s">
        <v>30</v>
      </c>
      <c r="C41" s="1182"/>
      <c r="D41" s="103"/>
      <c r="E41" s="1183" t="s">
        <v>31</v>
      </c>
      <c r="F41" s="1183"/>
      <c r="G41" s="1183"/>
      <c r="H41" s="1184"/>
      <c r="I41" s="342">
        <v>5758</v>
      </c>
      <c r="J41" s="343">
        <v>5521</v>
      </c>
      <c r="K41" s="343">
        <v>5431</v>
      </c>
      <c r="L41" s="343">
        <v>5060</v>
      </c>
      <c r="M41" s="344">
        <v>4750</v>
      </c>
    </row>
    <row r="42" spans="2:13" ht="27.75" customHeight="1" x14ac:dyDescent="0.15">
      <c r="B42" s="1171"/>
      <c r="C42" s="1172"/>
      <c r="D42" s="104"/>
      <c r="E42" s="1175" t="s">
        <v>32</v>
      </c>
      <c r="F42" s="1175"/>
      <c r="G42" s="1175"/>
      <c r="H42" s="1176"/>
      <c r="I42" s="345" t="s">
        <v>484</v>
      </c>
      <c r="J42" s="346" t="s">
        <v>484</v>
      </c>
      <c r="K42" s="346" t="s">
        <v>484</v>
      </c>
      <c r="L42" s="346" t="s">
        <v>484</v>
      </c>
      <c r="M42" s="347" t="s">
        <v>484</v>
      </c>
    </row>
    <row r="43" spans="2:13" ht="27.75" customHeight="1" x14ac:dyDescent="0.15">
      <c r="B43" s="1171"/>
      <c r="C43" s="1172"/>
      <c r="D43" s="104"/>
      <c r="E43" s="1175" t="s">
        <v>33</v>
      </c>
      <c r="F43" s="1175"/>
      <c r="G43" s="1175"/>
      <c r="H43" s="1176"/>
      <c r="I43" s="345">
        <v>89</v>
      </c>
      <c r="J43" s="346">
        <v>125</v>
      </c>
      <c r="K43" s="346">
        <v>206</v>
      </c>
      <c r="L43" s="346">
        <v>188</v>
      </c>
      <c r="M43" s="347">
        <v>192</v>
      </c>
    </row>
    <row r="44" spans="2:13" ht="27.75" customHeight="1" x14ac:dyDescent="0.15">
      <c r="B44" s="1171"/>
      <c r="C44" s="1172"/>
      <c r="D44" s="104"/>
      <c r="E44" s="1175" t="s">
        <v>34</v>
      </c>
      <c r="F44" s="1175"/>
      <c r="G44" s="1175"/>
      <c r="H44" s="1176"/>
      <c r="I44" s="345">
        <v>94</v>
      </c>
      <c r="J44" s="346">
        <v>85</v>
      </c>
      <c r="K44" s="346">
        <v>82</v>
      </c>
      <c r="L44" s="346">
        <v>82</v>
      </c>
      <c r="M44" s="347">
        <v>70</v>
      </c>
    </row>
    <row r="45" spans="2:13" ht="27.75" customHeight="1" x14ac:dyDescent="0.15">
      <c r="B45" s="1171"/>
      <c r="C45" s="1172"/>
      <c r="D45" s="104"/>
      <c r="E45" s="1175" t="s">
        <v>35</v>
      </c>
      <c r="F45" s="1175"/>
      <c r="G45" s="1175"/>
      <c r="H45" s="1176"/>
      <c r="I45" s="345">
        <v>209</v>
      </c>
      <c r="J45" s="346">
        <v>649</v>
      </c>
      <c r="K45" s="346">
        <v>636</v>
      </c>
      <c r="L45" s="346">
        <v>727</v>
      </c>
      <c r="M45" s="347">
        <v>598</v>
      </c>
    </row>
    <row r="46" spans="2:13" ht="27.75" customHeight="1" x14ac:dyDescent="0.15">
      <c r="B46" s="1171"/>
      <c r="C46" s="1172"/>
      <c r="D46" s="105"/>
      <c r="E46" s="1175" t="s">
        <v>36</v>
      </c>
      <c r="F46" s="1175"/>
      <c r="G46" s="1175"/>
      <c r="H46" s="1176"/>
      <c r="I46" s="345" t="s">
        <v>484</v>
      </c>
      <c r="J46" s="346" t="s">
        <v>484</v>
      </c>
      <c r="K46" s="346" t="s">
        <v>484</v>
      </c>
      <c r="L46" s="346" t="s">
        <v>484</v>
      </c>
      <c r="M46" s="347" t="s">
        <v>484</v>
      </c>
    </row>
    <row r="47" spans="2:13" ht="27.75" customHeight="1" x14ac:dyDescent="0.15">
      <c r="B47" s="1171"/>
      <c r="C47" s="1172"/>
      <c r="D47" s="106"/>
      <c r="E47" s="1185" t="s">
        <v>37</v>
      </c>
      <c r="F47" s="1186"/>
      <c r="G47" s="1186"/>
      <c r="H47" s="1187"/>
      <c r="I47" s="345" t="s">
        <v>484</v>
      </c>
      <c r="J47" s="346" t="s">
        <v>484</v>
      </c>
      <c r="K47" s="346" t="s">
        <v>484</v>
      </c>
      <c r="L47" s="346" t="s">
        <v>484</v>
      </c>
      <c r="M47" s="347" t="s">
        <v>484</v>
      </c>
    </row>
    <row r="48" spans="2:13" ht="27.75" customHeight="1" x14ac:dyDescent="0.15">
      <c r="B48" s="1171"/>
      <c r="C48" s="1172"/>
      <c r="D48" s="104"/>
      <c r="E48" s="1175" t="s">
        <v>38</v>
      </c>
      <c r="F48" s="1175"/>
      <c r="G48" s="1175"/>
      <c r="H48" s="1176"/>
      <c r="I48" s="345" t="s">
        <v>484</v>
      </c>
      <c r="J48" s="346" t="s">
        <v>484</v>
      </c>
      <c r="K48" s="346" t="s">
        <v>484</v>
      </c>
      <c r="L48" s="346" t="s">
        <v>484</v>
      </c>
      <c r="M48" s="347" t="s">
        <v>484</v>
      </c>
    </row>
    <row r="49" spans="2:13" ht="27.75" customHeight="1" x14ac:dyDescent="0.15">
      <c r="B49" s="1173"/>
      <c r="C49" s="1174"/>
      <c r="D49" s="104"/>
      <c r="E49" s="1175" t="s">
        <v>39</v>
      </c>
      <c r="F49" s="1175"/>
      <c r="G49" s="1175"/>
      <c r="H49" s="1176"/>
      <c r="I49" s="345" t="s">
        <v>484</v>
      </c>
      <c r="J49" s="346" t="s">
        <v>484</v>
      </c>
      <c r="K49" s="346" t="s">
        <v>484</v>
      </c>
      <c r="L49" s="346" t="s">
        <v>484</v>
      </c>
      <c r="M49" s="347" t="s">
        <v>484</v>
      </c>
    </row>
    <row r="50" spans="2:13" ht="27.75" customHeight="1" x14ac:dyDescent="0.15">
      <c r="B50" s="1169" t="s">
        <v>40</v>
      </c>
      <c r="C50" s="1170"/>
      <c r="D50" s="107"/>
      <c r="E50" s="1175" t="s">
        <v>41</v>
      </c>
      <c r="F50" s="1175"/>
      <c r="G50" s="1175"/>
      <c r="H50" s="1176"/>
      <c r="I50" s="345">
        <v>7248</v>
      </c>
      <c r="J50" s="346">
        <v>6193</v>
      </c>
      <c r="K50" s="346">
        <v>6511</v>
      </c>
      <c r="L50" s="346">
        <v>6843</v>
      </c>
      <c r="M50" s="347">
        <v>6954</v>
      </c>
    </row>
    <row r="51" spans="2:13" ht="27.75" customHeight="1" x14ac:dyDescent="0.15">
      <c r="B51" s="1171"/>
      <c r="C51" s="1172"/>
      <c r="D51" s="104"/>
      <c r="E51" s="1175" t="s">
        <v>42</v>
      </c>
      <c r="F51" s="1175"/>
      <c r="G51" s="1175"/>
      <c r="H51" s="1176"/>
      <c r="I51" s="345">
        <v>213</v>
      </c>
      <c r="J51" s="346">
        <v>164</v>
      </c>
      <c r="K51" s="346">
        <v>135</v>
      </c>
      <c r="L51" s="346">
        <v>106</v>
      </c>
      <c r="M51" s="347">
        <v>89</v>
      </c>
    </row>
    <row r="52" spans="2:13" ht="27.75" customHeight="1" x14ac:dyDescent="0.15">
      <c r="B52" s="1173"/>
      <c r="C52" s="1174"/>
      <c r="D52" s="104"/>
      <c r="E52" s="1175" t="s">
        <v>43</v>
      </c>
      <c r="F52" s="1175"/>
      <c r="G52" s="1175"/>
      <c r="H52" s="1176"/>
      <c r="I52" s="345">
        <v>4771</v>
      </c>
      <c r="J52" s="346">
        <v>4546</v>
      </c>
      <c r="K52" s="346">
        <v>4612</v>
      </c>
      <c r="L52" s="346">
        <v>4257</v>
      </c>
      <c r="M52" s="347">
        <v>4062</v>
      </c>
    </row>
    <row r="53" spans="2:13" ht="27.75" customHeight="1" thickBot="1" x14ac:dyDescent="0.2">
      <c r="B53" s="1177" t="s">
        <v>19</v>
      </c>
      <c r="C53" s="1178"/>
      <c r="D53" s="108"/>
      <c r="E53" s="1179" t="s">
        <v>44</v>
      </c>
      <c r="F53" s="1179"/>
      <c r="G53" s="1179"/>
      <c r="H53" s="1180"/>
      <c r="I53" s="348">
        <v>-6083</v>
      </c>
      <c r="J53" s="349">
        <v>-4523</v>
      </c>
      <c r="K53" s="349">
        <v>-4903</v>
      </c>
      <c r="L53" s="349">
        <v>-5149</v>
      </c>
      <c r="M53" s="350">
        <v>-5496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7J6JBJ2njvEu1YQkemV1wyuZEV7aN/tJ4uMP10Xy8r+ryJufCx7Z+bXiukH9hkdR4VTXqc6PZqcKKtPdq8EVEQ==" saltValue="aSydM9ynegh3B9B1paKs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S105" sqref="S10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1291</v>
      </c>
      <c r="G55" s="120">
        <v>1338</v>
      </c>
      <c r="H55" s="121">
        <v>1366</v>
      </c>
    </row>
    <row r="56" spans="2:8" ht="52.5" customHeight="1" x14ac:dyDescent="0.15">
      <c r="B56" s="122"/>
      <c r="C56" s="1198" t="s">
        <v>47</v>
      </c>
      <c r="D56" s="1198"/>
      <c r="E56" s="1199"/>
      <c r="F56" s="123">
        <v>1104</v>
      </c>
      <c r="G56" s="123">
        <v>1105</v>
      </c>
      <c r="H56" s="124">
        <v>1122</v>
      </c>
    </row>
    <row r="57" spans="2:8" ht="53.25" customHeight="1" x14ac:dyDescent="0.15">
      <c r="B57" s="122"/>
      <c r="C57" s="1200" t="s">
        <v>48</v>
      </c>
      <c r="D57" s="1200"/>
      <c r="E57" s="1201"/>
      <c r="F57" s="125">
        <v>3826</v>
      </c>
      <c r="G57" s="125">
        <v>4109</v>
      </c>
      <c r="H57" s="126">
        <v>4173</v>
      </c>
    </row>
    <row r="58" spans="2:8" ht="45.75" customHeight="1" x14ac:dyDescent="0.15">
      <c r="B58" s="127"/>
      <c r="C58" s="1188" t="s">
        <v>564</v>
      </c>
      <c r="D58" s="1189"/>
      <c r="E58" s="1190"/>
      <c r="F58" s="128">
        <v>2833</v>
      </c>
      <c r="G58" s="128">
        <v>3024</v>
      </c>
      <c r="H58" s="129">
        <v>3193</v>
      </c>
    </row>
    <row r="59" spans="2:8" ht="45.75" customHeight="1" x14ac:dyDescent="0.15">
      <c r="B59" s="127"/>
      <c r="C59" s="1188" t="s">
        <v>565</v>
      </c>
      <c r="D59" s="1189"/>
      <c r="E59" s="1190"/>
      <c r="F59" s="128">
        <v>523</v>
      </c>
      <c r="G59" s="128">
        <v>635</v>
      </c>
      <c r="H59" s="129">
        <v>588</v>
      </c>
    </row>
    <row r="60" spans="2:8" ht="45.75" customHeight="1" x14ac:dyDescent="0.15">
      <c r="B60" s="127"/>
      <c r="C60" s="1188" t="s">
        <v>566</v>
      </c>
      <c r="D60" s="1189"/>
      <c r="E60" s="1190"/>
      <c r="F60" s="128">
        <v>197</v>
      </c>
      <c r="G60" s="128">
        <v>197</v>
      </c>
      <c r="H60" s="129">
        <v>197</v>
      </c>
    </row>
    <row r="61" spans="2:8" ht="45.75" customHeight="1" x14ac:dyDescent="0.15">
      <c r="B61" s="127"/>
      <c r="C61" s="1188" t="s">
        <v>567</v>
      </c>
      <c r="D61" s="1189"/>
      <c r="E61" s="1190"/>
      <c r="F61" s="128">
        <v>57</v>
      </c>
      <c r="G61" s="128">
        <v>57</v>
      </c>
      <c r="H61" s="129">
        <v>57</v>
      </c>
    </row>
    <row r="62" spans="2:8" ht="45.75" customHeight="1" thickBot="1" x14ac:dyDescent="0.2">
      <c r="B62" s="130"/>
      <c r="C62" s="1191" t="s">
        <v>568</v>
      </c>
      <c r="D62" s="1192"/>
      <c r="E62" s="1193"/>
      <c r="F62" s="131">
        <v>57</v>
      </c>
      <c r="G62" s="131">
        <v>52</v>
      </c>
      <c r="H62" s="132">
        <v>31</v>
      </c>
    </row>
    <row r="63" spans="2:8" ht="52.5" customHeight="1" thickBot="1" x14ac:dyDescent="0.2">
      <c r="B63" s="133"/>
      <c r="C63" s="1194" t="s">
        <v>49</v>
      </c>
      <c r="D63" s="1194"/>
      <c r="E63" s="1195"/>
      <c r="F63" s="134">
        <v>6221</v>
      </c>
      <c r="G63" s="134">
        <v>6552</v>
      </c>
      <c r="H63" s="135">
        <v>6660</v>
      </c>
    </row>
    <row r="64" spans="2:8" x14ac:dyDescent="0.15"/>
  </sheetData>
  <sheetProtection algorithmName="SHA-512" hashValue="LU4Fi8Drwm6eajbqsa1G++iC9gtPqNkKsaFSCcsa2QQ3kNZSCy+07xIw9Mal+ztPgZmeGaU0dDB9R7dcUbqrFg==" saltValue="7sd83kjNxWDSB7uDwSsO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112583</v>
      </c>
      <c r="E3" s="154"/>
      <c r="F3" s="155">
        <v>190274</v>
      </c>
      <c r="G3" s="156"/>
      <c r="H3" s="157"/>
    </row>
    <row r="4" spans="1:8" x14ac:dyDescent="0.15">
      <c r="A4" s="158"/>
      <c r="B4" s="159"/>
      <c r="C4" s="160"/>
      <c r="D4" s="161">
        <v>61765</v>
      </c>
      <c r="E4" s="162"/>
      <c r="F4" s="163">
        <v>88584</v>
      </c>
      <c r="G4" s="164"/>
      <c r="H4" s="165"/>
    </row>
    <row r="5" spans="1:8" x14ac:dyDescent="0.15">
      <c r="A5" s="146" t="s">
        <v>517</v>
      </c>
      <c r="B5" s="151"/>
      <c r="C5" s="152"/>
      <c r="D5" s="153">
        <v>94816</v>
      </c>
      <c r="E5" s="154"/>
      <c r="F5" s="155">
        <v>200194</v>
      </c>
      <c r="G5" s="156"/>
      <c r="H5" s="157"/>
    </row>
    <row r="6" spans="1:8" x14ac:dyDescent="0.15">
      <c r="A6" s="158"/>
      <c r="B6" s="159"/>
      <c r="C6" s="160"/>
      <c r="D6" s="161">
        <v>64146</v>
      </c>
      <c r="E6" s="162"/>
      <c r="F6" s="163">
        <v>106422</v>
      </c>
      <c r="G6" s="164"/>
      <c r="H6" s="165"/>
    </row>
    <row r="7" spans="1:8" x14ac:dyDescent="0.15">
      <c r="A7" s="146" t="s">
        <v>518</v>
      </c>
      <c r="B7" s="151"/>
      <c r="C7" s="152"/>
      <c r="D7" s="153">
        <v>170985</v>
      </c>
      <c r="E7" s="154"/>
      <c r="F7" s="155">
        <v>196914</v>
      </c>
      <c r="G7" s="156"/>
      <c r="H7" s="157"/>
    </row>
    <row r="8" spans="1:8" x14ac:dyDescent="0.15">
      <c r="A8" s="158"/>
      <c r="B8" s="159"/>
      <c r="C8" s="160"/>
      <c r="D8" s="161">
        <v>72609</v>
      </c>
      <c r="E8" s="162"/>
      <c r="F8" s="163">
        <v>98966</v>
      </c>
      <c r="G8" s="164"/>
      <c r="H8" s="165"/>
    </row>
    <row r="9" spans="1:8" x14ac:dyDescent="0.15">
      <c r="A9" s="146" t="s">
        <v>519</v>
      </c>
      <c r="B9" s="151"/>
      <c r="C9" s="152"/>
      <c r="D9" s="153">
        <v>132927</v>
      </c>
      <c r="E9" s="154"/>
      <c r="F9" s="155">
        <v>204757</v>
      </c>
      <c r="G9" s="156"/>
      <c r="H9" s="157"/>
    </row>
    <row r="10" spans="1:8" x14ac:dyDescent="0.15">
      <c r="A10" s="158"/>
      <c r="B10" s="159"/>
      <c r="C10" s="160"/>
      <c r="D10" s="161">
        <v>71514</v>
      </c>
      <c r="E10" s="162"/>
      <c r="F10" s="163">
        <v>106071</v>
      </c>
      <c r="G10" s="164"/>
      <c r="H10" s="165"/>
    </row>
    <row r="11" spans="1:8" x14ac:dyDescent="0.15">
      <c r="A11" s="146" t="s">
        <v>520</v>
      </c>
      <c r="B11" s="151"/>
      <c r="C11" s="152"/>
      <c r="D11" s="153">
        <v>116258</v>
      </c>
      <c r="E11" s="154"/>
      <c r="F11" s="155">
        <v>194971</v>
      </c>
      <c r="G11" s="156"/>
      <c r="H11" s="157"/>
    </row>
    <row r="12" spans="1:8" x14ac:dyDescent="0.15">
      <c r="A12" s="158"/>
      <c r="B12" s="159"/>
      <c r="C12" s="166"/>
      <c r="D12" s="161">
        <v>61247</v>
      </c>
      <c r="E12" s="162"/>
      <c r="F12" s="163">
        <v>105966</v>
      </c>
      <c r="G12" s="164"/>
      <c r="H12" s="165"/>
    </row>
    <row r="13" spans="1:8" x14ac:dyDescent="0.15">
      <c r="A13" s="146"/>
      <c r="B13" s="151"/>
      <c r="C13" s="152"/>
      <c r="D13" s="153">
        <v>125514</v>
      </c>
      <c r="E13" s="154"/>
      <c r="F13" s="155">
        <v>197422</v>
      </c>
      <c r="G13" s="167"/>
      <c r="H13" s="157"/>
    </row>
    <row r="14" spans="1:8" x14ac:dyDescent="0.15">
      <c r="A14" s="158"/>
      <c r="B14" s="159"/>
      <c r="C14" s="160"/>
      <c r="D14" s="161">
        <v>66256</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10.87</v>
      </c>
      <c r="C19" s="168">
        <f>ROUND(VALUE(SUBSTITUTE(実質収支比率等に係る経年分析!G$48,"▲","-")),2)</f>
        <v>12.29</v>
      </c>
      <c r="D19" s="168">
        <f>ROUND(VALUE(SUBSTITUTE(実質収支比率等に係る経年分析!H$48,"▲","-")),2)</f>
        <v>14.23</v>
      </c>
      <c r="E19" s="168">
        <f>ROUND(VALUE(SUBSTITUTE(実質収支比率等に係る経年分析!I$48,"▲","-")),2)</f>
        <v>16</v>
      </c>
      <c r="F19" s="168">
        <f>ROUND(VALUE(SUBSTITUTE(実質収支比率等に係る経年分析!J$48,"▲","-")),2)</f>
        <v>12.73</v>
      </c>
    </row>
    <row r="20" spans="1:11" x14ac:dyDescent="0.15">
      <c r="A20" s="168" t="s">
        <v>53</v>
      </c>
      <c r="B20" s="168">
        <f>ROUND(VALUE(SUBSTITUTE(実質収支比率等に係る経年分析!F$47,"▲","-")),2)</f>
        <v>29.37</v>
      </c>
      <c r="C20" s="168">
        <f>ROUND(VALUE(SUBSTITUTE(実質収支比率等に係る経年分析!G$47,"▲","-")),2)</f>
        <v>24.72</v>
      </c>
      <c r="D20" s="168">
        <f>ROUND(VALUE(SUBSTITUTE(実質収支比率等に係る経年分析!H$47,"▲","-")),2)</f>
        <v>29.14</v>
      </c>
      <c r="E20" s="168">
        <f>ROUND(VALUE(SUBSTITUTE(実質収支比率等に係る経年分析!I$47,"▲","-")),2)</f>
        <v>31.09</v>
      </c>
      <c r="F20" s="168">
        <f>ROUND(VALUE(SUBSTITUTE(実質収支比率等に係る経年分析!J$47,"▲","-")),2)</f>
        <v>31.77</v>
      </c>
    </row>
    <row r="21" spans="1:11" x14ac:dyDescent="0.15">
      <c r="A21" s="168" t="s">
        <v>54</v>
      </c>
      <c r="B21" s="168">
        <f>IF(ISNUMBER(VALUE(SUBSTITUTE(実質収支比率等に係る経年分析!F$49,"▲","-"))),ROUND(VALUE(SUBSTITUTE(実質収支比率等に係る経年分析!F$49,"▲","-")),2),NA())</f>
        <v>-3.65</v>
      </c>
      <c r="C21" s="168">
        <f>IF(ISNUMBER(VALUE(SUBSTITUTE(実質収支比率等に係る経年分析!G$49,"▲","-"))),ROUND(VALUE(SUBSTITUTE(実質収支比率等に係る経年分析!G$49,"▲","-")),2),NA())</f>
        <v>-6.39</v>
      </c>
      <c r="D21" s="168">
        <f>IF(ISNUMBER(VALUE(SUBSTITUTE(実質収支比率等に係る経年分析!H$49,"▲","-"))),ROUND(VALUE(SUBSTITUTE(実質収支比率等に係る経年分析!H$49,"▲","-")),2),NA())</f>
        <v>2.67</v>
      </c>
      <c r="E21" s="168">
        <f>IF(ISNUMBER(VALUE(SUBSTITUTE(実質収支比率等に係る経年分析!I$49,"▲","-"))),ROUND(VALUE(SUBSTITUTE(実質収支比率等に係る経年分析!I$49,"▲","-")),2),NA())</f>
        <v>-4.87</v>
      </c>
      <c r="F21" s="168">
        <f>IF(ISNUMBER(VALUE(SUBSTITUTE(実質収支比率等に係る経年分析!J$49,"▲","-"))),ROUND(VALUE(SUBSTITUTE(実質収支比率等に係る経年分析!J$49,"▲","-")),2),NA())</f>
        <v>-10.65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飯田高原診療所特別会計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2.2200000000000002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1.77</v>
      </c>
    </row>
    <row r="35" spans="1:16" x14ac:dyDescent="0.15">
      <c r="A35" s="169" t="str">
        <f>IF(連結実質赤字比率に係る赤字・黒字の構成分析!C$35="",NA(),連結実質赤字比率に係る赤字・黒字の構成分析!C$35)</f>
        <v>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0.52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0.56000000000000005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10.84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12.25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14.19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615</v>
      </c>
      <c r="E42" s="170"/>
      <c r="F42" s="170"/>
      <c r="G42" s="170">
        <f>'実質公債費比率（分子）の構造'!L$52</f>
        <v>580</v>
      </c>
      <c r="H42" s="170"/>
      <c r="I42" s="170"/>
      <c r="J42" s="170">
        <f>'実質公債費比率（分子）の構造'!M$52</f>
        <v>531</v>
      </c>
      <c r="K42" s="170"/>
      <c r="L42" s="170"/>
      <c r="M42" s="170">
        <f>'実質公債費比率（分子）の構造'!N$52</f>
        <v>539</v>
      </c>
      <c r="N42" s="170"/>
      <c r="O42" s="170"/>
      <c r="P42" s="170">
        <f>'実質公債費比率（分子）の構造'!O$52</f>
        <v>521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22</v>
      </c>
      <c r="C45" s="170"/>
      <c r="D45" s="170"/>
      <c r="E45" s="170">
        <f>'実質公債費比率（分子）の構造'!L$49</f>
        <v>7</v>
      </c>
      <c r="F45" s="170"/>
      <c r="G45" s="170"/>
      <c r="H45" s="170">
        <f>'実質公債費比率（分子）の構造'!M$49</f>
        <v>9</v>
      </c>
      <c r="I45" s="170"/>
      <c r="J45" s="170"/>
      <c r="K45" s="170">
        <f>'実質公債費比率（分子）の構造'!N$49</f>
        <v>9</v>
      </c>
      <c r="L45" s="170"/>
      <c r="M45" s="170"/>
      <c r="N45" s="170">
        <f>'実質公債費比率（分子）の構造'!O$49</f>
        <v>9</v>
      </c>
      <c r="O45" s="170"/>
      <c r="P45" s="170"/>
    </row>
    <row r="46" spans="1:16" x14ac:dyDescent="0.15">
      <c r="A46" s="170" t="s">
        <v>64</v>
      </c>
      <c r="B46" s="170">
        <f>'実質公債費比率（分子）の構造'!K$48</f>
        <v>21</v>
      </c>
      <c r="C46" s="170"/>
      <c r="D46" s="170"/>
      <c r="E46" s="170">
        <f>'実質公債費比率（分子）の構造'!L$48</f>
        <v>21</v>
      </c>
      <c r="F46" s="170"/>
      <c r="G46" s="170"/>
      <c r="H46" s="170">
        <f>'実質公債費比率（分子）の構造'!M$48</f>
        <v>21</v>
      </c>
      <c r="I46" s="170"/>
      <c r="J46" s="170"/>
      <c r="K46" s="170">
        <f>'実質公債費比率（分子）の構造'!N$48</f>
        <v>21</v>
      </c>
      <c r="L46" s="170"/>
      <c r="M46" s="170"/>
      <c r="N46" s="170">
        <f>'実質公債費比率（分子）の構造'!O$48</f>
        <v>20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774</v>
      </c>
      <c r="C49" s="170"/>
      <c r="D49" s="170"/>
      <c r="E49" s="170">
        <f>'実質公債費比率（分子）の構造'!L$45</f>
        <v>727</v>
      </c>
      <c r="F49" s="170"/>
      <c r="G49" s="170"/>
      <c r="H49" s="170">
        <f>'実質公債費比率（分子）の構造'!M$45</f>
        <v>684</v>
      </c>
      <c r="I49" s="170"/>
      <c r="J49" s="170"/>
      <c r="K49" s="170">
        <f>'実質公債費比率（分子）の構造'!N$45</f>
        <v>690</v>
      </c>
      <c r="L49" s="170"/>
      <c r="M49" s="170"/>
      <c r="N49" s="170">
        <f>'実質公債費比率（分子）の構造'!O$45</f>
        <v>684</v>
      </c>
      <c r="O49" s="170"/>
      <c r="P49" s="170"/>
    </row>
    <row r="50" spans="1:16" x14ac:dyDescent="0.15">
      <c r="A50" s="170" t="s">
        <v>67</v>
      </c>
      <c r="B50" s="170" t="e">
        <f>NA()</f>
        <v>#N/A</v>
      </c>
      <c r="C50" s="170">
        <f>IF(ISNUMBER('実質公債費比率（分子）の構造'!K$53),'実質公債費比率（分子）の構造'!K$53,NA())</f>
        <v>202</v>
      </c>
      <c r="D50" s="170" t="e">
        <f>NA()</f>
        <v>#N/A</v>
      </c>
      <c r="E50" s="170" t="e">
        <f>NA()</f>
        <v>#N/A</v>
      </c>
      <c r="F50" s="170">
        <f>IF(ISNUMBER('実質公債費比率（分子）の構造'!L$53),'実質公債費比率（分子）の構造'!L$53,NA())</f>
        <v>175</v>
      </c>
      <c r="G50" s="170" t="e">
        <f>NA()</f>
        <v>#N/A</v>
      </c>
      <c r="H50" s="170" t="e">
        <f>NA()</f>
        <v>#N/A</v>
      </c>
      <c r="I50" s="170">
        <f>IF(ISNUMBER('実質公債費比率（分子）の構造'!M$53),'実質公債費比率（分子）の構造'!M$53,NA())</f>
        <v>183</v>
      </c>
      <c r="J50" s="170" t="e">
        <f>NA()</f>
        <v>#N/A</v>
      </c>
      <c r="K50" s="170" t="e">
        <f>NA()</f>
        <v>#N/A</v>
      </c>
      <c r="L50" s="170">
        <f>IF(ISNUMBER('実質公債費比率（分子）の構造'!N$53),'実質公債費比率（分子）の構造'!N$53,NA())</f>
        <v>181</v>
      </c>
      <c r="M50" s="170" t="e">
        <f>NA()</f>
        <v>#N/A</v>
      </c>
      <c r="N50" s="170" t="e">
        <f>NA()</f>
        <v>#N/A</v>
      </c>
      <c r="O50" s="170">
        <f>IF(ISNUMBER('実質公債費比率（分子）の構造'!O$53),'実質公債費比率（分子）の構造'!O$53,NA())</f>
        <v>192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4771</v>
      </c>
      <c r="E56" s="169"/>
      <c r="F56" s="169"/>
      <c r="G56" s="169">
        <f>'将来負担比率（分子）の構造'!J$52</f>
        <v>4546</v>
      </c>
      <c r="H56" s="169"/>
      <c r="I56" s="169"/>
      <c r="J56" s="169">
        <f>'将来負担比率（分子）の構造'!K$52</f>
        <v>4612</v>
      </c>
      <c r="K56" s="169"/>
      <c r="L56" s="169"/>
      <c r="M56" s="169">
        <f>'将来負担比率（分子）の構造'!L$52</f>
        <v>4257</v>
      </c>
      <c r="N56" s="169"/>
      <c r="O56" s="169"/>
      <c r="P56" s="169">
        <f>'将来負担比率（分子）の構造'!M$52</f>
        <v>4062</v>
      </c>
    </row>
    <row r="57" spans="1:16" x14ac:dyDescent="0.15">
      <c r="A57" s="169" t="s">
        <v>42</v>
      </c>
      <c r="B57" s="169"/>
      <c r="C57" s="169"/>
      <c r="D57" s="169">
        <f>'将来負担比率（分子）の構造'!I$51</f>
        <v>213</v>
      </c>
      <c r="E57" s="169"/>
      <c r="F57" s="169"/>
      <c r="G57" s="169">
        <f>'将来負担比率（分子）の構造'!J$51</f>
        <v>164</v>
      </c>
      <c r="H57" s="169"/>
      <c r="I57" s="169"/>
      <c r="J57" s="169">
        <f>'将来負担比率（分子）の構造'!K$51</f>
        <v>135</v>
      </c>
      <c r="K57" s="169"/>
      <c r="L57" s="169"/>
      <c r="M57" s="169">
        <f>'将来負担比率（分子）の構造'!L$51</f>
        <v>106</v>
      </c>
      <c r="N57" s="169"/>
      <c r="O57" s="169"/>
      <c r="P57" s="169">
        <f>'将来負担比率（分子）の構造'!M$51</f>
        <v>89</v>
      </c>
    </row>
    <row r="58" spans="1:16" x14ac:dyDescent="0.15">
      <c r="A58" s="169" t="s">
        <v>41</v>
      </c>
      <c r="B58" s="169"/>
      <c r="C58" s="169"/>
      <c r="D58" s="169">
        <f>'将来負担比率（分子）の構造'!I$50</f>
        <v>7248</v>
      </c>
      <c r="E58" s="169"/>
      <c r="F58" s="169"/>
      <c r="G58" s="169">
        <f>'将来負担比率（分子）の構造'!J$50</f>
        <v>6193</v>
      </c>
      <c r="H58" s="169"/>
      <c r="I58" s="169"/>
      <c r="J58" s="169">
        <f>'将来負担比率（分子）の構造'!K$50</f>
        <v>6511</v>
      </c>
      <c r="K58" s="169"/>
      <c r="L58" s="169"/>
      <c r="M58" s="169">
        <f>'将来負担比率（分子）の構造'!L$50</f>
        <v>6843</v>
      </c>
      <c r="N58" s="169"/>
      <c r="O58" s="169"/>
      <c r="P58" s="169">
        <f>'将来負担比率（分子）の構造'!M$50</f>
        <v>6954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209</v>
      </c>
      <c r="C62" s="169"/>
      <c r="D62" s="169"/>
      <c r="E62" s="169">
        <f>'将来負担比率（分子）の構造'!J$45</f>
        <v>649</v>
      </c>
      <c r="F62" s="169"/>
      <c r="G62" s="169"/>
      <c r="H62" s="169">
        <f>'将来負担比率（分子）の構造'!K$45</f>
        <v>636</v>
      </c>
      <c r="I62" s="169"/>
      <c r="J62" s="169"/>
      <c r="K62" s="169">
        <f>'将来負担比率（分子）の構造'!L$45</f>
        <v>727</v>
      </c>
      <c r="L62" s="169"/>
      <c r="M62" s="169"/>
      <c r="N62" s="169">
        <f>'将来負担比率（分子）の構造'!M$45</f>
        <v>598</v>
      </c>
      <c r="O62" s="169"/>
      <c r="P62" s="169"/>
    </row>
    <row r="63" spans="1:16" x14ac:dyDescent="0.15">
      <c r="A63" s="169" t="s">
        <v>34</v>
      </c>
      <c r="B63" s="169">
        <f>'将来負担比率（分子）の構造'!I$44</f>
        <v>94</v>
      </c>
      <c r="C63" s="169"/>
      <c r="D63" s="169"/>
      <c r="E63" s="169">
        <f>'将来負担比率（分子）の構造'!J$44</f>
        <v>85</v>
      </c>
      <c r="F63" s="169"/>
      <c r="G63" s="169"/>
      <c r="H63" s="169">
        <f>'将来負担比率（分子）の構造'!K$44</f>
        <v>82</v>
      </c>
      <c r="I63" s="169"/>
      <c r="J63" s="169"/>
      <c r="K63" s="169">
        <f>'将来負担比率（分子）の構造'!L$44</f>
        <v>82</v>
      </c>
      <c r="L63" s="169"/>
      <c r="M63" s="169"/>
      <c r="N63" s="169">
        <f>'将来負担比率（分子）の構造'!M$44</f>
        <v>70</v>
      </c>
      <c r="O63" s="169"/>
      <c r="P63" s="169"/>
    </row>
    <row r="64" spans="1:16" x14ac:dyDescent="0.15">
      <c r="A64" s="169" t="s">
        <v>33</v>
      </c>
      <c r="B64" s="169">
        <f>'将来負担比率（分子）の構造'!I$43</f>
        <v>89</v>
      </c>
      <c r="C64" s="169"/>
      <c r="D64" s="169"/>
      <c r="E64" s="169">
        <f>'将来負担比率（分子）の構造'!J$43</f>
        <v>125</v>
      </c>
      <c r="F64" s="169"/>
      <c r="G64" s="169"/>
      <c r="H64" s="169">
        <f>'将来負担比率（分子）の構造'!K$43</f>
        <v>206</v>
      </c>
      <c r="I64" s="169"/>
      <c r="J64" s="169"/>
      <c r="K64" s="169">
        <f>'将来負担比率（分子）の構造'!L$43</f>
        <v>188</v>
      </c>
      <c r="L64" s="169"/>
      <c r="M64" s="169"/>
      <c r="N64" s="169">
        <f>'将来負担比率（分子）の構造'!M$43</f>
        <v>192</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5758</v>
      </c>
      <c r="C66" s="169"/>
      <c r="D66" s="169"/>
      <c r="E66" s="169">
        <f>'将来負担比率（分子）の構造'!J$41</f>
        <v>5521</v>
      </c>
      <c r="F66" s="169"/>
      <c r="G66" s="169"/>
      <c r="H66" s="169">
        <f>'将来負担比率（分子）の構造'!K$41</f>
        <v>5431</v>
      </c>
      <c r="I66" s="169"/>
      <c r="J66" s="169"/>
      <c r="K66" s="169">
        <f>'将来負担比率（分子）の構造'!L$41</f>
        <v>5060</v>
      </c>
      <c r="L66" s="169"/>
      <c r="M66" s="169"/>
      <c r="N66" s="169">
        <f>'将来負担比率（分子）の構造'!M$41</f>
        <v>4750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1291</v>
      </c>
      <c r="C72" s="173">
        <f>基金残高に係る経年分析!G55</f>
        <v>1338</v>
      </c>
      <c r="D72" s="173">
        <f>基金残高に係る経年分析!H55</f>
        <v>1366</v>
      </c>
    </row>
    <row r="73" spans="1:16" x14ac:dyDescent="0.15">
      <c r="A73" s="172" t="s">
        <v>74</v>
      </c>
      <c r="B73" s="173">
        <f>基金残高に係る経年分析!F56</f>
        <v>1104</v>
      </c>
      <c r="C73" s="173">
        <f>基金残高に係る経年分析!G56</f>
        <v>1105</v>
      </c>
      <c r="D73" s="173">
        <f>基金残高に係る経年分析!H56</f>
        <v>1122</v>
      </c>
    </row>
    <row r="74" spans="1:16" x14ac:dyDescent="0.15">
      <c r="A74" s="172" t="s">
        <v>75</v>
      </c>
      <c r="B74" s="173">
        <f>基金残高に係る経年分析!F57</f>
        <v>3826</v>
      </c>
      <c r="C74" s="173">
        <f>基金残高に係る経年分析!G57</f>
        <v>4109</v>
      </c>
      <c r="D74" s="173">
        <f>基金残高に係る経年分析!H57</f>
        <v>4173</v>
      </c>
    </row>
  </sheetData>
  <sheetProtection algorithmName="SHA-512" hashValue="TlTsRR7vXYkcC1dG1BTq1uHdfEn1kyBcXQpFxMPN8dyyy6KpruWoX6VMOqHE7+AyUE5KlhJMkuddz4LZ+68IJw==" saltValue="jBW+oShKMTotbDBm6BRe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2025-03-11T00:24:59Z</cp:lastPrinted>
  <dcterms:created xsi:type="dcterms:W3CDTF">2025-02-19T05:25:15Z</dcterms:created>
  <dcterms:modified xsi:type="dcterms:W3CDTF">2025-03-18T05:00:50Z</dcterms:modified>
  <cp:category/>
</cp:coreProperties>
</file>