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5D639439-4B9E-4079-BA9E-C27B4CDD6381}"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C35" i="10"/>
  <c r="BW34" i="10"/>
  <c r="BW35" i="10" s="1"/>
  <c r="BW36" i="10" s="1"/>
  <c r="BW37" i="10" s="1"/>
  <c r="BW38" i="10" s="1"/>
  <c r="BW39" i="10" s="1"/>
  <c r="BE34" i="10"/>
  <c r="C34" i="10"/>
  <c r="U34" i="10" s="1"/>
  <c r="U35" i="10" s="1"/>
  <c r="U36" i="10" s="1"/>
  <c r="CO34" i="10" l="1"/>
  <c r="CO35" i="10" s="1"/>
  <c r="CO36" i="10" s="1"/>
  <c r="CO37" i="10" s="1"/>
  <c r="CO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<sst xmlns="http://schemas.openxmlformats.org/spreadsheetml/2006/main" count="1122" uniqueCount="566">
  <si>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</si>
  <si>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</si>
  <si>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</si>
  <si>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</si>
  <si>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</si>
  <si>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</si>
  <si>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</si>
  <si>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</si>
  <si>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</si>
  <si>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</si>
  <si>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</si>
  <si>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</si>
  <si>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</si>
  <si>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</si>
  <si>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</si>
  <si>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</si>
  <si>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</si>
  <si>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</si>
  <si>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</si>
  <si>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</si>
  <si>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</si>
  <si>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</si>
  <si>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</si>
  <si>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</si>
  <si>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</si>
  <si>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</si>
  <si>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</si>
  <si>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</si>
  <si>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</si>
  <si>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</si>
  <si>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</si>
  <si>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</si>
  <si>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</si>
  <si>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</si>
  <si>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</si>
  <si>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</si>
  <si>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</si>
  <si>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</si>
  <si>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</si>
  <si>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</si>
  <si>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</si>
  <si>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</si>
  <si>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</si>
  <si>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</si>
  <si>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</si>
  <si>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</si>
  <si>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</si>
  <si>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</si>
  <si>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</si>
  <si>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</si>
  <si>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</si>
  <si>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</si>
  <si>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</si>
  <si>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</si>
  <si>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</si>
  <si>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</si>
  <si>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</si>
  <si>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</si>
  <si>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</si>
  <si>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</si>
  <si>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</si>
  <si>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</si>
  <si>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</si>
  <si>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</si>
  <si>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</si>
  <si>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</si>
  <si>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</si>
  <si>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</si>
  <si>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</si>
  <si>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</si>
  <si>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</si>
  <si>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</si>
  <si>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</si>
  <si>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</si>
  <si>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</si>
  <si>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</si>
  <si>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</si>
  <si>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</si>
  <si>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</si>
  <si>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</si>
  <si>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</si>
  <si>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</si>
  <si>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</si>
  <si>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</si>
  <si>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</si>
  <si>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</si>
  <si>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</si>
  <si>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</si>
  <si>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</si>
  <si>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</si>
  <si>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</si>
  <si>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</si>
  <si>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</si>
  <si>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</si>
  <si>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</si>
  <si>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</si>
  <si>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</si>
  <si>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</si>
  <si>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</si>
  <si>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</si>
  <si>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</si>
  <si>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</si>
  <si>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</si>
  <si>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</si>
  <si>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</si>
  <si>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</si>
  <si>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</si>
  <si>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</si>
  <si>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</si>
  <si>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</si>
  <si>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</si>
  <si>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</si>
  <si>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</si>
  <si>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</si>
  <si>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</si>
  <si>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</si>
  <si>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</si>
  <si>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</si>
  <si>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</si>
  <si>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</si>
  <si>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</si>
  <si>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</si>
  <si>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</si>
  <si>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</si>
  <si>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</si>
  <si>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</si>
  <si>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</si>
  <si>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</si>
  <si>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</si>
  <si>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</si>
  <si>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</si>
  <si>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</si>
  <si>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</si>
  <si>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</si>
  <si>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</si>
  <si>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</si>
  <si>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</si>
  <si>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</si>
  <si>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</si>
  <si>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</si>
  <si>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</si>
  <si>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</si>
  <si>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</si>
  <si>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</si>
  <si>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</si>
  <si>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</si>
  <si>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</si>
  <si>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</si>
  <si>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</si>
  <si>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</si>
  <si>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</si>
  <si>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</si>
  <si>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</si>
  <si>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</si>
  <si>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</si>
  <si>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</si>
  <si>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</si>
  <si>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</si>
  <si>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</si>
  <si>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</si>
  <si>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</si>
  <si>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</si>
  <si>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</si>
  <si>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</si>
  <si>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</si>
  <si>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</si>
  <si>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</si>
  <si>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</si>
  <si>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</si>
  <si>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</si>
  <si>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</si>
  <si>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</si>
  <si>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</si>
  <si>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</si>
  <si>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</si>
  <si>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</si>
  <si>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</si>
  <si>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</si>
  <si>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</si>
  <si>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</si>
  <si>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</si>
  <si>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</si>
  <si>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</si>
  <si>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</si>
  <si>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</si>
  <si>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</si>
  <si>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</si>
  <si>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</si>
  <si>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</si>
  <si>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</si>
  <si>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</si>
  <si>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</si>
  <si>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</si>
  <si>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</si>
  <si>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</si>
  <si>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</si>
  <si>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</si>
  <si>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</si>
  <si>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</si>
  <si>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</si>
  <si>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</si>
  <si>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</si>
  <si>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</si>
  <si>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大分県宇佐市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</si>
  <si>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</si>
  <si>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</si>
  <si>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</si>
  <si>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</si>
  <si>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</si>
  <si>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</si>
  <si>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</si>
  <si>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</si>
  <si>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</si>
  <si>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</si>
  <si>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</si>
  <si>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</si>
  <si>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</si>
  <si>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</si>
  <si>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</si>
  <si>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</si>
  <si>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</si>
  <si>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</si>
  <si>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</si>
  <si>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</si>
  <si>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</si>
  <si>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</si>
  <si>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</si>
  <si>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</si>
  <si>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</si>
  <si>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</si>
  <si>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</si>
  <si>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</si>
  <si>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</si>
  <si>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</si>
  <si>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</si>
  <si>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</si>
  <si>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</si>
  <si>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</si>
  <si>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</si>
  <si>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</si>
  <si>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</si>
  <si>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</si>
  <si>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</si>
  <si>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</si>
  <si>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</si>
  <si>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</si>
  <si>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</si>
  <si>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</si>
  <si>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</si>
  <si>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</si>
  <si>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</si>
  <si>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</si>
  <si>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</si>
  <si>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</si>
  <si>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</si>
  <si>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</si>
  <si>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</si>
  <si>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</si>
  <si>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</si>
  <si>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</si>
  <si>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</si>
  <si>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</si>
  <si>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</si>
  <si>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</si>
  <si>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</si>
  <si>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</si>
  <si>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</si>
  <si>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</si>
  <si>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</si>
  <si>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</si>
  <si>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</si>
  <si>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</si>
  <si>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</si>
  <si>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</si>
  <si>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</si>
  <si>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</si>
  <si>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</si>
  <si>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</si>
  <si>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</si>
  <si>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</si>
  <si>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</si>
  <si>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</si>
  <si>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</si>
  <si>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</si>
  <si>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</si>
  <si>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</si>
  <si>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</si>
  <si>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</si>
  <si>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</si>
  <si>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</si>
  <si>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</si>
  <si>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</si>
  <si>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</si>
  <si>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</si>
  <si>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</si>
  <si>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</si>
  <si>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</si>
  <si>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</si>
  <si>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</si>
  <si>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</si>
  <si>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</si>
  <si>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</si>
  <si>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</si>
  <si>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</si>
  <si>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</si>
  <si>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</si>
  <si>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</si>
  <si>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</si>
  <si>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</si>
  <si>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</si>
  <si>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</si>
  <si>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</si>
  <si>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</si>
  <si>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</si>
  <si>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</si>
  <si>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</si>
  <si>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</si>
  <si>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</si>
  <si>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</si>
  <si>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</si>
  <si>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</si>
  <si>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</si>
  <si>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</si>
  <si>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</si>
  <si>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</si>
  <si>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</si>
  <si>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</si>
  <si>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</si>
  <si>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</si>
  <si>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</si>
  <si>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</si>
  <si>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</si>
  <si>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</si>
  <si>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</si>
  <si>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</si>
  <si>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</si>
  <si>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</si>
  <si>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</si>
  <si>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</si>
  <si>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</si>
  <si>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</si>
  <si>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</si>
  <si>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</si>
  <si>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</si>
  <si>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</si>
  <si>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</si>
  <si>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</si>
  <si>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</si>
  <si>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</si>
  <si>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</si>
  <si>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</si>
  <si>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</si>
  <si>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</si>
  <si>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</si>
  <si>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大分県宇佐市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</si>
  <si>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</si>
  <si>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</si>
  <si>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</si>
  <si>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</si>
  <si>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</si>
  <si>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</si>
  <si>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</si>
  <si>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</si>
  <si>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</si>
  <si>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</si>
  <si>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</si>
  <si>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</si>
  <si>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</si>
  <si>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</si>
  <si>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</si>
  <si>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</si>
  <si>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</si>
  <si>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</si>
  <si>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</si>
  <si>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</si>
  <si>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</si>
  <si>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</si>
  <si>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</si>
  <si>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</si>
  <si>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</si>
  <si>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</si>
  <si>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</si>
  <si>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</si>
  <si>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</si>
  <si>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</si>
  <si>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</si>
  <si>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</si>
  <si>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</si>
  <si>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</si>
  <si>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</si>
  <si>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</si>
  <si>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</si>
  <si>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</si>
  <si>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</si>
  <si>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</si>
  <si>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</si>
  <si>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</si>
  <si>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</si>
  <si>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</si>
  <si>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</si>
  <si>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</si>
  <si>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</si>
  <si>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</si>
  <si>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</si>
  <si>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</si>
  <si>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</si>
  <si>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</si>
  <si>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</si>
  <si>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</si>
  <si>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</si>
  <si>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</si>
  <si>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</si>
  <si>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</si>
  <si>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</si>
  <si>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</si>
  <si>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</si>
  <si>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</si>
  <si>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</si>
  <si>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</si>
  <si>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</si>
  <si>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</si>
  <si>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</si>
  <si>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</si>
  <si>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</si>
  <si>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</si>
  <si>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</si>
  <si>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</si>
  <si>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</si>
  <si>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</si>
  <si>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</si>
  <si>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</si>
  <si>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</si>
  <si>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</si>
  <si>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</si>
  <si>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</si>
  <si>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</si>
  <si>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</si>
  <si>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</si>
  <si>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</si>
  <si>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</si>
  <si>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</si>
  <si>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</si>
  <si>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</si>
  <si>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</si>
  <si>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</si>
  <si>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</si>
  <si>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</si>
  <si>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</si>
  <si>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</si>
  <si>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</si>
  <si>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</si>
  <si>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</si>
  <si>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</si>
  <si>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</si>
  <si>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</si>
  <si>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</si>
  <si>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</si>
  <si>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</si>
  <si>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</si>
  <si>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</si>
  <si>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</si>
  <si>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</si>
  <si>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</si>
  <si>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</si>
  <si>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</si>
  <si>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</si>
  <si>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</si>
  <si>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</si>
  <si>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</si>
  <si>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</si>
  <si>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</si>
  <si>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</si>
  <si>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</si>
  <si>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</si>
  <si>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</si>
  <si>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</si>
  <si>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</si>
  <si>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</si>
  <si>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</si>
  <si>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</si>
  <si>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</si>
  <si>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</si>
  <si>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</si>
  <si>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</si>
  <si>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</si>
  <si>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</si>
  <si>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</si>
  <si>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</si>
  <si>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</si>
  <si>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</si>
  <si>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</si>
  <si>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</si>
  <si>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</si>
  <si>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</si>
  <si>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</si>
  <si>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</si>
  <si>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</si>
  <si>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</si>
  <si>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</si>
  <si>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</si>
  <si>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</si>
  <si>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</si>
  <si>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</si>
  <si>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</si>
  <si>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</si>
  <si>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</si>
  <si>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</si>
  <si>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</si>
  <si>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</si>
  <si>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</si>
  <si>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</si>
  <si>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</si>
  <si>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</si>
  <si>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</si>
  <si>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</si>
  <si>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</si>
  <si>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</si>
  <si>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</si>
  <si>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</si>
  <si>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</si>
  <si>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</si>
  <si>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</si>
  <si>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</si>
  <si>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</si>
  <si>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</si>
  <si>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</si>
  <si>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</si>
  <si>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</si>
  <si>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</si>
  <si>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7.13</t>
  </si>
  <si>
    <t>▲ 4.23</t>
  </si>
  <si>
    <t>▲ 3.56</t>
  </si>
  <si>
    <t>▲ 7.01</t>
  </si>
  <si>
    <t>一般会計</t>
  </si>
  <si>
    <t>水道事業会計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</si>
  <si>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</si>
  <si>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</si>
  <si>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</si>
  <si>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</si>
  <si>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</si>
  <si>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</si>
  <si>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</si>
  <si>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</si>
  <si>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</si>
  <si>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</si>
  <si>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</si>
  <si>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宇佐市土地開発公社</t>
    <phoneticPr fontId="2"/>
  </si>
  <si>
    <t>あじむ農業公社</t>
    <phoneticPr fontId="2"/>
  </si>
  <si>
    <t>朝霧の庄</t>
    <phoneticPr fontId="2"/>
  </si>
  <si>
    <t>宇佐八幡駐車場</t>
    <phoneticPr fontId="2"/>
  </si>
  <si>
    <t>グリーンパークホテルうさ</t>
    <phoneticPr fontId="2"/>
  </si>
  <si>
    <t>基金から2,302百万円繰入</t>
    <phoneticPr fontId="2"/>
  </si>
  <si>
    <t>基金から29百万円繰入</t>
    <phoneticPr fontId="2"/>
  </si>
  <si>
    <t>-</t>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</si>
  <si>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</si>
  <si>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</si>
  <si>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</si>
  <si>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</si>
  <si>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</si>
  <si>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</si>
  <si>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t>
    <phoneticPr fontId="2"/>
  </si>
  <si>
    <t>公共施設整備基金</t>
    <phoneticPr fontId="2"/>
  </si>
  <si>
    <t>廃棄物処理施設整備負担金基金</t>
    <phoneticPr fontId="2"/>
  </si>
  <si>
    <t>宇佐航空隊史跡等保存事業基金</t>
    <phoneticPr fontId="2"/>
  </si>
  <si>
    <t>ふるさと市町村圏基金</t>
    <phoneticPr fontId="2"/>
  </si>
  <si>
    <t>地域振興基金（合併特例債）</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</si>
</sst>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7CF1-4B65-8367-A4F64DAE0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173256</c:v>
                </c:pt>
                <c:pt idx="1">
                  <c:v>93819</c:v>
                </c:pt>
                <c:pt idx="2">
                  <c:v>75623</c:v>
                </c:pt>
                <c:pt idx="3">
                  <c:v>67583</c:v>
                </c:pt>
                <c:pt idx="4">
                  <c:v>81595</c:v>
                </c:pt>
              </c:numCache>
            </c:numRef>
          </c:val>
          <c:smooth val="0"/>
          <c:extLst>
            <c:ext xmlns:c16="http://schemas.microsoft.com/office/drawing/2014/chart" uri="{C3380CC4-5D6E-409C-BE32-E72D297353CC}">
              <c16:uniqueId val="{00000001-7CF1-4B65-8367-A4F64DAE0A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7.59</c:v>
                </c:pt>
                <c:pt idx="1">
                  <c:v>5.72</c:v>
                </c:pt>
                <c:pt idx="2">
                  <c:v>8.16</c:v>
                </c:pt>
                <c:pt idx="3">
                  <c:v>10.029999999999999</c:v>
                </c:pt>
                <c:pt idx="4">
                  <c:v>7.67</c:v>
                </c:pt>
              </c:numCache>
            </c:numRef>
          </c:val>
          <c:extLst>
            <c:ext xmlns:c16="http://schemas.microsoft.com/office/drawing/2014/chart" uri="{C3380CC4-5D6E-409C-BE32-E72D297353CC}">
              <c16:uniqueId val="{00000000-C909-4C84-8B6F-C72389AB77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23.32</c:v>
                </c:pt>
                <c:pt idx="1">
                  <c:v>22.41</c:v>
                </c:pt>
                <c:pt idx="2">
                  <c:v>21.81</c:v>
                </c:pt>
                <c:pt idx="3">
                  <c:v>20.329999999999998</c:v>
                </c:pt>
                <c:pt idx="4">
                  <c:v>18.920000000000002</c:v>
                </c:pt>
              </c:numCache>
            </c:numRef>
          </c:val>
          <c:extLst>
            <c:ext xmlns:c16="http://schemas.microsoft.com/office/drawing/2014/chart" uri="{C3380CC4-5D6E-409C-BE32-E72D297353CC}">
              <c16:uniqueId val="{00000001-C909-4C84-8B6F-C72389AB77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-7.13</c:v>
                </c:pt>
                <c:pt idx="1">
                  <c:v>-4.2300000000000004</c:v>
                </c:pt>
                <c:pt idx="2">
                  <c:v>0.85</c:v>
                </c:pt>
                <c:pt idx="3">
                  <c:v>-3.56</c:v>
                </c:pt>
                <c:pt idx="4">
                  <c:v>-7.01</c:v>
                </c:pt>
              </c:numCache>
            </c:numRef>
          </c:val>
          <c:smooth val="0"/>
          <c:extLst>
            <c:ext xmlns:c16="http://schemas.microsoft.com/office/drawing/2014/chart" uri="{C3380CC4-5D6E-409C-BE32-E72D297353CC}">
              <c16:uniqueId val="{00000002-C909-4C84-8B6F-C72389AB77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0.55000000000000004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3B-436E-AFB1-1BBDB5AEC8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3B-436E-AFB1-1BBDB5AEC8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3B-436E-AFB1-1BBDB5AEC8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3B-436E-AFB1-1BBDB5AEC8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33B-436E-AFB1-1BBDB5AEC82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0.56999999999999995</c:v>
                </c:pt>
                <c:pt idx="4">
                  <c:v>#N/A</c:v>
                </c:pt>
                <c:pt idx="5">
                  <c:v>1.78</c:v>
                </c:pt>
                <c:pt idx="6">
                  <c:v>#N/A</c:v>
                </c:pt>
                <c:pt idx="7">
                  <c:v>1.61</c:v>
                </c:pt>
                <c:pt idx="8">
                  <c:v>#N/A</c:v>
                </c:pt>
                <c:pt idx="9">
                  <c:v>0.4</c:v>
                </c:pt>
              </c:numCache>
            </c:numRef>
          </c:val>
          <c:extLst>
            <c:ext xmlns:c16="http://schemas.microsoft.com/office/drawing/2014/chart" uri="{C3380CC4-5D6E-409C-BE32-E72D297353CC}">
              <c16:uniqueId val="{00000005-F33B-436E-AFB1-1BBDB5AEC82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0.24</c:v>
                </c:pt>
                <c:pt idx="4">
                  <c:v>#N/A</c:v>
                </c:pt>
                <c:pt idx="5">
                  <c:v>0.01</c:v>
                </c:pt>
                <c:pt idx="6">
                  <c:v>#N/A</c:v>
                </c:pt>
                <c:pt idx="7">
                  <c:v>0.49</c:v>
                </c:pt>
                <c:pt idx="8">
                  <c:v>#N/A</c:v>
                </c:pt>
                <c:pt idx="9">
                  <c:v>1.49</c:v>
                </c:pt>
              </c:numCache>
            </c:numRef>
          </c:val>
          <c:extLst>
            <c:ext xmlns:c16="http://schemas.microsoft.com/office/drawing/2014/chart" uri="{C3380CC4-5D6E-409C-BE32-E72D297353CC}">
              <c16:uniqueId val="{00000006-F33B-436E-AFB1-1BBDB5AEC82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1.1599999999999999</c:v>
                </c:pt>
                <c:pt idx="2">
                  <c:v>#N/A</c:v>
                </c:pt>
                <c:pt idx="3">
                  <c:v>1.08</c:v>
                </c:pt>
                <c:pt idx="4">
                  <c:v>#N/A</c:v>
                </c:pt>
                <c:pt idx="5">
                  <c:v>1.92</c:v>
                </c:pt>
                <c:pt idx="6">
                  <c:v>#N/A</c:v>
                </c:pt>
                <c:pt idx="7">
                  <c:v>2.6</c:v>
                </c:pt>
                <c:pt idx="8">
                  <c:v>#N/A</c:v>
                </c:pt>
                <c:pt idx="9">
                  <c:v>2.34</c:v>
                </c:pt>
              </c:numCache>
            </c:numRef>
          </c:val>
          <c:extLst>
            <c:ext xmlns:c16="http://schemas.microsoft.com/office/drawing/2014/chart" uri="{C3380CC4-5D6E-409C-BE32-E72D297353CC}">
              <c16:uniqueId val="{00000007-F33B-436E-AFB1-1BBDB5AEC8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8.92</c:v>
                </c:pt>
                <c:pt idx="2">
                  <c:v>#N/A</c:v>
                </c:pt>
                <c:pt idx="3">
                  <c:v>8.16</c:v>
                </c:pt>
                <c:pt idx="4">
                  <c:v>#N/A</c:v>
                </c:pt>
                <c:pt idx="5">
                  <c:v>7.64</c:v>
                </c:pt>
                <c:pt idx="6">
                  <c:v>#N/A</c:v>
                </c:pt>
                <c:pt idx="7">
                  <c:v>7.7</c:v>
                </c:pt>
                <c:pt idx="8">
                  <c:v>#N/A</c:v>
                </c:pt>
                <c:pt idx="9">
                  <c:v>7.42</c:v>
                </c:pt>
              </c:numCache>
            </c:numRef>
          </c:val>
          <c:extLst>
            <c:ext xmlns:c16="http://schemas.microsoft.com/office/drawing/2014/chart" uri="{C3380CC4-5D6E-409C-BE32-E72D297353CC}">
              <c16:uniqueId val="{00000008-F33B-436E-AFB1-1BBDB5AEC8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7.59</c:v>
                </c:pt>
                <c:pt idx="2">
                  <c:v>#N/A</c:v>
                </c:pt>
                <c:pt idx="3">
                  <c:v>5.71</c:v>
                </c:pt>
                <c:pt idx="4">
                  <c:v>#N/A</c:v>
                </c:pt>
                <c:pt idx="5">
                  <c:v>8.15</c:v>
                </c:pt>
                <c:pt idx="6">
                  <c:v>#N/A</c:v>
                </c:pt>
                <c:pt idx="7">
                  <c:v>10.02</c:v>
                </c:pt>
                <c:pt idx="8">
                  <c:v>#N/A</c:v>
                </c:pt>
                <c:pt idx="9">
                  <c:v>7.66</c:v>
                </c:pt>
              </c:numCache>
            </c:numRef>
          </c:val>
          <c:extLst>
            <c:ext xmlns:c16="http://schemas.microsoft.com/office/drawing/2014/chart" uri="{C3380CC4-5D6E-409C-BE32-E72D297353CC}">
              <c16:uniqueId val="{00000009-F33B-436E-AFB1-1BBDB5AEC8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2742</c:v>
                </c:pt>
                <c:pt idx="5">
                  <c:v>2905</c:v>
                </c:pt>
                <c:pt idx="8">
                  <c:v>2796</c:v>
                </c:pt>
                <c:pt idx="11">
                  <c:v>2755</c:v>
                </c:pt>
                <c:pt idx="14">
                  <c:v>2587</c:v>
                </c:pt>
              </c:numCache>
            </c:numRef>
          </c:val>
          <c:extLst>
            <c:ext xmlns:c16="http://schemas.microsoft.com/office/drawing/2014/chart" uri="{C3380CC4-5D6E-409C-BE32-E72D297353CC}">
              <c16:uniqueId val="{00000000-F6BE-4A2D-8B3E-308B6E4970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BE-4A2D-8B3E-308B6E4970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BE-4A2D-8B3E-308B6E4970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E-4A2D-8B3E-308B6E4970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638</c:v>
                </c:pt>
                <c:pt idx="3">
                  <c:v>735</c:v>
                </c:pt>
                <c:pt idx="6">
                  <c:v>704</c:v>
                </c:pt>
                <c:pt idx="9">
                  <c:v>732</c:v>
                </c:pt>
                <c:pt idx="12">
                  <c:v>694</c:v>
                </c:pt>
              </c:numCache>
            </c:numRef>
          </c:val>
          <c:extLst>
            <c:ext xmlns:c16="http://schemas.microsoft.com/office/drawing/2014/chart" uri="{C3380CC4-5D6E-409C-BE32-E72D297353CC}">
              <c16:uniqueId val="{00000004-F6BE-4A2D-8B3E-308B6E4970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E-4A2D-8B3E-308B6E4970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BE-4A2D-8B3E-308B6E4970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2996</c:v>
                </c:pt>
                <c:pt idx="3">
                  <c:v>3106</c:v>
                </c:pt>
                <c:pt idx="6">
                  <c:v>3040</c:v>
                </c:pt>
                <c:pt idx="9">
                  <c:v>3038</c:v>
                </c:pt>
                <c:pt idx="12">
                  <c:v>2854</c:v>
                </c:pt>
              </c:numCache>
            </c:numRef>
          </c:val>
          <c:extLst>
            <c:ext xmlns:c16="http://schemas.microsoft.com/office/drawing/2014/chart" uri="{C3380CC4-5D6E-409C-BE32-E72D297353CC}">
              <c16:uniqueId val="{00000007-F6BE-4A2D-8B3E-308B6E4970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892</c:v>
                </c:pt>
                <c:pt idx="2">
                  <c:v>#N/A</c:v>
                </c:pt>
                <c:pt idx="3">
                  <c:v>#N/A</c:v>
                </c:pt>
                <c:pt idx="4">
                  <c:v>936</c:v>
                </c:pt>
                <c:pt idx="5">
                  <c:v>#N/A</c:v>
                </c:pt>
                <c:pt idx="6">
                  <c:v>#N/A</c:v>
                </c:pt>
                <c:pt idx="7">
                  <c:v>948</c:v>
                </c:pt>
                <c:pt idx="8">
                  <c:v>#N/A</c:v>
                </c:pt>
                <c:pt idx="9">
                  <c:v>#N/A</c:v>
                </c:pt>
                <c:pt idx="10">
                  <c:v>1015</c:v>
                </c:pt>
                <c:pt idx="11">
                  <c:v>#N/A</c:v>
                </c:pt>
                <c:pt idx="12">
                  <c:v>#N/A</c:v>
                </c:pt>
                <c:pt idx="13">
                  <c:v>961</c:v>
                </c:pt>
                <c:pt idx="14">
                  <c:v>#N/A</c:v>
                </c:pt>
              </c:numCache>
            </c:numRef>
          </c:val>
          <c:smooth val="0"/>
          <c:extLst>
            <c:ext xmlns:c16="http://schemas.microsoft.com/office/drawing/2014/chart" uri="{C3380CC4-5D6E-409C-BE32-E72D297353CC}">
              <c16:uniqueId val="{00000008-F6BE-4A2D-8B3E-308B6E4970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28505</c:v>
                </c:pt>
                <c:pt idx="5">
                  <c:v>28695</c:v>
                </c:pt>
                <c:pt idx="8">
                  <c:v>27840</c:v>
                </c:pt>
                <c:pt idx="11">
                  <c:v>26887</c:v>
                </c:pt>
                <c:pt idx="14">
                  <c:v>27067</c:v>
                </c:pt>
              </c:numCache>
            </c:numRef>
          </c:val>
          <c:extLst>
            <c:ext xmlns:c16="http://schemas.microsoft.com/office/drawing/2014/chart" uri="{C3380CC4-5D6E-409C-BE32-E72D297353CC}">
              <c16:uniqueId val="{00000000-217C-4BCB-998B-8F4FA19BC5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1683</c:v>
                </c:pt>
                <c:pt idx="5">
                  <c:v>1481</c:v>
                </c:pt>
                <c:pt idx="8">
                  <c:v>1401</c:v>
                </c:pt>
                <c:pt idx="11">
                  <c:v>1433</c:v>
                </c:pt>
                <c:pt idx="14">
                  <c:v>1356</c:v>
                </c:pt>
              </c:numCache>
            </c:numRef>
          </c:val>
          <c:extLst>
            <c:ext xmlns:c16="http://schemas.microsoft.com/office/drawing/2014/chart" uri="{C3380CC4-5D6E-409C-BE32-E72D297353CC}">
              <c16:uniqueId val="{00000001-217C-4BCB-998B-8F4FA19BC5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12287</c:v>
                </c:pt>
                <c:pt idx="5">
                  <c:v>11475</c:v>
                </c:pt>
                <c:pt idx="8">
                  <c:v>11511</c:v>
                </c:pt>
                <c:pt idx="11">
                  <c:v>10593</c:v>
                </c:pt>
                <c:pt idx="14">
                  <c:v>10018</c:v>
                </c:pt>
              </c:numCache>
            </c:numRef>
          </c:val>
          <c:extLst>
            <c:ext xmlns:c16="http://schemas.microsoft.com/office/drawing/2014/chart" uri="{C3380CC4-5D6E-409C-BE32-E72D297353CC}">
              <c16:uniqueId val="{00000002-217C-4BCB-998B-8F4FA19BC5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7C-4BCB-998B-8F4FA19BC5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7C-4BCB-998B-8F4FA19BC5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354</c:v>
                </c:pt>
                <c:pt idx="3">
                  <c:v>318</c:v>
                </c:pt>
                <c:pt idx="6">
                  <c:v>319</c:v>
                </c:pt>
                <c:pt idx="9">
                  <c:v>310</c:v>
                </c:pt>
                <c:pt idx="12">
                  <c:v>316</c:v>
                </c:pt>
              </c:numCache>
            </c:numRef>
          </c:val>
          <c:extLst>
            <c:ext xmlns:c16="http://schemas.microsoft.com/office/drawing/2014/chart" uri="{C3380CC4-5D6E-409C-BE32-E72D297353CC}">
              <c16:uniqueId val="{00000005-217C-4BCB-998B-8F4FA19BC5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5693</c:v>
                </c:pt>
                <c:pt idx="3">
                  <c:v>5608</c:v>
                </c:pt>
                <c:pt idx="6">
                  <c:v>5541</c:v>
                </c:pt>
                <c:pt idx="9">
                  <c:v>5126</c:v>
                </c:pt>
                <c:pt idx="12">
                  <c:v>5574</c:v>
                </c:pt>
              </c:numCache>
            </c:numRef>
          </c:val>
          <c:extLst>
            <c:ext xmlns:c16="http://schemas.microsoft.com/office/drawing/2014/chart" uri="{C3380CC4-5D6E-409C-BE32-E72D297353CC}">
              <c16:uniqueId val="{00000006-217C-4BCB-998B-8F4FA19BC5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7C-4BCB-998B-8F4FA19BC5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8952</c:v>
                </c:pt>
                <c:pt idx="3">
                  <c:v>8356</c:v>
                </c:pt>
                <c:pt idx="6">
                  <c:v>7531</c:v>
                </c:pt>
                <c:pt idx="9">
                  <c:v>7271</c:v>
                </c:pt>
                <c:pt idx="12">
                  <c:v>7215</c:v>
                </c:pt>
              </c:numCache>
            </c:numRef>
          </c:val>
          <c:extLst>
            <c:ext xmlns:c16="http://schemas.microsoft.com/office/drawing/2014/chart" uri="{C3380CC4-5D6E-409C-BE32-E72D297353CC}">
              <c16:uniqueId val="{00000008-217C-4BCB-998B-8F4FA19BC5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7C-4BCB-998B-8F4FA19BC5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29426</c:v>
                </c:pt>
                <c:pt idx="3">
                  <c:v>29544</c:v>
                </c:pt>
                <c:pt idx="6">
                  <c:v>29102</c:v>
                </c:pt>
                <c:pt idx="9">
                  <c:v>28050</c:v>
                </c:pt>
                <c:pt idx="12">
                  <c:v>28245</c:v>
                </c:pt>
              </c:numCache>
            </c:numRef>
          </c:val>
          <c:extLst>
            <c:ext xmlns:c16="http://schemas.microsoft.com/office/drawing/2014/chart" uri="{C3380CC4-5D6E-409C-BE32-E72D297353CC}">
              <c16:uniqueId val="{0000000A-217C-4BCB-998B-8F4FA19BC5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1950</c:v>
                </c:pt>
                <c:pt idx="2">
                  <c:v>#N/A</c:v>
                </c:pt>
                <c:pt idx="3">
                  <c:v>#N/A</c:v>
                </c:pt>
                <c:pt idx="4">
                  <c:v>2175</c:v>
                </c:pt>
                <c:pt idx="5">
                  <c:v>#N/A</c:v>
                </c:pt>
                <c:pt idx="6">
                  <c:v>#N/A</c:v>
                </c:pt>
                <c:pt idx="7">
                  <c:v>1741</c:v>
                </c:pt>
                <c:pt idx="8">
                  <c:v>#N/A</c:v>
                </c:pt>
                <c:pt idx="9">
                  <c:v>#N/A</c:v>
                </c:pt>
                <c:pt idx="10">
                  <c:v>1844</c:v>
                </c:pt>
                <c:pt idx="11">
                  <c:v>#N/A</c:v>
                </c:pt>
                <c:pt idx="12">
                  <c:v>#N/A</c:v>
                </c:pt>
                <c:pt idx="13">
                  <c:v>2910</c:v>
                </c:pt>
                <c:pt idx="14">
                  <c:v>#N/A</c:v>
                </c:pt>
              </c:numCache>
            </c:numRef>
          </c:val>
          <c:smooth val="0"/>
          <c:extLst>
            <c:ext xmlns:c16="http://schemas.microsoft.com/office/drawing/2014/chart" uri="{C3380CC4-5D6E-409C-BE32-E72D297353CC}">
              <c16:uniqueId val="{0000000B-217C-4BCB-998B-8F4FA19BC5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3704</c:v>
                </c:pt>
                <c:pt idx="1">
                  <c:v>3327</c:v>
                </c:pt>
                <c:pt idx="2">
                  <c:v>3108</c:v>
                </c:pt>
              </c:numCache>
            </c:numRef>
          </c:val>
          <c:extLst>
            <c:ext xmlns:c16="http://schemas.microsoft.com/office/drawing/2014/chart" uri="{C3380CC4-5D6E-409C-BE32-E72D297353CC}">
              <c16:uniqueId val="{00000000-811D-42A3-BF49-22C2AA2F99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2136</c:v>
                </c:pt>
                <c:pt idx="1">
                  <c:v>1814</c:v>
                </c:pt>
                <c:pt idx="2">
                  <c:v>1642</c:v>
                </c:pt>
              </c:numCache>
            </c:numRef>
          </c:val>
          <c:extLst>
            <c:ext xmlns:c16="http://schemas.microsoft.com/office/drawing/2014/chart" uri="{C3380CC4-5D6E-409C-BE32-E72D297353CC}">
              <c16:uniqueId val="{00000001-811D-42A3-BF49-22C2AA2F99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6974</c:v>
                </c:pt>
                <c:pt idx="1">
                  <c:v>6516</c:v>
                </c:pt>
                <c:pt idx="2">
                  <c:v>6303</c:v>
                </c:pt>
              </c:numCache>
            </c:numRef>
          </c:val>
          <c:extLst>
            <c:ext xmlns:c16="http://schemas.microsoft.com/office/drawing/2014/chart" uri="{C3380CC4-5D6E-409C-BE32-E72D297353CC}">
              <c16:uniqueId val="{00000002-811D-42A3-BF49-22C2AA2F99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固定資産税</a:t>
          </a:r>
          <a:r>
            <a:rPr kumimoji="1" lang="ja-JP" altLang="ja-JP" sz="1100">
              <a:solidFill>
                <a:schemeClr val="dk1"/>
              </a:solidFill>
              <a:effectLst/>
              <a:latin typeface="+mn-lt"/>
              <a:ea typeface="+mn-ea"/>
              <a:cs typeface="+mn-cs"/>
            </a:rPr>
            <a:t>の増により基準財政収入額が増加している。基準財政需要額についても、</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費の減があるものの、</a:t>
          </a:r>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費の増により増加している。</a:t>
          </a:r>
          <a:endParaRPr lang="ja-JP" altLang="ja-JP" sz="1400">
            <a:effectLst/>
          </a:endParaRPr>
        </a:p>
        <a:p>
          <a:r>
            <a:rPr kumimoji="1" lang="ja-JP" altLang="ja-JP" sz="1100">
              <a:solidFill>
                <a:schemeClr val="dk1"/>
              </a:solidFill>
              <a:effectLst/>
              <a:latin typeface="+mn-lt"/>
              <a:ea typeface="+mn-ea"/>
              <a:cs typeface="+mn-cs"/>
            </a:rPr>
            <a:t>　その結果、財政力指数は前年度と同じ</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となり、大分県平均を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ポイント上回っているが、類似団体平均より</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ポイント低い水準となった。</a:t>
          </a:r>
          <a:endParaRPr lang="ja-JP" altLang="ja-JP" sz="1400">
            <a:effectLst/>
          </a:endParaRPr>
        </a:p>
        <a:p>
          <a:r>
            <a:rPr kumimoji="1" lang="ja-JP" altLang="ja-JP" sz="1100">
              <a:solidFill>
                <a:schemeClr val="dk1"/>
              </a:solidFill>
              <a:effectLst/>
              <a:latin typeface="+mn-lt"/>
              <a:ea typeface="+mn-ea"/>
              <a:cs typeface="+mn-cs"/>
            </a:rPr>
            <a:t>　今後も税収確保のため、企業誘致や定住及び雇用対策等の推進により、地域経済の活性化を図り、自主財源の確保を図る。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169632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歳入においては、実質交付税の減少により、対前年度比</a:t>
          </a:r>
          <a:r>
            <a:rPr kumimoji="1" lang="en-US" altLang="ja-JP" sz="1050">
              <a:solidFill>
                <a:schemeClr val="dk1"/>
              </a:solidFill>
              <a:effectLst/>
              <a:latin typeface="+mn-lt"/>
              <a:ea typeface="+mn-ea"/>
              <a:cs typeface="+mn-cs"/>
            </a:rPr>
            <a:t>0.15</a:t>
          </a:r>
          <a:r>
            <a:rPr kumimoji="1" lang="ja-JP" altLang="ja-JP" sz="1050">
              <a:solidFill>
                <a:schemeClr val="dk1"/>
              </a:solidFill>
              <a:effectLst/>
              <a:latin typeface="+mn-lt"/>
              <a:ea typeface="+mn-ea"/>
              <a:cs typeface="+mn-cs"/>
            </a:rPr>
            <a:t>％の減となり、歳出においては、</a:t>
          </a:r>
          <a:r>
            <a:rPr kumimoji="1" lang="ja-JP" altLang="en-US" sz="1050">
              <a:solidFill>
                <a:schemeClr val="dk1"/>
              </a:solidFill>
              <a:effectLst/>
              <a:latin typeface="+mn-lt"/>
              <a:ea typeface="+mn-ea"/>
              <a:cs typeface="+mn-cs"/>
            </a:rPr>
            <a:t>扶助</a:t>
          </a:r>
          <a:r>
            <a:rPr kumimoji="1" lang="ja-JP" altLang="ja-JP" sz="1050">
              <a:solidFill>
                <a:schemeClr val="dk1"/>
              </a:solidFill>
              <a:effectLst/>
              <a:latin typeface="+mn-lt"/>
              <a:ea typeface="+mn-ea"/>
              <a:cs typeface="+mn-cs"/>
            </a:rPr>
            <a:t>費や人件費の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により対前年度比</a:t>
          </a:r>
          <a:r>
            <a:rPr kumimoji="1" lang="en-US" altLang="ja-JP" sz="1050">
              <a:solidFill>
                <a:schemeClr val="dk1"/>
              </a:solidFill>
              <a:effectLst/>
              <a:latin typeface="+mn-lt"/>
              <a:ea typeface="+mn-ea"/>
              <a:cs typeface="+mn-cs"/>
            </a:rPr>
            <a:t>2.12</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歳入</a:t>
          </a:r>
          <a:r>
            <a:rPr kumimoji="1" lang="ja-JP" altLang="en-US" sz="1050">
              <a:solidFill>
                <a:schemeClr val="dk1"/>
              </a:solidFill>
              <a:effectLst/>
              <a:latin typeface="+mn-lt"/>
              <a:ea typeface="+mn-ea"/>
              <a:cs typeface="+mn-cs"/>
            </a:rPr>
            <a:t>は減少し、</a:t>
          </a:r>
          <a:r>
            <a:rPr kumimoji="1" lang="ja-JP" altLang="ja-JP" sz="1050">
              <a:solidFill>
                <a:schemeClr val="dk1"/>
              </a:solidFill>
              <a:effectLst/>
              <a:latin typeface="+mn-lt"/>
              <a:ea typeface="+mn-ea"/>
              <a:cs typeface="+mn-cs"/>
            </a:rPr>
            <a:t>歳出</a:t>
          </a:r>
          <a:r>
            <a:rPr kumimoji="1" lang="ja-JP" altLang="en-US" sz="1050">
              <a:solidFill>
                <a:schemeClr val="dk1"/>
              </a:solidFill>
              <a:effectLst/>
              <a:latin typeface="+mn-lt"/>
              <a:ea typeface="+mn-ea"/>
              <a:cs typeface="+mn-cs"/>
            </a:rPr>
            <a:t>は増加</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たため</a:t>
          </a:r>
          <a:r>
            <a:rPr kumimoji="1" lang="ja-JP" altLang="ja-JP" sz="1050">
              <a:solidFill>
                <a:schemeClr val="dk1"/>
              </a:solidFill>
              <a:effectLst/>
              <a:latin typeface="+mn-lt"/>
              <a:ea typeface="+mn-ea"/>
              <a:cs typeface="+mn-cs"/>
            </a:rPr>
            <a:t>、経常収支比率は対前年度比で</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ポイント増加し</a:t>
          </a:r>
          <a:r>
            <a:rPr kumimoji="1" lang="en-US" altLang="ja-JP" sz="1050">
              <a:solidFill>
                <a:schemeClr val="dk1"/>
              </a:solidFill>
              <a:effectLst/>
              <a:latin typeface="+mn-lt"/>
              <a:ea typeface="+mn-ea"/>
              <a:cs typeface="+mn-cs"/>
            </a:rPr>
            <a:t>96.8</a:t>
          </a:r>
          <a:r>
            <a:rPr kumimoji="1" lang="ja-JP" altLang="ja-JP" sz="1050">
              <a:solidFill>
                <a:schemeClr val="dk1"/>
              </a:solidFill>
              <a:effectLst/>
              <a:latin typeface="+mn-lt"/>
              <a:ea typeface="+mn-ea"/>
              <a:cs typeface="+mn-cs"/>
            </a:rPr>
            <a:t>％となっている。大分県平均との比較では</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ポイント高く、類似団体においては</a:t>
          </a:r>
          <a:r>
            <a:rPr kumimoji="1" lang="en-US" altLang="ja-JP" sz="1050">
              <a:solidFill>
                <a:schemeClr val="dk1"/>
              </a:solidFill>
              <a:effectLst/>
              <a:latin typeface="+mn-lt"/>
              <a:ea typeface="+mn-ea"/>
              <a:cs typeface="+mn-cs"/>
            </a:rPr>
            <a:t>4.5</a:t>
          </a:r>
          <a:r>
            <a:rPr kumimoji="1" lang="ja-JP" altLang="ja-JP" sz="1050">
              <a:solidFill>
                <a:schemeClr val="dk1"/>
              </a:solidFill>
              <a:effectLst/>
              <a:latin typeface="+mn-lt"/>
              <a:ea typeface="+mn-ea"/>
              <a:cs typeface="+mn-cs"/>
            </a:rPr>
            <a:t>ポイント高い値となっている。</a:t>
          </a:r>
          <a:endParaRPr lang="ja-JP" altLang="ja-JP" sz="1200">
            <a:effectLst/>
          </a:endParaRPr>
        </a:p>
        <a:p>
          <a:r>
            <a:rPr kumimoji="1" lang="ja-JP" altLang="ja-JP" sz="1050">
              <a:solidFill>
                <a:schemeClr val="dk1"/>
              </a:solidFill>
              <a:effectLst/>
              <a:latin typeface="+mn-lt"/>
              <a:ea typeface="+mn-ea"/>
              <a:cs typeface="+mn-cs"/>
            </a:rPr>
            <a:t>　今後も社会保障関係経費の増大などにより厳しい財政運営が見込まれるため、引き続き財源確保や経常経費の抑制に努め、今後の市政課題に柔軟に対応できる強固な行財政基盤の構築を図る必要がある。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65786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0734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64</xdr:row>
      <xdr:rowOff>34544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64</xdr:row>
      <xdr:rowOff>150368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46482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2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人件費においては</a:t>
          </a:r>
          <a:r>
            <a:rPr kumimoji="1" lang="ja-JP" altLang="en-US" sz="1000">
              <a:solidFill>
                <a:schemeClr val="dk1"/>
              </a:solidFill>
              <a:effectLst/>
              <a:latin typeface="+mn-lt"/>
              <a:ea typeface="+mn-ea"/>
              <a:cs typeface="+mn-cs"/>
            </a:rPr>
            <a:t>期末手当</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会計年度任用職員給与</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などにより、全体で</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物件費においては</a:t>
          </a:r>
          <a:r>
            <a:rPr kumimoji="1" lang="ja-JP" altLang="en-US" sz="1000">
              <a:solidFill>
                <a:schemeClr val="dk1"/>
              </a:solidFill>
              <a:effectLst/>
              <a:latin typeface="+mn-lt"/>
              <a:ea typeface="+mn-ea"/>
              <a:cs typeface="+mn-cs"/>
            </a:rPr>
            <a:t>西部中学校長寿命化改修事業</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主食用水稲物価高騰対策事業</a:t>
          </a:r>
          <a:r>
            <a:rPr kumimoji="1" lang="ja-JP" altLang="ja-JP" sz="1000">
              <a:solidFill>
                <a:schemeClr val="dk1"/>
              </a:solidFill>
              <a:effectLst/>
              <a:latin typeface="+mn-lt"/>
              <a:ea typeface="+mn-ea"/>
              <a:cs typeface="+mn-cs"/>
            </a:rPr>
            <a:t>などの</a:t>
          </a:r>
          <a:r>
            <a:rPr kumimoji="1" lang="ja-JP" altLang="en-US" sz="1000">
              <a:solidFill>
                <a:schemeClr val="dk1"/>
              </a:solidFill>
              <a:effectLst/>
              <a:latin typeface="+mn-lt"/>
              <a:ea typeface="+mn-ea"/>
              <a:cs typeface="+mn-cs"/>
            </a:rPr>
            <a:t>増額</a:t>
          </a:r>
          <a:r>
            <a:rPr kumimoji="1" lang="ja-JP" altLang="ja-JP" sz="1000">
              <a:solidFill>
                <a:schemeClr val="dk1"/>
              </a:solidFill>
              <a:effectLst/>
              <a:latin typeface="+mn-lt"/>
              <a:ea typeface="+mn-ea"/>
              <a:cs typeface="+mn-cs"/>
            </a:rPr>
            <a:t>要因があるものの、</a:t>
          </a:r>
          <a:r>
            <a:rPr kumimoji="1" lang="ja-JP" altLang="ja-JP" sz="1050">
              <a:solidFill>
                <a:schemeClr val="dk1"/>
              </a:solidFill>
              <a:effectLst/>
              <a:latin typeface="+mn-lt"/>
              <a:ea typeface="+mn-ea"/>
              <a:cs typeface="+mn-cs"/>
            </a:rPr>
            <a:t>新型コロナウイルス検査体制強化事業</a:t>
          </a:r>
          <a:r>
            <a:rPr kumimoji="1" lang="ja-JP" altLang="en-US" sz="105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固定資産税適正評価事業の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a:t>
          </a:r>
          <a:r>
            <a:rPr kumimoji="1" lang="en-US" altLang="ja-JP" sz="1000">
              <a:solidFill>
                <a:schemeClr val="dk1"/>
              </a:solidFill>
              <a:effectLst/>
              <a:latin typeface="+mn-lt"/>
              <a:ea typeface="+mn-ea"/>
              <a:cs typeface="+mn-cs"/>
            </a:rPr>
            <a:t>5.1%</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また、人口１人あたりの決算額では前年度比で</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額となっている。</a:t>
          </a:r>
          <a:endParaRPr lang="ja-JP" altLang="ja-JP" sz="1100">
            <a:effectLst/>
          </a:endParaRPr>
        </a:p>
        <a:p>
          <a:r>
            <a:rPr kumimoji="1" lang="ja-JP" altLang="ja-JP" sz="1000">
              <a:solidFill>
                <a:schemeClr val="dk1"/>
              </a:solidFill>
              <a:effectLst/>
              <a:latin typeface="+mn-lt"/>
              <a:ea typeface="+mn-ea"/>
              <a:cs typeface="+mn-cs"/>
            </a:rPr>
            <a:t>　他団体との比較においては、類似団体平均値より</a:t>
          </a:r>
          <a:r>
            <a:rPr kumimoji="1" lang="en-US" altLang="ja-JP" sz="1000">
              <a:solidFill>
                <a:schemeClr val="dk1"/>
              </a:solidFill>
              <a:effectLst/>
              <a:latin typeface="+mn-lt"/>
              <a:ea typeface="+mn-ea"/>
              <a:cs typeface="+mn-cs"/>
            </a:rPr>
            <a:t>36,710</a:t>
          </a:r>
          <a:r>
            <a:rPr kumimoji="1" lang="ja-JP" altLang="ja-JP" sz="1000">
              <a:solidFill>
                <a:schemeClr val="dk1"/>
              </a:solidFill>
              <a:effectLst/>
              <a:latin typeface="+mn-lt"/>
              <a:ea typeface="+mn-ea"/>
              <a:cs typeface="+mn-cs"/>
            </a:rPr>
            <a:t>円、大分県平均値より</a:t>
          </a:r>
          <a:r>
            <a:rPr kumimoji="1" lang="en-US" altLang="ja-JP" sz="1000">
              <a:solidFill>
                <a:schemeClr val="dk1"/>
              </a:solidFill>
              <a:effectLst/>
              <a:latin typeface="+mn-lt"/>
              <a:ea typeface="+mn-ea"/>
              <a:cs typeface="+mn-cs"/>
            </a:rPr>
            <a:t>20,825</a:t>
          </a:r>
          <a:r>
            <a:rPr kumimoji="1" lang="ja-JP" altLang="ja-JP" sz="1000">
              <a:solidFill>
                <a:schemeClr val="dk1"/>
              </a:solidFill>
              <a:effectLst/>
              <a:latin typeface="+mn-lt"/>
              <a:ea typeface="+mn-ea"/>
              <a:cs typeface="+mn-cs"/>
            </a:rPr>
            <a:t>円高い値となっている。要因としては、保有する公共施設の維持管理等に係る物件費があげられ、今後もコストの低減を図る必要がある。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95684</xdr:rowOff>
    </xdr:from>
    <xdr:to>
      <xdr:col>23</xdr:col>
      <xdr:colOff>133350</xdr:colOff>
      <xdr:row>84</xdr:row>
      <xdr:rowOff>95870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97484"/>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62112</xdr:rowOff>
    </xdr:from>
    <xdr:to>
      <xdr:col>19</xdr:col>
      <xdr:colOff>133350</xdr:colOff>
      <xdr:row>84</xdr:row>
      <xdr:rowOff>95870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3912"/>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101933</xdr:rowOff>
    </xdr:from>
    <xdr:to>
      <xdr:col>15</xdr:col>
      <xdr:colOff>82550</xdr:colOff>
      <xdr:row>84</xdr:row>
      <xdr:rowOff>62112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32283"/>
          <a:ext cx="889000" cy="1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67394</xdr:rowOff>
    </xdr:from>
    <xdr:to>
      <xdr:col>11</xdr:col>
      <xdr:colOff>31750</xdr:colOff>
      <xdr:row>83</xdr:row>
      <xdr:rowOff>101933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7744"/>
          <a:ext cx="8890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44884</xdr:rowOff>
    </xdr:from>
    <xdr:to>
      <xdr:col>23</xdr:col>
      <xdr:colOff>184150</xdr:colOff>
      <xdr:row>84</xdr:row>
      <xdr:rowOff>146484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45070</xdr:rowOff>
    </xdr:from>
    <xdr:to>
      <xdr:col>19</xdr:col>
      <xdr:colOff>184150</xdr:colOff>
      <xdr:row>84</xdr:row>
      <xdr:rowOff>146670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131447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3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11312</xdr:rowOff>
    </xdr:from>
    <xdr:to>
      <xdr:col>15</xdr:col>
      <xdr:colOff>133350</xdr:colOff>
      <xdr:row>84</xdr:row>
      <xdr:rowOff>112912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97689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51133</xdr:rowOff>
    </xdr:from>
    <xdr:to>
      <xdr:col>11</xdr:col>
      <xdr:colOff>82550</xdr:colOff>
      <xdr:row>83</xdr:row>
      <xdr:rowOff>152733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137510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16594</xdr:rowOff>
    </xdr:from>
    <xdr:to>
      <xdr:col>7</xdr:col>
      <xdr:colOff>31750</xdr:colOff>
      <xdr:row>83</xdr:row>
      <xdr:rowOff>118194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102971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給料の削減措置を引き続き行ってきたため、平成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年度より徐々に改善し、令和５年度も国の給与水準と同程度となった。今後も適正な給与水準を維持する必要がある。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34471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68943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531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103414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合併に伴い肥大化した組織の再編や事務事業の見直しを推進しながら職員数の削減に努めてきたが、複雑多様化する行政ニーズに的確に対応できる体制を維持するため、ここ数年の職員数は微増傾向にある。今後、定年延長が導入された中で、中長期的な定員管理計画を作成しながら、さらなる職員数の適正化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114723</xdr:rowOff>
    </xdr:from>
    <xdr:to>
      <xdr:col>81</xdr:col>
      <xdr:colOff>44450</xdr:colOff>
      <xdr:row>66</xdr:row>
      <xdr:rowOff>150919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3042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100647</xdr:rowOff>
    </xdr:from>
    <xdr:to>
      <xdr:col>77</xdr:col>
      <xdr:colOff>44450</xdr:colOff>
      <xdr:row>66</xdr:row>
      <xdr:rowOff>114723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1634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66463</xdr:rowOff>
    </xdr:from>
    <xdr:to>
      <xdr:col>72</xdr:col>
      <xdr:colOff>203200</xdr:colOff>
      <xdr:row>66</xdr:row>
      <xdr:rowOff>100647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8216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44344</xdr:rowOff>
    </xdr:from>
    <xdr:to>
      <xdr:col>68</xdr:col>
      <xdr:colOff>152400</xdr:colOff>
      <xdr:row>66</xdr:row>
      <xdr:rowOff>66463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600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100119</xdr:rowOff>
    </xdr:from>
    <xdr:to>
      <xdr:col>81</xdr:col>
      <xdr:colOff>95250</xdr:colOff>
      <xdr:row>67</xdr:row>
      <xdr:rowOff>30269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72196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63923</xdr:rowOff>
    </xdr:from>
    <xdr:to>
      <xdr:col>77</xdr:col>
      <xdr:colOff>95250</xdr:colOff>
      <xdr:row>66</xdr:row>
      <xdr:rowOff>165523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150300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49847</xdr:rowOff>
    </xdr:from>
    <xdr:to>
      <xdr:col>73</xdr:col>
      <xdr:colOff>44450</xdr:colOff>
      <xdr:row>66</xdr:row>
      <xdr:rowOff>151447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136224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15663</xdr:rowOff>
    </xdr:from>
    <xdr:to>
      <xdr:col>68</xdr:col>
      <xdr:colOff>203200</xdr:colOff>
      <xdr:row>66</xdr:row>
      <xdr:rowOff>117263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102040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164994</xdr:rowOff>
    </xdr:from>
    <xdr:to>
      <xdr:col>64</xdr:col>
      <xdr:colOff>152400</xdr:colOff>
      <xdr:row>66</xdr:row>
      <xdr:rowOff>95144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79921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実質公債費比率の</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ヵ年平均では、前年度</a:t>
          </a:r>
          <a:r>
            <a:rPr kumimoji="1" lang="ja-JP" altLang="en-US" sz="1050">
              <a:solidFill>
                <a:schemeClr val="dk1"/>
              </a:solidFill>
              <a:effectLst/>
              <a:latin typeface="+mn-lt"/>
              <a:ea typeface="+mn-ea"/>
              <a:cs typeface="+mn-cs"/>
            </a:rPr>
            <a:t>と同じ</a:t>
          </a:r>
          <a:r>
            <a:rPr kumimoji="1" lang="en-US" altLang="ja-JP" sz="1050">
              <a:solidFill>
                <a:schemeClr val="dk1"/>
              </a:solidFill>
              <a:effectLst/>
              <a:latin typeface="+mn-lt"/>
              <a:ea typeface="+mn-ea"/>
              <a:cs typeface="+mn-cs"/>
            </a:rPr>
            <a:t>6.9</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、早期健全化基準の</a:t>
          </a:r>
          <a:r>
            <a:rPr kumimoji="1" lang="en-US" altLang="ja-JP" sz="1050">
              <a:solidFill>
                <a:schemeClr val="dk1"/>
              </a:solidFill>
              <a:effectLst/>
              <a:latin typeface="+mn-lt"/>
              <a:ea typeface="+mn-ea"/>
              <a:cs typeface="+mn-cs"/>
            </a:rPr>
            <a:t>25.0</a:t>
          </a:r>
          <a:r>
            <a:rPr kumimoji="1" lang="ja-JP" altLang="ja-JP" sz="1050">
              <a:solidFill>
                <a:schemeClr val="dk1"/>
              </a:solidFill>
              <a:effectLst/>
              <a:latin typeface="+mn-lt"/>
              <a:ea typeface="+mn-ea"/>
              <a:cs typeface="+mn-cs"/>
            </a:rPr>
            <a:t>％を下回っている。類似団体平均値との比較では</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ポイント高い状態となり、大分県平均値との比較では</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ポイント高くなっている。要因としては分</a:t>
          </a:r>
          <a:r>
            <a:rPr kumimoji="1" lang="ja-JP" altLang="en-US" sz="1050">
              <a:solidFill>
                <a:schemeClr val="dk1"/>
              </a:solidFill>
              <a:effectLst/>
              <a:latin typeface="+mn-lt"/>
              <a:ea typeface="+mn-ea"/>
              <a:cs typeface="+mn-cs"/>
            </a:rPr>
            <a:t>子</a:t>
          </a:r>
          <a:r>
            <a:rPr kumimoji="1" lang="ja-JP" altLang="ja-JP" sz="1050">
              <a:solidFill>
                <a:schemeClr val="dk1"/>
              </a:solidFill>
              <a:effectLst/>
              <a:latin typeface="+mn-lt"/>
              <a:ea typeface="+mn-ea"/>
              <a:cs typeface="+mn-cs"/>
            </a:rPr>
            <a:t>を担う</a:t>
          </a:r>
          <a:r>
            <a:rPr kumimoji="1" lang="ja-JP" altLang="en-US" sz="1050">
              <a:solidFill>
                <a:schemeClr val="dk1"/>
              </a:solidFill>
              <a:effectLst/>
              <a:latin typeface="+mn-lt"/>
              <a:ea typeface="+mn-ea"/>
              <a:cs typeface="+mn-cs"/>
            </a:rPr>
            <a:t>元利償還金の額</a:t>
          </a:r>
          <a:r>
            <a:rPr kumimoji="1" lang="ja-JP" altLang="ja-JP" sz="1050">
              <a:solidFill>
                <a:schemeClr val="dk1"/>
              </a:solidFill>
              <a:effectLst/>
              <a:latin typeface="+mn-lt"/>
              <a:ea typeface="+mn-ea"/>
              <a:cs typeface="+mn-cs"/>
            </a:rPr>
            <a:t>が減少したことがあげられ、単年度比率は対前年度約</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6.9</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今後も適正水準を維持しながら、公共施設の更新などの課題に対応していくため、事業の必要性、緊急性を勘案しながら事業展開を図る。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69088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27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69088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077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49784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20828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将来負担比率においては、</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％と前年度の</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ポイントの増加となった。前年度に引き続き早期健全化基準の</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a:t>
          </a:r>
          <a:endParaRPr lang="ja-JP" altLang="ja-JP" sz="1400">
            <a:effectLst/>
          </a:endParaRPr>
        </a:p>
        <a:p>
          <a:r>
            <a:rPr kumimoji="1" lang="ja-JP" altLang="ja-JP" sz="1100">
              <a:solidFill>
                <a:schemeClr val="dk1"/>
              </a:solidFill>
              <a:effectLst/>
              <a:latin typeface="+mn-lt"/>
              <a:ea typeface="+mn-ea"/>
              <a:cs typeface="+mn-cs"/>
            </a:rPr>
            <a:t>　増加の要因としては、</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などに伴う</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財政調整基金の減などに伴い充当可能基金が</a:t>
          </a:r>
          <a:r>
            <a:rPr kumimoji="1" lang="ja-JP" altLang="ja-JP" sz="1100">
              <a:solidFill>
                <a:schemeClr val="dk1"/>
              </a:solidFill>
              <a:effectLst/>
              <a:latin typeface="+mn-lt"/>
              <a:ea typeface="+mn-ea"/>
              <a:cs typeface="+mn-cs"/>
            </a:rPr>
            <a:t>減少したことがあげられ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rgbClr val="FF0000"/>
              </a:solidFill>
              <a:effectLst/>
              <a:latin typeface="+mn-ea"/>
              <a:ea typeface="+mn-ea"/>
              <a:cs typeface="+mn-cs"/>
            </a:rPr>
            <a:t>※R4</a:t>
          </a:r>
          <a:r>
            <a:rPr kumimoji="1" lang="ja-JP" altLang="en-US" sz="1100">
              <a:solidFill>
                <a:srgbClr val="FF0000"/>
              </a:solidFill>
              <a:effectLst/>
              <a:latin typeface="+mn-ea"/>
              <a:ea typeface="+mn-ea"/>
              <a:cs typeface="+mn-cs"/>
            </a:rPr>
            <a:t>年</a:t>
          </a:r>
          <a:r>
            <a:rPr kumimoji="1" lang="ja-JP" altLang="en-US" sz="1100" baseline="0">
              <a:solidFill>
                <a:srgbClr val="FF0000"/>
              </a:solidFill>
              <a:effectLst/>
              <a:latin typeface="+mn-ea"/>
              <a:ea typeface="+mn-ea"/>
              <a:cs typeface="+mn-cs"/>
            </a:rPr>
            <a:t>　誤：</a:t>
          </a:r>
          <a:r>
            <a:rPr kumimoji="1" lang="en-US" altLang="ja-JP" sz="1100" baseline="0">
              <a:solidFill>
                <a:srgbClr val="FF0000"/>
              </a:solidFill>
              <a:effectLst/>
              <a:latin typeface="+mn-ea"/>
              <a:ea typeface="+mn-ea"/>
              <a:cs typeface="+mn-cs"/>
            </a:rPr>
            <a:t>13.3</a:t>
          </a:r>
          <a:r>
            <a:rPr kumimoji="1" lang="ja-JP" altLang="en-US" sz="1100" baseline="0">
              <a:solidFill>
                <a:srgbClr val="FF0000"/>
              </a:solidFill>
              <a:effectLst/>
              <a:latin typeface="+mn-ea"/>
              <a:ea typeface="+mn-ea"/>
              <a:cs typeface="+mn-cs"/>
            </a:rPr>
            <a:t>％　→　正：</a:t>
          </a:r>
          <a:r>
            <a:rPr kumimoji="1" lang="en-US" altLang="ja-JP" sz="1100" baseline="0">
              <a:solidFill>
                <a:srgbClr val="FF0000"/>
              </a:solidFill>
              <a:effectLst/>
              <a:latin typeface="+mn-ea"/>
              <a:ea typeface="+mn-ea"/>
              <a:cs typeface="+mn-cs"/>
            </a:rPr>
            <a:t>16.0</a:t>
          </a:r>
          <a:r>
            <a:rPr kumimoji="1" lang="ja-JP" altLang="en-US" sz="1100" baseline="0">
              <a:solidFill>
                <a:srgbClr val="FF0000"/>
              </a:solidFill>
              <a:effectLst/>
              <a:latin typeface="+mn-ea"/>
              <a:ea typeface="+mn-ea"/>
              <a:cs typeface="+mn-cs"/>
            </a:rPr>
            <a:t>％</a:t>
          </a:r>
          <a:endParaRPr lang="ja-JP" altLang="ja-JP" sz="1400">
            <a:solidFill>
              <a:srgbClr val="FF0000"/>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65738</xdr:rowOff>
    </xdr:from>
    <xdr:to>
      <xdr:col>81</xdr:col>
      <xdr:colOff>44450</xdr:colOff>
      <xdr:row>14</xdr:row>
      <xdr:rowOff>150767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66038"/>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14</xdr:row>
      <xdr:rowOff>65738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5224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51949</xdr:rowOff>
    </xdr:from>
    <xdr:to>
      <xdr:col>72</xdr:col>
      <xdr:colOff>203200</xdr:colOff>
      <xdr:row>14</xdr:row>
      <xdr:rowOff>94464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5224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80675</xdr:rowOff>
    </xdr:from>
    <xdr:to>
      <xdr:col>68</xdr:col>
      <xdr:colOff>152400</xdr:colOff>
      <xdr:row>14</xdr:row>
      <xdr:rowOff>94464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48097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14938</xdr:rowOff>
    </xdr:from>
    <xdr:to>
      <xdr:col>77</xdr:col>
      <xdr:colOff>95250</xdr:colOff>
      <xdr:row>14</xdr:row>
      <xdr:rowOff>116538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101315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0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xdr:rowOff>
    </xdr:from>
    <xdr:to>
      <xdr:col>73</xdr:col>
      <xdr:colOff>44450</xdr:colOff>
      <xdr:row>14</xdr:row>
      <xdr:rowOff>102749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112926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43664</xdr:rowOff>
    </xdr:from>
    <xdr:to>
      <xdr:col>68</xdr:col>
      <xdr:colOff>203200</xdr:colOff>
      <xdr:row>14</xdr:row>
      <xdr:rowOff>145264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155441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29875</xdr:rowOff>
    </xdr:from>
    <xdr:to>
      <xdr:col>64</xdr:col>
      <xdr:colOff>152400</xdr:colOff>
      <xdr:row>14</xdr:row>
      <xdr:rowOff>131475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141652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今年度も昨年度に引き続き職員給与の削減等の実施や、退職者数の減少があるものの、人事院勧告等に準じた給与改定や委員等報酬の増などにより前年度比で</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ポイントの増となった。</a:t>
          </a:r>
        </a:p>
        <a:p>
          <a:r>
            <a:rPr lang="ja-JP" altLang="ja-JP" sz="1100">
              <a:solidFill>
                <a:schemeClr val="dk1"/>
              </a:solidFill>
              <a:effectLst/>
              <a:latin typeface="+mn-lt"/>
              <a:ea typeface="+mn-ea"/>
              <a:cs typeface="+mn-cs"/>
            </a:rPr>
            <a:t>　近年、横ばい傾向であるが、全国平均値、大分県平均値を上回っている状況や、令和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年度より職員の定年年齢も段階的に引き上げられていることから、今後も、時間外勤務縮減の取組み、職員数の適正管理などの措置を講じる必要がある。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113937</xdr:rowOff>
    </xdr:from>
    <xdr:to>
      <xdr:col>24</xdr:col>
      <xdr:colOff>25400</xdr:colOff>
      <xdr:row>38</xdr:row>
      <xdr:rowOff>146594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290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68217</xdr:rowOff>
    </xdr:from>
    <xdr:to>
      <xdr:col>19</xdr:col>
      <xdr:colOff>187325</xdr:colOff>
      <xdr:row>38</xdr:row>
      <xdr:rowOff>113937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833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68217</xdr:rowOff>
    </xdr:from>
    <xdr:to>
      <xdr:col>15</xdr:col>
      <xdr:colOff>98425</xdr:colOff>
      <xdr:row>39</xdr:row>
      <xdr:rowOff>27396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8331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39</xdr:row>
      <xdr:rowOff>27396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759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95794</xdr:rowOff>
    </xdr:from>
    <xdr:to>
      <xdr:col>24</xdr:col>
      <xdr:colOff>76200</xdr:colOff>
      <xdr:row>39</xdr:row>
      <xdr:rowOff>25944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67871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63137</xdr:rowOff>
    </xdr:from>
    <xdr:to>
      <xdr:col>20</xdr:col>
      <xdr:colOff>38100</xdr:colOff>
      <xdr:row>38</xdr:row>
      <xdr:rowOff>164737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149514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17417</xdr:rowOff>
    </xdr:from>
    <xdr:to>
      <xdr:col>15</xdr:col>
      <xdr:colOff>149225</xdr:colOff>
      <xdr:row>38</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103794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148046</xdr:rowOff>
    </xdr:from>
    <xdr:to>
      <xdr:col>11</xdr:col>
      <xdr:colOff>60325</xdr:colOff>
      <xdr:row>39</xdr:row>
      <xdr:rowOff>78196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62973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放課後児童健全育成事業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老人福祉施設管理費</a:t>
          </a:r>
          <a:r>
            <a:rPr kumimoji="1" lang="ja-JP" altLang="ja-JP" sz="1100">
              <a:solidFill>
                <a:schemeClr val="dk1"/>
              </a:solidFill>
              <a:effectLst/>
              <a:latin typeface="+mn-lt"/>
              <a:ea typeface="+mn-ea"/>
              <a:cs typeface="+mn-cs"/>
            </a:rPr>
            <a:t>における委託料等の増などに伴い、前年度比で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ポイント、大分県平均より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ポイント下回る状況となっているが、物件費は年々増加傾向にあるため、コスト削減についてさらに推進する必要がある。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15</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8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児童手当</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就学援助費</a:t>
          </a:r>
          <a:r>
            <a:rPr kumimoji="1" lang="ja-JP" altLang="ja-JP" sz="1100">
              <a:solidFill>
                <a:schemeClr val="dk1"/>
              </a:solidFill>
              <a:effectLst/>
              <a:latin typeface="+mn-lt"/>
              <a:ea typeface="+mn-ea"/>
              <a:cs typeface="+mn-cs"/>
            </a:rPr>
            <a:t>の減などがあったが、</a:t>
          </a:r>
          <a:r>
            <a:rPr kumimoji="1" lang="ja-JP" altLang="en-US" sz="1100">
              <a:solidFill>
                <a:schemeClr val="dk1"/>
              </a:solidFill>
              <a:effectLst/>
              <a:latin typeface="+mn-lt"/>
              <a:ea typeface="+mn-ea"/>
              <a:cs typeface="+mn-cs"/>
            </a:rPr>
            <a:t>保育所措置費</a:t>
          </a:r>
          <a:r>
            <a:rPr kumimoji="1" lang="ja-JP" altLang="ja-JP" sz="1100">
              <a:solidFill>
                <a:schemeClr val="dk1"/>
              </a:solidFill>
              <a:effectLst/>
              <a:latin typeface="+mn-lt"/>
              <a:ea typeface="+mn-ea"/>
              <a:cs typeface="+mn-cs"/>
            </a:rPr>
            <a:t>や障害児通所給付費等が増加しており、前年度比で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ポイントの増の</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％となった。類似団体と比較すると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ポイント上回ることとなった。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36415"/>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前年度と比較し、維持補修費において可燃物処理費の減少などがあった一方、介護保険特別会計繰出金や後期高齢者医療広域連合負担金の増により繰出金が増加しており、</a:t>
          </a:r>
          <a:r>
            <a:rPr kumimoji="1" lang="ja-JP" altLang="ja-JP" sz="1100">
              <a:solidFill>
                <a:schemeClr val="dk1"/>
              </a:solidFill>
              <a:effectLst/>
              <a:latin typeface="+mn-lt"/>
              <a:ea typeface="+mn-ea"/>
              <a:cs typeface="+mn-cs"/>
            </a:rPr>
            <a:t>指標は前年度比で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ポイント、大分県平均値より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ポイント高い状況となっている。</a:t>
          </a:r>
          <a:endParaRPr lang="ja-JP" altLang="ja-JP" sz="1400">
            <a:effectLst/>
          </a:endParaRPr>
        </a:p>
        <a:p>
          <a:r>
            <a:rPr kumimoji="1" lang="ja-JP" altLang="ja-JP" sz="1100">
              <a:solidFill>
                <a:schemeClr val="dk1"/>
              </a:solidFill>
              <a:effectLst/>
              <a:latin typeface="+mn-lt"/>
              <a:ea typeface="+mn-ea"/>
              <a:cs typeface="+mn-cs"/>
            </a:rPr>
            <a:t>　特別会計への繰出金が依然多いことが類似団体との比較で高止まりしている原因の一つと考える。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47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6350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2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61</xdr:row>
      <xdr:rowOff>57150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219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補助金の交付・執行の適正化のため、継続して検証を行っており、大分県平均値と比較して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ポイント、類似団体平均値と比較して</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ポイント低い水準となっているものの、上下水道事業費や</a:t>
          </a:r>
          <a:r>
            <a:rPr kumimoji="1" lang="ja-JP" altLang="en-US" sz="1100">
              <a:solidFill>
                <a:schemeClr val="dk1"/>
              </a:solidFill>
              <a:effectLst/>
              <a:latin typeface="+mn-lt"/>
              <a:ea typeface="+mn-ea"/>
              <a:cs typeface="+mn-cs"/>
            </a:rPr>
            <a:t>中山間地域等直接支払制度</a:t>
          </a:r>
          <a:r>
            <a:rPr kumimoji="1" lang="ja-JP" altLang="ja-JP" sz="1100">
              <a:solidFill>
                <a:schemeClr val="dk1"/>
              </a:solidFill>
              <a:effectLst/>
              <a:latin typeface="+mn-lt"/>
              <a:ea typeface="+mn-ea"/>
              <a:cs typeface="+mn-cs"/>
            </a:rPr>
            <a:t>等、継続した事業費が今後も見込まれるため引き続き適正な支出に努めていく。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60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56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968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元金償還については、</a:t>
          </a:r>
          <a:r>
            <a:rPr kumimoji="1" lang="ja-JP" altLang="en-US" sz="1100">
              <a:solidFill>
                <a:schemeClr val="dk1"/>
              </a:solidFill>
              <a:effectLst/>
              <a:latin typeface="+mn-lt"/>
              <a:ea typeface="+mn-ea"/>
              <a:cs typeface="+mn-cs"/>
            </a:rPr>
            <a:t>退職手当債</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終了や合併特例事業債の減</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により減少</a:t>
          </a:r>
          <a:r>
            <a:rPr kumimoji="1" lang="ja-JP" altLang="ja-JP" sz="1100">
              <a:solidFill>
                <a:schemeClr val="dk1"/>
              </a:solidFill>
              <a:effectLst/>
              <a:latin typeface="+mn-lt"/>
              <a:ea typeface="+mn-ea"/>
              <a:cs typeface="+mn-cs"/>
            </a:rPr>
            <a:t>している。また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利子償還については</a:t>
          </a:r>
          <a:r>
            <a:rPr kumimoji="1" lang="ja-JP" altLang="en-US" sz="1100">
              <a:solidFill>
                <a:schemeClr val="dk1"/>
              </a:solidFill>
              <a:effectLst/>
              <a:latin typeface="+mn-lt"/>
              <a:ea typeface="+mn-ea"/>
              <a:cs typeface="+mn-cs"/>
            </a:rPr>
            <a:t>過疎対策事業債の借入増加に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しているが、公債費全体では</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前年度比では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となっており、類似団体平均と比較して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ポイント高い状況にある。今後もプライマリーバランスを意識した起債に努め、その抑制を図っていく。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37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53848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53848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公債費を除く経常収支比率は、対前年度比較で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ポイントの増加となっており、類似団体と比較すると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ポイント高い状況となっている。</a:t>
          </a:r>
          <a:endParaRPr lang="ja-JP" altLang="ja-JP" sz="1400">
            <a:effectLst/>
          </a:endParaRPr>
        </a:p>
        <a:p>
          <a:r>
            <a:rPr kumimoji="1" lang="ja-JP" altLang="ja-JP" sz="1100">
              <a:solidFill>
                <a:schemeClr val="dk1"/>
              </a:solidFill>
              <a:effectLst/>
              <a:latin typeface="+mn-lt"/>
              <a:ea typeface="+mn-ea"/>
              <a:cs typeface="+mn-cs"/>
            </a:rPr>
            <a:t>　保育所措置費や障害福祉サービス事業費等の扶助費</a:t>
          </a:r>
          <a:r>
            <a:rPr kumimoji="1" lang="ja-JP" altLang="en-US" sz="1100">
              <a:solidFill>
                <a:schemeClr val="dk1"/>
              </a:solidFill>
              <a:effectLst/>
              <a:latin typeface="+mn-lt"/>
              <a:ea typeface="+mn-ea"/>
              <a:cs typeface="+mn-cs"/>
            </a:rPr>
            <a:t>や人件費</a:t>
          </a:r>
          <a:r>
            <a:rPr kumimoji="1" lang="ja-JP" altLang="ja-JP" sz="1100">
              <a:solidFill>
                <a:schemeClr val="dk1"/>
              </a:solidFill>
              <a:effectLst/>
              <a:latin typeface="+mn-lt"/>
              <a:ea typeface="+mn-ea"/>
              <a:cs typeface="+mn-cs"/>
            </a:rPr>
            <a:t>が高いことが考えられる。</a:t>
          </a:r>
          <a:endParaRPr lang="ja-JP" altLang="ja-JP" sz="1400">
            <a:effectLst/>
          </a:endParaRPr>
        </a:p>
        <a:p>
          <a:r>
            <a:rPr kumimoji="1" lang="ja-JP" altLang="ja-JP" sz="1100">
              <a:solidFill>
                <a:schemeClr val="dk1"/>
              </a:solidFill>
              <a:effectLst/>
              <a:latin typeface="+mn-lt"/>
              <a:ea typeface="+mn-ea"/>
              <a:cs typeface="+mn-cs"/>
            </a:rPr>
            <a:t>　今後も特別会計への基準外繰出や補助金等についての評価・検証を継続し適正な支出に努めていく。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88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51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514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76</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286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108902</xdr:rowOff>
    </xdr:from>
    <xdr:to>
      <xdr:col>29</xdr:col>
      <xdr:colOff>127000</xdr:colOff>
      <xdr:row>13</xdr:row>
      <xdr:rowOff>23044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3927"/>
          <a:ext cx="647700" cy="8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23044</xdr:rowOff>
    </xdr:from>
    <xdr:to>
      <xdr:col>26</xdr:col>
      <xdr:colOff>50800</xdr:colOff>
      <xdr:row>13</xdr:row>
      <xdr:rowOff>30607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99519"/>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30607</xdr:rowOff>
    </xdr:from>
    <xdr:to>
      <xdr:col>22</xdr:col>
      <xdr:colOff>114300</xdr:colOff>
      <xdr:row>13</xdr:row>
      <xdr:rowOff>76784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07082"/>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76784</xdr:rowOff>
    </xdr:from>
    <xdr:to>
      <xdr:col>18</xdr:col>
      <xdr:colOff>177800</xdr:colOff>
      <xdr:row>13</xdr:row>
      <xdr:rowOff>127076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53259"/>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58102</xdr:rowOff>
    </xdr:from>
    <xdr:to>
      <xdr:col>29</xdr:col>
      <xdr:colOff>177800</xdr:colOff>
      <xdr:row>12</xdr:row>
      <xdr:rowOff>159702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74629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143694</xdr:rowOff>
    </xdr:from>
    <xdr:to>
      <xdr:col>26</xdr:col>
      <xdr:colOff>101600</xdr:colOff>
      <xdr:row>13</xdr:row>
      <xdr:rowOff>73844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84021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151257</xdr:rowOff>
    </xdr:from>
    <xdr:to>
      <xdr:col>22</xdr:col>
      <xdr:colOff>165100</xdr:colOff>
      <xdr:row>13</xdr:row>
      <xdr:rowOff>81407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5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91584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25984</xdr:rowOff>
    </xdr:from>
    <xdr:to>
      <xdr:col>19</xdr:col>
      <xdr:colOff>38100</xdr:colOff>
      <xdr:row>13</xdr:row>
      <xdr:rowOff>127584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0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137761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7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76276</xdr:rowOff>
    </xdr:from>
    <xdr:to>
      <xdr:col>15</xdr:col>
      <xdr:colOff>101600</xdr:colOff>
      <xdr:row>14</xdr:row>
      <xdr:rowOff>6426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5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2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53456</xdr:rowOff>
    </xdr:from>
    <xdr:to>
      <xdr:col>29</xdr:col>
      <xdr:colOff>127000</xdr:colOff>
      <xdr:row>35</xdr:row>
      <xdr:rowOff>79451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63806"/>
          <a:ext cx="6477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53456</xdr:rowOff>
    </xdr:from>
    <xdr:to>
      <xdr:col>26</xdr:col>
      <xdr:colOff>50800</xdr:colOff>
      <xdr:row>35</xdr:row>
      <xdr:rowOff>101071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63806"/>
          <a:ext cx="698500" cy="4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101071</xdr:rowOff>
    </xdr:from>
    <xdr:to>
      <xdr:col>22</xdr:col>
      <xdr:colOff>114300</xdr:colOff>
      <xdr:row>35</xdr:row>
      <xdr:rowOff>116843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1421"/>
          <a:ext cx="698500" cy="15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116843</xdr:rowOff>
    </xdr:from>
    <xdr:to>
      <xdr:col>18</xdr:col>
      <xdr:colOff>177800</xdr:colOff>
      <xdr:row>35</xdr:row>
      <xdr:rowOff>151101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27193"/>
          <a:ext cx="698500" cy="3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28651</xdr:rowOff>
    </xdr:from>
    <xdr:to>
      <xdr:col>29</xdr:col>
      <xdr:colOff>177800</xdr:colOff>
      <xdr:row>35</xdr:row>
      <xdr:rowOff>130251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216628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2656</xdr:rowOff>
    </xdr:from>
    <xdr:to>
      <xdr:col>26</xdr:col>
      <xdr:colOff>101600</xdr:colOff>
      <xdr:row>35</xdr:row>
      <xdr:rowOff>104256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114433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50271</xdr:rowOff>
    </xdr:from>
    <xdr:to>
      <xdr:col>22</xdr:col>
      <xdr:colOff>165100</xdr:colOff>
      <xdr:row>35</xdr:row>
      <xdr:rowOff>151871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162047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66043</xdr:rowOff>
    </xdr:from>
    <xdr:to>
      <xdr:col>19</xdr:col>
      <xdr:colOff>38100</xdr:colOff>
      <xdr:row>35</xdr:row>
      <xdr:rowOff>167643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152420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100301</xdr:rowOff>
    </xdr:from>
    <xdr:to>
      <xdr:col>15</xdr:col>
      <xdr:colOff>101600</xdr:colOff>
      <xdr:row>35</xdr:row>
      <xdr:rowOff>201901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186678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9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71558</xdr:rowOff>
    </xdr:from>
    <xdr:to>
      <xdr:col>24</xdr:col>
      <xdr:colOff>63500</xdr:colOff>
      <xdr:row>31</xdr:row>
      <xdr:rowOff>151111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86508"/>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104000</xdr:rowOff>
    </xdr:from>
    <xdr:to>
      <xdr:col>19</xdr:col>
      <xdr:colOff>177800</xdr:colOff>
      <xdr:row>31</xdr:row>
      <xdr:rowOff>151111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1895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104000</xdr:rowOff>
    </xdr:from>
    <xdr:to>
      <xdr:col>15</xdr:col>
      <xdr:colOff>50800</xdr:colOff>
      <xdr:row>31</xdr:row>
      <xdr:rowOff>148425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1895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148425</xdr:rowOff>
    </xdr:from>
    <xdr:to>
      <xdr:col>10</xdr:col>
      <xdr:colOff>114300</xdr:colOff>
      <xdr:row>33</xdr:row>
      <xdr:rowOff>75349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63375"/>
          <a:ext cx="8890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20758</xdr:rowOff>
    </xdr:from>
    <xdr:to>
      <xdr:col>24</xdr:col>
      <xdr:colOff>114300</xdr:colOff>
      <xdr:row>31</xdr:row>
      <xdr:rowOff>122358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43635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8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100311</xdr:rowOff>
    </xdr:from>
    <xdr:to>
      <xdr:col>20</xdr:col>
      <xdr:colOff>38100</xdr:colOff>
      <xdr:row>32</xdr:row>
      <xdr:rowOff>30461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46988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53200</xdr:rowOff>
    </xdr:from>
    <xdr:to>
      <xdr:col>15</xdr:col>
      <xdr:colOff>101600</xdr:colOff>
      <xdr:row>31</xdr:row>
      <xdr:rowOff>154800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171327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97625</xdr:rowOff>
    </xdr:from>
    <xdr:to>
      <xdr:col>10</xdr:col>
      <xdr:colOff>165100</xdr:colOff>
      <xdr:row>32</xdr:row>
      <xdr:rowOff>27775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44302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24549</xdr:rowOff>
    </xdr:from>
    <xdr:to>
      <xdr:col>6</xdr:col>
      <xdr:colOff>38100</xdr:colOff>
      <xdr:row>33</xdr:row>
      <xdr:rowOff>126149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142676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85685</xdr:rowOff>
    </xdr:from>
    <xdr:to>
      <xdr:col>24</xdr:col>
      <xdr:colOff>63500</xdr:colOff>
      <xdr:row>56</xdr:row>
      <xdr:rowOff>119659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86885"/>
          <a:ext cx="8382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85685</xdr:rowOff>
    </xdr:from>
    <xdr:to>
      <xdr:col>19</xdr:col>
      <xdr:colOff>177800</xdr:colOff>
      <xdr:row>56</xdr:row>
      <xdr:rowOff>121303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6885"/>
          <a:ext cx="8890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121303</xdr:rowOff>
    </xdr:from>
    <xdr:to>
      <xdr:col>15</xdr:col>
      <xdr:colOff>50800</xdr:colOff>
      <xdr:row>57</xdr:row>
      <xdr:rowOff>90758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2503"/>
          <a:ext cx="889000" cy="1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26794</xdr:rowOff>
    </xdr:from>
    <xdr:to>
      <xdr:col>10</xdr:col>
      <xdr:colOff>114300</xdr:colOff>
      <xdr:row>57</xdr:row>
      <xdr:rowOff>90758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99444"/>
          <a:ext cx="889000" cy="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68859</xdr:rowOff>
    </xdr:from>
    <xdr:to>
      <xdr:col>24</xdr:col>
      <xdr:colOff>114300</xdr:colOff>
      <xdr:row>56</xdr:row>
      <xdr:rowOff>170459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91736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34885</xdr:rowOff>
    </xdr:from>
    <xdr:to>
      <xdr:col>20</xdr:col>
      <xdr:colOff>38100</xdr:colOff>
      <xdr:row>56</xdr:row>
      <xdr:rowOff>136485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70503</xdr:rowOff>
    </xdr:from>
    <xdr:to>
      <xdr:col>15</xdr:col>
      <xdr:colOff>101600</xdr:colOff>
      <xdr:row>57</xdr:row>
      <xdr:rowOff>653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39958</xdr:rowOff>
    </xdr:from>
    <xdr:to>
      <xdr:col>10</xdr:col>
      <xdr:colOff>165100</xdr:colOff>
      <xdr:row>57</xdr:row>
      <xdr:rowOff>141558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132685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147444</xdr:rowOff>
    </xdr:from>
    <xdr:to>
      <xdr:col>6</xdr:col>
      <xdr:colOff>38100</xdr:colOff>
      <xdr:row>57</xdr:row>
      <xdr:rowOff>77594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68721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4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170607</xdr:rowOff>
    </xdr:from>
    <xdr:to>
      <xdr:col>24</xdr:col>
      <xdr:colOff>63500</xdr:colOff>
      <xdr:row>77</xdr:row>
      <xdr:rowOff>51050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0807"/>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170607</xdr:rowOff>
    </xdr:from>
    <xdr:to>
      <xdr:col>19</xdr:col>
      <xdr:colOff>177800</xdr:colOff>
      <xdr:row>77</xdr:row>
      <xdr:rowOff>24257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0807"/>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24257</xdr:rowOff>
    </xdr:from>
    <xdr:to>
      <xdr:col>15</xdr:col>
      <xdr:colOff>50800</xdr:colOff>
      <xdr:row>77</xdr:row>
      <xdr:rowOff>74000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25907"/>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74000</xdr:rowOff>
    </xdr:from>
    <xdr:to>
      <xdr:col>10</xdr:col>
      <xdr:colOff>114300</xdr:colOff>
      <xdr:row>77</xdr:row>
      <xdr:rowOff>86254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5650"/>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250</xdr:rowOff>
    </xdr:from>
    <xdr:to>
      <xdr:col>24</xdr:col>
      <xdr:colOff>114300</xdr:colOff>
      <xdr:row>77</xdr:row>
      <xdr:rowOff>101850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23127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119807</xdr:rowOff>
    </xdr:from>
    <xdr:to>
      <xdr:col>20</xdr:col>
      <xdr:colOff>38100</xdr:colOff>
      <xdr:row>77</xdr:row>
      <xdr:rowOff>49957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144907</xdr:rowOff>
    </xdr:from>
    <xdr:to>
      <xdr:col>15</xdr:col>
      <xdr:colOff>101600</xdr:colOff>
      <xdr:row>77</xdr:row>
      <xdr:rowOff>75057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23200</xdr:rowOff>
    </xdr:from>
    <xdr:to>
      <xdr:col>10</xdr:col>
      <xdr:colOff>165100</xdr:colOff>
      <xdr:row>77</xdr:row>
      <xdr:rowOff>124800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115927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35454</xdr:rowOff>
    </xdr:from>
    <xdr:to>
      <xdr:col>6</xdr:col>
      <xdr:colOff>38100</xdr:colOff>
      <xdr:row>77</xdr:row>
      <xdr:rowOff>137054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128181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121641</xdr:rowOff>
    </xdr:from>
    <xdr:to>
      <xdr:col>24</xdr:col>
      <xdr:colOff>63500</xdr:colOff>
      <xdr:row>92</xdr:row>
      <xdr:rowOff>26029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52141"/>
          <a:ext cx="838200" cy="2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153760</xdr:rowOff>
    </xdr:from>
    <xdr:to>
      <xdr:col>19</xdr:col>
      <xdr:colOff>177800</xdr:colOff>
      <xdr:row>92</xdr:row>
      <xdr:rowOff>26029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584260"/>
          <a:ext cx="889000" cy="2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153760</xdr:rowOff>
    </xdr:from>
    <xdr:to>
      <xdr:col>15</xdr:col>
      <xdr:colOff>50800</xdr:colOff>
      <xdr:row>93</xdr:row>
      <xdr:rowOff>64390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584260"/>
          <a:ext cx="889000" cy="4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64390</xdr:rowOff>
    </xdr:from>
    <xdr:to>
      <xdr:col>10</xdr:col>
      <xdr:colOff>114300</xdr:colOff>
      <xdr:row>93</xdr:row>
      <xdr:rowOff>85279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09240"/>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70841</xdr:rowOff>
    </xdr:from>
    <xdr:to>
      <xdr:col>24</xdr:col>
      <xdr:colOff>114300</xdr:colOff>
      <xdr:row>91</xdr:row>
      <xdr:rowOff>991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5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23868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5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146679</xdr:rowOff>
    </xdr:from>
    <xdr:to>
      <xdr:col>20</xdr:col>
      <xdr:colOff>38100</xdr:colOff>
      <xdr:row>92</xdr:row>
      <xdr:rowOff>76829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93356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2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102960</xdr:rowOff>
    </xdr:from>
    <xdr:to>
      <xdr:col>15</xdr:col>
      <xdr:colOff>101600</xdr:colOff>
      <xdr:row>91</xdr:row>
      <xdr:rowOff>33110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49637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0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13590</xdr:rowOff>
    </xdr:from>
    <xdr:to>
      <xdr:col>10</xdr:col>
      <xdr:colOff>165100</xdr:colOff>
      <xdr:row>93</xdr:row>
      <xdr:rowOff>115190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131717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34479</xdr:rowOff>
    </xdr:from>
    <xdr:to>
      <xdr:col>6</xdr:col>
      <xdr:colOff>38100</xdr:colOff>
      <xdr:row>93</xdr:row>
      <xdr:rowOff>136079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9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152606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5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164454</xdr:rowOff>
    </xdr:from>
    <xdr:to>
      <xdr:col>55</xdr:col>
      <xdr:colOff>0</xdr:colOff>
      <xdr:row>36</xdr:row>
      <xdr:rowOff>140647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65204"/>
          <a:ext cx="838200" cy="1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140647</xdr:rowOff>
    </xdr:from>
    <xdr:to>
      <xdr:col>50</xdr:col>
      <xdr:colOff>114300</xdr:colOff>
      <xdr:row>37</xdr:row>
      <xdr:rowOff>92630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12847"/>
          <a:ext cx="889000" cy="1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164944</xdr:rowOff>
    </xdr:from>
    <xdr:to>
      <xdr:col>45</xdr:col>
      <xdr:colOff>177800</xdr:colOff>
      <xdr:row>37</xdr:row>
      <xdr:rowOff>92630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08444"/>
          <a:ext cx="889000" cy="1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164944</xdr:rowOff>
    </xdr:from>
    <xdr:to>
      <xdr:col>41</xdr:col>
      <xdr:colOff>50800</xdr:colOff>
      <xdr:row>39</xdr:row>
      <xdr:rowOff>13143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08444"/>
          <a:ext cx="889000" cy="13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113654</xdr:rowOff>
    </xdr:from>
    <xdr:to>
      <xdr:col>55</xdr:col>
      <xdr:colOff>50800</xdr:colOff>
      <xdr:row>36</xdr:row>
      <xdr:rowOff>43804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136531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89847</xdr:rowOff>
    </xdr:from>
    <xdr:to>
      <xdr:col>50</xdr:col>
      <xdr:colOff>165100</xdr:colOff>
      <xdr:row>37</xdr:row>
      <xdr:rowOff>19997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36524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41830</xdr:rowOff>
    </xdr:from>
    <xdr:to>
      <xdr:col>46</xdr:col>
      <xdr:colOff>38100</xdr:colOff>
      <xdr:row>37</xdr:row>
      <xdr:rowOff>143430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159957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114144</xdr:rowOff>
    </xdr:from>
    <xdr:to>
      <xdr:col>41</xdr:col>
      <xdr:colOff>101600</xdr:colOff>
      <xdr:row>31</xdr:row>
      <xdr:rowOff>44294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35421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5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133793</xdr:rowOff>
    </xdr:from>
    <xdr:to>
      <xdr:col>36</xdr:col>
      <xdr:colOff>165100</xdr:colOff>
      <xdr:row>39</xdr:row>
      <xdr:rowOff>63943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55070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164915</xdr:rowOff>
    </xdr:from>
    <xdr:to>
      <xdr:col>54</xdr:col>
      <xdr:colOff>189865</xdr:colOff>
      <xdr:row>58</xdr:row>
      <xdr:rowOff>84287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080315"/>
          <a:ext cx="1270" cy="94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88114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84287</xdr:rowOff>
    </xdr:from>
    <xdr:to>
      <xdr:col>55</xdr:col>
      <xdr:colOff>88900</xdr:colOff>
      <xdr:row>58</xdr:row>
      <xdr:rowOff>84287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111592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8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164915</xdr:rowOff>
    </xdr:from>
    <xdr:to>
      <xdr:col>55</xdr:col>
      <xdr:colOff>88900</xdr:colOff>
      <xdr:row>52</xdr:row>
      <xdr:rowOff>164915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08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108496</xdr:rowOff>
    </xdr:from>
    <xdr:to>
      <xdr:col>55</xdr:col>
      <xdr:colOff>0</xdr:colOff>
      <xdr:row>56</xdr:row>
      <xdr:rowOff>43817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38246"/>
          <a:ext cx="838200" cy="10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84198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8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105771</xdr:rowOff>
    </xdr:from>
    <xdr:to>
      <xdr:col>55</xdr:col>
      <xdr:colOff>50800</xdr:colOff>
      <xdr:row>57</xdr:row>
      <xdr:rowOff>35921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154003</xdr:rowOff>
    </xdr:from>
    <xdr:to>
      <xdr:col>50</xdr:col>
      <xdr:colOff>114300</xdr:colOff>
      <xdr:row>56</xdr:row>
      <xdr:rowOff>43817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83753"/>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96398</xdr:rowOff>
    </xdr:from>
    <xdr:to>
      <xdr:col>50</xdr:col>
      <xdr:colOff>165100</xdr:colOff>
      <xdr:row>57</xdr:row>
      <xdr:rowOff>26548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17675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15349</xdr:rowOff>
    </xdr:from>
    <xdr:to>
      <xdr:col>45</xdr:col>
      <xdr:colOff>177800</xdr:colOff>
      <xdr:row>55</xdr:row>
      <xdr:rowOff>154003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445099"/>
          <a:ext cx="889000" cy="1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94806</xdr:rowOff>
    </xdr:from>
    <xdr:to>
      <xdr:col>46</xdr:col>
      <xdr:colOff>38100</xdr:colOff>
      <xdr:row>57</xdr:row>
      <xdr:rowOff>24956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95839</xdr:rowOff>
    </xdr:from>
    <xdr:to>
      <xdr:col>41</xdr:col>
      <xdr:colOff>50800</xdr:colOff>
      <xdr:row>55</xdr:row>
      <xdr:rowOff>15349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839789"/>
          <a:ext cx="889000" cy="60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57696</xdr:rowOff>
    </xdr:from>
    <xdr:to>
      <xdr:col>55</xdr:col>
      <xdr:colOff>50800</xdr:colOff>
      <xdr:row>55</xdr:row>
      <xdr:rowOff>159296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80573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164467</xdr:rowOff>
    </xdr:from>
    <xdr:to>
      <xdr:col>50</xdr:col>
      <xdr:colOff>165100</xdr:colOff>
      <xdr:row>56</xdr:row>
      <xdr:rowOff>94617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111144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103203</xdr:rowOff>
    </xdr:from>
    <xdr:to>
      <xdr:col>46</xdr:col>
      <xdr:colOff>38100</xdr:colOff>
      <xdr:row>56</xdr:row>
      <xdr:rowOff>33353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49880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135999</xdr:rowOff>
    </xdr:from>
    <xdr:to>
      <xdr:col>41</xdr:col>
      <xdr:colOff>101600</xdr:colOff>
      <xdr:row>55</xdr:row>
      <xdr:rowOff>66149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82676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1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45039</xdr:rowOff>
    </xdr:from>
    <xdr:to>
      <xdr:col>36</xdr:col>
      <xdr:colOff>165100</xdr:colOff>
      <xdr:row>51</xdr:row>
      <xdr:rowOff>146639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163166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5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109620</xdr:rowOff>
    </xdr:from>
    <xdr:to>
      <xdr:col>55</xdr:col>
      <xdr:colOff>0</xdr:colOff>
      <xdr:row>78</xdr:row>
      <xdr:rowOff>78760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11270"/>
          <a:ext cx="8382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78760</xdr:rowOff>
    </xdr:from>
    <xdr:to>
      <xdr:col>50</xdr:col>
      <xdr:colOff>114300</xdr:colOff>
      <xdr:row>78</xdr:row>
      <xdr:rowOff>126631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51860"/>
          <a:ext cx="889000" cy="4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137300</xdr:rowOff>
    </xdr:from>
    <xdr:to>
      <xdr:col>45</xdr:col>
      <xdr:colOff>177800</xdr:colOff>
      <xdr:row>78</xdr:row>
      <xdr:rowOff>126631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67500"/>
          <a:ext cx="889000" cy="3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137300</xdr:rowOff>
    </xdr:from>
    <xdr:to>
      <xdr:col>41</xdr:col>
      <xdr:colOff>50800</xdr:colOff>
      <xdr:row>77</xdr:row>
      <xdr:rowOff>154617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67500"/>
          <a:ext cx="889000" cy="18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58820</xdr:rowOff>
    </xdr:from>
    <xdr:to>
      <xdr:col>55</xdr:col>
      <xdr:colOff>50800</xdr:colOff>
      <xdr:row>77</xdr:row>
      <xdr:rowOff>160420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81697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27960</xdr:rowOff>
    </xdr:from>
    <xdr:to>
      <xdr:col>50</xdr:col>
      <xdr:colOff>165100</xdr:colOff>
      <xdr:row>78</xdr:row>
      <xdr:rowOff>129560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120687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9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75831</xdr:rowOff>
    </xdr:from>
    <xdr:to>
      <xdr:col>46</xdr:col>
      <xdr:colOff>38100</xdr:colOff>
      <xdr:row>79</xdr:row>
      <xdr:rowOff>5981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86500</xdr:rowOff>
    </xdr:from>
    <xdr:to>
      <xdr:col>41</xdr:col>
      <xdr:colOff>101600</xdr:colOff>
      <xdr:row>77</xdr:row>
      <xdr:rowOff>16650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33176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103817</xdr:rowOff>
    </xdr:from>
    <xdr:to>
      <xdr:col>36</xdr:col>
      <xdr:colOff>165100</xdr:colOff>
      <xdr:row>78</xdr:row>
      <xdr:rowOff>33967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25094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46692</xdr:rowOff>
    </xdr:from>
    <xdr:to>
      <xdr:col>54</xdr:col>
      <xdr:colOff>189865</xdr:colOff>
      <xdr:row>99</xdr:row>
      <xdr:rowOff>13688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820092"/>
          <a:ext cx="1270" cy="1167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17515</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13688</xdr:rowOff>
    </xdr:from>
    <xdr:to>
      <xdr:col>55</xdr:col>
      <xdr:colOff>88900</xdr:colOff>
      <xdr:row>99</xdr:row>
      <xdr:rowOff>13688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164819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59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46692</xdr:rowOff>
    </xdr:from>
    <xdr:to>
      <xdr:col>55</xdr:col>
      <xdr:colOff>88900</xdr:colOff>
      <xdr:row>92</xdr:row>
      <xdr:rowOff>46692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82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106324</xdr:rowOff>
    </xdr:from>
    <xdr:to>
      <xdr:col>55</xdr:col>
      <xdr:colOff>0</xdr:colOff>
      <xdr:row>97</xdr:row>
      <xdr:rowOff>14351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65524"/>
          <a:ext cx="8382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169849</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629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19972</xdr:rowOff>
    </xdr:from>
    <xdr:to>
      <xdr:col>55</xdr:col>
      <xdr:colOff>50800</xdr:colOff>
      <xdr:row>97</xdr:row>
      <xdr:rowOff>121572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55380</xdr:rowOff>
    </xdr:from>
    <xdr:to>
      <xdr:col>50</xdr:col>
      <xdr:colOff>114300</xdr:colOff>
      <xdr:row>97</xdr:row>
      <xdr:rowOff>14351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14580"/>
          <a:ext cx="889000" cy="1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24761</xdr:rowOff>
    </xdr:from>
    <xdr:to>
      <xdr:col>50</xdr:col>
      <xdr:colOff>165100</xdr:colOff>
      <xdr:row>97</xdr:row>
      <xdr:rowOff>126361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117488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55380</xdr:rowOff>
    </xdr:from>
    <xdr:to>
      <xdr:col>45</xdr:col>
      <xdr:colOff>177800</xdr:colOff>
      <xdr:row>96</xdr:row>
      <xdr:rowOff>65252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14580"/>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39250</xdr:rowOff>
    </xdr:from>
    <xdr:to>
      <xdr:col>46</xdr:col>
      <xdr:colOff>38100</xdr:colOff>
      <xdr:row>97</xdr:row>
      <xdr:rowOff>140850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131977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1070</xdr:rowOff>
    </xdr:from>
    <xdr:to>
      <xdr:col>41</xdr:col>
      <xdr:colOff>50800</xdr:colOff>
      <xdr:row>96</xdr:row>
      <xdr:rowOff>65252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603020"/>
          <a:ext cx="8890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55524</xdr:rowOff>
    </xdr:from>
    <xdr:to>
      <xdr:col>55</xdr:col>
      <xdr:colOff>50800</xdr:colOff>
      <xdr:row>96</xdr:row>
      <xdr:rowOff>157124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78401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135001</xdr:rowOff>
    </xdr:from>
    <xdr:to>
      <xdr:col>50</xdr:col>
      <xdr:colOff>165100</xdr:colOff>
      <xdr:row>97</xdr:row>
      <xdr:rowOff>65151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81678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3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4580</xdr:rowOff>
    </xdr:from>
    <xdr:to>
      <xdr:col>46</xdr:col>
      <xdr:colOff>38100</xdr:colOff>
      <xdr:row>96</xdr:row>
      <xdr:rowOff>106180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122707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14452</xdr:rowOff>
    </xdr:from>
    <xdr:to>
      <xdr:col>41</xdr:col>
      <xdr:colOff>101600</xdr:colOff>
      <xdr:row>96</xdr:row>
      <xdr:rowOff>116052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132579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121720</xdr:rowOff>
    </xdr:from>
    <xdr:to>
      <xdr:col>36</xdr:col>
      <xdr:colOff>165100</xdr:colOff>
      <xdr:row>91</xdr:row>
      <xdr:rowOff>51870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68397</xdr:rowOff>
    </xdr:from>
    <xdr:ext cx="59901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672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120749</xdr:rowOff>
    </xdr:from>
    <xdr:to>
      <xdr:col>85</xdr:col>
      <xdr:colOff>127000</xdr:colOff>
      <xdr:row>38</xdr:row>
      <xdr:rowOff>50706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64399"/>
          <a:ext cx="8382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50706</xdr:rowOff>
    </xdr:from>
    <xdr:to>
      <xdr:col>81</xdr:col>
      <xdr:colOff>50800</xdr:colOff>
      <xdr:row>38</xdr:row>
      <xdr:rowOff>107170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6580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58982</xdr:rowOff>
    </xdr:from>
    <xdr:to>
      <xdr:col>76</xdr:col>
      <xdr:colOff>114300</xdr:colOff>
      <xdr:row>38</xdr:row>
      <xdr:rowOff>107170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74082"/>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58982</xdr:rowOff>
    </xdr:from>
    <xdr:to>
      <xdr:col>71</xdr:col>
      <xdr:colOff>177800</xdr:colOff>
      <xdr:row>38</xdr:row>
      <xdr:rowOff>106690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74082"/>
          <a:ext cx="8890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69949</xdr:rowOff>
    </xdr:from>
    <xdr:to>
      <xdr:col>85</xdr:col>
      <xdr:colOff>177800</xdr:colOff>
      <xdr:row>38</xdr:row>
      <xdr:rowOff>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92826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6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171356</xdr:rowOff>
    </xdr:from>
    <xdr:to>
      <xdr:col>81</xdr:col>
      <xdr:colOff>101600</xdr:colOff>
      <xdr:row>38</xdr:row>
      <xdr:rowOff>101506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118033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9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56370</xdr:rowOff>
    </xdr:from>
    <xdr:to>
      <xdr:col>76</xdr:col>
      <xdr:colOff>165100</xdr:colOff>
      <xdr:row>38</xdr:row>
      <xdr:rowOff>157970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149097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6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8182</xdr:rowOff>
    </xdr:from>
    <xdr:to>
      <xdr:col>72</xdr:col>
      <xdr:colOff>38100</xdr:colOff>
      <xdr:row>38</xdr:row>
      <xdr:rowOff>109782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100909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55890</xdr:rowOff>
    </xdr:from>
    <xdr:to>
      <xdr:col>67</xdr:col>
      <xdr:colOff>101600</xdr:colOff>
      <xdr:row>38</xdr:row>
      <xdr:rowOff>157490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148617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30478</xdr:rowOff>
    </xdr:from>
    <xdr:to>
      <xdr:col>85</xdr:col>
      <xdr:colOff>127000</xdr:colOff>
      <xdr:row>74</xdr:row>
      <xdr:rowOff>75219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17778"/>
          <a:ext cx="8382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30478</xdr:rowOff>
    </xdr:from>
    <xdr:to>
      <xdr:col>81</xdr:col>
      <xdr:colOff>50800</xdr:colOff>
      <xdr:row>74</xdr:row>
      <xdr:rowOff>42790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17778"/>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37271</xdr:rowOff>
    </xdr:from>
    <xdr:to>
      <xdr:col>76</xdr:col>
      <xdr:colOff>114300</xdr:colOff>
      <xdr:row>74</xdr:row>
      <xdr:rowOff>42790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24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37271</xdr:rowOff>
    </xdr:from>
    <xdr:to>
      <xdr:col>71</xdr:col>
      <xdr:colOff>177800</xdr:colOff>
      <xdr:row>74</xdr:row>
      <xdr:rowOff>83514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24571"/>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24419</xdr:rowOff>
    </xdr:from>
    <xdr:to>
      <xdr:col>85</xdr:col>
      <xdr:colOff>177800</xdr:colOff>
      <xdr:row>74</xdr:row>
      <xdr:rowOff>126019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47296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151128</xdr:rowOff>
    </xdr:from>
    <xdr:to>
      <xdr:col>81</xdr:col>
      <xdr:colOff>101600</xdr:colOff>
      <xdr:row>74</xdr:row>
      <xdr:rowOff>81278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97805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163440</xdr:rowOff>
    </xdr:from>
    <xdr:to>
      <xdr:col>76</xdr:col>
      <xdr:colOff>165100</xdr:colOff>
      <xdr:row>74</xdr:row>
      <xdr:rowOff>93590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110117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157921</xdr:rowOff>
    </xdr:from>
    <xdr:to>
      <xdr:col>72</xdr:col>
      <xdr:colOff>38100</xdr:colOff>
      <xdr:row>74</xdr:row>
      <xdr:rowOff>88071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104598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4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32714</xdr:rowOff>
    </xdr:from>
    <xdr:to>
      <xdr:col>67</xdr:col>
      <xdr:colOff>101600</xdr:colOff>
      <xdr:row>74</xdr:row>
      <xdr:rowOff>134314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125441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8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20810</xdr:rowOff>
    </xdr:from>
    <xdr:to>
      <xdr:col>85</xdr:col>
      <xdr:colOff>127000</xdr:colOff>
      <xdr:row>98</xdr:row>
      <xdr:rowOff>35989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22910"/>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18689</xdr:rowOff>
    </xdr:from>
    <xdr:to>
      <xdr:col>81</xdr:col>
      <xdr:colOff>50800</xdr:colOff>
      <xdr:row>98</xdr:row>
      <xdr:rowOff>20810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20789"/>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18689</xdr:rowOff>
    </xdr:from>
    <xdr:to>
      <xdr:col>76</xdr:col>
      <xdr:colOff>114300</xdr:colOff>
      <xdr:row>98</xdr:row>
      <xdr:rowOff>56938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0789"/>
          <a:ext cx="889000" cy="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56938</xdr:rowOff>
    </xdr:from>
    <xdr:to>
      <xdr:col>71</xdr:col>
      <xdr:colOff>177800</xdr:colOff>
      <xdr:row>98</xdr:row>
      <xdr:rowOff>85585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59038"/>
          <a:ext cx="8890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156639</xdr:rowOff>
    </xdr:from>
    <xdr:to>
      <xdr:col>85</xdr:col>
      <xdr:colOff>177800</xdr:colOff>
      <xdr:row>98</xdr:row>
      <xdr:rowOff>86789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71566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141460</xdr:rowOff>
    </xdr:from>
    <xdr:to>
      <xdr:col>81</xdr:col>
      <xdr:colOff>101600</xdr:colOff>
      <xdr:row>98</xdr:row>
      <xdr:rowOff>71610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139339</xdr:rowOff>
    </xdr:from>
    <xdr:to>
      <xdr:col>76</xdr:col>
      <xdr:colOff>165100</xdr:colOff>
      <xdr:row>98</xdr:row>
      <xdr:rowOff>69489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60616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6138</xdr:rowOff>
    </xdr:from>
    <xdr:to>
      <xdr:col>72</xdr:col>
      <xdr:colOff>38100</xdr:colOff>
      <xdr:row>98</xdr:row>
      <xdr:rowOff>107738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98865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0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34785</xdr:rowOff>
    </xdr:from>
    <xdr:to>
      <xdr:col>67</xdr:col>
      <xdr:colOff>101600</xdr:colOff>
      <xdr:row>98</xdr:row>
      <xdr:rowOff>136385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127512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22581</xdr:rowOff>
    </xdr:from>
    <xdr:to>
      <xdr:col>116</xdr:col>
      <xdr:colOff>63500</xdr:colOff>
      <xdr:row>59</xdr:row>
      <xdr:rowOff>22847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813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22847</xdr:rowOff>
    </xdr:from>
    <xdr:to>
      <xdr:col>111</xdr:col>
      <xdr:colOff>177800</xdr:colOff>
      <xdr:row>59</xdr:row>
      <xdr:rowOff>23114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839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171438</xdr:rowOff>
    </xdr:from>
    <xdr:to>
      <xdr:col>107</xdr:col>
      <xdr:colOff>50800</xdr:colOff>
      <xdr:row>59</xdr:row>
      <xdr:rowOff>23114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553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171438</xdr:rowOff>
    </xdr:from>
    <xdr:to>
      <xdr:col>102</xdr:col>
      <xdr:colOff>114300</xdr:colOff>
      <xdr:row>59</xdr:row>
      <xdr:rowOff>673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5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143231</xdr:rowOff>
    </xdr:from>
    <xdr:to>
      <xdr:col>116</xdr:col>
      <xdr:colOff>114300</xdr:colOff>
      <xdr:row>59</xdr:row>
      <xdr:rowOff>73381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58158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143497</xdr:rowOff>
    </xdr:from>
    <xdr:to>
      <xdr:col>112</xdr:col>
      <xdr:colOff>38100</xdr:colOff>
      <xdr:row>59</xdr:row>
      <xdr:rowOff>73647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64774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143764</xdr:rowOff>
    </xdr:from>
    <xdr:to>
      <xdr:col>107</xdr:col>
      <xdr:colOff>101600</xdr:colOff>
      <xdr:row>59</xdr:row>
      <xdr:rowOff>73914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65041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120638</xdr:rowOff>
    </xdr:from>
    <xdr:to>
      <xdr:col>102</xdr:col>
      <xdr:colOff>165100</xdr:colOff>
      <xdr:row>59</xdr:row>
      <xdr:rowOff>50788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121323</xdr:rowOff>
    </xdr:from>
    <xdr:to>
      <xdr:col>98</xdr:col>
      <xdr:colOff>38100</xdr:colOff>
      <xdr:row>59</xdr:row>
      <xdr:rowOff>51473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42600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163063</xdr:rowOff>
    </xdr:from>
    <xdr:to>
      <xdr:col>116</xdr:col>
      <xdr:colOff>63500</xdr:colOff>
      <xdr:row>74</xdr:row>
      <xdr:rowOff>25720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78913"/>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25720</xdr:rowOff>
    </xdr:from>
    <xdr:to>
      <xdr:col>111</xdr:col>
      <xdr:colOff>177800</xdr:colOff>
      <xdr:row>74</xdr:row>
      <xdr:rowOff>55598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13020"/>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55598</xdr:rowOff>
    </xdr:from>
    <xdr:to>
      <xdr:col>107</xdr:col>
      <xdr:colOff>50800</xdr:colOff>
      <xdr:row>74</xdr:row>
      <xdr:rowOff>77818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4289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21377</xdr:rowOff>
    </xdr:from>
    <xdr:to>
      <xdr:col>102</xdr:col>
      <xdr:colOff>114300</xdr:colOff>
      <xdr:row>74</xdr:row>
      <xdr:rowOff>77818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537227"/>
          <a:ext cx="889000" cy="2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43095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112263</xdr:rowOff>
    </xdr:from>
    <xdr:to>
      <xdr:col>116</xdr:col>
      <xdr:colOff>114300</xdr:colOff>
      <xdr:row>74</xdr:row>
      <xdr:rowOff>42413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135140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146370</xdr:rowOff>
    </xdr:from>
    <xdr:to>
      <xdr:col>112</xdr:col>
      <xdr:colOff>38100</xdr:colOff>
      <xdr:row>74</xdr:row>
      <xdr:rowOff>76520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93047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3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4798</xdr:rowOff>
    </xdr:from>
    <xdr:to>
      <xdr:col>107</xdr:col>
      <xdr:colOff>101600</xdr:colOff>
      <xdr:row>74</xdr:row>
      <xdr:rowOff>106398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122925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27018</xdr:rowOff>
    </xdr:from>
    <xdr:to>
      <xdr:col>102</xdr:col>
      <xdr:colOff>165100</xdr:colOff>
      <xdr:row>74</xdr:row>
      <xdr:rowOff>128618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145145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142027</xdr:rowOff>
    </xdr:from>
    <xdr:to>
      <xdr:col>98</xdr:col>
      <xdr:colOff>38100</xdr:colOff>
      <xdr:row>73</xdr:row>
      <xdr:rowOff>72177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88704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人件費については、住民一人当たり</a:t>
          </a:r>
          <a:r>
            <a:rPr kumimoji="1" lang="en-US" altLang="ja-JP" sz="1100">
              <a:solidFill>
                <a:schemeClr val="dk1"/>
              </a:solidFill>
              <a:effectLst/>
              <a:latin typeface="+mn-lt"/>
              <a:ea typeface="+mn-ea"/>
              <a:cs typeface="+mn-cs"/>
            </a:rPr>
            <a:t>110,577</a:t>
          </a:r>
          <a:r>
            <a:rPr kumimoji="1" lang="ja-JP" altLang="ja-JP" sz="1100">
              <a:solidFill>
                <a:schemeClr val="dk1"/>
              </a:solidFill>
              <a:effectLst/>
              <a:latin typeface="+mn-lt"/>
              <a:ea typeface="+mn-ea"/>
              <a:cs typeface="+mn-cs"/>
            </a:rPr>
            <a:t>円と対前年比</a:t>
          </a:r>
          <a:r>
            <a:rPr kumimoji="1" lang="en-US" altLang="ja-JP" sz="1100">
              <a:solidFill>
                <a:schemeClr val="dk1"/>
              </a:solidFill>
              <a:effectLst/>
              <a:latin typeface="+mn-lt"/>
              <a:ea typeface="+mn-ea"/>
              <a:cs typeface="+mn-cs"/>
            </a:rPr>
            <a:t>4,176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会計年度任用職員の給与等</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期末手当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などが主な要因としてあげられる。</a:t>
          </a:r>
          <a:endParaRPr lang="ja-JP" altLang="ja-JP" sz="1400">
            <a:effectLst/>
          </a:endParaRPr>
        </a:p>
        <a:p>
          <a:r>
            <a:rPr kumimoji="1" lang="ja-JP" altLang="ja-JP" sz="1100">
              <a:solidFill>
                <a:schemeClr val="dk1"/>
              </a:solidFill>
              <a:effectLst/>
              <a:latin typeface="+mn-lt"/>
              <a:ea typeface="+mn-ea"/>
              <a:cs typeface="+mn-cs"/>
            </a:rPr>
            <a:t>　物件費については、住民一人当たり</a:t>
          </a:r>
          <a:r>
            <a:rPr kumimoji="1" lang="en-US" altLang="ja-JP" sz="1100">
              <a:solidFill>
                <a:schemeClr val="dk1"/>
              </a:solidFill>
              <a:effectLst/>
              <a:latin typeface="+mn-lt"/>
              <a:ea typeface="+mn-ea"/>
              <a:cs typeface="+mn-cs"/>
            </a:rPr>
            <a:t>75,341</a:t>
          </a:r>
          <a:r>
            <a:rPr kumimoji="1" lang="ja-JP" altLang="ja-JP" sz="1100">
              <a:solidFill>
                <a:schemeClr val="dk1"/>
              </a:solidFill>
              <a:effectLst/>
              <a:latin typeface="+mn-lt"/>
              <a:ea typeface="+mn-ea"/>
              <a:cs typeface="+mn-cs"/>
            </a:rPr>
            <a:t>円と対前年比</a:t>
          </a:r>
          <a:r>
            <a:rPr kumimoji="1" lang="en-US" altLang="ja-JP" sz="1100">
              <a:solidFill>
                <a:schemeClr val="dk1"/>
              </a:solidFill>
              <a:effectLst/>
              <a:latin typeface="+mn-lt"/>
              <a:ea typeface="+mn-ea"/>
              <a:cs typeface="+mn-cs"/>
            </a:rPr>
            <a:t>3,121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新型コロナウイルスワクチン接種事業や</a:t>
          </a:r>
          <a:r>
            <a:rPr kumimoji="1" lang="ja-JP" altLang="ja-JP" sz="1100">
              <a:solidFill>
                <a:schemeClr val="dk1"/>
              </a:solidFill>
              <a:effectLst/>
              <a:latin typeface="+mn-lt"/>
              <a:ea typeface="+mn-ea"/>
              <a:cs typeface="+mn-cs"/>
            </a:rPr>
            <a:t>固定資産税適正評価事業が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額となったことなどが要因としてあげられる。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169,264</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17,308</a:t>
          </a:r>
          <a:r>
            <a:rPr kumimoji="1" lang="ja-JP" altLang="ja-JP" sz="1100">
              <a:solidFill>
                <a:schemeClr val="dk1"/>
              </a:solidFill>
              <a:effectLst/>
              <a:latin typeface="+mn-lt"/>
              <a:ea typeface="+mn-ea"/>
              <a:cs typeface="+mn-cs"/>
            </a:rPr>
            <a:t>円の大幅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となっている。電力・ガス・食料品等価格高騰緊急支援給付金の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額があるものの、</a:t>
          </a:r>
          <a:r>
            <a:rPr kumimoji="1" lang="ja-JP" altLang="en-US" sz="1100">
              <a:solidFill>
                <a:schemeClr val="dk1"/>
              </a:solidFill>
              <a:effectLst/>
              <a:latin typeface="+mn-lt"/>
              <a:ea typeface="+mn-ea"/>
              <a:cs typeface="+mn-cs"/>
            </a:rPr>
            <a:t>学校給食無償化事業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により、全体として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a:t>
          </a:r>
          <a:endParaRPr lang="ja-JP" altLang="ja-JP" sz="1400">
            <a:effectLst/>
          </a:endParaRPr>
        </a:p>
        <a:p>
          <a:r>
            <a:rPr kumimoji="1" lang="ja-JP" altLang="ja-JP" sz="1100">
              <a:solidFill>
                <a:schemeClr val="dk1"/>
              </a:solidFill>
              <a:effectLst/>
              <a:latin typeface="+mn-lt"/>
              <a:ea typeface="+mn-ea"/>
              <a:cs typeface="+mn-cs"/>
            </a:rPr>
            <a:t>　補助費等については、住民一人あたり</a:t>
          </a:r>
          <a:r>
            <a:rPr kumimoji="1" lang="en-US" altLang="ja-JP" sz="1100">
              <a:solidFill>
                <a:schemeClr val="dk1"/>
              </a:solidFill>
              <a:effectLst/>
              <a:latin typeface="+mn-lt"/>
              <a:ea typeface="+mn-ea"/>
              <a:cs typeface="+mn-cs"/>
            </a:rPr>
            <a:t>86,976</a:t>
          </a:r>
          <a:r>
            <a:rPr kumimoji="1" lang="ja-JP" altLang="ja-JP" sz="1100">
              <a:solidFill>
                <a:schemeClr val="dk1"/>
              </a:solidFill>
              <a:effectLst/>
              <a:latin typeface="+mn-lt"/>
              <a:ea typeface="+mn-ea"/>
              <a:cs typeface="+mn-cs"/>
            </a:rPr>
            <a:t>円と対前年比</a:t>
          </a:r>
          <a:r>
            <a:rPr kumimoji="1" lang="en-US" altLang="ja-JP" sz="1100">
              <a:solidFill>
                <a:schemeClr val="dk1"/>
              </a:solidFill>
              <a:effectLst/>
              <a:latin typeface="+mn-lt"/>
              <a:ea typeface="+mn-ea"/>
              <a:cs typeface="+mn-cs"/>
            </a:rPr>
            <a:t>13,563</a:t>
          </a:r>
          <a:r>
            <a:rPr kumimoji="1" lang="ja-JP" altLang="ja-JP" sz="1100">
              <a:solidFill>
                <a:schemeClr val="dk1"/>
              </a:solidFill>
              <a:effectLst/>
              <a:latin typeface="+mn-lt"/>
              <a:ea typeface="+mn-ea"/>
              <a:cs typeface="+mn-cs"/>
            </a:rPr>
            <a:t>円の大幅増となっている。主な要因としては、広域ごみ施設建設</a:t>
          </a:r>
          <a:r>
            <a:rPr kumimoji="1" lang="ja-JP" altLang="en-US" sz="1100">
              <a:solidFill>
                <a:schemeClr val="dk1"/>
              </a:solidFill>
              <a:effectLst/>
              <a:latin typeface="+mn-lt"/>
              <a:ea typeface="+mn-ea"/>
              <a:cs typeface="+mn-cs"/>
            </a:rPr>
            <a:t>に伴う宇佐・高田・国東広域事務組合負担金</a:t>
          </a:r>
          <a:r>
            <a:rPr kumimoji="1" lang="ja-JP" altLang="ja-JP" sz="1100">
              <a:solidFill>
                <a:schemeClr val="dk1"/>
              </a:solidFill>
              <a:effectLst/>
              <a:latin typeface="+mn-lt"/>
              <a:ea typeface="+mn-ea"/>
              <a:cs typeface="+mn-cs"/>
            </a:rPr>
            <a:t>の増額などがあげられる。</a:t>
          </a:r>
          <a:endParaRPr lang="ja-JP" altLang="ja-JP" sz="1400">
            <a:effectLst/>
          </a:endParaRPr>
        </a:p>
        <a:p>
          <a:r>
            <a:rPr kumimoji="1" lang="ja-JP" altLang="ja-JP" sz="1100">
              <a:solidFill>
                <a:schemeClr val="dk1"/>
              </a:solidFill>
              <a:effectLst/>
              <a:latin typeface="+mn-lt"/>
              <a:ea typeface="+mn-ea"/>
              <a:cs typeface="+mn-cs"/>
            </a:rPr>
            <a:t>　普通建設事業については、住民一人当たり</a:t>
          </a:r>
          <a:r>
            <a:rPr kumimoji="1" lang="en-US" altLang="ja-JP" sz="1100">
              <a:solidFill>
                <a:schemeClr val="dk1"/>
              </a:solidFill>
              <a:effectLst/>
              <a:latin typeface="+mn-lt"/>
              <a:ea typeface="+mn-ea"/>
              <a:cs typeface="+mn-cs"/>
            </a:rPr>
            <a:t>81,595</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14,012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新規整備においては</a:t>
          </a:r>
          <a:r>
            <a:rPr kumimoji="1" lang="ja-JP" altLang="ja-JP" sz="1100">
              <a:solidFill>
                <a:schemeClr val="dk1"/>
              </a:solidFill>
              <a:effectLst/>
              <a:latin typeface="+mn-lt"/>
              <a:ea typeface="+mn-ea"/>
              <a:cs typeface="+mn-cs"/>
            </a:rPr>
            <a:t>広域ごみ施設</a:t>
          </a:r>
          <a:r>
            <a:rPr kumimoji="1" lang="ja-JP" altLang="en-US" sz="1100">
              <a:solidFill>
                <a:schemeClr val="dk1"/>
              </a:solidFill>
              <a:effectLst/>
              <a:latin typeface="+mn-lt"/>
              <a:ea typeface="+mn-ea"/>
              <a:cs typeface="+mn-cs"/>
            </a:rPr>
            <a:t>に隣接する都市公園整備事業の増など</a:t>
          </a:r>
          <a:r>
            <a:rPr kumimoji="1" lang="ja-JP" altLang="ja-JP" sz="1100">
              <a:solidFill>
                <a:schemeClr val="dk1"/>
              </a:solidFill>
              <a:effectLst/>
              <a:latin typeface="+mn-lt"/>
              <a:ea typeface="+mn-ea"/>
              <a:cs typeface="+mn-cs"/>
            </a:rPr>
            <a:t>、更新整備において</a:t>
          </a:r>
          <a:r>
            <a:rPr kumimoji="1" lang="ja-JP" altLang="en-US" sz="1100">
              <a:solidFill>
                <a:schemeClr val="dk1"/>
              </a:solidFill>
              <a:effectLst/>
              <a:latin typeface="+mn-lt"/>
              <a:ea typeface="+mn-ea"/>
              <a:cs typeface="+mn-cs"/>
            </a:rPr>
            <a:t>は公民館施設整備事業や中学校長寿命化改修事業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などがあり、全体として</a:t>
          </a:r>
          <a:r>
            <a:rPr kumimoji="1" lang="ja-JP" altLang="en-US" sz="1100">
              <a:solidFill>
                <a:schemeClr val="dk1"/>
              </a:solidFill>
              <a:effectLst/>
              <a:latin typeface="+mn-lt"/>
              <a:ea typeface="+mn-ea"/>
              <a:cs typeface="+mn-cs"/>
            </a:rPr>
            <a:t>大幅な増額となっている。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121412</xdr:rowOff>
    </xdr:from>
    <xdr:to>
      <xdr:col>24</xdr:col>
      <xdr:colOff>63500</xdr:colOff>
      <xdr:row>33</xdr:row>
      <xdr:rowOff>125527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926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125527</xdr:rowOff>
    </xdr:from>
    <xdr:to>
      <xdr:col>19</xdr:col>
      <xdr:colOff>177800</xdr:colOff>
      <xdr:row>33</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33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64719</xdr:rowOff>
    </xdr:from>
    <xdr:to>
      <xdr:col>15</xdr:col>
      <xdr:colOff>50800</xdr:colOff>
      <xdr:row>33</xdr:row>
      <xdr:rowOff>131928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256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27229</xdr:rowOff>
    </xdr:from>
    <xdr:to>
      <xdr:col>10</xdr:col>
      <xdr:colOff>114300</xdr:colOff>
      <xdr:row>33</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8507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70612</xdr:rowOff>
    </xdr:from>
    <xdr:to>
      <xdr:col>24</xdr:col>
      <xdr:colOff>114300</xdr:colOff>
      <xdr:row>34</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93489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74727</xdr:rowOff>
    </xdr:from>
    <xdr:to>
      <xdr:col>20</xdr:col>
      <xdr:colOff>38100</xdr:colOff>
      <xdr:row>34</xdr:row>
      <xdr:rowOff>4877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21404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81128</xdr:rowOff>
    </xdr:from>
    <xdr:to>
      <xdr:col>15</xdr:col>
      <xdr:colOff>101600</xdr:colOff>
      <xdr:row>34</xdr:row>
      <xdr:rowOff>11278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13919</xdr:rowOff>
    </xdr:from>
    <xdr:to>
      <xdr:col>10</xdr:col>
      <xdr:colOff>165100</xdr:colOff>
      <xdr:row>33</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132046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147879</xdr:rowOff>
    </xdr:from>
    <xdr:to>
      <xdr:col>6</xdr:col>
      <xdr:colOff>38100</xdr:colOff>
      <xdr:row>33</xdr:row>
      <xdr:rowOff>78029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94556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147258</xdr:rowOff>
    </xdr:from>
    <xdr:to>
      <xdr:col>24</xdr:col>
      <xdr:colOff>63500</xdr:colOff>
      <xdr:row>56</xdr:row>
      <xdr:rowOff>158135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48458"/>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123524</xdr:rowOff>
    </xdr:from>
    <xdr:to>
      <xdr:col>19</xdr:col>
      <xdr:colOff>177800</xdr:colOff>
      <xdr:row>56</xdr:row>
      <xdr:rowOff>158135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24724"/>
          <a:ext cx="8890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13832</xdr:rowOff>
    </xdr:from>
    <xdr:to>
      <xdr:col>15</xdr:col>
      <xdr:colOff>50800</xdr:colOff>
      <xdr:row>56</xdr:row>
      <xdr:rowOff>123524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72132"/>
          <a:ext cx="889000" cy="4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13832</xdr:rowOff>
    </xdr:from>
    <xdr:to>
      <xdr:col>10</xdr:col>
      <xdr:colOff>114300</xdr:colOff>
      <xdr:row>54</xdr:row>
      <xdr:rowOff>128009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72132"/>
          <a:ext cx="889000" cy="1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96458</xdr:rowOff>
    </xdr:from>
    <xdr:to>
      <xdr:col>24</xdr:col>
      <xdr:colOff>114300</xdr:colOff>
      <xdr:row>57</xdr:row>
      <xdr:rowOff>26608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74885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107335</xdr:rowOff>
    </xdr:from>
    <xdr:to>
      <xdr:col>20</xdr:col>
      <xdr:colOff>38100</xdr:colOff>
      <xdr:row>57</xdr:row>
      <xdr:rowOff>37485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28612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72724</xdr:rowOff>
    </xdr:from>
    <xdr:to>
      <xdr:col>15</xdr:col>
      <xdr:colOff>101600</xdr:colOff>
      <xdr:row>57</xdr:row>
      <xdr:rowOff>2874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19401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134482</xdr:rowOff>
    </xdr:from>
    <xdr:to>
      <xdr:col>10</xdr:col>
      <xdr:colOff>165100</xdr:colOff>
      <xdr:row>54</xdr:row>
      <xdr:rowOff>64632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81159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9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77209</xdr:rowOff>
    </xdr:from>
    <xdr:to>
      <xdr:col>6</xdr:col>
      <xdr:colOff>38100</xdr:colOff>
      <xdr:row>55</xdr:row>
      <xdr:rowOff>7359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23886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1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17235</xdr:rowOff>
    </xdr:from>
    <xdr:to>
      <xdr:col>24</xdr:col>
      <xdr:colOff>63500</xdr:colOff>
      <xdr:row>72</xdr:row>
      <xdr:rowOff>36852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190185"/>
          <a:ext cx="838200" cy="19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109340</xdr:rowOff>
    </xdr:from>
    <xdr:to>
      <xdr:col>19</xdr:col>
      <xdr:colOff>177800</xdr:colOff>
      <xdr:row>72</xdr:row>
      <xdr:rowOff>36852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282290"/>
          <a:ext cx="889000" cy="9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109340</xdr:rowOff>
    </xdr:from>
    <xdr:to>
      <xdr:col>15</xdr:col>
      <xdr:colOff>50800</xdr:colOff>
      <xdr:row>73</xdr:row>
      <xdr:rowOff>38016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282290"/>
          <a:ext cx="889000" cy="27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38016</xdr:rowOff>
    </xdr:from>
    <xdr:to>
      <xdr:col>10</xdr:col>
      <xdr:colOff>114300</xdr:colOff>
      <xdr:row>73</xdr:row>
      <xdr:rowOff>130523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53866"/>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137885</xdr:rowOff>
    </xdr:from>
    <xdr:to>
      <xdr:col>24</xdr:col>
      <xdr:colOff>114300</xdr:colOff>
      <xdr:row>71</xdr:row>
      <xdr:rowOff>68035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1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90912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9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157502</xdr:rowOff>
    </xdr:from>
    <xdr:to>
      <xdr:col>20</xdr:col>
      <xdr:colOff>38100</xdr:colOff>
      <xdr:row>72</xdr:row>
      <xdr:rowOff>87652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104179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0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58540</xdr:rowOff>
    </xdr:from>
    <xdr:to>
      <xdr:col>15</xdr:col>
      <xdr:colOff>101600</xdr:colOff>
      <xdr:row>71</xdr:row>
      <xdr:rowOff>160140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5217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158666</xdr:rowOff>
    </xdr:from>
    <xdr:to>
      <xdr:col>10</xdr:col>
      <xdr:colOff>165100</xdr:colOff>
      <xdr:row>73</xdr:row>
      <xdr:rowOff>88816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7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79723</xdr:rowOff>
    </xdr:from>
    <xdr:to>
      <xdr:col>6</xdr:col>
      <xdr:colOff>38100</xdr:colOff>
      <xdr:row>74</xdr:row>
      <xdr:rowOff>9873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26400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46489</xdr:rowOff>
    </xdr:from>
    <xdr:to>
      <xdr:col>24</xdr:col>
      <xdr:colOff>63500</xdr:colOff>
      <xdr:row>95</xdr:row>
      <xdr:rowOff>65081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62789"/>
          <a:ext cx="838200" cy="1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65081</xdr:rowOff>
    </xdr:from>
    <xdr:to>
      <xdr:col>19</xdr:col>
      <xdr:colOff>177800</xdr:colOff>
      <xdr:row>95</xdr:row>
      <xdr:rowOff>167303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52831"/>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167303</xdr:rowOff>
    </xdr:from>
    <xdr:to>
      <xdr:col>15</xdr:col>
      <xdr:colOff>50800</xdr:colOff>
      <xdr:row>97</xdr:row>
      <xdr:rowOff>7074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55053"/>
          <a:ext cx="889000" cy="18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7074</xdr:rowOff>
    </xdr:from>
    <xdr:to>
      <xdr:col>10</xdr:col>
      <xdr:colOff>114300</xdr:colOff>
      <xdr:row>97</xdr:row>
      <xdr:rowOff>64891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37724"/>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167139</xdr:rowOff>
    </xdr:from>
    <xdr:to>
      <xdr:col>24</xdr:col>
      <xdr:colOff>114300</xdr:colOff>
      <xdr:row>94</xdr:row>
      <xdr:rowOff>97289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18566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14281</xdr:rowOff>
    </xdr:from>
    <xdr:to>
      <xdr:col>20</xdr:col>
      <xdr:colOff>38100</xdr:colOff>
      <xdr:row>95</xdr:row>
      <xdr:rowOff>115881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132408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116503</xdr:rowOff>
    </xdr:from>
    <xdr:to>
      <xdr:col>15</xdr:col>
      <xdr:colOff>101600</xdr:colOff>
      <xdr:row>96</xdr:row>
      <xdr:rowOff>46653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63180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127724</xdr:rowOff>
    </xdr:from>
    <xdr:to>
      <xdr:col>10</xdr:col>
      <xdr:colOff>165100</xdr:colOff>
      <xdr:row>97</xdr:row>
      <xdr:rowOff>57874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49001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14091</xdr:rowOff>
    </xdr:from>
    <xdr:to>
      <xdr:col>6</xdr:col>
      <xdr:colOff>38100</xdr:colOff>
      <xdr:row>97</xdr:row>
      <xdr:rowOff>115691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106818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164480</xdr:rowOff>
    </xdr:from>
    <xdr:to>
      <xdr:col>55</xdr:col>
      <xdr:colOff>0</xdr:colOff>
      <xdr:row>38</xdr:row>
      <xdr:rowOff>33904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08130"/>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32989</xdr:rowOff>
    </xdr:from>
    <xdr:to>
      <xdr:col>50</xdr:col>
      <xdr:colOff>114300</xdr:colOff>
      <xdr:row>38</xdr:row>
      <xdr:rowOff>33904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4808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32989</xdr:rowOff>
    </xdr:from>
    <xdr:to>
      <xdr:col>45</xdr:col>
      <xdr:colOff>177800</xdr:colOff>
      <xdr:row>38</xdr:row>
      <xdr:rowOff>37836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48089"/>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37836</xdr:rowOff>
    </xdr:from>
    <xdr:to>
      <xdr:col>41</xdr:col>
      <xdr:colOff>50800</xdr:colOff>
      <xdr:row>38</xdr:row>
      <xdr:rowOff>55027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52936"/>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113680</xdr:rowOff>
    </xdr:from>
    <xdr:to>
      <xdr:col>55</xdr:col>
      <xdr:colOff>50800</xdr:colOff>
      <xdr:row>38</xdr:row>
      <xdr:rowOff>43830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136557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0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154554</xdr:rowOff>
    </xdr:from>
    <xdr:to>
      <xdr:col>50</xdr:col>
      <xdr:colOff>165100</xdr:colOff>
      <xdr:row>38</xdr:row>
      <xdr:rowOff>84703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8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75831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9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153639</xdr:rowOff>
    </xdr:from>
    <xdr:to>
      <xdr:col>46</xdr:col>
      <xdr:colOff>38100</xdr:colOff>
      <xdr:row>38</xdr:row>
      <xdr:rowOff>83789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74916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59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158486</xdr:rowOff>
    </xdr:from>
    <xdr:to>
      <xdr:col>41</xdr:col>
      <xdr:colOff>101600</xdr:colOff>
      <xdr:row>38</xdr:row>
      <xdr:rowOff>88636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105163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7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4227</xdr:rowOff>
    </xdr:from>
    <xdr:to>
      <xdr:col>36</xdr:col>
      <xdr:colOff>165100</xdr:colOff>
      <xdr:row>38</xdr:row>
      <xdr:rowOff>105827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122353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29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139941</xdr:rowOff>
    </xdr:from>
    <xdr:to>
      <xdr:col>55</xdr:col>
      <xdr:colOff>0</xdr:colOff>
      <xdr:row>55</xdr:row>
      <xdr:rowOff>148577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569691"/>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121183</xdr:rowOff>
    </xdr:from>
    <xdr:to>
      <xdr:col>50</xdr:col>
      <xdr:colOff>114300</xdr:colOff>
      <xdr:row>55</xdr:row>
      <xdr:rowOff>148577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55093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121183</xdr:rowOff>
    </xdr:from>
    <xdr:to>
      <xdr:col>45</xdr:col>
      <xdr:colOff>177800</xdr:colOff>
      <xdr:row>56</xdr:row>
      <xdr:rowOff>6147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50933"/>
          <a:ext cx="889000" cy="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141033</xdr:rowOff>
    </xdr:from>
    <xdr:to>
      <xdr:col>41</xdr:col>
      <xdr:colOff>50800</xdr:colOff>
      <xdr:row>56</xdr:row>
      <xdr:rowOff>6147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570783"/>
          <a:ext cx="8890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121314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133101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89141</xdr:rowOff>
    </xdr:from>
    <xdr:to>
      <xdr:col>55</xdr:col>
      <xdr:colOff>50800</xdr:colOff>
      <xdr:row>56</xdr:row>
      <xdr:rowOff>19291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112018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97777</xdr:rowOff>
    </xdr:from>
    <xdr:to>
      <xdr:col>50</xdr:col>
      <xdr:colOff>165100</xdr:colOff>
      <xdr:row>56</xdr:row>
      <xdr:rowOff>27927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44454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30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70383</xdr:rowOff>
    </xdr:from>
    <xdr:to>
      <xdr:col>46</xdr:col>
      <xdr:colOff>38100</xdr:colOff>
      <xdr:row>56</xdr:row>
      <xdr:rowOff>533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2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126797</xdr:rowOff>
    </xdr:from>
    <xdr:to>
      <xdr:col>41</xdr:col>
      <xdr:colOff>101600</xdr:colOff>
      <xdr:row>56</xdr:row>
      <xdr:rowOff>56947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73474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3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90233</xdr:rowOff>
    </xdr:from>
    <xdr:to>
      <xdr:col>36</xdr:col>
      <xdr:colOff>165100</xdr:colOff>
      <xdr:row>56</xdr:row>
      <xdr:rowOff>20383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1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36910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2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58852</xdr:rowOff>
    </xdr:from>
    <xdr:to>
      <xdr:col>55</xdr:col>
      <xdr:colOff>0</xdr:colOff>
      <xdr:row>77</xdr:row>
      <xdr:rowOff>83769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60502"/>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83769</xdr:rowOff>
    </xdr:from>
    <xdr:to>
      <xdr:col>50</xdr:col>
      <xdr:colOff>114300</xdr:colOff>
      <xdr:row>77</xdr:row>
      <xdr:rowOff>146883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5419"/>
          <a:ext cx="889000" cy="6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29344</xdr:rowOff>
    </xdr:from>
    <xdr:to>
      <xdr:col>45</xdr:col>
      <xdr:colOff>177800</xdr:colOff>
      <xdr:row>77</xdr:row>
      <xdr:rowOff>146883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30994"/>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29344</xdr:rowOff>
    </xdr:from>
    <xdr:to>
      <xdr:col>41</xdr:col>
      <xdr:colOff>50800</xdr:colOff>
      <xdr:row>78</xdr:row>
      <xdr:rowOff>19456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30994"/>
          <a:ext cx="889000" cy="1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8052</xdr:rowOff>
    </xdr:from>
    <xdr:to>
      <xdr:col>55</xdr:col>
      <xdr:colOff>50800</xdr:colOff>
      <xdr:row>77</xdr:row>
      <xdr:rowOff>109652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30929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32969</xdr:rowOff>
    </xdr:from>
    <xdr:to>
      <xdr:col>50</xdr:col>
      <xdr:colOff>165100</xdr:colOff>
      <xdr:row>77</xdr:row>
      <xdr:rowOff>134569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125696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96083</xdr:rowOff>
    </xdr:from>
    <xdr:to>
      <xdr:col>46</xdr:col>
      <xdr:colOff>38100</xdr:colOff>
      <xdr:row>78</xdr:row>
      <xdr:rowOff>26233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17360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149994</xdr:rowOff>
    </xdr:from>
    <xdr:to>
      <xdr:col>41</xdr:col>
      <xdr:colOff>101600</xdr:colOff>
      <xdr:row>77</xdr:row>
      <xdr:rowOff>80144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71271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140106</xdr:rowOff>
    </xdr:from>
    <xdr:to>
      <xdr:col>36</xdr:col>
      <xdr:colOff>165100</xdr:colOff>
      <xdr:row>78</xdr:row>
      <xdr:rowOff>70256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61383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73487</xdr:rowOff>
    </xdr:from>
    <xdr:to>
      <xdr:col>55</xdr:col>
      <xdr:colOff>0</xdr:colOff>
      <xdr:row>96</xdr:row>
      <xdr:rowOff>88331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32687"/>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88331</xdr:rowOff>
    </xdr:from>
    <xdr:to>
      <xdr:col>50</xdr:col>
      <xdr:colOff>114300</xdr:colOff>
      <xdr:row>96</xdr:row>
      <xdr:rowOff>162038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47531"/>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111875</xdr:rowOff>
    </xdr:from>
    <xdr:to>
      <xdr:col>45</xdr:col>
      <xdr:colOff>177800</xdr:colOff>
      <xdr:row>96</xdr:row>
      <xdr:rowOff>162038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71075"/>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111875</xdr:rowOff>
    </xdr:from>
    <xdr:to>
      <xdr:col>41</xdr:col>
      <xdr:colOff>50800</xdr:colOff>
      <xdr:row>96</xdr:row>
      <xdr:rowOff>126425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71075"/>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22687</xdr:rowOff>
    </xdr:from>
    <xdr:to>
      <xdr:col>55</xdr:col>
      <xdr:colOff>50800</xdr:colOff>
      <xdr:row>96</xdr:row>
      <xdr:rowOff>124287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37531</xdr:rowOff>
    </xdr:from>
    <xdr:to>
      <xdr:col>50</xdr:col>
      <xdr:colOff>165100</xdr:colOff>
      <xdr:row>96</xdr:row>
      <xdr:rowOff>139131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155658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111238</xdr:rowOff>
    </xdr:from>
    <xdr:to>
      <xdr:col>46</xdr:col>
      <xdr:colOff>38100</xdr:colOff>
      <xdr:row>97</xdr:row>
      <xdr:rowOff>41388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57915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4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61075</xdr:rowOff>
    </xdr:from>
    <xdr:to>
      <xdr:col>41</xdr:col>
      <xdr:colOff>101600</xdr:colOff>
      <xdr:row>96</xdr:row>
      <xdr:rowOff>162675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75625</xdr:rowOff>
    </xdr:from>
    <xdr:to>
      <xdr:col>36</xdr:col>
      <xdr:colOff>165100</xdr:colOff>
      <xdr:row>97</xdr:row>
      <xdr:rowOff>5775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22302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96403</xdr:rowOff>
    </xdr:from>
    <xdr:to>
      <xdr:col>85</xdr:col>
      <xdr:colOff>127000</xdr:colOff>
      <xdr:row>36</xdr:row>
      <xdr:rowOff>134168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68603"/>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88174</xdr:rowOff>
    </xdr:from>
    <xdr:to>
      <xdr:col>81</xdr:col>
      <xdr:colOff>50800</xdr:colOff>
      <xdr:row>36</xdr:row>
      <xdr:rowOff>96403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88924"/>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121458</xdr:rowOff>
    </xdr:from>
    <xdr:to>
      <xdr:col>76</xdr:col>
      <xdr:colOff>114300</xdr:colOff>
      <xdr:row>35</xdr:row>
      <xdr:rowOff>88174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607858"/>
          <a:ext cx="889000" cy="4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121458</xdr:rowOff>
    </xdr:from>
    <xdr:to>
      <xdr:col>71</xdr:col>
      <xdr:colOff>177800</xdr:colOff>
      <xdr:row>35</xdr:row>
      <xdr:rowOff>69611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607858"/>
          <a:ext cx="889000" cy="4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83368</xdr:rowOff>
    </xdr:from>
    <xdr:to>
      <xdr:col>85</xdr:col>
      <xdr:colOff>177800</xdr:colOff>
      <xdr:row>37</xdr:row>
      <xdr:rowOff>13518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61795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45603</xdr:rowOff>
    </xdr:from>
    <xdr:to>
      <xdr:col>81</xdr:col>
      <xdr:colOff>101600</xdr:colOff>
      <xdr:row>36</xdr:row>
      <xdr:rowOff>147203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163730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37374</xdr:rowOff>
    </xdr:from>
    <xdr:to>
      <xdr:col>76</xdr:col>
      <xdr:colOff>165100</xdr:colOff>
      <xdr:row>35</xdr:row>
      <xdr:rowOff>138974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155501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70658</xdr:rowOff>
    </xdr:from>
    <xdr:to>
      <xdr:col>72</xdr:col>
      <xdr:colOff>38100</xdr:colOff>
      <xdr:row>33</xdr:row>
      <xdr:rowOff>808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5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17335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3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18811</xdr:rowOff>
    </xdr:from>
    <xdr:to>
      <xdr:col>67</xdr:col>
      <xdr:colOff>101600</xdr:colOff>
      <xdr:row>35</xdr:row>
      <xdr:rowOff>120411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136938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99378</xdr:rowOff>
    </xdr:from>
    <xdr:to>
      <xdr:col>85</xdr:col>
      <xdr:colOff>127000</xdr:colOff>
      <xdr:row>57</xdr:row>
      <xdr:rowOff>82944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00578"/>
          <a:ext cx="838200" cy="1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82944</xdr:rowOff>
    </xdr:from>
    <xdr:to>
      <xdr:col>81</xdr:col>
      <xdr:colOff>50800</xdr:colOff>
      <xdr:row>57</xdr:row>
      <xdr:rowOff>85751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55594"/>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85751</xdr:rowOff>
    </xdr:from>
    <xdr:to>
      <xdr:col>76</xdr:col>
      <xdr:colOff>114300</xdr:colOff>
      <xdr:row>58</xdr:row>
      <xdr:rowOff>25095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58401"/>
          <a:ext cx="8890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4102</xdr:rowOff>
    </xdr:from>
    <xdr:to>
      <xdr:col>71</xdr:col>
      <xdr:colOff>177800</xdr:colOff>
      <xdr:row>58</xdr:row>
      <xdr:rowOff>25095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4820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48578</xdr:rowOff>
    </xdr:from>
    <xdr:to>
      <xdr:col>85</xdr:col>
      <xdr:colOff>177800</xdr:colOff>
      <xdr:row>56</xdr:row>
      <xdr:rowOff>150178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71455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32144</xdr:rowOff>
    </xdr:from>
    <xdr:to>
      <xdr:col>81</xdr:col>
      <xdr:colOff>101600</xdr:colOff>
      <xdr:row>57</xdr:row>
      <xdr:rowOff>133744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150271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8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34951</xdr:rowOff>
    </xdr:from>
    <xdr:to>
      <xdr:col>76</xdr:col>
      <xdr:colOff>165100</xdr:colOff>
      <xdr:row>57</xdr:row>
      <xdr:rowOff>136551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153078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145745</xdr:rowOff>
    </xdr:from>
    <xdr:to>
      <xdr:col>72</xdr:col>
      <xdr:colOff>38100</xdr:colOff>
      <xdr:row>58</xdr:row>
      <xdr:rowOff>75895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67022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124752</xdr:rowOff>
    </xdr:from>
    <xdr:to>
      <xdr:col>67</xdr:col>
      <xdr:colOff>101600</xdr:colOff>
      <xdr:row>58</xdr:row>
      <xdr:rowOff>54902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120749</xdr:rowOff>
    </xdr:from>
    <xdr:to>
      <xdr:col>85</xdr:col>
      <xdr:colOff>127000</xdr:colOff>
      <xdr:row>78</xdr:row>
      <xdr:rowOff>50705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22399"/>
          <a:ext cx="838200" cy="10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50705</xdr:rowOff>
    </xdr:from>
    <xdr:to>
      <xdr:col>81</xdr:col>
      <xdr:colOff>50800</xdr:colOff>
      <xdr:row>78</xdr:row>
      <xdr:rowOff>107170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23805"/>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58981</xdr:rowOff>
    </xdr:from>
    <xdr:to>
      <xdr:col>76</xdr:col>
      <xdr:colOff>114300</xdr:colOff>
      <xdr:row>78</xdr:row>
      <xdr:rowOff>107170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32081"/>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58981</xdr:rowOff>
    </xdr:from>
    <xdr:to>
      <xdr:col>71</xdr:col>
      <xdr:colOff>177800</xdr:colOff>
      <xdr:row>78</xdr:row>
      <xdr:rowOff>106690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32081"/>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69949</xdr:rowOff>
    </xdr:from>
    <xdr:to>
      <xdr:col>85</xdr:col>
      <xdr:colOff>177800</xdr:colOff>
      <xdr:row>78</xdr:row>
      <xdr:rowOff>99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92826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171355</xdr:rowOff>
    </xdr:from>
    <xdr:to>
      <xdr:col>81</xdr:col>
      <xdr:colOff>101600</xdr:colOff>
      <xdr:row>78</xdr:row>
      <xdr:rowOff>101505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118032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56370</xdr:rowOff>
    </xdr:from>
    <xdr:to>
      <xdr:col>76</xdr:col>
      <xdr:colOff>165100</xdr:colOff>
      <xdr:row>78</xdr:row>
      <xdr:rowOff>157970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149097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8181</xdr:rowOff>
    </xdr:from>
    <xdr:to>
      <xdr:col>72</xdr:col>
      <xdr:colOff>38100</xdr:colOff>
      <xdr:row>78</xdr:row>
      <xdr:rowOff>109781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100908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7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55890</xdr:rowOff>
    </xdr:from>
    <xdr:to>
      <xdr:col>67</xdr:col>
      <xdr:colOff>101600</xdr:colOff>
      <xdr:row>78</xdr:row>
      <xdr:rowOff>157490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148617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30479</xdr:rowOff>
    </xdr:from>
    <xdr:to>
      <xdr:col>85</xdr:col>
      <xdr:colOff>127000</xdr:colOff>
      <xdr:row>94</xdr:row>
      <xdr:rowOff>75219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46779"/>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30479</xdr:rowOff>
    </xdr:from>
    <xdr:to>
      <xdr:col>81</xdr:col>
      <xdr:colOff>50800</xdr:colOff>
      <xdr:row>94</xdr:row>
      <xdr:rowOff>42790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46779"/>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37271</xdr:rowOff>
    </xdr:from>
    <xdr:to>
      <xdr:col>76</xdr:col>
      <xdr:colOff>114300</xdr:colOff>
      <xdr:row>94</xdr:row>
      <xdr:rowOff>42790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153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37271</xdr:rowOff>
    </xdr:from>
    <xdr:to>
      <xdr:col>71</xdr:col>
      <xdr:colOff>177800</xdr:colOff>
      <xdr:row>94</xdr:row>
      <xdr:rowOff>83513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53571"/>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24419</xdr:rowOff>
    </xdr:from>
    <xdr:to>
      <xdr:col>85</xdr:col>
      <xdr:colOff>177800</xdr:colOff>
      <xdr:row>94</xdr:row>
      <xdr:rowOff>126019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47296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151129</xdr:rowOff>
    </xdr:from>
    <xdr:to>
      <xdr:col>81</xdr:col>
      <xdr:colOff>101600</xdr:colOff>
      <xdr:row>94</xdr:row>
      <xdr:rowOff>81279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97806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163440</xdr:rowOff>
    </xdr:from>
    <xdr:to>
      <xdr:col>76</xdr:col>
      <xdr:colOff>165100</xdr:colOff>
      <xdr:row>94</xdr:row>
      <xdr:rowOff>93590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110117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157921</xdr:rowOff>
    </xdr:from>
    <xdr:to>
      <xdr:col>72</xdr:col>
      <xdr:colOff>38100</xdr:colOff>
      <xdr:row>94</xdr:row>
      <xdr:rowOff>88071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104598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32713</xdr:rowOff>
    </xdr:from>
    <xdr:to>
      <xdr:col>67</xdr:col>
      <xdr:colOff>101600</xdr:colOff>
      <xdr:row>94</xdr:row>
      <xdr:rowOff>134313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125440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総務費の住民一人当たりの費用は</a:t>
          </a:r>
          <a:r>
            <a:rPr kumimoji="1" lang="en-US" altLang="ja-JP" sz="1100">
              <a:solidFill>
                <a:schemeClr val="dk1"/>
              </a:solidFill>
              <a:effectLst/>
              <a:latin typeface="+mn-lt"/>
              <a:ea typeface="+mn-ea"/>
              <a:cs typeface="+mn-cs"/>
            </a:rPr>
            <a:t>73,347</a:t>
          </a:r>
          <a:r>
            <a:rPr kumimoji="1" lang="ja-JP" altLang="ja-JP" sz="1100">
              <a:solidFill>
                <a:schemeClr val="dk1"/>
              </a:solidFill>
              <a:effectLst/>
              <a:latin typeface="+mn-lt"/>
              <a:ea typeface="+mn-ea"/>
              <a:cs typeface="+mn-cs"/>
            </a:rPr>
            <a:t>円と対前年度比で</a:t>
          </a:r>
          <a:r>
            <a:rPr kumimoji="1" lang="en-US" altLang="ja-JP" sz="1100">
              <a:solidFill>
                <a:schemeClr val="dk1"/>
              </a:solidFill>
              <a:effectLst/>
              <a:latin typeface="+mn-lt"/>
              <a:ea typeface="+mn-ea"/>
              <a:cs typeface="+mn-cs"/>
            </a:rPr>
            <a:t>2,379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公共施設整備基金費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額などがある一方、</a:t>
          </a:r>
          <a:r>
            <a:rPr kumimoji="1" lang="ja-JP" altLang="en-US" sz="1100">
              <a:solidFill>
                <a:schemeClr val="dk1"/>
              </a:solidFill>
              <a:effectLst/>
              <a:latin typeface="+mn-lt"/>
              <a:ea typeface="+mn-ea"/>
              <a:cs typeface="+mn-cs"/>
            </a:rPr>
            <a:t>宇佐市地域振興基金費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減債基金費</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民生費の住民一人当たりの費用は</a:t>
          </a:r>
          <a:r>
            <a:rPr kumimoji="1" lang="en-US" altLang="ja-JP" sz="1100">
              <a:solidFill>
                <a:schemeClr val="dk1"/>
              </a:solidFill>
              <a:effectLst/>
              <a:latin typeface="+mn-lt"/>
              <a:ea typeface="+mn-ea"/>
              <a:cs typeface="+mn-cs"/>
            </a:rPr>
            <a:t>253,500</a:t>
          </a:r>
          <a:r>
            <a:rPr kumimoji="1" lang="ja-JP" altLang="ja-JP" sz="1100">
              <a:solidFill>
                <a:schemeClr val="dk1"/>
              </a:solidFill>
              <a:effectLst/>
              <a:latin typeface="+mn-lt"/>
              <a:ea typeface="+mn-ea"/>
              <a:cs typeface="+mn-cs"/>
            </a:rPr>
            <a:t>円と対前年度比で</a:t>
          </a:r>
          <a:r>
            <a:rPr kumimoji="1" lang="en-US" altLang="ja-JP" sz="1100">
              <a:solidFill>
                <a:schemeClr val="dk1"/>
              </a:solidFill>
              <a:effectLst/>
              <a:latin typeface="+mn-lt"/>
              <a:ea typeface="+mn-ea"/>
              <a:cs typeface="+mn-cs"/>
            </a:rPr>
            <a:t>17,552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子ども・子育て応援基金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がある一方、</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に対する</a:t>
          </a:r>
          <a:r>
            <a:rPr kumimoji="1" lang="ja-JP" altLang="en-US" sz="1100">
              <a:solidFill>
                <a:schemeClr val="dk1"/>
              </a:solidFill>
              <a:effectLst/>
              <a:latin typeface="+mn-lt"/>
              <a:ea typeface="+mn-ea"/>
              <a:cs typeface="+mn-cs"/>
            </a:rPr>
            <a:t>物価高騰追加支援給付金事業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衛生費の住民一人当たりの費用は</a:t>
          </a:r>
          <a:r>
            <a:rPr kumimoji="1" lang="en-US" altLang="ja-JP" sz="1100">
              <a:solidFill>
                <a:schemeClr val="dk1"/>
              </a:solidFill>
              <a:effectLst/>
              <a:latin typeface="+mn-lt"/>
              <a:ea typeface="+mn-ea"/>
              <a:cs typeface="+mn-cs"/>
            </a:rPr>
            <a:t>64,893</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9,976</a:t>
          </a:r>
          <a:r>
            <a:rPr kumimoji="1" lang="ja-JP" altLang="ja-JP" sz="1100">
              <a:solidFill>
                <a:schemeClr val="dk1"/>
              </a:solidFill>
              <a:effectLst/>
              <a:latin typeface="+mn-lt"/>
              <a:ea typeface="+mn-ea"/>
              <a:cs typeface="+mn-cs"/>
            </a:rPr>
            <a:t>円の増となっている。主な要因としては、上水道事業費の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ある一方、</a:t>
          </a:r>
          <a:r>
            <a:rPr kumimoji="1" lang="ja-JP" altLang="ja-JP" sz="1100">
              <a:solidFill>
                <a:schemeClr val="dk1"/>
              </a:solidFill>
              <a:effectLst/>
              <a:latin typeface="+mn-lt"/>
              <a:ea typeface="+mn-ea"/>
              <a:cs typeface="+mn-cs"/>
            </a:rPr>
            <a:t>広域ごみ施設建設</a:t>
          </a:r>
          <a:r>
            <a:rPr kumimoji="1" lang="ja-JP" altLang="en-US" sz="1100">
              <a:solidFill>
                <a:schemeClr val="dk1"/>
              </a:solidFill>
              <a:effectLst/>
              <a:latin typeface="+mn-lt"/>
              <a:ea typeface="+mn-ea"/>
              <a:cs typeface="+mn-cs"/>
            </a:rPr>
            <a:t>に伴う宇佐・高田・国東広域事務組合負担金などの増が</a:t>
          </a:r>
          <a:r>
            <a:rPr kumimoji="1" lang="ja-JP" altLang="ja-JP" sz="1100">
              <a:solidFill>
                <a:schemeClr val="dk1"/>
              </a:solidFill>
              <a:effectLst/>
              <a:latin typeface="+mn-lt"/>
              <a:ea typeface="+mn-ea"/>
              <a:cs typeface="+mn-cs"/>
            </a:rPr>
            <a:t>あげられる。</a:t>
          </a:r>
          <a:endParaRPr lang="ja-JP" altLang="ja-JP" sz="1400">
            <a:effectLst/>
          </a:endParaRPr>
        </a:p>
        <a:p>
          <a:r>
            <a:rPr kumimoji="1" lang="ja-JP" altLang="ja-JP" sz="1100">
              <a:solidFill>
                <a:schemeClr val="dk1"/>
              </a:solidFill>
              <a:effectLst/>
              <a:latin typeface="+mn-lt"/>
              <a:ea typeface="+mn-ea"/>
              <a:cs typeface="+mn-cs"/>
            </a:rPr>
            <a:t>　土木費の住民一人当たりの費用は</a:t>
          </a:r>
          <a:r>
            <a:rPr kumimoji="1" lang="en-US" altLang="ja-JP" sz="1100">
              <a:solidFill>
                <a:schemeClr val="dk1"/>
              </a:solidFill>
              <a:effectLst/>
              <a:latin typeface="+mn-lt"/>
              <a:ea typeface="+mn-ea"/>
              <a:cs typeface="+mn-cs"/>
            </a:rPr>
            <a:t>53,055</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909</a:t>
          </a:r>
          <a:r>
            <a:rPr kumimoji="1" lang="ja-JP" altLang="ja-JP" sz="1100">
              <a:solidFill>
                <a:schemeClr val="dk1"/>
              </a:solidFill>
              <a:effectLst/>
              <a:latin typeface="+mn-lt"/>
              <a:ea typeface="+mn-ea"/>
              <a:cs typeface="+mn-cs"/>
            </a:rPr>
            <a:t>円の増となっている。主な要因としては、国道沿線地域複合施設整備事業</a:t>
          </a:r>
          <a:r>
            <a:rPr kumimoji="1" lang="ja-JP" altLang="en-US" sz="1100">
              <a:solidFill>
                <a:schemeClr val="dk1"/>
              </a:solidFill>
              <a:effectLst/>
              <a:latin typeface="+mn-lt"/>
              <a:ea typeface="+mn-ea"/>
              <a:cs typeface="+mn-cs"/>
            </a:rPr>
            <a:t>の減がある一方、</a:t>
          </a:r>
          <a:r>
            <a:rPr kumimoji="1" lang="ja-JP" altLang="ja-JP" sz="1100">
              <a:solidFill>
                <a:schemeClr val="dk1"/>
              </a:solidFill>
              <a:effectLst/>
              <a:latin typeface="+mn-lt"/>
              <a:ea typeface="+mn-ea"/>
              <a:cs typeface="+mn-cs"/>
            </a:rPr>
            <a:t>広域ごみ施設</a:t>
          </a:r>
          <a:r>
            <a:rPr kumimoji="1" lang="ja-JP" altLang="en-US" sz="1100">
              <a:solidFill>
                <a:schemeClr val="dk1"/>
              </a:solidFill>
              <a:effectLst/>
              <a:latin typeface="+mn-lt"/>
              <a:ea typeface="+mn-ea"/>
              <a:cs typeface="+mn-cs"/>
            </a:rPr>
            <a:t>に隣接する都市公園整備事業</a:t>
          </a:r>
          <a:r>
            <a:rPr kumimoji="1" lang="ja-JP" altLang="ja-JP" sz="1100">
              <a:solidFill>
                <a:schemeClr val="dk1"/>
              </a:solidFill>
              <a:effectLst/>
              <a:latin typeface="+mn-lt"/>
              <a:ea typeface="+mn-ea"/>
              <a:cs typeface="+mn-cs"/>
            </a:rPr>
            <a:t>の増があげられる。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費の住民一人当たりの費用は</a:t>
          </a:r>
          <a:r>
            <a:rPr kumimoji="1" lang="en-US" altLang="ja-JP" sz="1100">
              <a:solidFill>
                <a:schemeClr val="dk1"/>
              </a:solidFill>
              <a:effectLst/>
              <a:latin typeface="+mn-lt"/>
              <a:ea typeface="+mn-ea"/>
              <a:cs typeface="+mn-cs"/>
            </a:rPr>
            <a:t>66,175</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12,206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西部中学校長寿命化改修事業や長洲公民館施設整備事業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実質収支額は継続して黒字を確保している。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年度まで実質単年度収支は赤字であったが、令和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年度は黒字に転じ、令和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は再度赤字に転じている。</a:t>
          </a:r>
          <a:endParaRPr lang="ja-JP" altLang="ja-JP" sz="1400">
            <a:effectLst/>
          </a:endParaRPr>
        </a:p>
        <a:p>
          <a:r>
            <a:rPr kumimoji="1" lang="ja-JP" altLang="ja-JP" sz="1100">
              <a:solidFill>
                <a:schemeClr val="dk1"/>
              </a:solidFill>
              <a:effectLst/>
              <a:latin typeface="+mn-lt"/>
              <a:ea typeface="+mn-ea"/>
              <a:cs typeface="+mn-cs"/>
            </a:rPr>
            <a:t>　主な要因としては、積立金取崩し額の抑制に伴う形式収支の減により実質収支が減少し、実質単年度収支が減少したことがあげられる。</a:t>
          </a:r>
          <a:endParaRPr lang="ja-JP" altLang="ja-JP">
            <a:effectLst/>
          </a:endParaRPr>
        </a:p>
        <a:p>
          <a:r>
            <a:rPr kumimoji="1" lang="ja-JP" altLang="ja-JP" sz="1100">
              <a:solidFill>
                <a:schemeClr val="dk1"/>
              </a:solidFill>
              <a:effectLst/>
              <a:latin typeface="+mn-lt"/>
              <a:ea typeface="+mn-ea"/>
              <a:cs typeface="+mn-cs"/>
            </a:rPr>
            <a:t>　今後について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、大型事業についても適正に実施し、健全な行財政運営に努める必要がある。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全会計を対象とした標準財政規模に対する実質赤字の比率を示す連結実質赤字比率について、分母を示す標準財政規模は</a:t>
          </a:r>
          <a:r>
            <a:rPr kumimoji="1" lang="en-US" altLang="ja-JP" sz="1100">
              <a:solidFill>
                <a:schemeClr val="dk1"/>
              </a:solidFill>
              <a:effectLst/>
              <a:latin typeface="+mn-lt"/>
              <a:ea typeface="+mn-ea"/>
              <a:cs typeface="+mn-cs"/>
            </a:rPr>
            <a:t>16,424</a:t>
          </a:r>
          <a:r>
            <a:rPr kumimoji="1" lang="ja-JP" altLang="ja-JP" sz="1100">
              <a:solidFill>
                <a:schemeClr val="dk1"/>
              </a:solidFill>
              <a:effectLst/>
              <a:latin typeface="+mn-lt"/>
              <a:ea typeface="+mn-ea"/>
              <a:cs typeface="+mn-cs"/>
            </a:rPr>
            <a:t>百万円と対前年度比較で</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となっている。一方、分子を示す全会計の実質収支額（資金不足・剰余額）の合計は</a:t>
          </a:r>
          <a:r>
            <a:rPr kumimoji="1" lang="en-US" altLang="ja-JP" sz="1100">
              <a:solidFill>
                <a:schemeClr val="dk1"/>
              </a:solidFill>
              <a:effectLst/>
              <a:latin typeface="+mn-lt"/>
              <a:ea typeface="+mn-ea"/>
              <a:cs typeface="+mn-cs"/>
            </a:rPr>
            <a:t>3,177</a:t>
          </a:r>
          <a:r>
            <a:rPr kumimoji="1" lang="ja-JP" altLang="ja-JP" sz="1100">
              <a:solidFill>
                <a:schemeClr val="dk1"/>
              </a:solidFill>
              <a:effectLst/>
              <a:latin typeface="+mn-lt"/>
              <a:ea typeface="+mn-ea"/>
              <a:cs typeface="+mn-cs"/>
            </a:rPr>
            <a:t>百万円で対前年度比較は</a:t>
          </a:r>
          <a:r>
            <a:rPr kumimoji="1" lang="en-US" altLang="ja-JP" sz="1100">
              <a:solidFill>
                <a:schemeClr val="dk1"/>
              </a:solidFill>
              <a:effectLst/>
              <a:latin typeface="+mn-lt"/>
              <a:ea typeface="+mn-ea"/>
              <a:cs typeface="+mn-cs"/>
            </a:rPr>
            <a:t>499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となっている。前年度より</a:t>
          </a:r>
          <a:r>
            <a:rPr kumimoji="1" lang="ja-JP" altLang="en-US" sz="1100">
              <a:solidFill>
                <a:schemeClr val="dk1"/>
              </a:solidFill>
              <a:effectLst/>
              <a:latin typeface="+mn-lt"/>
              <a:ea typeface="+mn-ea"/>
              <a:cs typeface="+mn-cs"/>
            </a:rPr>
            <a:t>下水道事業会計を除くすべての会計において、悪化</a:t>
          </a:r>
          <a:r>
            <a:rPr kumimoji="1" lang="ja-JP" altLang="ja-JP" sz="1100">
              <a:solidFill>
                <a:schemeClr val="dk1"/>
              </a:solidFill>
              <a:effectLst/>
              <a:latin typeface="+mn-lt"/>
              <a:ea typeface="+mn-ea"/>
              <a:cs typeface="+mn-cs"/>
            </a:rPr>
            <a:t>が見られた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、連結実質赤字比率は△</a:t>
          </a:r>
          <a:r>
            <a:rPr kumimoji="1" lang="en-US" altLang="ja-JP" sz="1100">
              <a:solidFill>
                <a:schemeClr val="dk1"/>
              </a:solidFill>
              <a:effectLst/>
              <a:latin typeface="+mn-lt"/>
              <a:ea typeface="+mn-ea"/>
              <a:cs typeface="+mn-cs"/>
            </a:rPr>
            <a:t>19.34</a:t>
          </a:r>
          <a:r>
            <a:rPr kumimoji="1" lang="ja-JP" altLang="ja-JP" sz="1100">
              <a:solidFill>
                <a:schemeClr val="dk1"/>
              </a:solidFill>
              <a:effectLst/>
              <a:latin typeface="+mn-lt"/>
              <a:ea typeface="+mn-ea"/>
              <a:cs typeface="+mn-cs"/>
            </a:rPr>
            <a:t>％と黒字であることから前年度に引き続き早期健全化基準に該当しない。</a:t>
          </a:r>
          <a:endParaRPr lang="ja-JP" altLang="ja-JP" sz="1400">
            <a:effectLst/>
          </a:endParaRPr>
        </a:p>
        <a:p>
          <a:r>
            <a:rPr kumimoji="1" lang="ja-JP" altLang="ja-JP" sz="1100">
              <a:solidFill>
                <a:schemeClr val="dk1"/>
              </a:solidFill>
              <a:effectLst/>
              <a:latin typeface="+mn-lt"/>
              <a:ea typeface="+mn-ea"/>
              <a:cs typeface="+mn-cs"/>
            </a:rPr>
            <a:t>　しかし、保険事業の高齢化の進行による介護保険給付の増嵩など、事業費が増加する要因が多く存在していることから、使用料や保険料の見直しを含め、バランスのとれた計画に基づいた事業運営が必要である。</a:t>
          </a:r>
          <a:endParaRPr lang="ja-JP" altLang="ja-JP" sz="1400">
            <a:effectLst/>
          </a:endParaRPr>
        </a:p>
        <a:p>
          <a:r>
            <a:rPr kumimoji="1" lang="ja-JP" altLang="ja-JP" sz="1100">
              <a:solidFill>
                <a:schemeClr val="dk1"/>
              </a:solidFill>
              <a:effectLst/>
              <a:latin typeface="+mn-lt"/>
              <a:ea typeface="+mn-ea"/>
              <a:cs typeface="+mn-cs"/>
            </a:rPr>
            <a:t>　また、一般会計においても合併特例措置の終了に伴い普通交付税の逓減などの影響で財政調整基金をはじめとする各種基金の活用による財政運営が求められるため、慎重な財政運営が必要である。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ヵ年平均では、前年度より</a:t>
          </a:r>
          <a:r>
            <a:rPr kumimoji="1" lang="ja-JP" altLang="en-US" sz="1100">
              <a:solidFill>
                <a:schemeClr val="dk1"/>
              </a:solidFill>
              <a:effectLst/>
              <a:latin typeface="+mn-lt"/>
              <a:ea typeface="+mn-ea"/>
              <a:cs typeface="+mn-cs"/>
            </a:rPr>
            <a:t>増減なく</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、早期健全化基準の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　分子のうち</a:t>
          </a:r>
          <a:r>
            <a:rPr kumimoji="1" lang="ja-JP" altLang="en-US" sz="1100">
              <a:solidFill>
                <a:schemeClr val="dk1"/>
              </a:solidFill>
              <a:effectLst/>
              <a:latin typeface="+mn-lt"/>
              <a:ea typeface="+mn-ea"/>
              <a:cs typeface="+mn-cs"/>
            </a:rPr>
            <a:t>退職手当債や合併特例債等の償還終了などにより元利償還金など</a:t>
          </a:r>
          <a:r>
            <a:rPr kumimoji="1" lang="ja-JP" altLang="ja-JP" sz="1100">
              <a:solidFill>
                <a:schemeClr val="dk1"/>
              </a:solidFill>
              <a:effectLst/>
              <a:latin typeface="+mn-lt"/>
              <a:ea typeface="+mn-ea"/>
              <a:cs typeface="+mn-cs"/>
            </a:rPr>
            <a:t>が減少したため、実質公債費率の分子は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となっている。一方、分母においては標準税収入額の増があるものの、普通交付税額や臨時財政対策債発行可能額の減により、減額している。</a:t>
          </a:r>
          <a:endParaRPr lang="ja-JP" altLang="ja-JP" sz="1400">
            <a:effectLst/>
          </a:endParaRPr>
        </a:p>
        <a:p>
          <a:r>
            <a:rPr kumimoji="1" lang="ja-JP" altLang="ja-JP" sz="1100">
              <a:solidFill>
                <a:schemeClr val="dk1"/>
              </a:solidFill>
              <a:effectLst/>
              <a:latin typeface="+mn-lt"/>
              <a:ea typeface="+mn-ea"/>
              <a:cs typeface="+mn-cs"/>
            </a:rPr>
            <a:t>　この結果、令和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年度における単年度実質公債費比率は対前年度約</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今後も適正な水準を維持しながら計画的な事業展開を図る必要がある。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％と前年度の</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ポイント増加したが、引き続き早期健全化基準の</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a:t>
          </a:r>
          <a:endParaRPr lang="ja-JP" altLang="ja-JP" sz="1400">
            <a:effectLst/>
          </a:endParaRPr>
        </a:p>
        <a:p>
          <a:r>
            <a:rPr kumimoji="1" lang="ja-JP" altLang="ja-JP" sz="1100">
              <a:solidFill>
                <a:schemeClr val="dk1"/>
              </a:solidFill>
              <a:effectLst/>
              <a:latin typeface="+mn-lt"/>
              <a:ea typeface="+mn-ea"/>
              <a:cs typeface="+mn-cs"/>
            </a:rPr>
            <a:t>　増加の要因としては、分母においては</a:t>
          </a:r>
          <a:r>
            <a:rPr kumimoji="1" lang="ja-JP" altLang="en-US" sz="1100">
              <a:solidFill>
                <a:schemeClr val="dk1"/>
              </a:solidFill>
              <a:effectLst/>
              <a:latin typeface="+mn-lt"/>
              <a:ea typeface="+mn-ea"/>
              <a:cs typeface="+mn-cs"/>
            </a:rPr>
            <a:t>標準税収入額の増や合併特例償還費に係る基準財政需要額の減などに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する一方、将来負担額に係る地方債残高や</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、充当可能財源等に係る充当可能基金が</a:t>
          </a:r>
          <a:r>
            <a:rPr kumimoji="1" lang="ja-JP" altLang="en-US" sz="1100">
              <a:solidFill>
                <a:schemeClr val="dk1"/>
              </a:solidFill>
              <a:effectLst/>
              <a:latin typeface="+mn-lt"/>
              <a:ea typeface="+mn-ea"/>
              <a:cs typeface="+mn-cs"/>
            </a:rPr>
            <a:t>財政調整基金や減債基金</a:t>
          </a:r>
          <a:r>
            <a:rPr kumimoji="1" lang="ja-JP" altLang="ja-JP" sz="1100">
              <a:solidFill>
                <a:schemeClr val="dk1"/>
              </a:solidFill>
              <a:effectLst/>
              <a:latin typeface="+mn-lt"/>
              <a:ea typeface="+mn-ea"/>
              <a:cs typeface="+mn-cs"/>
            </a:rPr>
            <a:t>の取崩等により減じたこと</a:t>
          </a:r>
          <a:r>
            <a:rPr kumimoji="1" lang="ja-JP" altLang="en-US" sz="1100">
              <a:solidFill>
                <a:schemeClr val="dk1"/>
              </a:solidFill>
              <a:effectLst/>
              <a:latin typeface="+mn-lt"/>
              <a:ea typeface="+mn-ea"/>
              <a:cs typeface="+mn-cs"/>
            </a:rPr>
            <a:t>から、分子においては増額したこと</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今後も地方債発行の抑制や適正な基金運営を図り、健全な財政運営に努めていく。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・財政調整基金、減債基金合わせて</a:t>
          </a:r>
          <a:r>
            <a:rPr kumimoji="1" lang="en-US" altLang="ja-JP" sz="1300">
              <a:solidFill>
                <a:schemeClr val="dk1"/>
              </a:solidFill>
              <a:effectLst/>
              <a:latin typeface="+mn-lt"/>
              <a:ea typeface="+mn-ea"/>
              <a:cs typeface="+mn-cs"/>
            </a:rPr>
            <a:t>1,583</a:t>
          </a:r>
          <a:r>
            <a:rPr kumimoji="1" lang="ja-JP" altLang="ja-JP" sz="1300">
              <a:solidFill>
                <a:schemeClr val="dk1"/>
              </a:solidFill>
              <a:effectLst/>
              <a:latin typeface="+mn-lt"/>
              <a:ea typeface="+mn-ea"/>
              <a:cs typeface="+mn-cs"/>
            </a:rPr>
            <a:t>百万円を取り崩す一方、昨年度の決算剰余金の</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の積立を行うとともに、特定目的基金においては、地域振興基金、</a:t>
          </a:r>
          <a:r>
            <a:rPr kumimoji="1" lang="ja-JP" altLang="en-US" sz="1300">
              <a:solidFill>
                <a:schemeClr val="dk1"/>
              </a:solidFill>
              <a:effectLst/>
              <a:latin typeface="+mn-lt"/>
              <a:ea typeface="+mn-ea"/>
              <a:cs typeface="+mn-cs"/>
            </a:rPr>
            <a:t>公共施設整備基金</a:t>
          </a:r>
          <a:r>
            <a:rPr kumimoji="1" lang="ja-JP" altLang="ja-JP" sz="1300">
              <a:solidFill>
                <a:schemeClr val="dk1"/>
              </a:solidFill>
              <a:effectLst/>
              <a:latin typeface="+mn-lt"/>
              <a:ea typeface="+mn-ea"/>
              <a:cs typeface="+mn-cs"/>
            </a:rPr>
            <a:t>などの取り崩しにより、企業誘致支援費や学校教育支援教員等配置事業、</a:t>
          </a:r>
          <a:r>
            <a:rPr kumimoji="1" lang="ja-JP" altLang="en-US" sz="1300">
              <a:solidFill>
                <a:schemeClr val="dk1"/>
              </a:solidFill>
              <a:effectLst/>
              <a:latin typeface="+mn-lt"/>
              <a:ea typeface="+mn-ea"/>
              <a:cs typeface="+mn-cs"/>
            </a:rPr>
            <a:t>西部中学校長寿命化改修事業</a:t>
          </a:r>
          <a:r>
            <a:rPr kumimoji="1" lang="ja-JP" altLang="ja-JP" sz="1300">
              <a:solidFill>
                <a:schemeClr val="dk1"/>
              </a:solidFill>
              <a:effectLst/>
              <a:latin typeface="+mn-lt"/>
              <a:ea typeface="+mn-ea"/>
              <a:cs typeface="+mn-cs"/>
            </a:rPr>
            <a:t>などの財源確保を行い、基金現在高は</a:t>
          </a:r>
          <a:r>
            <a:rPr kumimoji="1" lang="en-US" altLang="ja-JP" sz="1300">
              <a:solidFill>
                <a:schemeClr val="dk1"/>
              </a:solidFill>
              <a:effectLst/>
              <a:latin typeface="+mn-lt"/>
              <a:ea typeface="+mn-ea"/>
              <a:cs typeface="+mn-cs"/>
            </a:rPr>
            <a:t>605</a:t>
          </a:r>
          <a:r>
            <a:rPr kumimoji="1" lang="ja-JP" altLang="ja-JP" sz="1300">
              <a:solidFill>
                <a:schemeClr val="dk1"/>
              </a:solidFill>
              <a:effectLst/>
              <a:latin typeface="+mn-lt"/>
              <a:ea typeface="+mn-ea"/>
              <a:cs typeface="+mn-cs"/>
            </a:rPr>
            <a:t>百万円の減少となっている。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国営緊急農地再編整備事業や広域ごみ施設建設の大型事業が控えていることから特定目的基金を中心に減少していく見込みである。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・地域振興基金（合併特例債）：市民の連携の強化及び地域振興を図る</a:t>
          </a:r>
          <a:endParaRPr lang="ja-JP" altLang="ja-JP" sz="1300">
            <a:effectLst/>
          </a:endParaRPr>
        </a:p>
        <a:p>
          <a:r>
            <a:rPr kumimoji="1" lang="ja-JP" altLang="ja-JP" sz="1300">
              <a:solidFill>
                <a:schemeClr val="dk1"/>
              </a:solidFill>
              <a:effectLst/>
              <a:latin typeface="+mn-lt"/>
              <a:ea typeface="+mn-ea"/>
              <a:cs typeface="+mn-cs"/>
            </a:rPr>
            <a:t>・公共施設整備基金：宇佐市の公共施設を整備する</a:t>
          </a:r>
          <a:endParaRPr lang="ja-JP" altLang="ja-JP" sz="1300">
            <a:effectLst/>
          </a:endParaRPr>
        </a:p>
        <a:p>
          <a:r>
            <a:rPr kumimoji="1" lang="ja-JP" altLang="ja-JP" sz="1300">
              <a:solidFill>
                <a:schemeClr val="dk1"/>
              </a:solidFill>
              <a:effectLst/>
              <a:latin typeface="+mn-lt"/>
              <a:ea typeface="+mn-ea"/>
              <a:cs typeface="+mn-cs"/>
            </a:rPr>
            <a:t>・廃棄物処理施設整備負担金基金：大分県ごみ処理広域化計画に基づき、廃棄物処理施設の新設、改造事業等に伴う負担金の確保と円滑な執行を図る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ea"/>
              <a:ea typeface="+mn-ea"/>
              <a:cs typeface="+mn-cs"/>
            </a:rPr>
            <a:t>・地域振興基金（合併特例債）：企業誘致支援費や学校教育支援教員等配置事業等の事業に充当し</a:t>
          </a:r>
          <a:r>
            <a:rPr kumimoji="1" lang="ja-JP" altLang="en-US" sz="1300">
              <a:solidFill>
                <a:schemeClr val="dk1"/>
              </a:solidFill>
              <a:effectLst/>
              <a:latin typeface="+mn-ea"/>
              <a:ea typeface="+mn-ea"/>
              <a:cs typeface="+mn-cs"/>
            </a:rPr>
            <a:t>たものの</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土地売払収入などの積立たことから</a:t>
          </a:r>
          <a:r>
            <a:rPr kumimoji="1" lang="ja-JP" altLang="ja-JP" sz="1300">
              <a:solidFill>
                <a:schemeClr val="dk1"/>
              </a:solidFill>
              <a:effectLst/>
              <a:latin typeface="+mn-ea"/>
              <a:ea typeface="+mn-ea"/>
              <a:cs typeface="+mn-cs"/>
            </a:rPr>
            <a:t>前年度比較で</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百万円減少した</a:t>
          </a:r>
          <a:endParaRPr lang="ja-JP" altLang="ja-JP" sz="1300">
            <a:effectLst/>
            <a:latin typeface="+mn-ea"/>
            <a:ea typeface="+mn-ea"/>
          </a:endParaRPr>
        </a:p>
        <a:p>
          <a:r>
            <a:rPr kumimoji="1" lang="ja-JP" altLang="en-US" sz="1300">
              <a:solidFill>
                <a:schemeClr val="dk1"/>
              </a:solidFill>
              <a:effectLst/>
              <a:latin typeface="+mn-ea"/>
              <a:ea typeface="+mn-ea"/>
              <a:cs typeface="+mn-cs"/>
            </a:rPr>
            <a:t>・公共施設整備基金：</a:t>
          </a:r>
          <a:r>
            <a:rPr kumimoji="1" lang="ja-JP" altLang="ja-JP" sz="1300">
              <a:solidFill>
                <a:schemeClr val="dk1"/>
              </a:solidFill>
              <a:effectLst/>
              <a:latin typeface="+mn-lt"/>
              <a:ea typeface="+mn-ea"/>
              <a:cs typeface="+mn-cs"/>
            </a:rPr>
            <a:t>西部中学校長寿命化改修事業など</a:t>
          </a:r>
          <a:r>
            <a:rPr kumimoji="1" lang="ja-JP" altLang="en-US" sz="1300">
              <a:solidFill>
                <a:schemeClr val="dk1"/>
              </a:solidFill>
              <a:effectLst/>
              <a:latin typeface="+mn-lt"/>
              <a:ea typeface="+mn-ea"/>
              <a:cs typeface="+mn-cs"/>
            </a:rPr>
            <a:t>事業に充当し、前年度比較で</a:t>
          </a:r>
          <a:r>
            <a:rPr kumimoji="1" lang="en-US" altLang="ja-JP" sz="1300">
              <a:solidFill>
                <a:schemeClr val="dk1"/>
              </a:solidFill>
              <a:effectLst/>
              <a:latin typeface="+mn-lt"/>
              <a:ea typeface="+mn-ea"/>
              <a:cs typeface="+mn-cs"/>
            </a:rPr>
            <a:t>67</a:t>
          </a:r>
          <a:r>
            <a:rPr kumimoji="1" lang="ja-JP" altLang="en-US" sz="130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・公共施設整備基金：国営緊急農地再編整備事業の完了に伴う市負担金の支払いが控えており、取崩しが行われる予定。</a:t>
          </a:r>
          <a:endParaRPr lang="ja-JP" altLang="ja-JP" sz="1300">
            <a:effectLst/>
          </a:endParaRPr>
        </a:p>
        <a:p>
          <a:r>
            <a:rPr kumimoji="1" lang="ja-JP" altLang="ja-JP" sz="1300">
              <a:solidFill>
                <a:schemeClr val="dk1"/>
              </a:solidFill>
              <a:effectLst/>
              <a:latin typeface="+mn-lt"/>
              <a:ea typeface="+mn-ea"/>
              <a:cs typeface="+mn-cs"/>
            </a:rPr>
            <a:t>・廃棄物処理施設整備負担金基金：広域ごみ処理施設の建設が本格化に伴い、大きく取崩しを行う予定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の積立を行ったが、普通交付税の減少等の影響により取り崩し額が積立額を上回り、</a:t>
          </a:r>
          <a:r>
            <a:rPr kumimoji="1" lang="en-US" altLang="ja-JP" sz="1300">
              <a:solidFill>
                <a:schemeClr val="dk1"/>
              </a:solidFill>
              <a:effectLst/>
              <a:latin typeface="+mn-lt"/>
              <a:ea typeface="+mn-ea"/>
              <a:cs typeface="+mn-cs"/>
            </a:rPr>
            <a:t>219</a:t>
          </a:r>
          <a:r>
            <a:rPr kumimoji="1" lang="ja-JP" altLang="ja-JP" sz="1300">
              <a:solidFill>
                <a:schemeClr val="dk1"/>
              </a:solidFill>
              <a:effectLst/>
              <a:latin typeface="+mn-lt"/>
              <a:ea typeface="+mn-ea"/>
              <a:cs typeface="+mn-cs"/>
            </a:rPr>
            <a:t>百万円の減少となった。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今後も基金残高の減少が予測されるが、災害等の臨時的な歳出への備えのため、基金の計画的な取り崩しを行う。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の積立を行ったが、</a:t>
          </a:r>
          <a:r>
            <a:rPr kumimoji="1" lang="ja-JP" altLang="en-US" sz="1300">
              <a:solidFill>
                <a:schemeClr val="dk1"/>
              </a:solidFill>
              <a:effectLst/>
              <a:latin typeface="+mn-lt"/>
              <a:ea typeface="+mn-ea"/>
              <a:cs typeface="+mn-cs"/>
            </a:rPr>
            <a:t>合併特例</a:t>
          </a:r>
          <a:r>
            <a:rPr kumimoji="1" lang="ja-JP" altLang="ja-JP" sz="1300">
              <a:solidFill>
                <a:schemeClr val="dk1"/>
              </a:solidFill>
              <a:effectLst/>
              <a:latin typeface="+mn-lt"/>
              <a:ea typeface="+mn-ea"/>
              <a:cs typeface="+mn-cs"/>
            </a:rPr>
            <a:t>事業債等の地方債元金の償還に伴い、取り崩しを行ったことにより前年度比較で</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百万円の減少となった。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・西部中学校長寿命化改修事業や広域ごみ処理施設建設に伴う負担金に対する借入により償還額の増加が見込まれるため基金残高は減少していく見込みである。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36238042</v>
      </c>
      <c r="BO4" s="436"/>
      <c r="BP4" s="436"/>
      <c r="BQ4" s="436"/>
      <c r="BR4" s="436"/>
      <c r="BS4" s="436"/>
      <c r="BT4" s="436"/>
      <c r="BU4" s="437"/>
      <c r="BV4" s="435">
        <v>34824617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10</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34817659</v>
      </c>
      <c r="BO5" s="407"/>
      <c r="BP5" s="407"/>
      <c r="BQ5" s="407"/>
      <c r="BR5" s="407"/>
      <c r="BS5" s="407"/>
      <c r="BT5" s="407"/>
      <c r="BU5" s="408"/>
      <c r="BV5" s="406">
        <v>32772574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96.8</v>
      </c>
      <c r="CU5" s="404"/>
      <c r="CV5" s="404"/>
      <c r="CW5" s="404"/>
      <c r="CX5" s="404"/>
      <c r="CY5" s="404"/>
      <c r="CZ5" s="404"/>
      <c r="DA5" s="405"/>
      <c r="DB5" s="403">
        <v>94.7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1420383</v>
      </c>
      <c r="BO6" s="407"/>
      <c r="BP6" s="407"/>
      <c r="BQ6" s="407"/>
      <c r="BR6" s="407"/>
      <c r="BS6" s="407"/>
      <c r="BT6" s="407"/>
      <c r="BU6" s="408"/>
      <c r="BV6" s="406">
        <v>2052043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97.4</v>
      </c>
      <c r="CU6" s="550"/>
      <c r="CV6" s="550"/>
      <c r="CW6" s="550"/>
      <c r="CX6" s="550"/>
      <c r="CY6" s="550"/>
      <c r="CZ6" s="550"/>
      <c r="DA6" s="551"/>
      <c r="DB6" s="549">
        <v>95.9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160802</v>
      </c>
      <c r="BO7" s="407"/>
      <c r="BP7" s="407"/>
      <c r="BQ7" s="407"/>
      <c r="BR7" s="407"/>
      <c r="BS7" s="407"/>
      <c r="BT7" s="407"/>
      <c r="BU7" s="408"/>
      <c r="BV7" s="406">
        <v>410180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16424362</v>
      </c>
      <c r="CU7" s="407"/>
      <c r="CV7" s="407"/>
      <c r="CW7" s="407"/>
      <c r="CX7" s="407"/>
      <c r="CY7" s="407"/>
      <c r="CZ7" s="407"/>
      <c r="DA7" s="408"/>
      <c r="DB7" s="406">
        <v>16370375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1259581</v>
      </c>
      <c r="BO8" s="407"/>
      <c r="BP8" s="407"/>
      <c r="BQ8" s="407"/>
      <c r="BR8" s="407"/>
      <c r="BS8" s="407"/>
      <c r="BT8" s="407"/>
      <c r="BU8" s="408"/>
      <c r="BV8" s="406">
        <v>1641863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0.42</v>
      </c>
      <c r="CU8" s="510"/>
      <c r="CV8" s="510"/>
      <c r="CW8" s="510"/>
      <c r="CX8" s="510"/>
      <c r="CY8" s="510"/>
      <c r="CZ8" s="510"/>
      <c r="DA8" s="511"/>
      <c r="DB8" s="509">
        <v>0.42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52771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-382282</v>
      </c>
      <c r="BO9" s="407"/>
      <c r="BP9" s="407"/>
      <c r="BQ9" s="407"/>
      <c r="BR9" s="407"/>
      <c r="BS9" s="407"/>
      <c r="BT9" s="407"/>
      <c r="BU9" s="408"/>
      <c r="BV9" s="406">
        <v>256570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12.7</v>
      </c>
      <c r="CU9" s="404"/>
      <c r="CV9" s="404"/>
      <c r="CW9" s="404"/>
      <c r="CX9" s="404"/>
      <c r="CY9" s="404"/>
      <c r="CZ9" s="404"/>
      <c r="DA9" s="405"/>
      <c r="DB9" s="403">
        <v>13.7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56258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12973</v>
      </c>
      <c r="BO10" s="407"/>
      <c r="BP10" s="407"/>
      <c r="BQ10" s="407"/>
      <c r="BR10" s="407"/>
      <c r="BS10" s="407"/>
      <c r="BT10" s="407"/>
      <c r="BU10" s="408"/>
      <c r="BV10" s="406">
        <v>13410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7734</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52745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782614</v>
      </c>
      <c r="BO12" s="407"/>
      <c r="BP12" s="407"/>
      <c r="BQ12" s="407"/>
      <c r="BR12" s="407"/>
      <c r="BS12" s="407"/>
      <c r="BT12" s="407"/>
      <c r="BU12" s="408"/>
      <c r="BV12" s="406">
        <v>860208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51641</v>
      </c>
      <c r="S13" s="494"/>
      <c r="T13" s="494"/>
      <c r="U13" s="494"/>
      <c r="V13" s="495"/>
      <c r="W13" s="496" t="s">
        <v>131</v>
      </c>
      <c r="X13" s="392"/>
      <c r="Y13" s="392"/>
      <c r="Z13" s="392"/>
      <c r="AA13" s="392"/>
      <c r="AB13" s="393"/>
      <c r="AC13" s="359">
        <v>2231</v>
      </c>
      <c r="AD13" s="360"/>
      <c r="AE13" s="360"/>
      <c r="AF13" s="360"/>
      <c r="AG13" s="361"/>
      <c r="AH13" s="359">
        <v>2891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-1151923</v>
      </c>
      <c r="BO13" s="407"/>
      <c r="BP13" s="407"/>
      <c r="BQ13" s="407"/>
      <c r="BR13" s="407"/>
      <c r="BS13" s="407"/>
      <c r="BT13" s="407"/>
      <c r="BU13" s="408"/>
      <c r="BV13" s="406">
        <v>-582494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6.9</v>
      </c>
      <c r="CU13" s="404"/>
      <c r="CV13" s="404"/>
      <c r="CW13" s="404"/>
      <c r="CX13" s="404"/>
      <c r="CY13" s="404"/>
      <c r="CZ13" s="404"/>
      <c r="DA13" s="405"/>
      <c r="DB13" s="403">
        <v>6.9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53395</v>
      </c>
      <c r="S14" s="494"/>
      <c r="T14" s="494"/>
      <c r="U14" s="494"/>
      <c r="V14" s="495"/>
      <c r="W14" s="497"/>
      <c r="X14" s="395"/>
      <c r="Y14" s="395"/>
      <c r="Z14" s="395"/>
      <c r="AA14" s="395"/>
      <c r="AB14" s="396"/>
      <c r="AC14" s="486">
        <v>9.5</v>
      </c>
      <c r="AD14" s="487"/>
      <c r="AE14" s="487"/>
      <c r="AF14" s="487"/>
      <c r="AG14" s="488"/>
      <c r="AH14" s="486">
        <v>11.2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20.7</v>
      </c>
      <c r="CU14" s="504"/>
      <c r="CV14" s="504"/>
      <c r="CW14" s="504"/>
      <c r="CX14" s="504"/>
      <c r="CY14" s="504"/>
      <c r="CZ14" s="504"/>
      <c r="DA14" s="505"/>
      <c r="DB14" s="503">
        <v>13.3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52515</v>
      </c>
      <c r="S15" s="494"/>
      <c r="T15" s="494"/>
      <c r="U15" s="494"/>
      <c r="V15" s="495"/>
      <c r="W15" s="496" t="s">
        <v>137</v>
      </c>
      <c r="X15" s="392"/>
      <c r="Y15" s="392"/>
      <c r="Z15" s="392"/>
      <c r="AA15" s="392"/>
      <c r="AB15" s="393"/>
      <c r="AC15" s="359">
        <v>7193</v>
      </c>
      <c r="AD15" s="360"/>
      <c r="AE15" s="360"/>
      <c r="AF15" s="360"/>
      <c r="AG15" s="361"/>
      <c r="AH15" s="359">
        <v>7793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6330569</v>
      </c>
      <c r="BO15" s="436"/>
      <c r="BP15" s="436"/>
      <c r="BQ15" s="436"/>
      <c r="BR15" s="436"/>
      <c r="BS15" s="436"/>
      <c r="BT15" s="436"/>
      <c r="BU15" s="437"/>
      <c r="BV15" s="435">
        <v>6104081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30.7</v>
      </c>
      <c r="AD16" s="487"/>
      <c r="AE16" s="487"/>
      <c r="AF16" s="487"/>
      <c r="AG16" s="488"/>
      <c r="AH16" s="486">
        <v>30.2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14730500</v>
      </c>
      <c r="BO16" s="407"/>
      <c r="BP16" s="407"/>
      <c r="BQ16" s="407"/>
      <c r="BR16" s="407"/>
      <c r="BS16" s="407"/>
      <c r="BT16" s="407"/>
      <c r="BU16" s="408"/>
      <c r="BV16" s="406">
        <v>14600281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13980</v>
      </c>
      <c r="AD17" s="360"/>
      <c r="AE17" s="360"/>
      <c r="AF17" s="360"/>
      <c r="AG17" s="361"/>
      <c r="AH17" s="359">
        <v>15082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7930304</v>
      </c>
      <c r="BO17" s="407"/>
      <c r="BP17" s="407"/>
      <c r="BQ17" s="407"/>
      <c r="BR17" s="407"/>
      <c r="BS17" s="407"/>
      <c r="BT17" s="407"/>
      <c r="BU17" s="408"/>
      <c r="BV17" s="406">
        <v>7661170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439.05</v>
      </c>
      <c r="M18" s="459"/>
      <c r="N18" s="459"/>
      <c r="O18" s="459"/>
      <c r="P18" s="459"/>
      <c r="Q18" s="459"/>
      <c r="R18" s="460"/>
      <c r="S18" s="460"/>
      <c r="T18" s="460"/>
      <c r="U18" s="460"/>
      <c r="V18" s="461"/>
      <c r="W18" s="477"/>
      <c r="X18" s="478"/>
      <c r="Y18" s="478"/>
      <c r="Z18" s="478"/>
      <c r="AA18" s="478"/>
      <c r="AB18" s="502"/>
      <c r="AC18" s="376">
        <v>59.7</v>
      </c>
      <c r="AD18" s="377"/>
      <c r="AE18" s="377"/>
      <c r="AF18" s="377"/>
      <c r="AG18" s="462"/>
      <c r="AH18" s="376">
        <v>58.5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16115626</v>
      </c>
      <c r="BO18" s="407"/>
      <c r="BP18" s="407"/>
      <c r="BQ18" s="407"/>
      <c r="BR18" s="407"/>
      <c r="BS18" s="407"/>
      <c r="BT18" s="407"/>
      <c r="BU18" s="408"/>
      <c r="BV18" s="406">
        <v>15781218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22159229</v>
      </c>
      <c r="BO19" s="407"/>
      <c r="BP19" s="407"/>
      <c r="BQ19" s="407"/>
      <c r="BR19" s="407"/>
      <c r="BS19" s="407"/>
      <c r="BT19" s="407"/>
      <c r="BU19" s="408"/>
      <c r="BV19" s="406">
        <v>21733109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21984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28253590</v>
      </c>
      <c r="BO22" s="436"/>
      <c r="BP22" s="436"/>
      <c r="BQ22" s="436"/>
      <c r="BR22" s="436"/>
      <c r="BS22" s="436"/>
      <c r="BT22" s="436"/>
      <c r="BU22" s="437"/>
      <c r="BV22" s="435">
        <v>28041597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18688439</v>
      </c>
      <c r="BO23" s="407"/>
      <c r="BP23" s="407"/>
      <c r="BQ23" s="407"/>
      <c r="BR23" s="407"/>
      <c r="BS23" s="407"/>
      <c r="BT23" s="407"/>
      <c r="BU23" s="408"/>
      <c r="BV23" s="406">
        <v>17665822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8100</v>
      </c>
      <c r="R24" s="360"/>
      <c r="S24" s="360"/>
      <c r="T24" s="360"/>
      <c r="U24" s="360"/>
      <c r="V24" s="361"/>
      <c r="W24" s="449"/>
      <c r="X24" s="386"/>
      <c r="Y24" s="387"/>
      <c r="Z24" s="362" t="s">
        <v>162</v>
      </c>
      <c r="AA24" s="363"/>
      <c r="AB24" s="363"/>
      <c r="AC24" s="363"/>
      <c r="AD24" s="363"/>
      <c r="AE24" s="363"/>
      <c r="AF24" s="363"/>
      <c r="AG24" s="364"/>
      <c r="AH24" s="359">
        <v>593</v>
      </c>
      <c r="AI24" s="360"/>
      <c r="AJ24" s="360"/>
      <c r="AK24" s="360"/>
      <c r="AL24" s="361"/>
      <c r="AM24" s="359">
        <v>1910646</v>
      </c>
      <c r="AN24" s="360"/>
      <c r="AO24" s="360"/>
      <c r="AP24" s="360"/>
      <c r="AQ24" s="360"/>
      <c r="AR24" s="361"/>
      <c r="AS24" s="359">
        <v>3222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19841788</v>
      </c>
      <c r="BO24" s="407"/>
      <c r="BP24" s="407"/>
      <c r="BQ24" s="407"/>
      <c r="BR24" s="407"/>
      <c r="BS24" s="407"/>
      <c r="BT24" s="407"/>
      <c r="BU24" s="408"/>
      <c r="BV24" s="406">
        <v>18753108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6500</v>
      </c>
      <c r="R25" s="360"/>
      <c r="S25" s="360"/>
      <c r="T25" s="360"/>
      <c r="U25" s="360"/>
      <c r="V25" s="361"/>
      <c r="W25" s="449"/>
      <c r="X25" s="386"/>
      <c r="Y25" s="387"/>
      <c r="Z25" s="362" t="s">
        <v>165</v>
      </c>
      <c r="AA25" s="363"/>
      <c r="AB25" s="363"/>
      <c r="AC25" s="363"/>
      <c r="AD25" s="363"/>
      <c r="AE25" s="363"/>
      <c r="AF25" s="363"/>
      <c r="AG25" s="364"/>
      <c r="AH25" s="359">
        <v>91</v>
      </c>
      <c r="AI25" s="360"/>
      <c r="AJ25" s="360"/>
      <c r="AK25" s="360"/>
      <c r="AL25" s="361"/>
      <c r="AM25" s="359">
        <v>283465</v>
      </c>
      <c r="AN25" s="360"/>
      <c r="AO25" s="360"/>
      <c r="AP25" s="360"/>
      <c r="AQ25" s="360"/>
      <c r="AR25" s="361"/>
      <c r="AS25" s="359">
        <v>3115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6029215</v>
      </c>
      <c r="BO25" s="436"/>
      <c r="BP25" s="436"/>
      <c r="BQ25" s="436"/>
      <c r="BR25" s="436"/>
      <c r="BS25" s="436"/>
      <c r="BT25" s="436"/>
      <c r="BU25" s="437"/>
      <c r="BV25" s="435">
        <v>5257136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5600</v>
      </c>
      <c r="R26" s="360"/>
      <c r="S26" s="360"/>
      <c r="T26" s="360"/>
      <c r="U26" s="360"/>
      <c r="V26" s="361"/>
      <c r="W26" s="449"/>
      <c r="X26" s="386"/>
      <c r="Y26" s="387"/>
      <c r="Z26" s="362" t="s">
        <v>168</v>
      </c>
      <c r="AA26" s="417"/>
      <c r="AB26" s="417"/>
      <c r="AC26" s="417"/>
      <c r="AD26" s="417"/>
      <c r="AE26" s="417"/>
      <c r="AF26" s="417"/>
      <c r="AG26" s="418"/>
      <c r="AH26" s="359">
        <v>32</v>
      </c>
      <c r="AI26" s="360"/>
      <c r="AJ26" s="360"/>
      <c r="AK26" s="360"/>
      <c r="AL26" s="361"/>
      <c r="AM26" s="359">
        <v>112896</v>
      </c>
      <c r="AN26" s="360"/>
      <c r="AO26" s="360"/>
      <c r="AP26" s="360"/>
      <c r="AQ26" s="360"/>
      <c r="AR26" s="361"/>
      <c r="AS26" s="359">
        <v>3528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4150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18990</v>
      </c>
      <c r="AN27" s="360"/>
      <c r="AO27" s="360"/>
      <c r="AP27" s="360"/>
      <c r="AQ27" s="360"/>
      <c r="AR27" s="361"/>
      <c r="AS27" s="359">
        <v>3798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366933</v>
      </c>
      <c r="BO27" s="441"/>
      <c r="BP27" s="441"/>
      <c r="BQ27" s="441"/>
      <c r="BR27" s="441"/>
      <c r="BS27" s="441"/>
      <c r="BT27" s="441"/>
      <c r="BU27" s="442"/>
      <c r="BV27" s="440">
        <v>366902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3750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3107793</v>
      </c>
      <c r="BO28" s="436"/>
      <c r="BP28" s="436"/>
      <c r="BQ28" s="436"/>
      <c r="BR28" s="436"/>
      <c r="BS28" s="436"/>
      <c r="BT28" s="436"/>
      <c r="BU28" s="437"/>
      <c r="BV28" s="435">
        <v>3327434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21</v>
      </c>
      <c r="M29" s="360"/>
      <c r="N29" s="360"/>
      <c r="O29" s="360"/>
      <c r="P29" s="361"/>
      <c r="Q29" s="359">
        <v>3550</v>
      </c>
      <c r="R29" s="360"/>
      <c r="S29" s="360"/>
      <c r="T29" s="360"/>
      <c r="U29" s="360"/>
      <c r="V29" s="361"/>
      <c r="W29" s="450"/>
      <c r="X29" s="451"/>
      <c r="Y29" s="452"/>
      <c r="Z29" s="362" t="s">
        <v>177</v>
      </c>
      <c r="AA29" s="363"/>
      <c r="AB29" s="363"/>
      <c r="AC29" s="363"/>
      <c r="AD29" s="363"/>
      <c r="AE29" s="363"/>
      <c r="AF29" s="363"/>
      <c r="AG29" s="364"/>
      <c r="AH29" s="359">
        <v>598</v>
      </c>
      <c r="AI29" s="360"/>
      <c r="AJ29" s="360"/>
      <c r="AK29" s="360"/>
      <c r="AL29" s="361"/>
      <c r="AM29" s="359">
        <v>1929636</v>
      </c>
      <c r="AN29" s="360"/>
      <c r="AO29" s="360"/>
      <c r="AP29" s="360"/>
      <c r="AQ29" s="360"/>
      <c r="AR29" s="361"/>
      <c r="AS29" s="359">
        <v>3227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1642420</v>
      </c>
      <c r="BO29" s="407"/>
      <c r="BP29" s="407"/>
      <c r="BQ29" s="407"/>
      <c r="BR29" s="407"/>
      <c r="BS29" s="407"/>
      <c r="BT29" s="407"/>
      <c r="BU29" s="408"/>
      <c r="BV29" s="406">
        <v>1814189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6303156</v>
      </c>
      <c r="BO30" s="441"/>
      <c r="BP30" s="441"/>
      <c r="BQ30" s="441"/>
      <c r="BR30" s="441"/>
      <c r="BS30" s="441"/>
      <c r="BT30" s="441"/>
      <c r="BU30" s="442"/>
      <c r="BV30" s="440">
        <v>6515930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大分県消防補償等組合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宇佐市土地開発公社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大分県交通災害共済組合（交通災害共済事業会計）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あじむ農業公社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大分県市町村会館管理組合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朝霧の庄</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大分県後期高齢者医療広域連合（普通会計）</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宇佐八幡駐車場</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大分県後期高齢者医療広域連合（後期高齢者医療事業会計）</v>
      </c>
      <c r="BZ38" s="355"/>
      <c r="CA38" s="355"/>
      <c r="CB38" s="355"/>
      <c r="CC38" s="355"/>
      <c r="CD38" s="355"/>
      <c r="CE38" s="355"/>
      <c r="CF38" s="355"/>
      <c r="CG38" s="355"/>
      <c r="CH38" s="355"/>
      <c r="CI38" s="355"/>
      <c r="CJ38" s="355"/>
      <c r="CK38" s="355"/>
      <c r="CL38" s="355"/>
      <c r="CM38" s="355"/>
      <c r="CN38" s="175"/>
      <c r="CO38" s="354">
        <f t="shared" si="3"/>
        <v>17</v>
      </c>
      <c r="CP38" s="354"/>
      <c r="CQ38" s="355" t="str">
        <f>IF('各会計、関係団体の財政状況及び健全化判断比率'!BS11="","",'各会計、関係団体の財政状況及び健全化判断比率'!BS11)</f>
        <v>グリーンパークホテルうさ</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宇佐・高田・国東広域事務組合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8HxMxms+euxsulOfvd0NEFdFkSJj8M+7jbMaVNYsPbtes2L71rCswCUWr6GBApuMZndNAITKkZ99MZQ2XYSSUA==" saltValue="xUDtmsfkSJDDzkXiMoRS0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6329273</v>
      </c>
      <c r="S5" s="664"/>
      <c r="T5" s="664"/>
      <c r="U5" s="664"/>
      <c r="V5" s="664"/>
      <c r="W5" s="664"/>
      <c r="X5" s="664"/>
      <c r="Y5" s="689"/>
      <c r="Z5" s="702">
        <v>17.5</v>
      </c>
      <c r="AA5" s="702"/>
      <c r="AB5" s="702"/>
      <c r="AC5" s="702"/>
      <c r="AD5" s="703">
        <v>6186598</v>
      </c>
      <c r="AE5" s="703"/>
      <c r="AF5" s="703"/>
      <c r="AG5" s="703"/>
      <c r="AH5" s="703"/>
      <c r="AI5" s="703"/>
      <c r="AJ5" s="703"/>
      <c r="AK5" s="703"/>
      <c r="AL5" s="690">
        <v>37.4</v>
      </c>
      <c r="AM5" s="672"/>
      <c r="AN5" s="672"/>
      <c r="AO5" s="691"/>
      <c r="AP5" s="666" t="s">
        <v>216</v>
      </c>
      <c r="AQ5" s="667"/>
      <c r="AR5" s="667"/>
      <c r="AS5" s="667"/>
      <c r="AT5" s="667"/>
      <c r="AU5" s="667"/>
      <c r="AV5" s="667"/>
      <c r="AW5" s="667"/>
      <c r="AX5" s="667"/>
      <c r="AY5" s="667"/>
      <c r="AZ5" s="667"/>
      <c r="BA5" s="667"/>
      <c r="BB5" s="667"/>
      <c r="BC5" s="667"/>
      <c r="BD5" s="667"/>
      <c r="BE5" s="667"/>
      <c r="BF5" s="668"/>
      <c r="BG5" s="608">
        <v>6186598</v>
      </c>
      <c r="BH5" s="609"/>
      <c r="BI5" s="609"/>
      <c r="BJ5" s="609"/>
      <c r="BK5" s="609"/>
      <c r="BL5" s="609"/>
      <c r="BM5" s="609"/>
      <c r="BN5" s="610"/>
      <c r="BO5" s="646">
        <v>97.7</v>
      </c>
      <c r="BP5" s="646"/>
      <c r="BQ5" s="646"/>
      <c r="BR5" s="646"/>
      <c r="BS5" s="647">
        <v>93468</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339136</v>
      </c>
      <c r="S6" s="609"/>
      <c r="T6" s="609"/>
      <c r="U6" s="609"/>
      <c r="V6" s="609"/>
      <c r="W6" s="609"/>
      <c r="X6" s="609"/>
      <c r="Y6" s="610"/>
      <c r="Z6" s="646">
        <v>0.9</v>
      </c>
      <c r="AA6" s="646"/>
      <c r="AB6" s="646"/>
      <c r="AC6" s="646"/>
      <c r="AD6" s="647">
        <v>339136</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6186598</v>
      </c>
      <c r="BH6" s="609"/>
      <c r="BI6" s="609"/>
      <c r="BJ6" s="609"/>
      <c r="BK6" s="609"/>
      <c r="BL6" s="609"/>
      <c r="BM6" s="609"/>
      <c r="BN6" s="610"/>
      <c r="BO6" s="646">
        <v>97.7</v>
      </c>
      <c r="BP6" s="646"/>
      <c r="BQ6" s="646"/>
      <c r="BR6" s="646"/>
      <c r="BS6" s="647">
        <v>93468</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206482</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206482</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1811</v>
      </c>
      <c r="S7" s="609"/>
      <c r="T7" s="609"/>
      <c r="U7" s="609"/>
      <c r="V7" s="609"/>
      <c r="W7" s="609"/>
      <c r="X7" s="609"/>
      <c r="Y7" s="610"/>
      <c r="Z7" s="646">
        <v>0</v>
      </c>
      <c r="AA7" s="646"/>
      <c r="AB7" s="646"/>
      <c r="AC7" s="646"/>
      <c r="AD7" s="647">
        <v>1811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2660292</v>
      </c>
      <c r="BH7" s="609"/>
      <c r="BI7" s="609"/>
      <c r="BJ7" s="609"/>
      <c r="BK7" s="609"/>
      <c r="BL7" s="609"/>
      <c r="BM7" s="609"/>
      <c r="BN7" s="610"/>
      <c r="BO7" s="646">
        <v>42</v>
      </c>
      <c r="BP7" s="646"/>
      <c r="BQ7" s="646"/>
      <c r="BR7" s="646"/>
      <c r="BS7" s="647">
        <v>93468</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3868694</v>
      </c>
      <c r="CS7" s="609"/>
      <c r="CT7" s="609"/>
      <c r="CU7" s="609"/>
      <c r="CV7" s="609"/>
      <c r="CW7" s="609"/>
      <c r="CX7" s="609"/>
      <c r="CY7" s="610"/>
      <c r="CZ7" s="646">
        <v>11.1</v>
      </c>
      <c r="DA7" s="646"/>
      <c r="DB7" s="646"/>
      <c r="DC7" s="646"/>
      <c r="DD7" s="614">
        <v>121567</v>
      </c>
      <c r="DE7" s="609"/>
      <c r="DF7" s="609"/>
      <c r="DG7" s="609"/>
      <c r="DH7" s="609"/>
      <c r="DI7" s="609"/>
      <c r="DJ7" s="609"/>
      <c r="DK7" s="609"/>
      <c r="DL7" s="609"/>
      <c r="DM7" s="609"/>
      <c r="DN7" s="609"/>
      <c r="DO7" s="609"/>
      <c r="DP7" s="610"/>
      <c r="DQ7" s="614">
        <v>3026640</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24399</v>
      </c>
      <c r="S8" s="609"/>
      <c r="T8" s="609"/>
      <c r="U8" s="609"/>
      <c r="V8" s="609"/>
      <c r="W8" s="609"/>
      <c r="X8" s="609"/>
      <c r="Y8" s="610"/>
      <c r="Z8" s="646">
        <v>0.1</v>
      </c>
      <c r="AA8" s="646"/>
      <c r="AB8" s="646"/>
      <c r="AC8" s="646"/>
      <c r="AD8" s="647">
        <v>24399</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88463</v>
      </c>
      <c r="BH8" s="609"/>
      <c r="BI8" s="609"/>
      <c r="BJ8" s="609"/>
      <c r="BK8" s="609"/>
      <c r="BL8" s="609"/>
      <c r="BM8" s="609"/>
      <c r="BN8" s="610"/>
      <c r="BO8" s="646">
        <v>1.4</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13370876</v>
      </c>
      <c r="CS8" s="609"/>
      <c r="CT8" s="609"/>
      <c r="CU8" s="609"/>
      <c r="CV8" s="609"/>
      <c r="CW8" s="609"/>
      <c r="CX8" s="609"/>
      <c r="CY8" s="610"/>
      <c r="CZ8" s="646">
        <v>38.4</v>
      </c>
      <c r="DA8" s="646"/>
      <c r="DB8" s="646"/>
      <c r="DC8" s="646"/>
      <c r="DD8" s="614">
        <v>388422</v>
      </c>
      <c r="DE8" s="609"/>
      <c r="DF8" s="609"/>
      <c r="DG8" s="609"/>
      <c r="DH8" s="609"/>
      <c r="DI8" s="609"/>
      <c r="DJ8" s="609"/>
      <c r="DK8" s="609"/>
      <c r="DL8" s="609"/>
      <c r="DM8" s="609"/>
      <c r="DN8" s="609"/>
      <c r="DO8" s="609"/>
      <c r="DP8" s="610"/>
      <c r="DQ8" s="614">
        <v>6990896</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26300</v>
      </c>
      <c r="S9" s="609"/>
      <c r="T9" s="609"/>
      <c r="U9" s="609"/>
      <c r="V9" s="609"/>
      <c r="W9" s="609"/>
      <c r="X9" s="609"/>
      <c r="Y9" s="610"/>
      <c r="Z9" s="646">
        <v>0.1</v>
      </c>
      <c r="AA9" s="646"/>
      <c r="AB9" s="646"/>
      <c r="AC9" s="646"/>
      <c r="AD9" s="647">
        <v>26300</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2119646</v>
      </c>
      <c r="BH9" s="609"/>
      <c r="BI9" s="609"/>
      <c r="BJ9" s="609"/>
      <c r="BK9" s="609"/>
      <c r="BL9" s="609"/>
      <c r="BM9" s="609"/>
      <c r="BN9" s="610"/>
      <c r="BO9" s="646">
        <v>33.5</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3422799</v>
      </c>
      <c r="CS9" s="609"/>
      <c r="CT9" s="609"/>
      <c r="CU9" s="609"/>
      <c r="CV9" s="609"/>
      <c r="CW9" s="609"/>
      <c r="CX9" s="609"/>
      <c r="CY9" s="610"/>
      <c r="CZ9" s="646">
        <v>9.8000000000000007</v>
      </c>
      <c r="DA9" s="646"/>
      <c r="DB9" s="646"/>
      <c r="DC9" s="646"/>
      <c r="DD9" s="614">
        <v>151115</v>
      </c>
      <c r="DE9" s="609"/>
      <c r="DF9" s="609"/>
      <c r="DG9" s="609"/>
      <c r="DH9" s="609"/>
      <c r="DI9" s="609"/>
      <c r="DJ9" s="609"/>
      <c r="DK9" s="609"/>
      <c r="DL9" s="609"/>
      <c r="DM9" s="609"/>
      <c r="DN9" s="609"/>
      <c r="DO9" s="609"/>
      <c r="DP9" s="610"/>
      <c r="DQ9" s="614">
        <v>1799208</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124936</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84582</v>
      </c>
      <c r="CS10" s="609"/>
      <c r="CT10" s="609"/>
      <c r="CU10" s="609"/>
      <c r="CV10" s="609"/>
      <c r="CW10" s="609"/>
      <c r="CX10" s="609"/>
      <c r="CY10" s="610"/>
      <c r="CZ10" s="646">
        <v>0.2</v>
      </c>
      <c r="DA10" s="646"/>
      <c r="DB10" s="646"/>
      <c r="DC10" s="646"/>
      <c r="DD10" s="614">
        <v>22469</v>
      </c>
      <c r="DE10" s="609"/>
      <c r="DF10" s="609"/>
      <c r="DG10" s="609"/>
      <c r="DH10" s="609"/>
      <c r="DI10" s="609"/>
      <c r="DJ10" s="609"/>
      <c r="DK10" s="609"/>
      <c r="DL10" s="609"/>
      <c r="DM10" s="609"/>
      <c r="DN10" s="609"/>
      <c r="DO10" s="609"/>
      <c r="DP10" s="610"/>
      <c r="DQ10" s="614">
        <v>57604</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1304379</v>
      </c>
      <c r="S11" s="609"/>
      <c r="T11" s="609"/>
      <c r="U11" s="609"/>
      <c r="V11" s="609"/>
      <c r="W11" s="609"/>
      <c r="X11" s="609"/>
      <c r="Y11" s="610"/>
      <c r="Z11" s="611">
        <v>3.6</v>
      </c>
      <c r="AA11" s="612"/>
      <c r="AB11" s="612"/>
      <c r="AC11" s="613"/>
      <c r="AD11" s="614">
        <v>1304379</v>
      </c>
      <c r="AE11" s="609"/>
      <c r="AF11" s="609"/>
      <c r="AG11" s="609"/>
      <c r="AH11" s="609"/>
      <c r="AI11" s="609"/>
      <c r="AJ11" s="609"/>
      <c r="AK11" s="610"/>
      <c r="AL11" s="611">
        <v>7.9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327247</v>
      </c>
      <c r="BH11" s="609"/>
      <c r="BI11" s="609"/>
      <c r="BJ11" s="609"/>
      <c r="BK11" s="609"/>
      <c r="BL11" s="609"/>
      <c r="BM11" s="609"/>
      <c r="BN11" s="610"/>
      <c r="BO11" s="646">
        <v>5.2</v>
      </c>
      <c r="BP11" s="646"/>
      <c r="BQ11" s="646"/>
      <c r="BR11" s="646"/>
      <c r="BS11" s="647">
        <v>93468</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2451632</v>
      </c>
      <c r="CS11" s="609"/>
      <c r="CT11" s="609"/>
      <c r="CU11" s="609"/>
      <c r="CV11" s="609"/>
      <c r="CW11" s="609"/>
      <c r="CX11" s="609"/>
      <c r="CY11" s="610"/>
      <c r="CZ11" s="646">
        <v>7</v>
      </c>
      <c r="DA11" s="646"/>
      <c r="DB11" s="646"/>
      <c r="DC11" s="646"/>
      <c r="DD11" s="614">
        <v>670902</v>
      </c>
      <c r="DE11" s="609"/>
      <c r="DF11" s="609"/>
      <c r="DG11" s="609"/>
      <c r="DH11" s="609"/>
      <c r="DI11" s="609"/>
      <c r="DJ11" s="609"/>
      <c r="DK11" s="609"/>
      <c r="DL11" s="609"/>
      <c r="DM11" s="609"/>
      <c r="DN11" s="609"/>
      <c r="DO11" s="609"/>
      <c r="DP11" s="610"/>
      <c r="DQ11" s="614">
        <v>1195148</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201</v>
      </c>
      <c r="S12" s="609"/>
      <c r="T12" s="609"/>
      <c r="U12" s="609"/>
      <c r="V12" s="609"/>
      <c r="W12" s="609"/>
      <c r="X12" s="609"/>
      <c r="Y12" s="610"/>
      <c r="Z12" s="646">
        <v>0</v>
      </c>
      <c r="AA12" s="646"/>
      <c r="AB12" s="646"/>
      <c r="AC12" s="646"/>
      <c r="AD12" s="647">
        <v>201</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2867763</v>
      </c>
      <c r="BH12" s="609"/>
      <c r="BI12" s="609"/>
      <c r="BJ12" s="609"/>
      <c r="BK12" s="609"/>
      <c r="BL12" s="609"/>
      <c r="BM12" s="609"/>
      <c r="BN12" s="610"/>
      <c r="BO12" s="646">
        <v>45.3</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909531</v>
      </c>
      <c r="CS12" s="609"/>
      <c r="CT12" s="609"/>
      <c r="CU12" s="609"/>
      <c r="CV12" s="609"/>
      <c r="CW12" s="609"/>
      <c r="CX12" s="609"/>
      <c r="CY12" s="610"/>
      <c r="CZ12" s="646">
        <v>2.6</v>
      </c>
      <c r="DA12" s="646"/>
      <c r="DB12" s="646"/>
      <c r="DC12" s="646"/>
      <c r="DD12" s="614">
        <v>23255</v>
      </c>
      <c r="DE12" s="609"/>
      <c r="DF12" s="609"/>
      <c r="DG12" s="609"/>
      <c r="DH12" s="609"/>
      <c r="DI12" s="609"/>
      <c r="DJ12" s="609"/>
      <c r="DK12" s="609"/>
      <c r="DL12" s="609"/>
      <c r="DM12" s="609"/>
      <c r="DN12" s="609"/>
      <c r="DO12" s="609"/>
      <c r="DP12" s="610"/>
      <c r="DQ12" s="614">
        <v>473588</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2860919</v>
      </c>
      <c r="BH13" s="609"/>
      <c r="BI13" s="609"/>
      <c r="BJ13" s="609"/>
      <c r="BK13" s="609"/>
      <c r="BL13" s="609"/>
      <c r="BM13" s="609"/>
      <c r="BN13" s="610"/>
      <c r="BO13" s="646">
        <v>45.2</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2798410</v>
      </c>
      <c r="CS13" s="609"/>
      <c r="CT13" s="609"/>
      <c r="CU13" s="609"/>
      <c r="CV13" s="609"/>
      <c r="CW13" s="609"/>
      <c r="CX13" s="609"/>
      <c r="CY13" s="610"/>
      <c r="CZ13" s="646">
        <v>8</v>
      </c>
      <c r="DA13" s="646"/>
      <c r="DB13" s="646"/>
      <c r="DC13" s="646"/>
      <c r="DD13" s="614">
        <v>1699867</v>
      </c>
      <c r="DE13" s="609"/>
      <c r="DF13" s="609"/>
      <c r="DG13" s="609"/>
      <c r="DH13" s="609"/>
      <c r="DI13" s="609"/>
      <c r="DJ13" s="609"/>
      <c r="DK13" s="609"/>
      <c r="DL13" s="609"/>
      <c r="DM13" s="609"/>
      <c r="DN13" s="609"/>
      <c r="DO13" s="609"/>
      <c r="DP13" s="610"/>
      <c r="DQ13" s="614">
        <v>1131404</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1546</v>
      </c>
      <c r="S14" s="609"/>
      <c r="T14" s="609"/>
      <c r="U14" s="609"/>
      <c r="V14" s="609"/>
      <c r="W14" s="609"/>
      <c r="X14" s="609"/>
      <c r="Y14" s="610"/>
      <c r="Z14" s="646">
        <v>0</v>
      </c>
      <c r="AA14" s="646"/>
      <c r="AB14" s="646"/>
      <c r="AC14" s="646"/>
      <c r="AD14" s="647">
        <v>1546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245843</v>
      </c>
      <c r="BH14" s="609"/>
      <c r="BI14" s="609"/>
      <c r="BJ14" s="609"/>
      <c r="BK14" s="609"/>
      <c r="BL14" s="609"/>
      <c r="BM14" s="609"/>
      <c r="BN14" s="610"/>
      <c r="BO14" s="646">
        <v>3.9</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929414</v>
      </c>
      <c r="CS14" s="609"/>
      <c r="CT14" s="609"/>
      <c r="CU14" s="609"/>
      <c r="CV14" s="609"/>
      <c r="CW14" s="609"/>
      <c r="CX14" s="609"/>
      <c r="CY14" s="610"/>
      <c r="CZ14" s="646">
        <v>2.7</v>
      </c>
      <c r="DA14" s="646"/>
      <c r="DB14" s="646"/>
      <c r="DC14" s="646"/>
      <c r="DD14" s="614">
        <v>39630</v>
      </c>
      <c r="DE14" s="609"/>
      <c r="DF14" s="609"/>
      <c r="DG14" s="609"/>
      <c r="DH14" s="609"/>
      <c r="DI14" s="609"/>
      <c r="DJ14" s="609"/>
      <c r="DK14" s="609"/>
      <c r="DL14" s="609"/>
      <c r="DM14" s="609"/>
      <c r="DN14" s="609"/>
      <c r="DO14" s="609"/>
      <c r="DP14" s="610"/>
      <c r="DQ14" s="614">
        <v>896058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412700</v>
      </c>
      <c r="BH15" s="609"/>
      <c r="BI15" s="609"/>
      <c r="BJ15" s="609"/>
      <c r="BK15" s="609"/>
      <c r="BL15" s="609"/>
      <c r="BM15" s="609"/>
      <c r="BN15" s="610"/>
      <c r="BO15" s="646">
        <v>6.5</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3490405</v>
      </c>
      <c r="CS15" s="609"/>
      <c r="CT15" s="609"/>
      <c r="CU15" s="609"/>
      <c r="CV15" s="609"/>
      <c r="CW15" s="609"/>
      <c r="CX15" s="609"/>
      <c r="CY15" s="610"/>
      <c r="CZ15" s="646">
        <v>10</v>
      </c>
      <c r="DA15" s="646"/>
      <c r="DB15" s="646"/>
      <c r="DC15" s="646"/>
      <c r="DD15" s="614">
        <v>1186524</v>
      </c>
      <c r="DE15" s="609"/>
      <c r="DF15" s="609"/>
      <c r="DG15" s="609"/>
      <c r="DH15" s="609"/>
      <c r="DI15" s="609"/>
      <c r="DJ15" s="609"/>
      <c r="DK15" s="609"/>
      <c r="DL15" s="609"/>
      <c r="DM15" s="609"/>
      <c r="DN15" s="609"/>
      <c r="DO15" s="609"/>
      <c r="DP15" s="610"/>
      <c r="DQ15" s="614">
        <v>2074182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31343</v>
      </c>
      <c r="S16" s="609"/>
      <c r="T16" s="609"/>
      <c r="U16" s="609"/>
      <c r="V16" s="609"/>
      <c r="W16" s="609"/>
      <c r="X16" s="609"/>
      <c r="Y16" s="610"/>
      <c r="Z16" s="646">
        <v>0.1</v>
      </c>
      <c r="AA16" s="646"/>
      <c r="AB16" s="646"/>
      <c r="AC16" s="646"/>
      <c r="AD16" s="647">
        <v>31343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439319</v>
      </c>
      <c r="CS16" s="609"/>
      <c r="CT16" s="609"/>
      <c r="CU16" s="609"/>
      <c r="CV16" s="609"/>
      <c r="CW16" s="609"/>
      <c r="CX16" s="609"/>
      <c r="CY16" s="610"/>
      <c r="CZ16" s="646">
        <v>1.3</v>
      </c>
      <c r="DA16" s="646"/>
      <c r="DB16" s="646"/>
      <c r="DC16" s="646"/>
      <c r="DD16" s="614" t="s">
        <v>122</v>
      </c>
      <c r="DE16" s="609"/>
      <c r="DF16" s="609"/>
      <c r="DG16" s="609"/>
      <c r="DH16" s="609"/>
      <c r="DI16" s="609"/>
      <c r="DJ16" s="609"/>
      <c r="DK16" s="609"/>
      <c r="DL16" s="609"/>
      <c r="DM16" s="609"/>
      <c r="DN16" s="609"/>
      <c r="DO16" s="609"/>
      <c r="DP16" s="610"/>
      <c r="DQ16" s="614">
        <v>84779</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101935</v>
      </c>
      <c r="S17" s="609"/>
      <c r="T17" s="609"/>
      <c r="U17" s="609"/>
      <c r="V17" s="609"/>
      <c r="W17" s="609"/>
      <c r="X17" s="609"/>
      <c r="Y17" s="610"/>
      <c r="Z17" s="646">
        <v>0.3</v>
      </c>
      <c r="AA17" s="646"/>
      <c r="AB17" s="646"/>
      <c r="AC17" s="646"/>
      <c r="AD17" s="647">
        <v>101935</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2845515</v>
      </c>
      <c r="CS17" s="609"/>
      <c r="CT17" s="609"/>
      <c r="CU17" s="609"/>
      <c r="CV17" s="609"/>
      <c r="CW17" s="609"/>
      <c r="CX17" s="609"/>
      <c r="CY17" s="610"/>
      <c r="CZ17" s="646">
        <v>8.1999999999999993</v>
      </c>
      <c r="DA17" s="646"/>
      <c r="DB17" s="646"/>
      <c r="DC17" s="646"/>
      <c r="DD17" s="614" t="s">
        <v>122</v>
      </c>
      <c r="DE17" s="609"/>
      <c r="DF17" s="609"/>
      <c r="DG17" s="609"/>
      <c r="DH17" s="609"/>
      <c r="DI17" s="609"/>
      <c r="DJ17" s="609"/>
      <c r="DK17" s="609"/>
      <c r="DL17" s="609"/>
      <c r="DM17" s="609"/>
      <c r="DN17" s="609"/>
      <c r="DO17" s="609"/>
      <c r="DP17" s="610"/>
      <c r="DQ17" s="614">
        <v>2803402</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85074</v>
      </c>
      <c r="S18" s="609"/>
      <c r="T18" s="609"/>
      <c r="U18" s="609"/>
      <c r="V18" s="609"/>
      <c r="W18" s="609"/>
      <c r="X18" s="609"/>
      <c r="Y18" s="610"/>
      <c r="Z18" s="646">
        <v>0.2</v>
      </c>
      <c r="AA18" s="646"/>
      <c r="AB18" s="646"/>
      <c r="AC18" s="646"/>
      <c r="AD18" s="647">
        <v>85074</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43958</v>
      </c>
      <c r="S19" s="609"/>
      <c r="T19" s="609"/>
      <c r="U19" s="609"/>
      <c r="V19" s="609"/>
      <c r="W19" s="609"/>
      <c r="X19" s="609"/>
      <c r="Y19" s="610"/>
      <c r="Z19" s="646">
        <v>0.1</v>
      </c>
      <c r="AA19" s="646"/>
      <c r="AB19" s="646"/>
      <c r="AC19" s="646"/>
      <c r="AD19" s="647">
        <v>43958</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142675</v>
      </c>
      <c r="BH19" s="609"/>
      <c r="BI19" s="609"/>
      <c r="BJ19" s="609"/>
      <c r="BK19" s="609"/>
      <c r="BL19" s="609"/>
      <c r="BM19" s="609"/>
      <c r="BN19" s="610"/>
      <c r="BO19" s="646">
        <v>2.2999999999999998</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41116</v>
      </c>
      <c r="S20" s="609"/>
      <c r="T20" s="609"/>
      <c r="U20" s="609"/>
      <c r="V20" s="609"/>
      <c r="W20" s="609"/>
      <c r="X20" s="609"/>
      <c r="Y20" s="610"/>
      <c r="Z20" s="646">
        <v>0.1</v>
      </c>
      <c r="AA20" s="646"/>
      <c r="AB20" s="646"/>
      <c r="AC20" s="646"/>
      <c r="AD20" s="647">
        <v>41116</v>
      </c>
      <c r="AE20" s="647"/>
      <c r="AF20" s="647"/>
      <c r="AG20" s="647"/>
      <c r="AH20" s="647"/>
      <c r="AI20" s="647"/>
      <c r="AJ20" s="647"/>
      <c r="AK20" s="647"/>
      <c r="AL20" s="611">
        <v>0.2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142675</v>
      </c>
      <c r="BH20" s="609"/>
      <c r="BI20" s="609"/>
      <c r="BJ20" s="609"/>
      <c r="BK20" s="609"/>
      <c r="BL20" s="609"/>
      <c r="BM20" s="609"/>
      <c r="BN20" s="610"/>
      <c r="BO20" s="646">
        <v>2.2999999999999998</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34817659</v>
      </c>
      <c r="CS20" s="609"/>
      <c r="CT20" s="609"/>
      <c r="CU20" s="609"/>
      <c r="CV20" s="609"/>
      <c r="CW20" s="609"/>
      <c r="CX20" s="609"/>
      <c r="CY20" s="610"/>
      <c r="CZ20" s="646">
        <v>100</v>
      </c>
      <c r="DA20" s="646"/>
      <c r="DB20" s="646"/>
      <c r="DC20" s="646"/>
      <c r="DD20" s="614">
        <v>4303751</v>
      </c>
      <c r="DE20" s="609"/>
      <c r="DF20" s="609"/>
      <c r="DG20" s="609"/>
      <c r="DH20" s="609"/>
      <c r="DI20" s="609"/>
      <c r="DJ20" s="609"/>
      <c r="DK20" s="609"/>
      <c r="DL20" s="609"/>
      <c r="DM20" s="609"/>
      <c r="DN20" s="609"/>
      <c r="DO20" s="609"/>
      <c r="DP20" s="610"/>
      <c r="DQ20" s="614">
        <v>20739391</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9355656</v>
      </c>
      <c r="S21" s="609"/>
      <c r="T21" s="609"/>
      <c r="U21" s="609"/>
      <c r="V21" s="609"/>
      <c r="W21" s="609"/>
      <c r="X21" s="609"/>
      <c r="Y21" s="610"/>
      <c r="Z21" s="646">
        <v>25.8</v>
      </c>
      <c r="AA21" s="646"/>
      <c r="AB21" s="646"/>
      <c r="AC21" s="646"/>
      <c r="AD21" s="647">
        <v>8399931</v>
      </c>
      <c r="AE21" s="647"/>
      <c r="AF21" s="647"/>
      <c r="AG21" s="647"/>
      <c r="AH21" s="647"/>
      <c r="AI21" s="647"/>
      <c r="AJ21" s="647"/>
      <c r="AK21" s="647"/>
      <c r="AL21" s="611">
        <v>50.8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8399931</v>
      </c>
      <c r="S22" s="609"/>
      <c r="T22" s="609"/>
      <c r="U22" s="609"/>
      <c r="V22" s="609"/>
      <c r="W22" s="609"/>
      <c r="X22" s="609"/>
      <c r="Y22" s="610"/>
      <c r="Z22" s="646">
        <v>23.2</v>
      </c>
      <c r="AA22" s="646"/>
      <c r="AB22" s="646"/>
      <c r="AC22" s="646"/>
      <c r="AD22" s="647">
        <v>8399931</v>
      </c>
      <c r="AE22" s="647"/>
      <c r="AF22" s="647"/>
      <c r="AG22" s="647"/>
      <c r="AH22" s="647"/>
      <c r="AI22" s="647"/>
      <c r="AJ22" s="647"/>
      <c r="AK22" s="647"/>
      <c r="AL22" s="611">
        <v>50.8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955725</v>
      </c>
      <c r="S23" s="609"/>
      <c r="T23" s="609"/>
      <c r="U23" s="609"/>
      <c r="V23" s="609"/>
      <c r="W23" s="609"/>
      <c r="X23" s="609"/>
      <c r="Y23" s="610"/>
      <c r="Z23" s="646">
        <v>2.6</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142675</v>
      </c>
      <c r="BH23" s="609"/>
      <c r="BI23" s="609"/>
      <c r="BJ23" s="609"/>
      <c r="BK23" s="609"/>
      <c r="BL23" s="609"/>
      <c r="BM23" s="609"/>
      <c r="BN23" s="610"/>
      <c r="BO23" s="646">
        <v>2.2999999999999998</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17605718</v>
      </c>
      <c r="CS24" s="664"/>
      <c r="CT24" s="664"/>
      <c r="CU24" s="664"/>
      <c r="CV24" s="664"/>
      <c r="CW24" s="664"/>
      <c r="CX24" s="664"/>
      <c r="CY24" s="689"/>
      <c r="CZ24" s="690">
        <v>50.6</v>
      </c>
      <c r="DA24" s="672"/>
      <c r="DB24" s="672"/>
      <c r="DC24" s="692"/>
      <c r="DD24" s="688">
        <v>11665806</v>
      </c>
      <c r="DE24" s="664"/>
      <c r="DF24" s="664"/>
      <c r="DG24" s="664"/>
      <c r="DH24" s="664"/>
      <c r="DI24" s="664"/>
      <c r="DJ24" s="664"/>
      <c r="DK24" s="689"/>
      <c r="DL24" s="688">
        <v>10413658</v>
      </c>
      <c r="DM24" s="664"/>
      <c r="DN24" s="664"/>
      <c r="DO24" s="664"/>
      <c r="DP24" s="664"/>
      <c r="DQ24" s="664"/>
      <c r="DR24" s="664"/>
      <c r="DS24" s="664"/>
      <c r="DT24" s="664"/>
      <c r="DU24" s="664"/>
      <c r="DV24" s="689"/>
      <c r="DW24" s="690">
        <v>62.6</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17601053</v>
      </c>
      <c r="S25" s="609"/>
      <c r="T25" s="609"/>
      <c r="U25" s="609"/>
      <c r="V25" s="609"/>
      <c r="W25" s="609"/>
      <c r="X25" s="609"/>
      <c r="Y25" s="610"/>
      <c r="Z25" s="646">
        <v>48.6</v>
      </c>
      <c r="AA25" s="646"/>
      <c r="AB25" s="646"/>
      <c r="AC25" s="646"/>
      <c r="AD25" s="647">
        <v>16502653</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5832386</v>
      </c>
      <c r="CS25" s="621"/>
      <c r="CT25" s="621"/>
      <c r="CU25" s="621"/>
      <c r="CV25" s="621"/>
      <c r="CW25" s="621"/>
      <c r="CX25" s="621"/>
      <c r="CY25" s="622"/>
      <c r="CZ25" s="611">
        <v>16.8</v>
      </c>
      <c r="DA25" s="623"/>
      <c r="DB25" s="623"/>
      <c r="DC25" s="624"/>
      <c r="DD25" s="614">
        <v>5428129</v>
      </c>
      <c r="DE25" s="621"/>
      <c r="DF25" s="621"/>
      <c r="DG25" s="621"/>
      <c r="DH25" s="621"/>
      <c r="DI25" s="621"/>
      <c r="DJ25" s="621"/>
      <c r="DK25" s="622"/>
      <c r="DL25" s="614">
        <v>5202656</v>
      </c>
      <c r="DM25" s="621"/>
      <c r="DN25" s="621"/>
      <c r="DO25" s="621"/>
      <c r="DP25" s="621"/>
      <c r="DQ25" s="621"/>
      <c r="DR25" s="621"/>
      <c r="DS25" s="621"/>
      <c r="DT25" s="621"/>
      <c r="DU25" s="621"/>
      <c r="DV25" s="622"/>
      <c r="DW25" s="611">
        <v>31.3</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5836</v>
      </c>
      <c r="S26" s="609"/>
      <c r="T26" s="609"/>
      <c r="U26" s="609"/>
      <c r="V26" s="609"/>
      <c r="W26" s="609"/>
      <c r="X26" s="609"/>
      <c r="Y26" s="610"/>
      <c r="Z26" s="646">
        <v>0</v>
      </c>
      <c r="AA26" s="646"/>
      <c r="AB26" s="646"/>
      <c r="AC26" s="646"/>
      <c r="AD26" s="647">
        <v>5836</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3639610</v>
      </c>
      <c r="CS26" s="609"/>
      <c r="CT26" s="609"/>
      <c r="CU26" s="609"/>
      <c r="CV26" s="609"/>
      <c r="CW26" s="609"/>
      <c r="CX26" s="609"/>
      <c r="CY26" s="610"/>
      <c r="CZ26" s="611">
        <v>10.5</v>
      </c>
      <c r="DA26" s="623"/>
      <c r="DB26" s="623"/>
      <c r="DC26" s="624"/>
      <c r="DD26" s="614">
        <v>3411810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140565</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6329273</v>
      </c>
      <c r="BH27" s="609"/>
      <c r="BI27" s="609"/>
      <c r="BJ27" s="609"/>
      <c r="BK27" s="609"/>
      <c r="BL27" s="609"/>
      <c r="BM27" s="609"/>
      <c r="BN27" s="610"/>
      <c r="BO27" s="646">
        <v>100</v>
      </c>
      <c r="BP27" s="646"/>
      <c r="BQ27" s="646"/>
      <c r="BR27" s="646"/>
      <c r="BS27" s="647">
        <v>93468</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8927817</v>
      </c>
      <c r="CS27" s="621"/>
      <c r="CT27" s="621"/>
      <c r="CU27" s="621"/>
      <c r="CV27" s="621"/>
      <c r="CW27" s="621"/>
      <c r="CX27" s="621"/>
      <c r="CY27" s="622"/>
      <c r="CZ27" s="611">
        <v>25.6</v>
      </c>
      <c r="DA27" s="623"/>
      <c r="DB27" s="623"/>
      <c r="DC27" s="624"/>
      <c r="DD27" s="614">
        <v>3434275</v>
      </c>
      <c r="DE27" s="621"/>
      <c r="DF27" s="621"/>
      <c r="DG27" s="621"/>
      <c r="DH27" s="621"/>
      <c r="DI27" s="621"/>
      <c r="DJ27" s="621"/>
      <c r="DK27" s="622"/>
      <c r="DL27" s="614">
        <v>2407600</v>
      </c>
      <c r="DM27" s="621"/>
      <c r="DN27" s="621"/>
      <c r="DO27" s="621"/>
      <c r="DP27" s="621"/>
      <c r="DQ27" s="621"/>
      <c r="DR27" s="621"/>
      <c r="DS27" s="621"/>
      <c r="DT27" s="621"/>
      <c r="DU27" s="621"/>
      <c r="DV27" s="622"/>
      <c r="DW27" s="611">
        <v>14.5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448435</v>
      </c>
      <c r="S28" s="609"/>
      <c r="T28" s="609"/>
      <c r="U28" s="609"/>
      <c r="V28" s="609"/>
      <c r="W28" s="609"/>
      <c r="X28" s="609"/>
      <c r="Y28" s="610"/>
      <c r="Z28" s="646">
        <v>1.2</v>
      </c>
      <c r="AA28" s="646"/>
      <c r="AB28" s="646"/>
      <c r="AC28" s="646"/>
      <c r="AD28" s="647">
        <v>41116</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2845515</v>
      </c>
      <c r="CS28" s="609"/>
      <c r="CT28" s="609"/>
      <c r="CU28" s="609"/>
      <c r="CV28" s="609"/>
      <c r="CW28" s="609"/>
      <c r="CX28" s="609"/>
      <c r="CY28" s="610"/>
      <c r="CZ28" s="611">
        <v>8.1999999999999993</v>
      </c>
      <c r="DA28" s="623"/>
      <c r="DB28" s="623"/>
      <c r="DC28" s="624"/>
      <c r="DD28" s="614">
        <v>2803402</v>
      </c>
      <c r="DE28" s="609"/>
      <c r="DF28" s="609"/>
      <c r="DG28" s="609"/>
      <c r="DH28" s="609"/>
      <c r="DI28" s="609"/>
      <c r="DJ28" s="609"/>
      <c r="DK28" s="610"/>
      <c r="DL28" s="614">
        <v>2803402</v>
      </c>
      <c r="DM28" s="609"/>
      <c r="DN28" s="609"/>
      <c r="DO28" s="609"/>
      <c r="DP28" s="609"/>
      <c r="DQ28" s="609"/>
      <c r="DR28" s="609"/>
      <c r="DS28" s="609"/>
      <c r="DT28" s="609"/>
      <c r="DU28" s="609"/>
      <c r="DV28" s="610"/>
      <c r="DW28" s="611">
        <v>16.8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181683</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2845515</v>
      </c>
      <c r="CS29" s="621"/>
      <c r="CT29" s="621"/>
      <c r="CU29" s="621"/>
      <c r="CV29" s="621"/>
      <c r="CW29" s="621"/>
      <c r="CX29" s="621"/>
      <c r="CY29" s="622"/>
      <c r="CZ29" s="611">
        <v>8.1999999999999993</v>
      </c>
      <c r="DA29" s="623"/>
      <c r="DB29" s="623"/>
      <c r="DC29" s="624"/>
      <c r="DD29" s="614">
        <v>2803402</v>
      </c>
      <c r="DE29" s="621"/>
      <c r="DF29" s="621"/>
      <c r="DG29" s="621"/>
      <c r="DH29" s="621"/>
      <c r="DI29" s="621"/>
      <c r="DJ29" s="621"/>
      <c r="DK29" s="622"/>
      <c r="DL29" s="614">
        <v>2803402</v>
      </c>
      <c r="DM29" s="621"/>
      <c r="DN29" s="621"/>
      <c r="DO29" s="621"/>
      <c r="DP29" s="621"/>
      <c r="DQ29" s="621"/>
      <c r="DR29" s="621"/>
      <c r="DS29" s="621"/>
      <c r="DT29" s="621"/>
      <c r="DU29" s="621"/>
      <c r="DV29" s="622"/>
      <c r="DW29" s="611">
        <v>16.8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6930688</v>
      </c>
      <c r="S30" s="609"/>
      <c r="T30" s="609"/>
      <c r="U30" s="609"/>
      <c r="V30" s="609"/>
      <c r="W30" s="609"/>
      <c r="X30" s="609"/>
      <c r="Y30" s="610"/>
      <c r="Z30" s="646">
        <v>19.100000000000001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2759434</v>
      </c>
      <c r="CS30" s="609"/>
      <c r="CT30" s="609"/>
      <c r="CU30" s="609"/>
      <c r="CV30" s="609"/>
      <c r="CW30" s="609"/>
      <c r="CX30" s="609"/>
      <c r="CY30" s="610"/>
      <c r="CZ30" s="611">
        <v>7.9</v>
      </c>
      <c r="DA30" s="623"/>
      <c r="DB30" s="623"/>
      <c r="DC30" s="624"/>
      <c r="DD30" s="614">
        <v>2721311</v>
      </c>
      <c r="DE30" s="609"/>
      <c r="DF30" s="609"/>
      <c r="DG30" s="609"/>
      <c r="DH30" s="609"/>
      <c r="DI30" s="609"/>
      <c r="DJ30" s="609"/>
      <c r="DK30" s="610"/>
      <c r="DL30" s="614">
        <v>2721311</v>
      </c>
      <c r="DM30" s="609"/>
      <c r="DN30" s="609"/>
      <c r="DO30" s="609"/>
      <c r="DP30" s="609"/>
      <c r="DQ30" s="609"/>
      <c r="DR30" s="609"/>
      <c r="DS30" s="609"/>
      <c r="DT30" s="609"/>
      <c r="DU30" s="609"/>
      <c r="DV30" s="610"/>
      <c r="DW30" s="611">
        <v>16.399999999999999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98.3</v>
      </c>
      <c r="BN31" s="671"/>
      <c r="BO31" s="671"/>
      <c r="BP31" s="671"/>
      <c r="BQ31" s="673"/>
      <c r="BR31" s="670">
        <v>99.6</v>
      </c>
      <c r="BS31" s="671"/>
      <c r="BT31" s="671"/>
      <c r="BU31" s="671"/>
      <c r="BV31" s="671"/>
      <c r="BW31" s="671"/>
      <c r="BX31" s="672">
        <v>98.2</v>
      </c>
      <c r="BY31" s="671"/>
      <c r="BZ31" s="671"/>
      <c r="CA31" s="671"/>
      <c r="CB31" s="673"/>
      <c r="CD31" s="629"/>
      <c r="CE31" s="630"/>
      <c r="CF31" s="605" t="s">
        <v>300</v>
      </c>
      <c r="CG31" s="606"/>
      <c r="CH31" s="606"/>
      <c r="CI31" s="606"/>
      <c r="CJ31" s="606"/>
      <c r="CK31" s="606"/>
      <c r="CL31" s="606"/>
      <c r="CM31" s="606"/>
      <c r="CN31" s="606"/>
      <c r="CO31" s="606"/>
      <c r="CP31" s="606"/>
      <c r="CQ31" s="607"/>
      <c r="CR31" s="608">
        <v>86081</v>
      </c>
      <c r="CS31" s="621"/>
      <c r="CT31" s="621"/>
      <c r="CU31" s="621"/>
      <c r="CV31" s="621"/>
      <c r="CW31" s="621"/>
      <c r="CX31" s="621"/>
      <c r="CY31" s="622"/>
      <c r="CZ31" s="611">
        <v>0.2</v>
      </c>
      <c r="DA31" s="623"/>
      <c r="DB31" s="623"/>
      <c r="DC31" s="624"/>
      <c r="DD31" s="614">
        <v>82091</v>
      </c>
      <c r="DE31" s="621"/>
      <c r="DF31" s="621"/>
      <c r="DG31" s="621"/>
      <c r="DH31" s="621"/>
      <c r="DI31" s="621"/>
      <c r="DJ31" s="621"/>
      <c r="DK31" s="622"/>
      <c r="DL31" s="614">
        <v>82091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3567310</v>
      </c>
      <c r="S32" s="609"/>
      <c r="T32" s="609"/>
      <c r="U32" s="609"/>
      <c r="V32" s="609"/>
      <c r="W32" s="609"/>
      <c r="X32" s="609"/>
      <c r="Y32" s="610"/>
      <c r="Z32" s="646">
        <v>9.8000000000000007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99.6</v>
      </c>
      <c r="BH32" s="621"/>
      <c r="BI32" s="621"/>
      <c r="BJ32" s="621"/>
      <c r="BK32" s="621"/>
      <c r="BL32" s="621"/>
      <c r="BM32" s="612">
        <v>98.7</v>
      </c>
      <c r="BN32" s="621"/>
      <c r="BO32" s="621"/>
      <c r="BP32" s="621"/>
      <c r="BQ32" s="644"/>
      <c r="BR32" s="674">
        <v>99.7</v>
      </c>
      <c r="BS32" s="621"/>
      <c r="BT32" s="621"/>
      <c r="BU32" s="621"/>
      <c r="BV32" s="621"/>
      <c r="BW32" s="621"/>
      <c r="BX32" s="612">
        <v>98.7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181207</v>
      </c>
      <c r="S33" s="609"/>
      <c r="T33" s="609"/>
      <c r="U33" s="609"/>
      <c r="V33" s="609"/>
      <c r="W33" s="609"/>
      <c r="X33" s="609"/>
      <c r="Y33" s="610"/>
      <c r="Z33" s="646">
        <v>0.5</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99.6</v>
      </c>
      <c r="BH33" s="593"/>
      <c r="BI33" s="593"/>
      <c r="BJ33" s="593"/>
      <c r="BK33" s="593"/>
      <c r="BL33" s="593"/>
      <c r="BM33" s="639">
        <v>97.9</v>
      </c>
      <c r="BN33" s="593"/>
      <c r="BO33" s="593"/>
      <c r="BP33" s="593"/>
      <c r="BQ33" s="656"/>
      <c r="BR33" s="669">
        <v>99.5</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12468871</v>
      </c>
      <c r="CS33" s="621"/>
      <c r="CT33" s="621"/>
      <c r="CU33" s="621"/>
      <c r="CV33" s="621"/>
      <c r="CW33" s="621"/>
      <c r="CX33" s="621"/>
      <c r="CY33" s="622"/>
      <c r="CZ33" s="611">
        <v>35.799999999999997</v>
      </c>
      <c r="DA33" s="623"/>
      <c r="DB33" s="623"/>
      <c r="DC33" s="624"/>
      <c r="DD33" s="614">
        <v>8335995</v>
      </c>
      <c r="DE33" s="621"/>
      <c r="DF33" s="621"/>
      <c r="DG33" s="621"/>
      <c r="DH33" s="621"/>
      <c r="DI33" s="621"/>
      <c r="DJ33" s="621"/>
      <c r="DK33" s="622"/>
      <c r="DL33" s="614">
        <v>5701968</v>
      </c>
      <c r="DM33" s="621"/>
      <c r="DN33" s="621"/>
      <c r="DO33" s="621"/>
      <c r="DP33" s="621"/>
      <c r="DQ33" s="621"/>
      <c r="DR33" s="621"/>
      <c r="DS33" s="621"/>
      <c r="DT33" s="621"/>
      <c r="DU33" s="621"/>
      <c r="DV33" s="622"/>
      <c r="DW33" s="611">
        <v>34.299999999999997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679604</v>
      </c>
      <c r="S34" s="609"/>
      <c r="T34" s="609"/>
      <c r="U34" s="609"/>
      <c r="V34" s="609"/>
      <c r="W34" s="609"/>
      <c r="X34" s="609"/>
      <c r="Y34" s="610"/>
      <c r="Z34" s="646">
        <v>1.9</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3973836</v>
      </c>
      <c r="CS34" s="609"/>
      <c r="CT34" s="609"/>
      <c r="CU34" s="609"/>
      <c r="CV34" s="609"/>
      <c r="CW34" s="609"/>
      <c r="CX34" s="609"/>
      <c r="CY34" s="610"/>
      <c r="CZ34" s="611">
        <v>11.4</v>
      </c>
      <c r="DA34" s="623"/>
      <c r="DB34" s="623"/>
      <c r="DC34" s="624"/>
      <c r="DD34" s="614">
        <v>2951490</v>
      </c>
      <c r="DE34" s="609"/>
      <c r="DF34" s="609"/>
      <c r="DG34" s="609"/>
      <c r="DH34" s="609"/>
      <c r="DI34" s="609"/>
      <c r="DJ34" s="609"/>
      <c r="DK34" s="610"/>
      <c r="DL34" s="614">
        <v>2300106</v>
      </c>
      <c r="DM34" s="609"/>
      <c r="DN34" s="609"/>
      <c r="DO34" s="609"/>
      <c r="DP34" s="609"/>
      <c r="DQ34" s="609"/>
      <c r="DR34" s="609"/>
      <c r="DS34" s="609"/>
      <c r="DT34" s="609"/>
      <c r="DU34" s="609"/>
      <c r="DV34" s="610"/>
      <c r="DW34" s="611">
        <v>13.8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2370839</v>
      </c>
      <c r="S35" s="609"/>
      <c r="T35" s="609"/>
      <c r="U35" s="609"/>
      <c r="V35" s="609"/>
      <c r="W35" s="609"/>
      <c r="X35" s="609"/>
      <c r="Y35" s="610"/>
      <c r="Z35" s="646">
        <v>6.5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300059</v>
      </c>
      <c r="CS35" s="621"/>
      <c r="CT35" s="621"/>
      <c r="CU35" s="621"/>
      <c r="CV35" s="621"/>
      <c r="CW35" s="621"/>
      <c r="CX35" s="621"/>
      <c r="CY35" s="622"/>
      <c r="CZ35" s="611">
        <v>0.9</v>
      </c>
      <c r="DA35" s="623"/>
      <c r="DB35" s="623"/>
      <c r="DC35" s="624"/>
      <c r="DD35" s="614">
        <v>194708</v>
      </c>
      <c r="DE35" s="621"/>
      <c r="DF35" s="621"/>
      <c r="DG35" s="621"/>
      <c r="DH35" s="621"/>
      <c r="DI35" s="621"/>
      <c r="DJ35" s="621"/>
      <c r="DK35" s="622"/>
      <c r="DL35" s="614">
        <v>194708</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952043</v>
      </c>
      <c r="S36" s="609"/>
      <c r="T36" s="609"/>
      <c r="U36" s="609"/>
      <c r="V36" s="609"/>
      <c r="W36" s="609"/>
      <c r="X36" s="609"/>
      <c r="Y36" s="610"/>
      <c r="Z36" s="646">
        <v>2.6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3850121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65973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4587523</v>
      </c>
      <c r="CS36" s="609"/>
      <c r="CT36" s="609"/>
      <c r="CU36" s="609"/>
      <c r="CV36" s="609"/>
      <c r="CW36" s="609"/>
      <c r="CX36" s="609"/>
      <c r="CY36" s="610"/>
      <c r="CZ36" s="611">
        <v>13.2</v>
      </c>
      <c r="DA36" s="623"/>
      <c r="DB36" s="623"/>
      <c r="DC36" s="624"/>
      <c r="DD36" s="614">
        <v>2534762</v>
      </c>
      <c r="DE36" s="609"/>
      <c r="DF36" s="609"/>
      <c r="DG36" s="609"/>
      <c r="DH36" s="609"/>
      <c r="DI36" s="609"/>
      <c r="DJ36" s="609"/>
      <c r="DK36" s="610"/>
      <c r="DL36" s="614">
        <v>884586</v>
      </c>
      <c r="DM36" s="609"/>
      <c r="DN36" s="609"/>
      <c r="DO36" s="609"/>
      <c r="DP36" s="609"/>
      <c r="DQ36" s="609"/>
      <c r="DR36" s="609"/>
      <c r="DS36" s="609"/>
      <c r="DT36" s="609"/>
      <c r="DU36" s="609"/>
      <c r="DV36" s="610"/>
      <c r="DW36" s="611">
        <v>5.3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207352</v>
      </c>
      <c r="S37" s="609"/>
      <c r="T37" s="609"/>
      <c r="U37" s="609"/>
      <c r="V37" s="609"/>
      <c r="W37" s="609"/>
      <c r="X37" s="609"/>
      <c r="Y37" s="610"/>
      <c r="Z37" s="646">
        <v>0.6</v>
      </c>
      <c r="AA37" s="646"/>
      <c r="AB37" s="646"/>
      <c r="AC37" s="646"/>
      <c r="AD37" s="647">
        <v>21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720648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-43347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908806</v>
      </c>
      <c r="CS37" s="621"/>
      <c r="CT37" s="621"/>
      <c r="CU37" s="621"/>
      <c r="CV37" s="621"/>
      <c r="CW37" s="621"/>
      <c r="CX37" s="621"/>
      <c r="CY37" s="622"/>
      <c r="CZ37" s="611">
        <v>2.6</v>
      </c>
      <c r="DA37" s="623"/>
      <c r="DB37" s="623"/>
      <c r="DC37" s="624"/>
      <c r="DD37" s="614">
        <v>44006</v>
      </c>
      <c r="DE37" s="621"/>
      <c r="DF37" s="621"/>
      <c r="DG37" s="621"/>
      <c r="DH37" s="621"/>
      <c r="DI37" s="621"/>
      <c r="DJ37" s="621"/>
      <c r="DK37" s="622"/>
      <c r="DL37" s="614">
        <v>36230</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2971427</v>
      </c>
      <c r="S38" s="609"/>
      <c r="T38" s="609"/>
      <c r="U38" s="609"/>
      <c r="V38" s="609"/>
      <c r="W38" s="609"/>
      <c r="X38" s="609"/>
      <c r="Y38" s="610"/>
      <c r="Z38" s="646">
        <v>8.1999999999999993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150521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7079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2978952</v>
      </c>
      <c r="CS38" s="609"/>
      <c r="CT38" s="609"/>
      <c r="CU38" s="609"/>
      <c r="CV38" s="609"/>
      <c r="CW38" s="609"/>
      <c r="CX38" s="609"/>
      <c r="CY38" s="610"/>
      <c r="CZ38" s="611">
        <v>8.6</v>
      </c>
      <c r="DA38" s="623"/>
      <c r="DB38" s="623"/>
      <c r="DC38" s="624"/>
      <c r="DD38" s="614">
        <v>2447509</v>
      </c>
      <c r="DE38" s="609"/>
      <c r="DF38" s="609"/>
      <c r="DG38" s="609"/>
      <c r="DH38" s="609"/>
      <c r="DI38" s="609"/>
      <c r="DJ38" s="609"/>
      <c r="DK38" s="610"/>
      <c r="DL38" s="614">
        <v>2322568</v>
      </c>
      <c r="DM38" s="609"/>
      <c r="DN38" s="609"/>
      <c r="DO38" s="609"/>
      <c r="DP38" s="609"/>
      <c r="DQ38" s="609"/>
      <c r="DR38" s="609"/>
      <c r="DS38" s="609"/>
      <c r="DT38" s="609"/>
      <c r="DU38" s="609"/>
      <c r="DV38" s="610"/>
      <c r="DW38" s="611">
        <v>14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8451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10299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598251</v>
      </c>
      <c r="CS39" s="621"/>
      <c r="CT39" s="621"/>
      <c r="CU39" s="621"/>
      <c r="CV39" s="621"/>
      <c r="CW39" s="621"/>
      <c r="CX39" s="621"/>
      <c r="CY39" s="622"/>
      <c r="CZ39" s="611">
        <v>1.7</v>
      </c>
      <c r="DA39" s="623"/>
      <c r="DB39" s="623"/>
      <c r="DC39" s="624"/>
      <c r="DD39" s="614">
        <v>207526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94127</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30250</v>
      </c>
      <c r="CS40" s="609"/>
      <c r="CT40" s="609"/>
      <c r="CU40" s="609"/>
      <c r="CV40" s="609"/>
      <c r="CW40" s="609"/>
      <c r="CX40" s="609"/>
      <c r="CY40" s="610"/>
      <c r="CZ40" s="611">
        <v>0.1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36238042</v>
      </c>
      <c r="S41" s="633"/>
      <c r="T41" s="633"/>
      <c r="U41" s="633"/>
      <c r="V41" s="633"/>
      <c r="W41" s="633"/>
      <c r="X41" s="633"/>
      <c r="Y41" s="636"/>
      <c r="Z41" s="637">
        <v>100</v>
      </c>
      <c r="AA41" s="637"/>
      <c r="AB41" s="637"/>
      <c r="AC41" s="637"/>
      <c r="AD41" s="638">
        <v>16549626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566218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2404283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448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4743070</v>
      </c>
      <c r="CS42" s="621"/>
      <c r="CT42" s="621"/>
      <c r="CU42" s="621"/>
      <c r="CV42" s="621"/>
      <c r="CW42" s="621"/>
      <c r="CX42" s="621"/>
      <c r="CY42" s="622"/>
      <c r="CZ42" s="611">
        <v>13.6</v>
      </c>
      <c r="DA42" s="623"/>
      <c r="DB42" s="623"/>
      <c r="DC42" s="624"/>
      <c r="DD42" s="614">
        <v>737590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70900</v>
      </c>
      <c r="CS43" s="621"/>
      <c r="CT43" s="621"/>
      <c r="CU43" s="621"/>
      <c r="CV43" s="621"/>
      <c r="CW43" s="621"/>
      <c r="CX43" s="621"/>
      <c r="CY43" s="622"/>
      <c r="CZ43" s="611">
        <v>0.2</v>
      </c>
      <c r="DA43" s="623"/>
      <c r="DB43" s="623"/>
      <c r="DC43" s="624"/>
      <c r="DD43" s="614">
        <v>70900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4303751</v>
      </c>
      <c r="CS44" s="609"/>
      <c r="CT44" s="609"/>
      <c r="CU44" s="609"/>
      <c r="CV44" s="609"/>
      <c r="CW44" s="609"/>
      <c r="CX44" s="609"/>
      <c r="CY44" s="610"/>
      <c r="CZ44" s="611">
        <v>12.4</v>
      </c>
      <c r="DA44" s="612"/>
      <c r="DB44" s="612"/>
      <c r="DC44" s="613"/>
      <c r="DD44" s="614">
        <v>652811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2434077</v>
      </c>
      <c r="CS45" s="621"/>
      <c r="CT45" s="621"/>
      <c r="CU45" s="621"/>
      <c r="CV45" s="621"/>
      <c r="CW45" s="621"/>
      <c r="CX45" s="621"/>
      <c r="CY45" s="622"/>
      <c r="CZ45" s="611">
        <v>7</v>
      </c>
      <c r="DA45" s="623"/>
      <c r="DB45" s="623"/>
      <c r="DC45" s="624"/>
      <c r="DD45" s="614">
        <v>237300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1473638</v>
      </c>
      <c r="CS46" s="609"/>
      <c r="CT46" s="609"/>
      <c r="CU46" s="609"/>
      <c r="CV46" s="609"/>
      <c r="CW46" s="609"/>
      <c r="CX46" s="609"/>
      <c r="CY46" s="610"/>
      <c r="CZ46" s="611">
        <v>4.2</v>
      </c>
      <c r="DA46" s="612"/>
      <c r="DB46" s="612"/>
      <c r="DC46" s="613"/>
      <c r="DD46" s="614">
        <v>365442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439319</v>
      </c>
      <c r="CS47" s="621"/>
      <c r="CT47" s="621"/>
      <c r="CU47" s="621"/>
      <c r="CV47" s="621"/>
      <c r="CW47" s="621"/>
      <c r="CX47" s="621"/>
      <c r="CY47" s="622"/>
      <c r="CZ47" s="611">
        <v>1.3</v>
      </c>
      <c r="DA47" s="623"/>
      <c r="DB47" s="623"/>
      <c r="DC47" s="624"/>
      <c r="DD47" s="614">
        <v>84779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34817659</v>
      </c>
      <c r="CS49" s="593"/>
      <c r="CT49" s="593"/>
      <c r="CU49" s="593"/>
      <c r="CV49" s="593"/>
      <c r="CW49" s="593"/>
      <c r="CX49" s="593"/>
      <c r="CY49" s="594"/>
      <c r="CZ49" s="595">
        <v>100</v>
      </c>
      <c r="DA49" s="596"/>
      <c r="DB49" s="596"/>
      <c r="DC49" s="597"/>
      <c r="DD49" s="598">
        <v>20739391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BAIXCCCaxx2y4UnKEt/ZiwnrrBYaYxfRi0Crpt3wN6+80tb0VxDyyiV4BOMzCcRz9iQkjPmAzCuugn0kG9hOg==" saltValue="iss3NJnb0asVYukqsvUQ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36246</v>
      </c>
      <c r="R7" s="1090"/>
      <c r="S7" s="1090"/>
      <c r="T7" s="1090"/>
      <c r="U7" s="1090"/>
      <c r="V7" s="1090">
        <v>34826</v>
      </c>
      <c r="W7" s="1090"/>
      <c r="X7" s="1090"/>
      <c r="Y7" s="1090"/>
      <c r="Z7" s="1090"/>
      <c r="AA7" s="1090">
        <v>1420</v>
      </c>
      <c r="AB7" s="1090"/>
      <c r="AC7" s="1090"/>
      <c r="AD7" s="1090"/>
      <c r="AE7" s="1091"/>
      <c r="AF7" s="1092">
        <v>1260</v>
      </c>
      <c r="AG7" s="1093"/>
      <c r="AH7" s="1093"/>
      <c r="AI7" s="1093"/>
      <c r="AJ7" s="1094"/>
      <c r="AK7" s="1095">
        <v>2371</v>
      </c>
      <c r="AL7" s="1096"/>
      <c r="AM7" s="1096"/>
      <c r="AN7" s="1096"/>
      <c r="AO7" s="1096"/>
      <c r="AP7" s="1096">
        <v>28245</v>
      </c>
      <c r="AQ7" s="1096"/>
      <c r="AR7" s="1096"/>
      <c r="AS7" s="1096"/>
      <c r="AT7" s="1096"/>
      <c r="AU7" s="1097" t="s">
        <v>551</v>
      </c>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546</v>
      </c>
      <c r="BT7" s="1087"/>
      <c r="BU7" s="1087"/>
      <c r="BV7" s="1087"/>
      <c r="BW7" s="1087"/>
      <c r="BX7" s="1087"/>
      <c r="BY7" s="1087"/>
      <c r="BZ7" s="1087"/>
      <c r="CA7" s="1087"/>
      <c r="CB7" s="1087"/>
      <c r="CC7" s="1087"/>
      <c r="CD7" s="1087"/>
      <c r="CE7" s="1087"/>
      <c r="CF7" s="1087"/>
      <c r="CG7" s="1099"/>
      <c r="CH7" s="1083">
        <v>-6</v>
      </c>
      <c r="CI7" s="1084"/>
      <c r="CJ7" s="1084"/>
      <c r="CK7" s="1084"/>
      <c r="CL7" s="1085"/>
      <c r="CM7" s="1083">
        <v>-316</v>
      </c>
      <c r="CN7" s="1084"/>
      <c r="CO7" s="1084"/>
      <c r="CP7" s="1084"/>
      <c r="CQ7" s="1085"/>
      <c r="CR7" s="1083">
        <v>4</v>
      </c>
      <c r="CS7" s="1084"/>
      <c r="CT7" s="1084"/>
      <c r="CU7" s="1084"/>
      <c r="CV7" s="1085"/>
      <c r="CW7" s="1083" t="s">
        <v>560</v>
      </c>
      <c r="CX7" s="1084"/>
      <c r="CY7" s="1084"/>
      <c r="CZ7" s="1084"/>
      <c r="DA7" s="1085"/>
      <c r="DB7" s="1083" t="s">
        <v>560</v>
      </c>
      <c r="DC7" s="1084"/>
      <c r="DD7" s="1084"/>
      <c r="DE7" s="1084"/>
      <c r="DF7" s="1085"/>
      <c r="DG7" s="1083">
        <v>611</v>
      </c>
      <c r="DH7" s="1084"/>
      <c r="DI7" s="1084"/>
      <c r="DJ7" s="1084"/>
      <c r="DK7" s="1085"/>
      <c r="DL7" s="1083" t="s">
        <v>560</v>
      </c>
      <c r="DM7" s="1084"/>
      <c r="DN7" s="1084"/>
      <c r="DO7" s="1084"/>
      <c r="DP7" s="1085"/>
      <c r="DQ7" s="1083" t="s">
        <v>560</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547</v>
      </c>
      <c r="BT8" s="980"/>
      <c r="BU8" s="980"/>
      <c r="BV8" s="980"/>
      <c r="BW8" s="980"/>
      <c r="BX8" s="980"/>
      <c r="BY8" s="980"/>
      <c r="BZ8" s="980"/>
      <c r="CA8" s="980"/>
      <c r="CB8" s="980"/>
      <c r="CC8" s="980"/>
      <c r="CD8" s="980"/>
      <c r="CE8" s="980"/>
      <c r="CF8" s="980"/>
      <c r="CG8" s="1001"/>
      <c r="CH8" s="976">
        <v>4</v>
      </c>
      <c r="CI8" s="977"/>
      <c r="CJ8" s="977"/>
      <c r="CK8" s="977"/>
      <c r="CL8" s="978"/>
      <c r="CM8" s="976">
        <v>26</v>
      </c>
      <c r="CN8" s="977"/>
      <c r="CO8" s="977"/>
      <c r="CP8" s="977"/>
      <c r="CQ8" s="978"/>
      <c r="CR8" s="976">
        <v>30</v>
      </c>
      <c r="CS8" s="977"/>
      <c r="CT8" s="977"/>
      <c r="CU8" s="977"/>
      <c r="CV8" s="978"/>
      <c r="CW8" s="976">
        <v>16</v>
      </c>
      <c r="CX8" s="977"/>
      <c r="CY8" s="977"/>
      <c r="CZ8" s="977"/>
      <c r="DA8" s="978"/>
      <c r="DB8" s="976" t="s">
        <v>560</v>
      </c>
      <c r="DC8" s="977"/>
      <c r="DD8" s="977"/>
      <c r="DE8" s="977"/>
      <c r="DF8" s="978"/>
      <c r="DG8" s="976" t="s">
        <v>560</v>
      </c>
      <c r="DH8" s="977"/>
      <c r="DI8" s="977"/>
      <c r="DJ8" s="977"/>
      <c r="DK8" s="978"/>
      <c r="DL8" s="976" t="s">
        <v>560</v>
      </c>
      <c r="DM8" s="977"/>
      <c r="DN8" s="977"/>
      <c r="DO8" s="977"/>
      <c r="DP8" s="978"/>
      <c r="DQ8" s="976" t="s">
        <v>560</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548</v>
      </c>
      <c r="BT9" s="980"/>
      <c r="BU9" s="980"/>
      <c r="BV9" s="980"/>
      <c r="BW9" s="980"/>
      <c r="BX9" s="980"/>
      <c r="BY9" s="980"/>
      <c r="BZ9" s="980"/>
      <c r="CA9" s="980"/>
      <c r="CB9" s="980"/>
      <c r="CC9" s="980"/>
      <c r="CD9" s="980"/>
      <c r="CE9" s="980"/>
      <c r="CF9" s="980"/>
      <c r="CG9" s="1001"/>
      <c r="CH9" s="976">
        <v>-2</v>
      </c>
      <c r="CI9" s="977"/>
      <c r="CJ9" s="977"/>
      <c r="CK9" s="977"/>
      <c r="CL9" s="978"/>
      <c r="CM9" s="976">
        <v>-59</v>
      </c>
      <c r="CN9" s="977"/>
      <c r="CO9" s="977"/>
      <c r="CP9" s="977"/>
      <c r="CQ9" s="978"/>
      <c r="CR9" s="976">
        <v>5</v>
      </c>
      <c r="CS9" s="977"/>
      <c r="CT9" s="977"/>
      <c r="CU9" s="977"/>
      <c r="CV9" s="978"/>
      <c r="CW9" s="976" t="s">
        <v>560</v>
      </c>
      <c r="CX9" s="977"/>
      <c r="CY9" s="977"/>
      <c r="CZ9" s="977"/>
      <c r="DA9" s="978"/>
      <c r="DB9" s="976" t="s">
        <v>560</v>
      </c>
      <c r="DC9" s="977"/>
      <c r="DD9" s="977"/>
      <c r="DE9" s="977"/>
      <c r="DF9" s="978"/>
      <c r="DG9" s="976" t="s">
        <v>560</v>
      </c>
      <c r="DH9" s="977"/>
      <c r="DI9" s="977"/>
      <c r="DJ9" s="977"/>
      <c r="DK9" s="978"/>
      <c r="DL9" s="976" t="s">
        <v>560</v>
      </c>
      <c r="DM9" s="977"/>
      <c r="DN9" s="977"/>
      <c r="DO9" s="977"/>
      <c r="DP9" s="978"/>
      <c r="DQ9" s="976" t="s">
        <v>560</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549</v>
      </c>
      <c r="BT10" s="980"/>
      <c r="BU10" s="980"/>
      <c r="BV10" s="980"/>
      <c r="BW10" s="980"/>
      <c r="BX10" s="980"/>
      <c r="BY10" s="980"/>
      <c r="BZ10" s="980"/>
      <c r="CA10" s="980"/>
      <c r="CB10" s="980"/>
      <c r="CC10" s="980"/>
      <c r="CD10" s="980"/>
      <c r="CE10" s="980"/>
      <c r="CF10" s="980"/>
      <c r="CG10" s="1001"/>
      <c r="CH10" s="976">
        <v>7</v>
      </c>
      <c r="CI10" s="977"/>
      <c r="CJ10" s="977"/>
      <c r="CK10" s="977"/>
      <c r="CL10" s="978"/>
      <c r="CM10" s="976">
        <v>166</v>
      </c>
      <c r="CN10" s="977"/>
      <c r="CO10" s="977"/>
      <c r="CP10" s="977"/>
      <c r="CQ10" s="978"/>
      <c r="CR10" s="976">
        <v>5</v>
      </c>
      <c r="CS10" s="977"/>
      <c r="CT10" s="977"/>
      <c r="CU10" s="977"/>
      <c r="CV10" s="978"/>
      <c r="CW10" s="976" t="s">
        <v>560</v>
      </c>
      <c r="CX10" s="977"/>
      <c r="CY10" s="977"/>
      <c r="CZ10" s="977"/>
      <c r="DA10" s="978"/>
      <c r="DB10" s="976" t="s">
        <v>560</v>
      </c>
      <c r="DC10" s="977"/>
      <c r="DD10" s="977"/>
      <c r="DE10" s="977"/>
      <c r="DF10" s="978"/>
      <c r="DG10" s="976" t="s">
        <v>560</v>
      </c>
      <c r="DH10" s="977"/>
      <c r="DI10" s="977"/>
      <c r="DJ10" s="977"/>
      <c r="DK10" s="978"/>
      <c r="DL10" s="976" t="s">
        <v>560</v>
      </c>
      <c r="DM10" s="977"/>
      <c r="DN10" s="977"/>
      <c r="DO10" s="977"/>
      <c r="DP10" s="978"/>
      <c r="DQ10" s="976" t="s">
        <v>560</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550</v>
      </c>
      <c r="BT11" s="980"/>
      <c r="BU11" s="980"/>
      <c r="BV11" s="980"/>
      <c r="BW11" s="980"/>
      <c r="BX11" s="980"/>
      <c r="BY11" s="980"/>
      <c r="BZ11" s="980"/>
      <c r="CA11" s="980"/>
      <c r="CB11" s="980"/>
      <c r="CC11" s="980"/>
      <c r="CD11" s="980"/>
      <c r="CE11" s="980"/>
      <c r="CF11" s="980"/>
      <c r="CG11" s="1001"/>
      <c r="CH11" s="976">
        <v>-40</v>
      </c>
      <c r="CI11" s="977"/>
      <c r="CJ11" s="977"/>
      <c r="CK11" s="977"/>
      <c r="CL11" s="978"/>
      <c r="CM11" s="976">
        <v>-243</v>
      </c>
      <c r="CN11" s="977"/>
      <c r="CO11" s="977"/>
      <c r="CP11" s="977"/>
      <c r="CQ11" s="978"/>
      <c r="CR11" s="976">
        <v>30</v>
      </c>
      <c r="CS11" s="977"/>
      <c r="CT11" s="977"/>
      <c r="CU11" s="977"/>
      <c r="CV11" s="978"/>
      <c r="CW11" s="976" t="s">
        <v>560</v>
      </c>
      <c r="CX11" s="977"/>
      <c r="CY11" s="977"/>
      <c r="CZ11" s="977"/>
      <c r="DA11" s="978"/>
      <c r="DB11" s="976" t="s">
        <v>560</v>
      </c>
      <c r="DC11" s="977"/>
      <c r="DD11" s="977"/>
      <c r="DE11" s="977"/>
      <c r="DF11" s="978"/>
      <c r="DG11" s="976" t="s">
        <v>560</v>
      </c>
      <c r="DH11" s="977"/>
      <c r="DI11" s="977"/>
      <c r="DJ11" s="977"/>
      <c r="DK11" s="978"/>
      <c r="DL11" s="976" t="s">
        <v>560</v>
      </c>
      <c r="DM11" s="977"/>
      <c r="DN11" s="977"/>
      <c r="DO11" s="977"/>
      <c r="DP11" s="978"/>
      <c r="DQ11" s="976" t="s">
        <v>560</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36238</v>
      </c>
      <c r="R23" s="1048"/>
      <c r="S23" s="1048"/>
      <c r="T23" s="1048"/>
      <c r="U23" s="1048"/>
      <c r="V23" s="1048">
        <v>34818</v>
      </c>
      <c r="W23" s="1048"/>
      <c r="X23" s="1048"/>
      <c r="Y23" s="1048"/>
      <c r="Z23" s="1048"/>
      <c r="AA23" s="1048">
        <v>1420</v>
      </c>
      <c r="AB23" s="1048"/>
      <c r="AC23" s="1048"/>
      <c r="AD23" s="1048"/>
      <c r="AE23" s="1055"/>
      <c r="AF23" s="1056">
        <v>1260</v>
      </c>
      <c r="AG23" s="1048"/>
      <c r="AH23" s="1048"/>
      <c r="AI23" s="1048"/>
      <c r="AJ23" s="1057"/>
      <c r="AK23" s="1058"/>
      <c r="AL23" s="1059"/>
      <c r="AM23" s="1059"/>
      <c r="AN23" s="1059"/>
      <c r="AO23" s="1059"/>
      <c r="AP23" s="1048">
        <v>28245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6387</v>
      </c>
      <c r="R28" s="1038"/>
      <c r="S28" s="1038"/>
      <c r="T28" s="1038"/>
      <c r="U28" s="1038"/>
      <c r="V28" s="1038">
        <v>6321</v>
      </c>
      <c r="W28" s="1038"/>
      <c r="X28" s="1038"/>
      <c r="Y28" s="1038"/>
      <c r="Z28" s="1038"/>
      <c r="AA28" s="1038">
        <v>66</v>
      </c>
      <c r="AB28" s="1038"/>
      <c r="AC28" s="1038"/>
      <c r="AD28" s="1038"/>
      <c r="AE28" s="1039"/>
      <c r="AF28" s="1040">
        <v>66</v>
      </c>
      <c r="AG28" s="1038"/>
      <c r="AH28" s="1038"/>
      <c r="AI28" s="1038"/>
      <c r="AJ28" s="1041"/>
      <c r="AK28" s="1029">
        <v>566</v>
      </c>
      <c r="AL28" s="1030"/>
      <c r="AM28" s="1030"/>
      <c r="AN28" s="1030"/>
      <c r="AO28" s="1030"/>
      <c r="AP28" s="1030" t="s">
        <v>553</v>
      </c>
      <c r="AQ28" s="1030"/>
      <c r="AR28" s="1030"/>
      <c r="AS28" s="1030"/>
      <c r="AT28" s="1030"/>
      <c r="AU28" s="1030" t="s">
        <v>553</v>
      </c>
      <c r="AV28" s="1030"/>
      <c r="AW28" s="1030"/>
      <c r="AX28" s="1030"/>
      <c r="AY28" s="1030"/>
      <c r="AZ28" s="1031" t="s">
        <v>553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7068</v>
      </c>
      <c r="R29" s="1026"/>
      <c r="S29" s="1026"/>
      <c r="T29" s="1026"/>
      <c r="U29" s="1026"/>
      <c r="V29" s="1026">
        <v>6683</v>
      </c>
      <c r="W29" s="1026"/>
      <c r="X29" s="1026"/>
      <c r="Y29" s="1026"/>
      <c r="Z29" s="1026"/>
      <c r="AA29" s="1026">
        <v>385</v>
      </c>
      <c r="AB29" s="1026"/>
      <c r="AC29" s="1026"/>
      <c r="AD29" s="1026"/>
      <c r="AE29" s="1027"/>
      <c r="AF29" s="1022">
        <v>385</v>
      </c>
      <c r="AG29" s="1023"/>
      <c r="AH29" s="1023"/>
      <c r="AI29" s="1023"/>
      <c r="AJ29" s="1024"/>
      <c r="AK29" s="967">
        <v>1180</v>
      </c>
      <c r="AL29" s="958"/>
      <c r="AM29" s="958"/>
      <c r="AN29" s="958"/>
      <c r="AO29" s="958"/>
      <c r="AP29" s="958" t="s">
        <v>553</v>
      </c>
      <c r="AQ29" s="958"/>
      <c r="AR29" s="958"/>
      <c r="AS29" s="958"/>
      <c r="AT29" s="958"/>
      <c r="AU29" s="958" t="s">
        <v>553</v>
      </c>
      <c r="AV29" s="958"/>
      <c r="AW29" s="958"/>
      <c r="AX29" s="958"/>
      <c r="AY29" s="958"/>
      <c r="AZ29" s="1028" t="s">
        <v>553</v>
      </c>
      <c r="BA29" s="1028"/>
      <c r="BB29" s="1028"/>
      <c r="BC29" s="1028"/>
      <c r="BD29" s="1028"/>
      <c r="BE29" s="959" t="s">
        <v>552</v>
      </c>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928</v>
      </c>
      <c r="R30" s="1026"/>
      <c r="S30" s="1026"/>
      <c r="T30" s="1026"/>
      <c r="U30" s="1026"/>
      <c r="V30" s="1026">
        <v>925</v>
      </c>
      <c r="W30" s="1026"/>
      <c r="X30" s="1026"/>
      <c r="Y30" s="1026"/>
      <c r="Z30" s="1026"/>
      <c r="AA30" s="1026">
        <v>2</v>
      </c>
      <c r="AB30" s="1026"/>
      <c r="AC30" s="1026"/>
      <c r="AD30" s="1026"/>
      <c r="AE30" s="1027"/>
      <c r="AF30" s="1022">
        <v>2</v>
      </c>
      <c r="AG30" s="1023"/>
      <c r="AH30" s="1023"/>
      <c r="AI30" s="1023"/>
      <c r="AJ30" s="1024"/>
      <c r="AK30" s="967">
        <v>289</v>
      </c>
      <c r="AL30" s="958"/>
      <c r="AM30" s="958"/>
      <c r="AN30" s="958"/>
      <c r="AO30" s="958"/>
      <c r="AP30" s="958" t="s">
        <v>553</v>
      </c>
      <c r="AQ30" s="958"/>
      <c r="AR30" s="958"/>
      <c r="AS30" s="958"/>
      <c r="AT30" s="958"/>
      <c r="AU30" s="958" t="s">
        <v>553</v>
      </c>
      <c r="AV30" s="958"/>
      <c r="AW30" s="958"/>
      <c r="AX30" s="958"/>
      <c r="AY30" s="958"/>
      <c r="AZ30" s="1028" t="s">
        <v>553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954</v>
      </c>
      <c r="R31" s="1026"/>
      <c r="S31" s="1026"/>
      <c r="T31" s="1026"/>
      <c r="U31" s="1026"/>
      <c r="V31" s="1026">
        <v>949</v>
      </c>
      <c r="W31" s="1026"/>
      <c r="X31" s="1026"/>
      <c r="Y31" s="1026"/>
      <c r="Z31" s="1026"/>
      <c r="AA31" s="1026">
        <v>5</v>
      </c>
      <c r="AB31" s="1026"/>
      <c r="AC31" s="1026"/>
      <c r="AD31" s="1026"/>
      <c r="AE31" s="1027"/>
      <c r="AF31" s="1022">
        <v>1219</v>
      </c>
      <c r="AG31" s="1023"/>
      <c r="AH31" s="1023"/>
      <c r="AI31" s="1023"/>
      <c r="AJ31" s="1024"/>
      <c r="AK31" s="967">
        <v>151</v>
      </c>
      <c r="AL31" s="958"/>
      <c r="AM31" s="958"/>
      <c r="AN31" s="958"/>
      <c r="AO31" s="958"/>
      <c r="AP31" s="958">
        <v>4159</v>
      </c>
      <c r="AQ31" s="958"/>
      <c r="AR31" s="958"/>
      <c r="AS31" s="958"/>
      <c r="AT31" s="958"/>
      <c r="AU31" s="958">
        <v>1306</v>
      </c>
      <c r="AV31" s="958"/>
      <c r="AW31" s="958"/>
      <c r="AX31" s="958"/>
      <c r="AY31" s="958"/>
      <c r="AZ31" s="1028" t="s">
        <v>553</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1022</v>
      </c>
      <c r="R32" s="1026"/>
      <c r="S32" s="1026"/>
      <c r="T32" s="1026"/>
      <c r="U32" s="1026"/>
      <c r="V32" s="1026">
        <v>1032</v>
      </c>
      <c r="W32" s="1026"/>
      <c r="X32" s="1026"/>
      <c r="Y32" s="1026"/>
      <c r="Z32" s="1026"/>
      <c r="AA32" s="1026">
        <v>-11</v>
      </c>
      <c r="AB32" s="1026"/>
      <c r="AC32" s="1026"/>
      <c r="AD32" s="1026"/>
      <c r="AE32" s="1027"/>
      <c r="AF32" s="1022">
        <v>245</v>
      </c>
      <c r="AG32" s="1023"/>
      <c r="AH32" s="1023"/>
      <c r="AI32" s="1023"/>
      <c r="AJ32" s="1024"/>
      <c r="AK32" s="967">
        <v>721</v>
      </c>
      <c r="AL32" s="958"/>
      <c r="AM32" s="958"/>
      <c r="AN32" s="958"/>
      <c r="AO32" s="958"/>
      <c r="AP32" s="958">
        <v>8236</v>
      </c>
      <c r="AQ32" s="958"/>
      <c r="AR32" s="958"/>
      <c r="AS32" s="958"/>
      <c r="AT32" s="958"/>
      <c r="AU32" s="958">
        <v>5910</v>
      </c>
      <c r="AV32" s="958"/>
      <c r="AW32" s="958"/>
      <c r="AX32" s="958"/>
      <c r="AY32" s="958"/>
      <c r="AZ32" s="1028" t="s">
        <v>553</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1918</v>
      </c>
      <c r="AG63" s="946"/>
      <c r="AH63" s="946"/>
      <c r="AI63" s="946"/>
      <c r="AJ63" s="1009"/>
      <c r="AK63" s="1010"/>
      <c r="AL63" s="950"/>
      <c r="AM63" s="950"/>
      <c r="AN63" s="950"/>
      <c r="AO63" s="950"/>
      <c r="AP63" s="946">
        <v>12394</v>
      </c>
      <c r="AQ63" s="946"/>
      <c r="AR63" s="946"/>
      <c r="AS63" s="946"/>
      <c r="AT63" s="946"/>
      <c r="AU63" s="946">
        <v>7215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554</v>
      </c>
      <c r="C68" s="973"/>
      <c r="D68" s="973"/>
      <c r="E68" s="973"/>
      <c r="F68" s="973"/>
      <c r="G68" s="973"/>
      <c r="H68" s="973"/>
      <c r="I68" s="973"/>
      <c r="J68" s="973"/>
      <c r="K68" s="973"/>
      <c r="L68" s="973"/>
      <c r="M68" s="973"/>
      <c r="N68" s="973"/>
      <c r="O68" s="973"/>
      <c r="P68" s="974"/>
      <c r="Q68" s="975">
        <v>349</v>
      </c>
      <c r="R68" s="969"/>
      <c r="S68" s="969"/>
      <c r="T68" s="969"/>
      <c r="U68" s="969"/>
      <c r="V68" s="969">
        <v>348</v>
      </c>
      <c r="W68" s="969"/>
      <c r="X68" s="969"/>
      <c r="Y68" s="969"/>
      <c r="Z68" s="969"/>
      <c r="AA68" s="969">
        <v>0</v>
      </c>
      <c r="AB68" s="969"/>
      <c r="AC68" s="969"/>
      <c r="AD68" s="969"/>
      <c r="AE68" s="969"/>
      <c r="AF68" s="969">
        <v>0</v>
      </c>
      <c r="AG68" s="969"/>
      <c r="AH68" s="969"/>
      <c r="AI68" s="969"/>
      <c r="AJ68" s="969"/>
      <c r="AK68" s="969">
        <v>2</v>
      </c>
      <c r="AL68" s="969"/>
      <c r="AM68" s="969"/>
      <c r="AN68" s="969"/>
      <c r="AO68" s="969"/>
      <c r="AP68" s="969" t="s">
        <v>560</v>
      </c>
      <c r="AQ68" s="969"/>
      <c r="AR68" s="969"/>
      <c r="AS68" s="969"/>
      <c r="AT68" s="969"/>
      <c r="AU68" s="969" t="s">
        <v>560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555</v>
      </c>
      <c r="C69" s="962"/>
      <c r="D69" s="962"/>
      <c r="E69" s="962"/>
      <c r="F69" s="962"/>
      <c r="G69" s="962"/>
      <c r="H69" s="962"/>
      <c r="I69" s="962"/>
      <c r="J69" s="962"/>
      <c r="K69" s="962"/>
      <c r="L69" s="962"/>
      <c r="M69" s="962"/>
      <c r="N69" s="962"/>
      <c r="O69" s="962"/>
      <c r="P69" s="963"/>
      <c r="Q69" s="964">
        <v>27</v>
      </c>
      <c r="R69" s="958"/>
      <c r="S69" s="958"/>
      <c r="T69" s="958"/>
      <c r="U69" s="958"/>
      <c r="V69" s="958">
        <v>26</v>
      </c>
      <c r="W69" s="958"/>
      <c r="X69" s="958"/>
      <c r="Y69" s="958"/>
      <c r="Z69" s="958"/>
      <c r="AA69" s="958">
        <v>2</v>
      </c>
      <c r="AB69" s="958"/>
      <c r="AC69" s="958"/>
      <c r="AD69" s="958"/>
      <c r="AE69" s="958"/>
      <c r="AF69" s="958">
        <v>2</v>
      </c>
      <c r="AG69" s="958"/>
      <c r="AH69" s="958"/>
      <c r="AI69" s="958"/>
      <c r="AJ69" s="958"/>
      <c r="AK69" s="958" t="s">
        <v>560</v>
      </c>
      <c r="AL69" s="958"/>
      <c r="AM69" s="958"/>
      <c r="AN69" s="958"/>
      <c r="AO69" s="958"/>
      <c r="AP69" s="958" t="s">
        <v>560</v>
      </c>
      <c r="AQ69" s="958"/>
      <c r="AR69" s="958"/>
      <c r="AS69" s="958"/>
      <c r="AT69" s="958"/>
      <c r="AU69" s="958" t="s">
        <v>560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556</v>
      </c>
      <c r="C70" s="962"/>
      <c r="D70" s="962"/>
      <c r="E70" s="962"/>
      <c r="F70" s="962"/>
      <c r="G70" s="962"/>
      <c r="H70" s="962"/>
      <c r="I70" s="962"/>
      <c r="J70" s="962"/>
      <c r="K70" s="962"/>
      <c r="L70" s="962"/>
      <c r="M70" s="962"/>
      <c r="N70" s="962"/>
      <c r="O70" s="962"/>
      <c r="P70" s="963"/>
      <c r="Q70" s="964">
        <v>63</v>
      </c>
      <c r="R70" s="958"/>
      <c r="S70" s="958"/>
      <c r="T70" s="958"/>
      <c r="U70" s="958"/>
      <c r="V70" s="958">
        <v>51</v>
      </c>
      <c r="W70" s="958"/>
      <c r="X70" s="958"/>
      <c r="Y70" s="958"/>
      <c r="Z70" s="958"/>
      <c r="AA70" s="958">
        <v>13</v>
      </c>
      <c r="AB70" s="958"/>
      <c r="AC70" s="958"/>
      <c r="AD70" s="958"/>
      <c r="AE70" s="958"/>
      <c r="AF70" s="958">
        <v>13</v>
      </c>
      <c r="AG70" s="958"/>
      <c r="AH70" s="958"/>
      <c r="AI70" s="958"/>
      <c r="AJ70" s="958"/>
      <c r="AK70" s="958" t="s">
        <v>560</v>
      </c>
      <c r="AL70" s="958"/>
      <c r="AM70" s="958"/>
      <c r="AN70" s="958"/>
      <c r="AO70" s="958"/>
      <c r="AP70" s="958" t="s">
        <v>560</v>
      </c>
      <c r="AQ70" s="958"/>
      <c r="AR70" s="958"/>
      <c r="AS70" s="958"/>
      <c r="AT70" s="958"/>
      <c r="AU70" s="958" t="s">
        <v>560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557</v>
      </c>
      <c r="C71" s="962"/>
      <c r="D71" s="962"/>
      <c r="E71" s="962"/>
      <c r="F71" s="962"/>
      <c r="G71" s="962"/>
      <c r="H71" s="962"/>
      <c r="I71" s="962"/>
      <c r="J71" s="962"/>
      <c r="K71" s="962"/>
      <c r="L71" s="962"/>
      <c r="M71" s="962"/>
      <c r="N71" s="962"/>
      <c r="O71" s="962"/>
      <c r="P71" s="963"/>
      <c r="Q71" s="964">
        <v>332</v>
      </c>
      <c r="R71" s="958"/>
      <c r="S71" s="958"/>
      <c r="T71" s="958"/>
      <c r="U71" s="958"/>
      <c r="V71" s="958">
        <v>216</v>
      </c>
      <c r="W71" s="958"/>
      <c r="X71" s="958"/>
      <c r="Y71" s="958"/>
      <c r="Z71" s="958"/>
      <c r="AA71" s="958">
        <v>117</v>
      </c>
      <c r="AB71" s="958"/>
      <c r="AC71" s="958"/>
      <c r="AD71" s="958"/>
      <c r="AE71" s="958"/>
      <c r="AF71" s="958">
        <v>117</v>
      </c>
      <c r="AG71" s="958"/>
      <c r="AH71" s="958"/>
      <c r="AI71" s="958"/>
      <c r="AJ71" s="958"/>
      <c r="AK71" s="958">
        <v>133</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558</v>
      </c>
      <c r="C72" s="962"/>
      <c r="D72" s="962"/>
      <c r="E72" s="962"/>
      <c r="F72" s="962"/>
      <c r="G72" s="962"/>
      <c r="H72" s="962"/>
      <c r="I72" s="962"/>
      <c r="J72" s="962"/>
      <c r="K72" s="962"/>
      <c r="L72" s="962"/>
      <c r="M72" s="962"/>
      <c r="N72" s="962"/>
      <c r="O72" s="962"/>
      <c r="P72" s="963"/>
      <c r="Q72" s="964">
        <v>211512</v>
      </c>
      <c r="R72" s="958"/>
      <c r="S72" s="958"/>
      <c r="T72" s="958"/>
      <c r="U72" s="958"/>
      <c r="V72" s="958">
        <v>207502</v>
      </c>
      <c r="W72" s="958"/>
      <c r="X72" s="958"/>
      <c r="Y72" s="958"/>
      <c r="Z72" s="958"/>
      <c r="AA72" s="958">
        <v>4010</v>
      </c>
      <c r="AB72" s="958"/>
      <c r="AC72" s="958"/>
      <c r="AD72" s="958"/>
      <c r="AE72" s="958"/>
      <c r="AF72" s="958">
        <v>4010</v>
      </c>
      <c r="AG72" s="958"/>
      <c r="AH72" s="958"/>
      <c r="AI72" s="958"/>
      <c r="AJ72" s="958"/>
      <c r="AK72" s="958" t="s">
        <v>560</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559</v>
      </c>
      <c r="C73" s="962"/>
      <c r="D73" s="962"/>
      <c r="E73" s="962"/>
      <c r="F73" s="962"/>
      <c r="G73" s="962"/>
      <c r="H73" s="962"/>
      <c r="I73" s="962"/>
      <c r="J73" s="962"/>
      <c r="K73" s="962"/>
      <c r="L73" s="962"/>
      <c r="M73" s="962"/>
      <c r="N73" s="962"/>
      <c r="O73" s="962"/>
      <c r="P73" s="963"/>
      <c r="Q73" s="964">
        <v>2568</v>
      </c>
      <c r="R73" s="958"/>
      <c r="S73" s="958"/>
      <c r="T73" s="958"/>
      <c r="U73" s="958"/>
      <c r="V73" s="958">
        <v>2538</v>
      </c>
      <c r="W73" s="958"/>
      <c r="X73" s="958"/>
      <c r="Y73" s="958"/>
      <c r="Z73" s="958"/>
      <c r="AA73" s="958">
        <v>31</v>
      </c>
      <c r="AB73" s="958"/>
      <c r="AC73" s="958"/>
      <c r="AD73" s="958"/>
      <c r="AE73" s="958"/>
      <c r="AF73" s="958">
        <v>14</v>
      </c>
      <c r="AG73" s="958"/>
      <c r="AH73" s="958"/>
      <c r="AI73" s="958"/>
      <c r="AJ73" s="958"/>
      <c r="AK73" s="958">
        <v>10</v>
      </c>
      <c r="AL73" s="958"/>
      <c r="AM73" s="958"/>
      <c r="AN73" s="958"/>
      <c r="AO73" s="958"/>
      <c r="AP73" s="958" t="s">
        <v>560</v>
      </c>
      <c r="AQ73" s="958"/>
      <c r="AR73" s="958"/>
      <c r="AS73" s="958"/>
      <c r="AT73" s="958"/>
      <c r="AU73" s="958" t="s">
        <v>560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4154</v>
      </c>
      <c r="AG88" s="946"/>
      <c r="AH88" s="946"/>
      <c r="AI88" s="946"/>
      <c r="AJ88" s="946"/>
      <c r="AK88" s="950"/>
      <c r="AL88" s="950"/>
      <c r="AM88" s="950"/>
      <c r="AN88" s="950"/>
      <c r="AO88" s="950"/>
      <c r="AP88" s="946" t="s">
        <v>560</v>
      </c>
      <c r="AQ88" s="946"/>
      <c r="AR88" s="946"/>
      <c r="AS88" s="946"/>
      <c r="AT88" s="946"/>
      <c r="AU88" s="946" t="s">
        <v>560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73</v>
      </c>
      <c r="CS102" s="940"/>
      <c r="CT102" s="940"/>
      <c r="CU102" s="940"/>
      <c r="CV102" s="941"/>
      <c r="CW102" s="939">
        <v>16</v>
      </c>
      <c r="CX102" s="940"/>
      <c r="CY102" s="940"/>
      <c r="CZ102" s="940"/>
      <c r="DA102" s="941"/>
      <c r="DB102" s="939" t="s">
        <v>560</v>
      </c>
      <c r="DC102" s="940"/>
      <c r="DD102" s="940"/>
      <c r="DE102" s="940"/>
      <c r="DF102" s="941"/>
      <c r="DG102" s="939">
        <v>611</v>
      </c>
      <c r="DH102" s="940"/>
      <c r="DI102" s="940"/>
      <c r="DJ102" s="940"/>
      <c r="DK102" s="941"/>
      <c r="DL102" s="939" t="s">
        <v>560</v>
      </c>
      <c r="DM102" s="940"/>
      <c r="DN102" s="940"/>
      <c r="DO102" s="940"/>
      <c r="DP102" s="941"/>
      <c r="DQ102" s="939" t="s">
        <v>560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3039600</v>
      </c>
      <c r="AB110" s="876"/>
      <c r="AC110" s="876"/>
      <c r="AD110" s="876"/>
      <c r="AE110" s="877"/>
      <c r="AF110" s="878">
        <v>3038279</v>
      </c>
      <c r="AG110" s="876"/>
      <c r="AH110" s="876"/>
      <c r="AI110" s="876"/>
      <c r="AJ110" s="877"/>
      <c r="AK110" s="878">
        <v>2853966</v>
      </c>
      <c r="AL110" s="876"/>
      <c r="AM110" s="876"/>
      <c r="AN110" s="876"/>
      <c r="AO110" s="877"/>
      <c r="AP110" s="879">
        <v>20.399999999999999</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29101566</v>
      </c>
      <c r="BR110" s="829"/>
      <c r="BS110" s="829"/>
      <c r="BT110" s="829"/>
      <c r="BU110" s="829"/>
      <c r="BV110" s="829">
        <v>28049981</v>
      </c>
      <c r="BW110" s="829"/>
      <c r="BX110" s="829"/>
      <c r="BY110" s="829"/>
      <c r="BZ110" s="829"/>
      <c r="CA110" s="829">
        <v>28245138</v>
      </c>
      <c r="CB110" s="829"/>
      <c r="CC110" s="829"/>
      <c r="CD110" s="829"/>
      <c r="CE110" s="829"/>
      <c r="CF110" s="853">
        <v>201.8</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7531084</v>
      </c>
      <c r="BR112" s="804"/>
      <c r="BS112" s="804"/>
      <c r="BT112" s="804"/>
      <c r="BU112" s="804"/>
      <c r="BV112" s="804">
        <v>7271229</v>
      </c>
      <c r="BW112" s="804"/>
      <c r="BX112" s="804"/>
      <c r="BY112" s="804"/>
      <c r="BZ112" s="804"/>
      <c r="CA112" s="804">
        <v>7215429</v>
      </c>
      <c r="CB112" s="804"/>
      <c r="CC112" s="804"/>
      <c r="CD112" s="804"/>
      <c r="CE112" s="804"/>
      <c r="CF112" s="862">
        <v>51.5</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704294</v>
      </c>
      <c r="AB113" s="906"/>
      <c r="AC113" s="906"/>
      <c r="AD113" s="906"/>
      <c r="AE113" s="907"/>
      <c r="AF113" s="908">
        <v>731973</v>
      </c>
      <c r="AG113" s="906"/>
      <c r="AH113" s="906"/>
      <c r="AI113" s="906"/>
      <c r="AJ113" s="907"/>
      <c r="AK113" s="908">
        <v>693670</v>
      </c>
      <c r="AL113" s="906"/>
      <c r="AM113" s="906"/>
      <c r="AN113" s="906"/>
      <c r="AO113" s="907"/>
      <c r="AP113" s="909">
        <v>5</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5541345</v>
      </c>
      <c r="BR114" s="804"/>
      <c r="BS114" s="804"/>
      <c r="BT114" s="804"/>
      <c r="BU114" s="804"/>
      <c r="BV114" s="804">
        <v>5125529</v>
      </c>
      <c r="BW114" s="804"/>
      <c r="BX114" s="804"/>
      <c r="BY114" s="804"/>
      <c r="BZ114" s="804"/>
      <c r="CA114" s="804">
        <v>5574398</v>
      </c>
      <c r="CB114" s="804"/>
      <c r="CC114" s="804"/>
      <c r="CD114" s="804"/>
      <c r="CE114" s="804"/>
      <c r="CF114" s="862">
        <v>39.799999999999997</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v>319487</v>
      </c>
      <c r="BR115" s="804"/>
      <c r="BS115" s="804"/>
      <c r="BT115" s="804"/>
      <c r="BU115" s="804"/>
      <c r="BV115" s="804">
        <v>309540</v>
      </c>
      <c r="BW115" s="804"/>
      <c r="BX115" s="804"/>
      <c r="BY115" s="804"/>
      <c r="BZ115" s="804"/>
      <c r="CA115" s="804">
        <v>315772</v>
      </c>
      <c r="CB115" s="804"/>
      <c r="CC115" s="804"/>
      <c r="CD115" s="804"/>
      <c r="CE115" s="804"/>
      <c r="CF115" s="862">
        <v>2.2999999999999998</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3743894</v>
      </c>
      <c r="AB117" s="890"/>
      <c r="AC117" s="890"/>
      <c r="AD117" s="890"/>
      <c r="AE117" s="891"/>
      <c r="AF117" s="892">
        <v>3770252</v>
      </c>
      <c r="AG117" s="890"/>
      <c r="AH117" s="890"/>
      <c r="AI117" s="890"/>
      <c r="AJ117" s="891"/>
      <c r="AK117" s="892">
        <v>3547636</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42493482</v>
      </c>
      <c r="BR119" s="832"/>
      <c r="BS119" s="832"/>
      <c r="BT119" s="832"/>
      <c r="BU119" s="832"/>
      <c r="BV119" s="832">
        <v>40756279</v>
      </c>
      <c r="BW119" s="832"/>
      <c r="BX119" s="832"/>
      <c r="BY119" s="832"/>
      <c r="BZ119" s="832"/>
      <c r="CA119" s="832">
        <v>41350737</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11510509</v>
      </c>
      <c r="BR120" s="829"/>
      <c r="BS120" s="829"/>
      <c r="BT120" s="829"/>
      <c r="BU120" s="829"/>
      <c r="BV120" s="829">
        <v>10593089</v>
      </c>
      <c r="BW120" s="829"/>
      <c r="BX120" s="829"/>
      <c r="BY120" s="829"/>
      <c r="BZ120" s="829"/>
      <c r="CA120" s="829">
        <v>10018081</v>
      </c>
      <c r="CB120" s="829"/>
      <c r="CC120" s="829"/>
      <c r="CD120" s="829"/>
      <c r="CE120" s="829"/>
      <c r="CF120" s="853">
        <v>71.599999999999994</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5594431</v>
      </c>
      <c r="DH120" s="829"/>
      <c r="DI120" s="829"/>
      <c r="DJ120" s="829"/>
      <c r="DK120" s="829"/>
      <c r="DL120" s="829">
        <v>5913591</v>
      </c>
      <c r="DM120" s="829"/>
      <c r="DN120" s="829"/>
      <c r="DO120" s="829"/>
      <c r="DP120" s="829"/>
      <c r="DQ120" s="829">
        <v>5909594</v>
      </c>
      <c r="DR120" s="829"/>
      <c r="DS120" s="829"/>
      <c r="DT120" s="829"/>
      <c r="DU120" s="829"/>
      <c r="DV120" s="830">
        <v>42.2</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1401411</v>
      </c>
      <c r="BR121" s="804"/>
      <c r="BS121" s="804"/>
      <c r="BT121" s="804"/>
      <c r="BU121" s="804"/>
      <c r="BV121" s="804">
        <v>1432636</v>
      </c>
      <c r="BW121" s="804"/>
      <c r="BX121" s="804"/>
      <c r="BY121" s="804"/>
      <c r="BZ121" s="804"/>
      <c r="CA121" s="804">
        <v>1355528</v>
      </c>
      <c r="CB121" s="804"/>
      <c r="CC121" s="804"/>
      <c r="CD121" s="804"/>
      <c r="CE121" s="804"/>
      <c r="CF121" s="862">
        <v>9.6999999999999993</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1936653</v>
      </c>
      <c r="DH121" s="804"/>
      <c r="DI121" s="804"/>
      <c r="DJ121" s="804"/>
      <c r="DK121" s="804"/>
      <c r="DL121" s="804">
        <v>1357638</v>
      </c>
      <c r="DM121" s="804"/>
      <c r="DN121" s="804"/>
      <c r="DO121" s="804"/>
      <c r="DP121" s="804"/>
      <c r="DQ121" s="804">
        <v>1305835</v>
      </c>
      <c r="DR121" s="804"/>
      <c r="DS121" s="804"/>
      <c r="DT121" s="804"/>
      <c r="DU121" s="804"/>
      <c r="DV121" s="781">
        <v>9.3000000000000007</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27840269</v>
      </c>
      <c r="BR122" s="832"/>
      <c r="BS122" s="832"/>
      <c r="BT122" s="832"/>
      <c r="BU122" s="832"/>
      <c r="BV122" s="832">
        <v>26886753</v>
      </c>
      <c r="BW122" s="832"/>
      <c r="BX122" s="832"/>
      <c r="BY122" s="832"/>
      <c r="BZ122" s="832"/>
      <c r="CA122" s="832">
        <v>27067107</v>
      </c>
      <c r="CB122" s="832"/>
      <c r="CC122" s="832"/>
      <c r="CD122" s="832"/>
      <c r="CE122" s="832"/>
      <c r="CF122" s="833">
        <v>193.4</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40752189</v>
      </c>
      <c r="BR123" s="820"/>
      <c r="BS123" s="820"/>
      <c r="BT123" s="820"/>
      <c r="BU123" s="820"/>
      <c r="BV123" s="820">
        <v>38912478</v>
      </c>
      <c r="BW123" s="820"/>
      <c r="BX123" s="820"/>
      <c r="BY123" s="820"/>
      <c r="BZ123" s="820"/>
      <c r="CA123" s="820">
        <v>38440716</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12.1</v>
      </c>
      <c r="BR124" s="818"/>
      <c r="BS124" s="818"/>
      <c r="BT124" s="818"/>
      <c r="BU124" s="818"/>
      <c r="BV124" s="818">
        <v>13.3</v>
      </c>
      <c r="BW124" s="818"/>
      <c r="BX124" s="818"/>
      <c r="BY124" s="818"/>
      <c r="BZ124" s="818"/>
      <c r="CA124" s="818">
        <v>20.7</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v>319487</v>
      </c>
      <c r="DH126" s="804"/>
      <c r="DI126" s="804"/>
      <c r="DJ126" s="804"/>
      <c r="DK126" s="804"/>
      <c r="DL126" s="804">
        <v>309540</v>
      </c>
      <c r="DM126" s="804"/>
      <c r="DN126" s="804"/>
      <c r="DO126" s="804"/>
      <c r="DP126" s="804"/>
      <c r="DQ126" s="804">
        <v>315772</v>
      </c>
      <c r="DR126" s="804"/>
      <c r="DS126" s="804"/>
      <c r="DT126" s="804"/>
      <c r="DU126" s="804"/>
      <c r="DV126" s="781">
        <v>2.2999999999999998</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159327</v>
      </c>
      <c r="AB128" s="788"/>
      <c r="AC128" s="788"/>
      <c r="AD128" s="788"/>
      <c r="AE128" s="789"/>
      <c r="AF128" s="790">
        <v>163479</v>
      </c>
      <c r="AG128" s="788"/>
      <c r="AH128" s="788"/>
      <c r="AI128" s="788"/>
      <c r="AJ128" s="789"/>
      <c r="AK128" s="790">
        <v>160434</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12.68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16986126</v>
      </c>
      <c r="AB129" s="767"/>
      <c r="AC129" s="767"/>
      <c r="AD129" s="767"/>
      <c r="AE129" s="768"/>
      <c r="AF129" s="769">
        <v>16370375</v>
      </c>
      <c r="AG129" s="767"/>
      <c r="AH129" s="767"/>
      <c r="AI129" s="767"/>
      <c r="AJ129" s="768"/>
      <c r="AK129" s="769">
        <v>16424362</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17.68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2637188</v>
      </c>
      <c r="AB130" s="767"/>
      <c r="AC130" s="767"/>
      <c r="AD130" s="767"/>
      <c r="AE130" s="768"/>
      <c r="AF130" s="769">
        <v>2592163</v>
      </c>
      <c r="AG130" s="767"/>
      <c r="AH130" s="767"/>
      <c r="AI130" s="767"/>
      <c r="AJ130" s="768"/>
      <c r="AK130" s="769">
        <v>2426946</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6.9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14348938</v>
      </c>
      <c r="AB131" s="751"/>
      <c r="AC131" s="751"/>
      <c r="AD131" s="751"/>
      <c r="AE131" s="752"/>
      <c r="AF131" s="753">
        <v>13778212</v>
      </c>
      <c r="AG131" s="751"/>
      <c r="AH131" s="751"/>
      <c r="AI131" s="751"/>
      <c r="AJ131" s="752"/>
      <c r="AK131" s="753">
        <v>13997416</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20.7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6.602432877</v>
      </c>
      <c r="AB132" s="732"/>
      <c r="AC132" s="732"/>
      <c r="AD132" s="732"/>
      <c r="AE132" s="733"/>
      <c r="AF132" s="734">
        <v>7.3638727580000003</v>
      </c>
      <c r="AG132" s="732"/>
      <c r="AH132" s="732"/>
      <c r="AI132" s="732"/>
      <c r="AJ132" s="733"/>
      <c r="AK132" s="734">
        <v>6.8602376319999996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6.7</v>
      </c>
      <c r="AB133" s="711"/>
      <c r="AC133" s="711"/>
      <c r="AD133" s="711"/>
      <c r="AE133" s="712"/>
      <c r="AF133" s="710">
        <v>6.9</v>
      </c>
      <c r="AG133" s="711"/>
      <c r="AH133" s="711"/>
      <c r="AI133" s="711"/>
      <c r="AJ133" s="712"/>
      <c r="AK133" s="710">
        <v>6.9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JMZUpmcfOJDMJGUmFhLxAMnArjr/sjzSKIy5x8OGy2WkPcoLiymyhHK7UYncWe1kGriyD0Yerv57z4uBMzJ/A==" saltValue="Haom3UOYHqP7Ra6aCW/j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CY27" sqref="CY2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feyYVC2FCGFn6+eQ/VTv/cbO0iaDFCKULEQ5xW/UlRLaG9kuw+YjHSmw97kaadb4qWriCp+KqmHaXIDHTl/EA==" saltValue="VLSGfZKddWH7Qb4K27E6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rniNmf6O5zf2UcXStSQj4kKShpQq1dK0vHHxwr1C4UIWSEiNOuypRFeCPUSq2nqniMimh/qic6Zd07dF7eIA==" saltValue="If4zjv0v4LIJbIJyvobD0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5832386</v>
      </c>
      <c r="AP9" s="274">
        <v>110577</v>
      </c>
      <c r="AQ9" s="275">
        <v>73824</v>
      </c>
      <c r="AR9" s="276">
        <v>49.8</v>
      </c>
    </row>
    <row r="10" spans="1:46" ht="13.5" customHeight="1" x14ac:dyDescent="0.15">
      <c r="A10" s="259"/>
      <c r="AK10" s="1117" t="s">
        <v>483</v>
      </c>
      <c r="AL10" s="1118"/>
      <c r="AM10" s="1118"/>
      <c r="AN10" s="1119"/>
      <c r="AO10" s="277">
        <v>976</v>
      </c>
      <c r="AP10" s="277">
        <v>19</v>
      </c>
      <c r="AQ10" s="278">
        <v>6244</v>
      </c>
      <c r="AR10" s="279">
        <v>-99.7</v>
      </c>
    </row>
    <row r="11" spans="1:46" ht="13.5" customHeight="1" x14ac:dyDescent="0.15">
      <c r="A11" s="259"/>
      <c r="AK11" s="1117" t="s">
        <v>484</v>
      </c>
      <c r="AL11" s="1118"/>
      <c r="AM11" s="1118"/>
      <c r="AN11" s="1119"/>
      <c r="AO11" s="277">
        <v>1244</v>
      </c>
      <c r="AP11" s="277">
        <v>24</v>
      </c>
      <c r="AQ11" s="278">
        <v>1048</v>
      </c>
      <c r="AR11" s="279">
        <v>-97.7</v>
      </c>
    </row>
    <row r="12" spans="1:46" ht="13.5" customHeight="1" x14ac:dyDescent="0.15">
      <c r="A12" s="259"/>
      <c r="AK12" s="1117" t="s">
        <v>485</v>
      </c>
      <c r="AL12" s="1118"/>
      <c r="AM12" s="1118"/>
      <c r="AN12" s="1119"/>
      <c r="AO12" s="277" t="s">
        <v>486</v>
      </c>
      <c r="AP12" s="277" t="s">
        <v>486</v>
      </c>
      <c r="AQ12" s="278">
        <v>8</v>
      </c>
      <c r="AR12" s="279" t="s">
        <v>486</v>
      </c>
    </row>
    <row r="13" spans="1:46" ht="13.5" customHeight="1" x14ac:dyDescent="0.15">
      <c r="A13" s="259"/>
      <c r="AK13" s="1117" t="s">
        <v>487</v>
      </c>
      <c r="AL13" s="1118"/>
      <c r="AM13" s="1118"/>
      <c r="AN13" s="1119"/>
      <c r="AO13" s="277">
        <v>253369</v>
      </c>
      <c r="AP13" s="277">
        <v>4804</v>
      </c>
      <c r="AQ13" s="278">
        <v>2350</v>
      </c>
      <c r="AR13" s="279">
        <v>104.4</v>
      </c>
    </row>
    <row r="14" spans="1:46" ht="13.5" customHeight="1" x14ac:dyDescent="0.15">
      <c r="A14" s="259"/>
      <c r="AK14" s="1117" t="s">
        <v>488</v>
      </c>
      <c r="AL14" s="1118"/>
      <c r="AM14" s="1118"/>
      <c r="AN14" s="1119"/>
      <c r="AO14" s="277">
        <v>70900</v>
      </c>
      <c r="AP14" s="277">
        <v>1344</v>
      </c>
      <c r="AQ14" s="278">
        <v>1698</v>
      </c>
      <c r="AR14" s="279">
        <v>-20.8</v>
      </c>
    </row>
    <row r="15" spans="1:46" ht="13.5" customHeight="1" x14ac:dyDescent="0.15">
      <c r="A15" s="259"/>
      <c r="AK15" s="1120" t="s">
        <v>489</v>
      </c>
      <c r="AL15" s="1121"/>
      <c r="AM15" s="1121"/>
      <c r="AN15" s="1122"/>
      <c r="AO15" s="277">
        <v>-333212</v>
      </c>
      <c r="AP15" s="277">
        <v>-6317</v>
      </c>
      <c r="AQ15" s="278">
        <v>-3564</v>
      </c>
      <c r="AR15" s="279">
        <v>77.2</v>
      </c>
    </row>
    <row r="16" spans="1:46" x14ac:dyDescent="0.15">
      <c r="A16" s="259"/>
      <c r="AK16" s="1120" t="s">
        <v>177</v>
      </c>
      <c r="AL16" s="1121"/>
      <c r="AM16" s="1121"/>
      <c r="AN16" s="1122"/>
      <c r="AO16" s="277">
        <v>5825663</v>
      </c>
      <c r="AP16" s="277">
        <v>110450</v>
      </c>
      <c r="AQ16" s="278">
        <v>81608</v>
      </c>
      <c r="AR16" s="279">
        <v>35.299999999999997</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11.34</v>
      </c>
      <c r="AP21" s="290">
        <v>7.59</v>
      </c>
      <c r="AQ21" s="291">
        <v>3.75</v>
      </c>
      <c r="AS21" s="292"/>
      <c r="AT21" s="288"/>
    </row>
    <row r="22" spans="1:46" s="260" customFormat="1" x14ac:dyDescent="0.15">
      <c r="A22" s="288"/>
      <c r="AK22" s="1123" t="s">
        <v>495</v>
      </c>
      <c r="AL22" s="1124"/>
      <c r="AM22" s="1124"/>
      <c r="AN22" s="1125"/>
      <c r="AO22" s="293">
        <v>100</v>
      </c>
      <c r="AP22" s="294">
        <v>98.2</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2853966</v>
      </c>
      <c r="AP32" s="303">
        <v>54109</v>
      </c>
      <c r="AQ32" s="304">
        <v>42992</v>
      </c>
      <c r="AR32" s="305">
        <v>25.9</v>
      </c>
    </row>
    <row r="33" spans="1:46" ht="13.5" customHeight="1" x14ac:dyDescent="0.15">
      <c r="A33" s="259"/>
      <c r="AK33" s="1107" t="s">
        <v>500</v>
      </c>
      <c r="AL33" s="1108"/>
      <c r="AM33" s="1108"/>
      <c r="AN33" s="1109"/>
      <c r="AO33" s="303" t="s">
        <v>486</v>
      </c>
      <c r="AP33" s="303" t="s">
        <v>486</v>
      </c>
      <c r="AQ33" s="304" t="s">
        <v>486</v>
      </c>
      <c r="AR33" s="305" t="s">
        <v>486</v>
      </c>
    </row>
    <row r="34" spans="1:46" ht="27" customHeight="1" x14ac:dyDescent="0.15">
      <c r="A34" s="259"/>
      <c r="AK34" s="1107" t="s">
        <v>501</v>
      </c>
      <c r="AL34" s="1108"/>
      <c r="AM34" s="1108"/>
      <c r="AN34" s="1109"/>
      <c r="AO34" s="303" t="s">
        <v>486</v>
      </c>
      <c r="AP34" s="303" t="s">
        <v>486</v>
      </c>
      <c r="AQ34" s="304">
        <v>43</v>
      </c>
      <c r="AR34" s="305" t="s">
        <v>486</v>
      </c>
    </row>
    <row r="35" spans="1:46" ht="27" customHeight="1" x14ac:dyDescent="0.15">
      <c r="A35" s="259"/>
      <c r="AK35" s="1107" t="s">
        <v>502</v>
      </c>
      <c r="AL35" s="1108"/>
      <c r="AM35" s="1108"/>
      <c r="AN35" s="1109"/>
      <c r="AO35" s="303">
        <v>693670</v>
      </c>
      <c r="AP35" s="303">
        <v>13151</v>
      </c>
      <c r="AQ35" s="304">
        <v>11969</v>
      </c>
      <c r="AR35" s="305">
        <v>9.9</v>
      </c>
    </row>
    <row r="36" spans="1:46" ht="27" customHeight="1" x14ac:dyDescent="0.15">
      <c r="A36" s="259"/>
      <c r="AK36" s="1107" t="s">
        <v>503</v>
      </c>
      <c r="AL36" s="1108"/>
      <c r="AM36" s="1108"/>
      <c r="AN36" s="1109"/>
      <c r="AO36" s="303" t="s">
        <v>486</v>
      </c>
      <c r="AP36" s="303" t="s">
        <v>486</v>
      </c>
      <c r="AQ36" s="304">
        <v>2138</v>
      </c>
      <c r="AR36" s="305" t="s">
        <v>486</v>
      </c>
    </row>
    <row r="37" spans="1:46" ht="13.5" customHeight="1" x14ac:dyDescent="0.15">
      <c r="A37" s="259"/>
      <c r="AK37" s="1107" t="s">
        <v>504</v>
      </c>
      <c r="AL37" s="1108"/>
      <c r="AM37" s="1108"/>
      <c r="AN37" s="1109"/>
      <c r="AO37" s="303" t="s">
        <v>486</v>
      </c>
      <c r="AP37" s="303" t="s">
        <v>486</v>
      </c>
      <c r="AQ37" s="304">
        <v>592</v>
      </c>
      <c r="AR37" s="305" t="s">
        <v>486</v>
      </c>
    </row>
    <row r="38" spans="1:46" ht="27" customHeight="1" x14ac:dyDescent="0.15">
      <c r="A38" s="259"/>
      <c r="AK38" s="1110" t="s">
        <v>505</v>
      </c>
      <c r="AL38" s="1111"/>
      <c r="AM38" s="1111"/>
      <c r="AN38" s="1112"/>
      <c r="AO38" s="306" t="s">
        <v>486</v>
      </c>
      <c r="AP38" s="306" t="s">
        <v>486</v>
      </c>
      <c r="AQ38" s="307">
        <v>2</v>
      </c>
      <c r="AR38" s="295" t="s">
        <v>486</v>
      </c>
      <c r="AS38" s="302"/>
    </row>
    <row r="39" spans="1:46" x14ac:dyDescent="0.15">
      <c r="A39" s="259"/>
      <c r="AK39" s="1110" t="s">
        <v>506</v>
      </c>
      <c r="AL39" s="1111"/>
      <c r="AM39" s="1111"/>
      <c r="AN39" s="1112"/>
      <c r="AO39" s="303">
        <v>-160434</v>
      </c>
      <c r="AP39" s="303">
        <v>-3042</v>
      </c>
      <c r="AQ39" s="304">
        <v>-5777</v>
      </c>
      <c r="AR39" s="305">
        <v>-47.3</v>
      </c>
      <c r="AS39" s="302"/>
    </row>
    <row r="40" spans="1:46" ht="27" customHeight="1" x14ac:dyDescent="0.15">
      <c r="A40" s="259"/>
      <c r="AK40" s="1107" t="s">
        <v>507</v>
      </c>
      <c r="AL40" s="1108"/>
      <c r="AM40" s="1108"/>
      <c r="AN40" s="1109"/>
      <c r="AO40" s="303">
        <v>-2426946</v>
      </c>
      <c r="AP40" s="303">
        <v>-46013</v>
      </c>
      <c r="AQ40" s="304">
        <v>-36457</v>
      </c>
      <c r="AR40" s="305">
        <v>26.2</v>
      </c>
      <c r="AS40" s="302"/>
    </row>
    <row r="41" spans="1:46" x14ac:dyDescent="0.15">
      <c r="A41" s="259"/>
      <c r="AK41" s="1113" t="s">
        <v>287</v>
      </c>
      <c r="AL41" s="1114"/>
      <c r="AM41" s="1114"/>
      <c r="AN41" s="1115"/>
      <c r="AO41" s="303">
        <v>960256</v>
      </c>
      <c r="AP41" s="303">
        <v>18206</v>
      </c>
      <c r="AQ41" s="304">
        <v>15502</v>
      </c>
      <c r="AR41" s="305">
        <v>17.399999999999999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9650723</v>
      </c>
      <c r="AN51" s="325">
        <v>173256</v>
      </c>
      <c r="AO51" s="326">
        <v>112.3</v>
      </c>
      <c r="AP51" s="327">
        <v>70166</v>
      </c>
      <c r="AQ51" s="328">
        <v>1.4</v>
      </c>
      <c r="AR51" s="329">
        <v>110.9</v>
      </c>
    </row>
    <row r="52" spans="1:44" x14ac:dyDescent="0.15">
      <c r="A52" s="259"/>
      <c r="AK52" s="330"/>
      <c r="AL52" s="331" t="s">
        <v>517</v>
      </c>
      <c r="AM52" s="332">
        <v>6528509</v>
      </c>
      <c r="AN52" s="333">
        <v>117204</v>
      </c>
      <c r="AO52" s="334">
        <v>203.3</v>
      </c>
      <c r="AP52" s="335">
        <v>36115</v>
      </c>
      <c r="AQ52" s="336">
        <v>-6.2</v>
      </c>
      <c r="AR52" s="337">
        <v>209.5</v>
      </c>
    </row>
    <row r="53" spans="1:44" x14ac:dyDescent="0.15">
      <c r="A53" s="259"/>
      <c r="AK53" s="315" t="s">
        <v>518</v>
      </c>
      <c r="AL53" s="316"/>
      <c r="AM53" s="324">
        <v>5145480</v>
      </c>
      <c r="AN53" s="325">
        <v>93819</v>
      </c>
      <c r="AO53" s="326">
        <v>-45.8</v>
      </c>
      <c r="AP53" s="327">
        <v>70329</v>
      </c>
      <c r="AQ53" s="328">
        <v>0.2</v>
      </c>
      <c r="AR53" s="329">
        <v>-46</v>
      </c>
    </row>
    <row r="54" spans="1:44" x14ac:dyDescent="0.15">
      <c r="A54" s="259"/>
      <c r="AK54" s="330"/>
      <c r="AL54" s="331" t="s">
        <v>517</v>
      </c>
      <c r="AM54" s="332">
        <v>2487950</v>
      </c>
      <c r="AN54" s="333">
        <v>45363</v>
      </c>
      <c r="AO54" s="334">
        <v>-61.3</v>
      </c>
      <c r="AP54" s="335">
        <v>39403</v>
      </c>
      <c r="AQ54" s="336">
        <v>9.1</v>
      </c>
      <c r="AR54" s="337">
        <v>-70.400000000000006</v>
      </c>
    </row>
    <row r="55" spans="1:44" x14ac:dyDescent="0.15">
      <c r="A55" s="259"/>
      <c r="AK55" s="315" t="s">
        <v>519</v>
      </c>
      <c r="AL55" s="316"/>
      <c r="AM55" s="324">
        <v>4083633</v>
      </c>
      <c r="AN55" s="325">
        <v>75623</v>
      </c>
      <c r="AO55" s="326">
        <v>-19.399999999999999</v>
      </c>
      <c r="AP55" s="327">
        <v>54225</v>
      </c>
      <c r="AQ55" s="328">
        <v>-22.9</v>
      </c>
      <c r="AR55" s="329">
        <v>3.5</v>
      </c>
    </row>
    <row r="56" spans="1:44" x14ac:dyDescent="0.15">
      <c r="A56" s="259"/>
      <c r="AK56" s="330"/>
      <c r="AL56" s="331" t="s">
        <v>517</v>
      </c>
      <c r="AM56" s="332">
        <v>1695495</v>
      </c>
      <c r="AN56" s="333">
        <v>31398</v>
      </c>
      <c r="AO56" s="334">
        <v>-30.8</v>
      </c>
      <c r="AP56" s="335">
        <v>27337</v>
      </c>
      <c r="AQ56" s="336">
        <v>-30.6</v>
      </c>
      <c r="AR56" s="337">
        <v>-0.2</v>
      </c>
    </row>
    <row r="57" spans="1:44" x14ac:dyDescent="0.15">
      <c r="A57" s="259"/>
      <c r="AK57" s="315" t="s">
        <v>520</v>
      </c>
      <c r="AL57" s="316"/>
      <c r="AM57" s="324">
        <v>3608581</v>
      </c>
      <c r="AN57" s="325">
        <v>67583</v>
      </c>
      <c r="AO57" s="326">
        <v>-10.6</v>
      </c>
      <c r="AP57" s="327">
        <v>54016</v>
      </c>
      <c r="AQ57" s="328">
        <v>-0.4</v>
      </c>
      <c r="AR57" s="329">
        <v>-10.199999999999999</v>
      </c>
    </row>
    <row r="58" spans="1:44" x14ac:dyDescent="0.15">
      <c r="A58" s="259"/>
      <c r="AK58" s="330"/>
      <c r="AL58" s="331" t="s">
        <v>517</v>
      </c>
      <c r="AM58" s="332">
        <v>1378012</v>
      </c>
      <c r="AN58" s="333">
        <v>25808</v>
      </c>
      <c r="AO58" s="334">
        <v>-17.8</v>
      </c>
      <c r="AP58" s="335">
        <v>28078</v>
      </c>
      <c r="AQ58" s="336">
        <v>2.7</v>
      </c>
      <c r="AR58" s="337">
        <v>-20.5</v>
      </c>
    </row>
    <row r="59" spans="1:44" x14ac:dyDescent="0.15">
      <c r="A59" s="259"/>
      <c r="AK59" s="315" t="s">
        <v>521</v>
      </c>
      <c r="AL59" s="316"/>
      <c r="AM59" s="324">
        <v>4303751</v>
      </c>
      <c r="AN59" s="325">
        <v>81595</v>
      </c>
      <c r="AO59" s="326">
        <v>20.7</v>
      </c>
      <c r="AP59" s="327">
        <v>52786</v>
      </c>
      <c r="AQ59" s="328">
        <v>-2.2999999999999998</v>
      </c>
      <c r="AR59" s="329">
        <v>23</v>
      </c>
    </row>
    <row r="60" spans="1:44" x14ac:dyDescent="0.15">
      <c r="A60" s="259"/>
      <c r="AK60" s="330"/>
      <c r="AL60" s="331" t="s">
        <v>517</v>
      </c>
      <c r="AM60" s="332">
        <v>1473638</v>
      </c>
      <c r="AN60" s="333">
        <v>27939</v>
      </c>
      <c r="AO60" s="334">
        <v>8.3000000000000007</v>
      </c>
      <c r="AP60" s="335">
        <v>28742</v>
      </c>
      <c r="AQ60" s="336">
        <v>2.4</v>
      </c>
      <c r="AR60" s="337">
        <v>5.9</v>
      </c>
    </row>
    <row r="61" spans="1:44" x14ac:dyDescent="0.15">
      <c r="A61" s="259"/>
      <c r="AK61" s="315" t="s">
        <v>522</v>
      </c>
      <c r="AL61" s="338"/>
      <c r="AM61" s="324">
        <v>5358434</v>
      </c>
      <c r="AN61" s="325">
        <v>98375</v>
      </c>
      <c r="AO61" s="326">
        <v>11.4</v>
      </c>
      <c r="AP61" s="327">
        <v>60304</v>
      </c>
      <c r="AQ61" s="339">
        <v>-4.8</v>
      </c>
      <c r="AR61" s="329">
        <v>16.2</v>
      </c>
    </row>
    <row r="62" spans="1:44" x14ac:dyDescent="0.15">
      <c r="A62" s="259"/>
      <c r="AK62" s="330"/>
      <c r="AL62" s="331" t="s">
        <v>517</v>
      </c>
      <c r="AM62" s="332">
        <v>2712721</v>
      </c>
      <c r="AN62" s="333">
        <v>49542</v>
      </c>
      <c r="AO62" s="334">
        <v>20.3</v>
      </c>
      <c r="AP62" s="335">
        <v>31935</v>
      </c>
      <c r="AQ62" s="336">
        <v>-4.5</v>
      </c>
      <c r="AR62" s="337">
        <v>24.8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GmoWsrpxjaBZMFS/aEehqpdJVmgnzqVP9X/cRyWasQ/FoY0Cy71+lxfUGuA0aQobTx6l3e8iTaZQBfeBKqZqQ==" saltValue="PdlNNl94Rl8Q7uIgYXP/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93" sqref="BJ93"/>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G/6R9/jycbgOhLJAShztm338cu21UUd3gbQDyfA9dm7TvZzYChXQSh+RaslSrHkFTXJ8acrLhvK3pxCo0e4SVg==" saltValue="NnCIu1matcOtYMnkC78y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5gHKaattECZMdGg26AlHRGYAbG2XP93n0RyU0jyabvIphxof5au2gB/5OHK72JaSJ5JTj94g613Uov76u3cBYg==" saltValue="sTNaRxaekejT9LVf9BKF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23.32</v>
      </c>
      <c r="G47" s="12">
        <v>22.41</v>
      </c>
      <c r="H47" s="12">
        <v>21.81</v>
      </c>
      <c r="I47" s="12">
        <v>20.329999999999998</v>
      </c>
      <c r="J47" s="13">
        <v>18.920000000000002</v>
      </c>
    </row>
    <row r="48" spans="2:10" ht="57.75" customHeight="1" x14ac:dyDescent="0.15">
      <c r="B48" s="14"/>
      <c r="C48" s="1128" t="s">
        <v>4</v>
      </c>
      <c r="D48" s="1128"/>
      <c r="E48" s="1129"/>
      <c r="F48" s="15">
        <v>7.59</v>
      </c>
      <c r="G48" s="16">
        <v>5.72</v>
      </c>
      <c r="H48" s="16">
        <v>8.16</v>
      </c>
      <c r="I48" s="16">
        <v>10.029999999999999</v>
      </c>
      <c r="J48" s="17">
        <v>7.67</v>
      </c>
    </row>
    <row r="49" spans="2:10" ht="57.75" customHeight="1" thickBot="1" x14ac:dyDescent="0.2">
      <c r="B49" s="18"/>
      <c r="C49" s="1130" t="s">
        <v>5</v>
      </c>
      <c r="D49" s="1130"/>
      <c r="E49" s="1131"/>
      <c r="F49" s="19" t="s">
        <v>529</v>
      </c>
      <c r="G49" s="20" t="s">
        <v>530</v>
      </c>
      <c r="H49" s="20">
        <v>0.85</v>
      </c>
      <c r="I49" s="20" t="s">
        <v>531</v>
      </c>
      <c r="J49" s="21" t="s">
        <v>532</v>
      </c>
    </row>
    <row r="50" spans="2:10" x14ac:dyDescent="0.15"/>
  </sheetData>
  <sheetProtection algorithmName="SHA-512" hashValue="5TCaC4ETp8eB5atVmTweO2dt11ppr3RBslH8w6WRe3nK+Jk/Vt3YgdJLdf/L+adTZCQCCk+znkGSv1e0M2k4nQ==" saltValue="z1KbIbr/k59AM1D7XrAY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533</v>
      </c>
      <c r="D34" s="1136"/>
      <c r="E34" s="1137"/>
      <c r="F34" s="32">
        <v>7.59</v>
      </c>
      <c r="G34" s="33">
        <v>5.71</v>
      </c>
      <c r="H34" s="33">
        <v>8.15</v>
      </c>
      <c r="I34" s="33">
        <v>10.02</v>
      </c>
      <c r="J34" s="34">
        <v>7.66</v>
      </c>
      <c r="K34" s="22"/>
      <c r="L34" s="22"/>
      <c r="M34" s="22"/>
      <c r="N34" s="22"/>
      <c r="O34" s="22"/>
      <c r="P34" s="22"/>
    </row>
    <row r="35" spans="1:16" ht="39" customHeight="1" x14ac:dyDescent="0.15">
      <c r="A35" s="22"/>
      <c r="B35" s="35"/>
      <c r="C35" s="1132" t="s">
        <v>534</v>
      </c>
      <c r="D35" s="1132"/>
      <c r="E35" s="1133"/>
      <c r="F35" s="36">
        <v>8.92</v>
      </c>
      <c r="G35" s="37">
        <v>8.16</v>
      </c>
      <c r="H35" s="37">
        <v>7.64</v>
      </c>
      <c r="I35" s="37">
        <v>7.7</v>
      </c>
      <c r="J35" s="38">
        <v>7.42</v>
      </c>
      <c r="K35" s="22"/>
      <c r="L35" s="22"/>
      <c r="M35" s="22"/>
      <c r="N35" s="22"/>
      <c r="O35" s="22"/>
      <c r="P35" s="22"/>
    </row>
    <row r="36" spans="1:16" ht="39" customHeight="1" x14ac:dyDescent="0.15">
      <c r="A36" s="22"/>
      <c r="B36" s="35"/>
      <c r="C36" s="1132" t="s">
        <v>535</v>
      </c>
      <c r="D36" s="1132"/>
      <c r="E36" s="1133"/>
      <c r="F36" s="36">
        <v>1.1599999999999999</v>
      </c>
      <c r="G36" s="37">
        <v>1.08</v>
      </c>
      <c r="H36" s="37">
        <v>1.92</v>
      </c>
      <c r="I36" s="37">
        <v>2.6</v>
      </c>
      <c r="J36" s="38">
        <v>2.34</v>
      </c>
      <c r="K36" s="22"/>
      <c r="L36" s="22"/>
      <c r="M36" s="22"/>
      <c r="N36" s="22"/>
      <c r="O36" s="22"/>
      <c r="P36" s="22"/>
    </row>
    <row r="37" spans="1:16" ht="39" customHeight="1" x14ac:dyDescent="0.15">
      <c r="A37" s="22"/>
      <c r="B37" s="35"/>
      <c r="C37" s="1132" t="s">
        <v>536</v>
      </c>
      <c r="D37" s="1132"/>
      <c r="E37" s="1133"/>
      <c r="F37" s="36" t="s">
        <v>486</v>
      </c>
      <c r="G37" s="37">
        <v>0.24</v>
      </c>
      <c r="H37" s="37">
        <v>0.01</v>
      </c>
      <c r="I37" s="37">
        <v>0.49</v>
      </c>
      <c r="J37" s="38">
        <v>1.49</v>
      </c>
      <c r="K37" s="22"/>
      <c r="L37" s="22"/>
      <c r="M37" s="22"/>
      <c r="N37" s="22"/>
      <c r="O37" s="22"/>
      <c r="P37" s="22"/>
    </row>
    <row r="38" spans="1:16" ht="39" customHeight="1" x14ac:dyDescent="0.15">
      <c r="A38" s="22"/>
      <c r="B38" s="35"/>
      <c r="C38" s="1132" t="s">
        <v>537</v>
      </c>
      <c r="D38" s="1132"/>
      <c r="E38" s="1133"/>
      <c r="F38" s="36">
        <v>0.22</v>
      </c>
      <c r="G38" s="37">
        <v>0.56999999999999995</v>
      </c>
      <c r="H38" s="37">
        <v>1.78</v>
      </c>
      <c r="I38" s="37">
        <v>1.61</v>
      </c>
      <c r="J38" s="38">
        <v>0.4</v>
      </c>
      <c r="K38" s="22"/>
      <c r="L38" s="22"/>
      <c r="M38" s="22"/>
      <c r="N38" s="22"/>
      <c r="O38" s="22"/>
      <c r="P38" s="22"/>
    </row>
    <row r="39" spans="1:16" ht="39" customHeight="1" x14ac:dyDescent="0.15">
      <c r="A39" s="22"/>
      <c r="B39" s="35"/>
      <c r="C39" s="1132" t="s">
        <v>538</v>
      </c>
      <c r="D39" s="1132"/>
      <c r="E39" s="1133"/>
      <c r="F39" s="36">
        <v>0.01</v>
      </c>
      <c r="G39" s="37">
        <v>0.01</v>
      </c>
      <c r="H39" s="37">
        <v>0.01</v>
      </c>
      <c r="I39" s="37">
        <v>0.01</v>
      </c>
      <c r="J39" s="38">
        <v>0.01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540</v>
      </c>
      <c r="D43" s="1134"/>
      <c r="E43" s="1135"/>
      <c r="F43" s="41">
        <v>0.55000000000000004</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ceUS8jwcHJRS3nHx5dBMxDe6SWyfcvaRn1HeNjsj4JrGliu8/LY6ny6WbZzLOFQ+yi4NfyDJSksnOw6ufxJOw==" saltValue="ebXanSu8IRmH7uA5IhwB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R59" sqref="R5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2996</v>
      </c>
      <c r="L45" s="58">
        <v>3106</v>
      </c>
      <c r="M45" s="58">
        <v>3040</v>
      </c>
      <c r="N45" s="58">
        <v>3038</v>
      </c>
      <c r="O45" s="59">
        <v>2854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638</v>
      </c>
      <c r="L48" s="62">
        <v>735</v>
      </c>
      <c r="M48" s="62">
        <v>704</v>
      </c>
      <c r="N48" s="62">
        <v>732</v>
      </c>
      <c r="O48" s="63">
        <v>694</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486</v>
      </c>
      <c r="L49" s="62" t="s">
        <v>486</v>
      </c>
      <c r="M49" s="62" t="s">
        <v>486</v>
      </c>
      <c r="N49" s="62" t="s">
        <v>486</v>
      </c>
      <c r="O49" s="63" t="s">
        <v>486</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2742</v>
      </c>
      <c r="L52" s="62">
        <v>2905</v>
      </c>
      <c r="M52" s="62">
        <v>2796</v>
      </c>
      <c r="N52" s="62">
        <v>2755</v>
      </c>
      <c r="O52" s="63">
        <v>2587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892</v>
      </c>
      <c r="L53" s="67">
        <v>936</v>
      </c>
      <c r="M53" s="67">
        <v>948</v>
      </c>
      <c r="N53" s="67">
        <v>1015</v>
      </c>
      <c r="O53" s="68">
        <v>961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gHQjGDsvO+97JUN7RgVk/H/fwDNoLpelz96X/udiLr7Vvo/KONqgifkGRqEyVhqAERNsKieMn1D16j3E9verA==" saltValue="tDZOt+NkmxqRnT2cpp6t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29426</v>
      </c>
      <c r="J41" s="343">
        <v>29544</v>
      </c>
      <c r="K41" s="343">
        <v>29102</v>
      </c>
      <c r="L41" s="343">
        <v>28050</v>
      </c>
      <c r="M41" s="344">
        <v>28245</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8952</v>
      </c>
      <c r="J43" s="346">
        <v>8356</v>
      </c>
      <c r="K43" s="346">
        <v>7531</v>
      </c>
      <c r="L43" s="346">
        <v>7271</v>
      </c>
      <c r="M43" s="347">
        <v>7215</v>
      </c>
    </row>
    <row r="44" spans="2:13" ht="27.75" customHeight="1" x14ac:dyDescent="0.15">
      <c r="B44" s="1171"/>
      <c r="C44" s="1172"/>
      <c r="D44" s="104"/>
      <c r="E44" s="1175" t="s">
        <v>34</v>
      </c>
      <c r="F44" s="1175"/>
      <c r="G44" s="1175"/>
      <c r="H44" s="1176"/>
      <c r="I44" s="345" t="s">
        <v>486</v>
      </c>
      <c r="J44" s="346" t="s">
        <v>486</v>
      </c>
      <c r="K44" s="346" t="s">
        <v>486</v>
      </c>
      <c r="L44" s="346" t="s">
        <v>486</v>
      </c>
      <c r="M44" s="347" t="s">
        <v>486</v>
      </c>
    </row>
    <row r="45" spans="2:13" ht="27.75" customHeight="1" x14ac:dyDescent="0.15">
      <c r="B45" s="1171"/>
      <c r="C45" s="1172"/>
      <c r="D45" s="104"/>
      <c r="E45" s="1175" t="s">
        <v>35</v>
      </c>
      <c r="F45" s="1175"/>
      <c r="G45" s="1175"/>
      <c r="H45" s="1176"/>
      <c r="I45" s="345">
        <v>5693</v>
      </c>
      <c r="J45" s="346">
        <v>5608</v>
      </c>
      <c r="K45" s="346">
        <v>5541</v>
      </c>
      <c r="L45" s="346">
        <v>5126</v>
      </c>
      <c r="M45" s="347">
        <v>5574</v>
      </c>
    </row>
    <row r="46" spans="2:13" ht="27.75" customHeight="1" x14ac:dyDescent="0.15">
      <c r="B46" s="1171"/>
      <c r="C46" s="1172"/>
      <c r="D46" s="105"/>
      <c r="E46" s="1175" t="s">
        <v>36</v>
      </c>
      <c r="F46" s="1175"/>
      <c r="G46" s="1175"/>
      <c r="H46" s="1176"/>
      <c r="I46" s="345">
        <v>354</v>
      </c>
      <c r="J46" s="346">
        <v>318</v>
      </c>
      <c r="K46" s="346">
        <v>319</v>
      </c>
      <c r="L46" s="346">
        <v>310</v>
      </c>
      <c r="M46" s="347">
        <v>316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12287</v>
      </c>
      <c r="J50" s="346">
        <v>11475</v>
      </c>
      <c r="K50" s="346">
        <v>11511</v>
      </c>
      <c r="L50" s="346">
        <v>10593</v>
      </c>
      <c r="M50" s="347">
        <v>10018</v>
      </c>
    </row>
    <row r="51" spans="2:13" ht="27.75" customHeight="1" x14ac:dyDescent="0.15">
      <c r="B51" s="1171"/>
      <c r="C51" s="1172"/>
      <c r="D51" s="104"/>
      <c r="E51" s="1175" t="s">
        <v>42</v>
      </c>
      <c r="F51" s="1175"/>
      <c r="G51" s="1175"/>
      <c r="H51" s="1176"/>
      <c r="I51" s="345">
        <v>1683</v>
      </c>
      <c r="J51" s="346">
        <v>1481</v>
      </c>
      <c r="K51" s="346">
        <v>1401</v>
      </c>
      <c r="L51" s="346">
        <v>1433</v>
      </c>
      <c r="M51" s="347">
        <v>1356</v>
      </c>
    </row>
    <row r="52" spans="2:13" ht="27.75" customHeight="1" x14ac:dyDescent="0.15">
      <c r="B52" s="1173"/>
      <c r="C52" s="1174"/>
      <c r="D52" s="104"/>
      <c r="E52" s="1175" t="s">
        <v>43</v>
      </c>
      <c r="F52" s="1175"/>
      <c r="G52" s="1175"/>
      <c r="H52" s="1176"/>
      <c r="I52" s="345">
        <v>28505</v>
      </c>
      <c r="J52" s="346">
        <v>28695</v>
      </c>
      <c r="K52" s="346">
        <v>27840</v>
      </c>
      <c r="L52" s="346">
        <v>26887</v>
      </c>
      <c r="M52" s="347">
        <v>27067</v>
      </c>
    </row>
    <row r="53" spans="2:13" ht="27.75" customHeight="1" thickBot="1" x14ac:dyDescent="0.2">
      <c r="B53" s="1177" t="s">
        <v>19</v>
      </c>
      <c r="C53" s="1178"/>
      <c r="D53" s="108"/>
      <c r="E53" s="1179" t="s">
        <v>44</v>
      </c>
      <c r="F53" s="1179"/>
      <c r="G53" s="1179"/>
      <c r="H53" s="1180"/>
      <c r="I53" s="348">
        <v>1950</v>
      </c>
      <c r="J53" s="349">
        <v>2175</v>
      </c>
      <c r="K53" s="349">
        <v>1741</v>
      </c>
      <c r="L53" s="349">
        <v>1844</v>
      </c>
      <c r="M53" s="350">
        <v>2910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F+89CP9KLEqCJMNCN1v9dMc+dbHlbUzziuYfcwFIQcKfAF5vPvmCWa5rbHi9Qvhq6eeiBp7P+mafwWBEqsPdJw==" saltValue="EIf72JHPoq155pDDJ/cI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3704</v>
      </c>
      <c r="G55" s="120">
        <v>3327</v>
      </c>
      <c r="H55" s="121">
        <v>3108</v>
      </c>
    </row>
    <row r="56" spans="2:8" ht="52.5" customHeight="1" x14ac:dyDescent="0.15">
      <c r="B56" s="122"/>
      <c r="C56" s="1198" t="s">
        <v>47</v>
      </c>
      <c r="D56" s="1198"/>
      <c r="E56" s="1199"/>
      <c r="F56" s="123">
        <v>2136</v>
      </c>
      <c r="G56" s="123">
        <v>1814</v>
      </c>
      <c r="H56" s="124">
        <v>1642</v>
      </c>
    </row>
    <row r="57" spans="2:8" ht="53.25" customHeight="1" x14ac:dyDescent="0.15">
      <c r="B57" s="122"/>
      <c r="C57" s="1200" t="s">
        <v>48</v>
      </c>
      <c r="D57" s="1200"/>
      <c r="E57" s="1201"/>
      <c r="F57" s="125">
        <v>6974</v>
      </c>
      <c r="G57" s="125">
        <v>6516</v>
      </c>
      <c r="H57" s="126">
        <v>6303</v>
      </c>
    </row>
    <row r="58" spans="2:8" ht="45.75" customHeight="1" x14ac:dyDescent="0.15">
      <c r="B58" s="127"/>
      <c r="C58" s="1188" t="s">
        <v>565</v>
      </c>
      <c r="D58" s="1189"/>
      <c r="E58" s="1190"/>
      <c r="F58" s="128">
        <v>1318</v>
      </c>
      <c r="G58" s="128">
        <v>1079</v>
      </c>
      <c r="H58" s="129">
        <v>1050</v>
      </c>
    </row>
    <row r="59" spans="2:8" ht="45.75" customHeight="1" x14ac:dyDescent="0.15">
      <c r="B59" s="127"/>
      <c r="C59" s="1188" t="s">
        <v>561</v>
      </c>
      <c r="D59" s="1189"/>
      <c r="E59" s="1190"/>
      <c r="F59" s="128">
        <v>1032</v>
      </c>
      <c r="G59" s="128">
        <v>1065</v>
      </c>
      <c r="H59" s="129">
        <v>998</v>
      </c>
    </row>
    <row r="60" spans="2:8" ht="45.75" customHeight="1" x14ac:dyDescent="0.15">
      <c r="B60" s="127"/>
      <c r="C60" s="1188" t="s">
        <v>562</v>
      </c>
      <c r="D60" s="1189"/>
      <c r="E60" s="1190"/>
      <c r="F60" s="128">
        <v>856</v>
      </c>
      <c r="G60" s="128">
        <v>829</v>
      </c>
      <c r="H60" s="129">
        <v>799</v>
      </c>
    </row>
    <row r="61" spans="2:8" ht="45.75" customHeight="1" x14ac:dyDescent="0.15">
      <c r="B61" s="127"/>
      <c r="C61" s="1188" t="s">
        <v>563</v>
      </c>
      <c r="D61" s="1189"/>
      <c r="E61" s="1190"/>
      <c r="F61" s="128">
        <v>789</v>
      </c>
      <c r="G61" s="128">
        <v>791</v>
      </c>
      <c r="H61" s="129">
        <v>794</v>
      </c>
    </row>
    <row r="62" spans="2:8" ht="45.75" customHeight="1" thickBot="1" x14ac:dyDescent="0.2">
      <c r="B62" s="130"/>
      <c r="C62" s="1191" t="s">
        <v>564</v>
      </c>
      <c r="D62" s="1192"/>
      <c r="E62" s="1193"/>
      <c r="F62" s="131">
        <v>660</v>
      </c>
      <c r="G62" s="131">
        <v>657</v>
      </c>
      <c r="H62" s="132">
        <v>655</v>
      </c>
    </row>
    <row r="63" spans="2:8" ht="52.5" customHeight="1" thickBot="1" x14ac:dyDescent="0.2">
      <c r="B63" s="133"/>
      <c r="C63" s="1194" t="s">
        <v>49</v>
      </c>
      <c r="D63" s="1194"/>
      <c r="E63" s="1195"/>
      <c r="F63" s="134">
        <v>12814</v>
      </c>
      <c r="G63" s="134">
        <v>11658</v>
      </c>
      <c r="H63" s="135">
        <v>11053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g3KozCjtzT72GxaQ47YiLeEtbBCttNjzyrbBtovjnK4NyAG7EbMkyKa4M565oS7guquTWzYYjwWII/pIHqICEA==" saltValue="uKYiqQyu7vtN61Q/CANt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173256</v>
      </c>
      <c r="E3" s="154"/>
      <c r="F3" s="155">
        <v>70166</v>
      </c>
      <c r="G3" s="156"/>
      <c r="H3" s="157"/>
    </row>
    <row r="4" spans="1:8" x14ac:dyDescent="0.15">
      <c r="A4" s="158"/>
      <c r="B4" s="159"/>
      <c r="C4" s="160"/>
      <c r="D4" s="161">
        <v>117204</v>
      </c>
      <c r="E4" s="162"/>
      <c r="F4" s="163">
        <v>36115</v>
      </c>
      <c r="G4" s="164"/>
      <c r="H4" s="165"/>
    </row>
    <row r="5" spans="1:8" x14ac:dyDescent="0.15">
      <c r="A5" s="146" t="s">
        <v>518</v>
      </c>
      <c r="B5" s="151"/>
      <c r="C5" s="152"/>
      <c r="D5" s="153">
        <v>93819</v>
      </c>
      <c r="E5" s="154"/>
      <c r="F5" s="155">
        <v>70329</v>
      </c>
      <c r="G5" s="156"/>
      <c r="H5" s="157"/>
    </row>
    <row r="6" spans="1:8" x14ac:dyDescent="0.15">
      <c r="A6" s="158"/>
      <c r="B6" s="159"/>
      <c r="C6" s="160"/>
      <c r="D6" s="161">
        <v>45363</v>
      </c>
      <c r="E6" s="162"/>
      <c r="F6" s="163">
        <v>39403</v>
      </c>
      <c r="G6" s="164"/>
      <c r="H6" s="165"/>
    </row>
    <row r="7" spans="1:8" x14ac:dyDescent="0.15">
      <c r="A7" s="146" t="s">
        <v>519</v>
      </c>
      <c r="B7" s="151"/>
      <c r="C7" s="152"/>
      <c r="D7" s="153">
        <v>75623</v>
      </c>
      <c r="E7" s="154"/>
      <c r="F7" s="155">
        <v>54225</v>
      </c>
      <c r="G7" s="156"/>
      <c r="H7" s="157"/>
    </row>
    <row r="8" spans="1:8" x14ac:dyDescent="0.15">
      <c r="A8" s="158"/>
      <c r="B8" s="159"/>
      <c r="C8" s="160"/>
      <c r="D8" s="161">
        <v>31398</v>
      </c>
      <c r="E8" s="162"/>
      <c r="F8" s="163">
        <v>27337</v>
      </c>
      <c r="G8" s="164"/>
      <c r="H8" s="165"/>
    </row>
    <row r="9" spans="1:8" x14ac:dyDescent="0.15">
      <c r="A9" s="146" t="s">
        <v>520</v>
      </c>
      <c r="B9" s="151"/>
      <c r="C9" s="152"/>
      <c r="D9" s="153">
        <v>67583</v>
      </c>
      <c r="E9" s="154"/>
      <c r="F9" s="155">
        <v>54016</v>
      </c>
      <c r="G9" s="156"/>
      <c r="H9" s="157"/>
    </row>
    <row r="10" spans="1:8" x14ac:dyDescent="0.15">
      <c r="A10" s="158"/>
      <c r="B10" s="159"/>
      <c r="C10" s="160"/>
      <c r="D10" s="161">
        <v>25808</v>
      </c>
      <c r="E10" s="162"/>
      <c r="F10" s="163">
        <v>28078</v>
      </c>
      <c r="G10" s="164"/>
      <c r="H10" s="165"/>
    </row>
    <row r="11" spans="1:8" x14ac:dyDescent="0.15">
      <c r="A11" s="146" t="s">
        <v>521</v>
      </c>
      <c r="B11" s="151"/>
      <c r="C11" s="152"/>
      <c r="D11" s="153">
        <v>81595</v>
      </c>
      <c r="E11" s="154"/>
      <c r="F11" s="155">
        <v>52786</v>
      </c>
      <c r="G11" s="156"/>
      <c r="H11" s="157"/>
    </row>
    <row r="12" spans="1:8" x14ac:dyDescent="0.15">
      <c r="A12" s="158"/>
      <c r="B12" s="159"/>
      <c r="C12" s="166"/>
      <c r="D12" s="161">
        <v>27939</v>
      </c>
      <c r="E12" s="162"/>
      <c r="F12" s="163">
        <v>28742</v>
      </c>
      <c r="G12" s="164"/>
      <c r="H12" s="165"/>
    </row>
    <row r="13" spans="1:8" x14ac:dyDescent="0.15">
      <c r="A13" s="146"/>
      <c r="B13" s="151"/>
      <c r="C13" s="152"/>
      <c r="D13" s="153">
        <v>98375</v>
      </c>
      <c r="E13" s="154"/>
      <c r="F13" s="155">
        <v>60304</v>
      </c>
      <c r="G13" s="167"/>
      <c r="H13" s="157"/>
    </row>
    <row r="14" spans="1:8" x14ac:dyDescent="0.15">
      <c r="A14" s="158"/>
      <c r="B14" s="159"/>
      <c r="C14" s="160"/>
      <c r="D14" s="161">
        <v>49542</v>
      </c>
      <c r="E14" s="162"/>
      <c r="F14" s="163">
        <v>31935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7.59</v>
      </c>
      <c r="C19" s="168">
        <f>ROUND(VALUE(SUBSTITUTE(実質収支比率等に係る経年分析!G$48,"▲","-")),2)</f>
        <v>5.72</v>
      </c>
      <c r="D19" s="168">
        <f>ROUND(VALUE(SUBSTITUTE(実質収支比率等に係る経年分析!H$48,"▲","-")),2)</f>
        <v>8.16</v>
      </c>
      <c r="E19" s="168">
        <f>ROUND(VALUE(SUBSTITUTE(実質収支比率等に係る経年分析!I$48,"▲","-")),2)</f>
        <v>10.029999999999999</v>
      </c>
      <c r="F19" s="168">
        <f>ROUND(VALUE(SUBSTITUTE(実質収支比率等に係る経年分析!J$48,"▲","-")),2)</f>
        <v>7.67</v>
      </c>
    </row>
    <row r="20" spans="1:11" x14ac:dyDescent="0.15">
      <c r="A20" s="168" t="s">
        <v>53</v>
      </c>
      <c r="B20" s="168">
        <f>ROUND(VALUE(SUBSTITUTE(実質収支比率等に係る経年分析!F$47,"▲","-")),2)</f>
        <v>23.32</v>
      </c>
      <c r="C20" s="168">
        <f>ROUND(VALUE(SUBSTITUTE(実質収支比率等に係る経年分析!G$47,"▲","-")),2)</f>
        <v>22.41</v>
      </c>
      <c r="D20" s="168">
        <f>ROUND(VALUE(SUBSTITUTE(実質収支比率等に係る経年分析!H$47,"▲","-")),2)</f>
        <v>21.81</v>
      </c>
      <c r="E20" s="168">
        <f>ROUND(VALUE(SUBSTITUTE(実質収支比率等に係る経年分析!I$47,"▲","-")),2)</f>
        <v>20.329999999999998</v>
      </c>
      <c r="F20" s="168">
        <f>ROUND(VALUE(SUBSTITUTE(実質収支比率等に係る経年分析!J$47,"▲","-")),2)</f>
        <v>18.920000000000002</v>
      </c>
    </row>
    <row r="21" spans="1:11" x14ac:dyDescent="0.15">
      <c r="A21" s="168" t="s">
        <v>54</v>
      </c>
      <c r="B21" s="168">
        <f>IF(ISNUMBER(VALUE(SUBSTITUTE(実質収支比率等に係る経年分析!F$49,"▲","-"))),ROUND(VALUE(SUBSTITUTE(実質収支比率等に係る経年分析!F$49,"▲","-")),2),NA())</f>
        <v>-7.13</v>
      </c>
      <c r="C21" s="168">
        <f>IF(ISNUMBER(VALUE(SUBSTITUTE(実質収支比率等に係る経年分析!G$49,"▲","-"))),ROUND(VALUE(SUBSTITUTE(実質収支比率等に係る経年分析!G$49,"▲","-")),2),NA())</f>
        <v>-4.2300000000000004</v>
      </c>
      <c r="D21" s="168">
        <f>IF(ISNUMBER(VALUE(SUBSTITUTE(実質収支比率等に係る経年分析!H$49,"▲","-"))),ROUND(VALUE(SUBSTITUTE(実質収支比率等に係る経年分析!H$49,"▲","-")),2),NA())</f>
        <v>0.85</v>
      </c>
      <c r="E21" s="168">
        <f>IF(ISNUMBER(VALUE(SUBSTITUTE(実質収支比率等に係る経年分析!I$49,"▲","-"))),ROUND(VALUE(SUBSTITUTE(実質収支比率等に係る経年分析!I$49,"▲","-")),2),NA())</f>
        <v>-3.56</v>
      </c>
      <c r="F21" s="168">
        <f>IF(ISNUMBER(VALUE(SUBSTITUTE(実質収支比率等に係る経年分析!J$49,"▲","-"))),ROUND(VALUE(SUBSTITUTE(実質収支比率等に係る経年分析!J$49,"▲","-")),2),NA())</f>
        <v>-7.01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0.55000000000000004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1.49</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1.1599999999999999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2742</v>
      </c>
      <c r="E42" s="170"/>
      <c r="F42" s="170"/>
      <c r="G42" s="170">
        <f>'実質公債費比率（分子）の構造'!L$52</f>
        <v>2905</v>
      </c>
      <c r="H42" s="170"/>
      <c r="I42" s="170"/>
      <c r="J42" s="170">
        <f>'実質公債費比率（分子）の構造'!M$52</f>
        <v>2796</v>
      </c>
      <c r="K42" s="170"/>
      <c r="L42" s="170"/>
      <c r="M42" s="170">
        <f>'実質公債費比率（分子）の構造'!N$52</f>
        <v>2755</v>
      </c>
      <c r="N42" s="170"/>
      <c r="O42" s="170"/>
      <c r="P42" s="170">
        <f>'実質公債費比率（分子）の構造'!O$52</f>
        <v>2587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638</v>
      </c>
      <c r="C46" s="170"/>
      <c r="D46" s="170"/>
      <c r="E46" s="170">
        <f>'実質公債費比率（分子）の構造'!L$48</f>
        <v>735</v>
      </c>
      <c r="F46" s="170"/>
      <c r="G46" s="170"/>
      <c r="H46" s="170">
        <f>'実質公債費比率（分子）の構造'!M$48</f>
        <v>704</v>
      </c>
      <c r="I46" s="170"/>
      <c r="J46" s="170"/>
      <c r="K46" s="170">
        <f>'実質公債費比率（分子）の構造'!N$48</f>
        <v>732</v>
      </c>
      <c r="L46" s="170"/>
      <c r="M46" s="170"/>
      <c r="N46" s="170">
        <f>'実質公債費比率（分子）の構造'!O$48</f>
        <v>694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2996</v>
      </c>
      <c r="C49" s="170"/>
      <c r="D49" s="170"/>
      <c r="E49" s="170">
        <f>'実質公債費比率（分子）の構造'!L$45</f>
        <v>3106</v>
      </c>
      <c r="F49" s="170"/>
      <c r="G49" s="170"/>
      <c r="H49" s="170">
        <f>'実質公債費比率（分子）の構造'!M$45</f>
        <v>3040</v>
      </c>
      <c r="I49" s="170"/>
      <c r="J49" s="170"/>
      <c r="K49" s="170">
        <f>'実質公債費比率（分子）の構造'!N$45</f>
        <v>3038</v>
      </c>
      <c r="L49" s="170"/>
      <c r="M49" s="170"/>
      <c r="N49" s="170">
        <f>'実質公債費比率（分子）の構造'!O$45</f>
        <v>2854</v>
      </c>
      <c r="O49" s="170"/>
      <c r="P49" s="170"/>
    </row>
    <row r="50" spans="1:16" x14ac:dyDescent="0.15">
      <c r="A50" s="170" t="s">
        <v>67</v>
      </c>
      <c r="B50" s="170" t="e">
        <f>NA()</f>
        <v>#N/A</v>
      </c>
      <c r="C50" s="170">
        <f>IF(ISNUMBER('実質公債費比率（分子）の構造'!K$53),'実質公債費比率（分子）の構造'!K$53,NA())</f>
        <v>892</v>
      </c>
      <c r="D50" s="170" t="e">
        <f>NA()</f>
        <v>#N/A</v>
      </c>
      <c r="E50" s="170" t="e">
        <f>NA()</f>
        <v>#N/A</v>
      </c>
      <c r="F50" s="170">
        <f>IF(ISNUMBER('実質公債費比率（分子）の構造'!L$53),'実質公債費比率（分子）の構造'!L$53,NA())</f>
        <v>936</v>
      </c>
      <c r="G50" s="170" t="e">
        <f>NA()</f>
        <v>#N/A</v>
      </c>
      <c r="H50" s="170" t="e">
        <f>NA()</f>
        <v>#N/A</v>
      </c>
      <c r="I50" s="170">
        <f>IF(ISNUMBER('実質公債費比率（分子）の構造'!M$53),'実質公債費比率（分子）の構造'!M$53,NA())</f>
        <v>948</v>
      </c>
      <c r="J50" s="170" t="e">
        <f>NA()</f>
        <v>#N/A</v>
      </c>
      <c r="K50" s="170" t="e">
        <f>NA()</f>
        <v>#N/A</v>
      </c>
      <c r="L50" s="170">
        <f>IF(ISNUMBER('実質公債費比率（分子）の構造'!N$53),'実質公債費比率（分子）の構造'!N$53,NA())</f>
        <v>1015</v>
      </c>
      <c r="M50" s="170" t="e">
        <f>NA()</f>
        <v>#N/A</v>
      </c>
      <c r="N50" s="170" t="e">
        <f>NA()</f>
        <v>#N/A</v>
      </c>
      <c r="O50" s="170">
        <f>IF(ISNUMBER('実質公債費比率（分子）の構造'!O$53),'実質公債費比率（分子）の構造'!O$53,NA())</f>
        <v>961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28505</v>
      </c>
      <c r="E56" s="169"/>
      <c r="F56" s="169"/>
      <c r="G56" s="169">
        <f>'将来負担比率（分子）の構造'!J$52</f>
        <v>28695</v>
      </c>
      <c r="H56" s="169"/>
      <c r="I56" s="169"/>
      <c r="J56" s="169">
        <f>'将来負担比率（分子）の構造'!K$52</f>
        <v>27840</v>
      </c>
      <c r="K56" s="169"/>
      <c r="L56" s="169"/>
      <c r="M56" s="169">
        <f>'将来負担比率（分子）の構造'!L$52</f>
        <v>26887</v>
      </c>
      <c r="N56" s="169"/>
      <c r="O56" s="169"/>
      <c r="P56" s="169">
        <f>'将来負担比率（分子）の構造'!M$52</f>
        <v>27067</v>
      </c>
    </row>
    <row r="57" spans="1:16" x14ac:dyDescent="0.15">
      <c r="A57" s="169" t="s">
        <v>42</v>
      </c>
      <c r="B57" s="169"/>
      <c r="C57" s="169"/>
      <c r="D57" s="169">
        <f>'将来負担比率（分子）の構造'!I$51</f>
        <v>1683</v>
      </c>
      <c r="E57" s="169"/>
      <c r="F57" s="169"/>
      <c r="G57" s="169">
        <f>'将来負担比率（分子）の構造'!J$51</f>
        <v>1481</v>
      </c>
      <c r="H57" s="169"/>
      <c r="I57" s="169"/>
      <c r="J57" s="169">
        <f>'将来負担比率（分子）の構造'!K$51</f>
        <v>1401</v>
      </c>
      <c r="K57" s="169"/>
      <c r="L57" s="169"/>
      <c r="M57" s="169">
        <f>'将来負担比率（分子）の構造'!L$51</f>
        <v>1433</v>
      </c>
      <c r="N57" s="169"/>
      <c r="O57" s="169"/>
      <c r="P57" s="169">
        <f>'将来負担比率（分子）の構造'!M$51</f>
        <v>1356</v>
      </c>
    </row>
    <row r="58" spans="1:16" x14ac:dyDescent="0.15">
      <c r="A58" s="169" t="s">
        <v>41</v>
      </c>
      <c r="B58" s="169"/>
      <c r="C58" s="169"/>
      <c r="D58" s="169">
        <f>'将来負担比率（分子）の構造'!I$50</f>
        <v>12287</v>
      </c>
      <c r="E58" s="169"/>
      <c r="F58" s="169"/>
      <c r="G58" s="169">
        <f>'将来負担比率（分子）の構造'!J$50</f>
        <v>11475</v>
      </c>
      <c r="H58" s="169"/>
      <c r="I58" s="169"/>
      <c r="J58" s="169">
        <f>'将来負担比率（分子）の構造'!K$50</f>
        <v>11511</v>
      </c>
      <c r="K58" s="169"/>
      <c r="L58" s="169"/>
      <c r="M58" s="169">
        <f>'将来負担比率（分子）の構造'!L$50</f>
        <v>10593</v>
      </c>
      <c r="N58" s="169"/>
      <c r="O58" s="169"/>
      <c r="P58" s="169">
        <f>'将来負担比率（分子）の構造'!M$50</f>
        <v>10018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354</v>
      </c>
      <c r="C61" s="169"/>
      <c r="D61" s="169"/>
      <c r="E61" s="169">
        <f>'将来負担比率（分子）の構造'!J$46</f>
        <v>318</v>
      </c>
      <c r="F61" s="169"/>
      <c r="G61" s="169"/>
      <c r="H61" s="169">
        <f>'将来負担比率（分子）の構造'!K$46</f>
        <v>319</v>
      </c>
      <c r="I61" s="169"/>
      <c r="J61" s="169"/>
      <c r="K61" s="169">
        <f>'将来負担比率（分子）の構造'!L$46</f>
        <v>310</v>
      </c>
      <c r="L61" s="169"/>
      <c r="M61" s="169"/>
      <c r="N61" s="169">
        <f>'将来負担比率（分子）の構造'!M$46</f>
        <v>316</v>
      </c>
      <c r="O61" s="169"/>
      <c r="P61" s="169"/>
    </row>
    <row r="62" spans="1:16" x14ac:dyDescent="0.15">
      <c r="A62" s="169" t="s">
        <v>35</v>
      </c>
      <c r="B62" s="169">
        <f>'将来負担比率（分子）の構造'!I$45</f>
        <v>5693</v>
      </c>
      <c r="C62" s="169"/>
      <c r="D62" s="169"/>
      <c r="E62" s="169">
        <f>'将来負担比率（分子）の構造'!J$45</f>
        <v>5608</v>
      </c>
      <c r="F62" s="169"/>
      <c r="G62" s="169"/>
      <c r="H62" s="169">
        <f>'将来負担比率（分子）の構造'!K$45</f>
        <v>5541</v>
      </c>
      <c r="I62" s="169"/>
      <c r="J62" s="169"/>
      <c r="K62" s="169">
        <f>'将来負担比率（分子）の構造'!L$45</f>
        <v>5126</v>
      </c>
      <c r="L62" s="169"/>
      <c r="M62" s="169"/>
      <c r="N62" s="169">
        <f>'将来負担比率（分子）の構造'!M$45</f>
        <v>5574</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8952</v>
      </c>
      <c r="C64" s="169"/>
      <c r="D64" s="169"/>
      <c r="E64" s="169">
        <f>'将来負担比率（分子）の構造'!J$43</f>
        <v>8356</v>
      </c>
      <c r="F64" s="169"/>
      <c r="G64" s="169"/>
      <c r="H64" s="169">
        <f>'将来負担比率（分子）の構造'!K$43</f>
        <v>7531</v>
      </c>
      <c r="I64" s="169"/>
      <c r="J64" s="169"/>
      <c r="K64" s="169">
        <f>'将来負担比率（分子）の構造'!L$43</f>
        <v>7271</v>
      </c>
      <c r="L64" s="169"/>
      <c r="M64" s="169"/>
      <c r="N64" s="169">
        <f>'将来負担比率（分子）の構造'!M$43</f>
        <v>7215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29426</v>
      </c>
      <c r="C66" s="169"/>
      <c r="D66" s="169"/>
      <c r="E66" s="169">
        <f>'将来負担比率（分子）の構造'!J$41</f>
        <v>29544</v>
      </c>
      <c r="F66" s="169"/>
      <c r="G66" s="169"/>
      <c r="H66" s="169">
        <f>'将来負担比率（分子）の構造'!K$41</f>
        <v>29102</v>
      </c>
      <c r="I66" s="169"/>
      <c r="J66" s="169"/>
      <c r="K66" s="169">
        <f>'将来負担比率（分子）の構造'!L$41</f>
        <v>28050</v>
      </c>
      <c r="L66" s="169"/>
      <c r="M66" s="169"/>
      <c r="N66" s="169">
        <f>'将来負担比率（分子）の構造'!M$41</f>
        <v>28245</v>
      </c>
      <c r="O66" s="169"/>
      <c r="P66" s="169"/>
    </row>
    <row r="67" spans="1:16" x14ac:dyDescent="0.15">
      <c r="A67" s="169" t="s">
        <v>71</v>
      </c>
      <c r="B67" s="169" t="e">
        <f>NA()</f>
        <v>#N/A</v>
      </c>
      <c r="C67" s="169">
        <f>IF(ISNUMBER('将来負担比率（分子）の構造'!I$53), IF('将来負担比率（分子）の構造'!I$53 &lt; 0, 0, '将来負担比率（分子）の構造'!I$53), NA())</f>
        <v>1950</v>
      </c>
      <c r="D67" s="169" t="e">
        <f>NA()</f>
        <v>#N/A</v>
      </c>
      <c r="E67" s="169" t="e">
        <f>NA()</f>
        <v>#N/A</v>
      </c>
      <c r="F67" s="169">
        <f>IF(ISNUMBER('将来負担比率（分子）の構造'!J$53), IF('将来負担比率（分子）の構造'!J$53 &lt; 0, 0, '将来負担比率（分子）の構造'!J$53), NA())</f>
        <v>2175</v>
      </c>
      <c r="G67" s="169" t="e">
        <f>NA()</f>
        <v>#N/A</v>
      </c>
      <c r="H67" s="169" t="e">
        <f>NA()</f>
        <v>#N/A</v>
      </c>
      <c r="I67" s="169">
        <f>IF(ISNUMBER('将来負担比率（分子）の構造'!K$53), IF('将来負担比率（分子）の構造'!K$53 &lt; 0, 0, '将来負担比率（分子）の構造'!K$53), NA())</f>
        <v>1741</v>
      </c>
      <c r="J67" s="169" t="e">
        <f>NA()</f>
        <v>#N/A</v>
      </c>
      <c r="K67" s="169" t="e">
        <f>NA()</f>
        <v>#N/A</v>
      </c>
      <c r="L67" s="169">
        <f>IF(ISNUMBER('将来負担比率（分子）の構造'!L$53), IF('将来負担比率（分子）の構造'!L$53 &lt; 0, 0, '将来負担比率（分子）の構造'!L$53), NA())</f>
        <v>1844</v>
      </c>
      <c r="M67" s="169" t="e">
        <f>NA()</f>
        <v>#N/A</v>
      </c>
      <c r="N67" s="169" t="e">
        <f>NA()</f>
        <v>#N/A</v>
      </c>
      <c r="O67" s="169">
        <f>IF(ISNUMBER('将来負担比率（分子）の構造'!M$53), IF('将来負担比率（分子）の構造'!M$53 &lt; 0, 0, '将来負担比率（分子）の構造'!M$53), NA())</f>
        <v>2910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3704</v>
      </c>
      <c r="C72" s="173">
        <f>基金残高に係る経年分析!G55</f>
        <v>3327</v>
      </c>
      <c r="D72" s="173">
        <f>基金残高に係る経年分析!H55</f>
        <v>3108</v>
      </c>
    </row>
    <row r="73" spans="1:16" x14ac:dyDescent="0.15">
      <c r="A73" s="172" t="s">
        <v>74</v>
      </c>
      <c r="B73" s="173">
        <f>基金残高に係る経年分析!F56</f>
        <v>2136</v>
      </c>
      <c r="C73" s="173">
        <f>基金残高に係る経年分析!G56</f>
        <v>1814</v>
      </c>
      <c r="D73" s="173">
        <f>基金残高に係る経年分析!H56</f>
        <v>1642</v>
      </c>
    </row>
    <row r="74" spans="1:16" x14ac:dyDescent="0.15">
      <c r="A74" s="172" t="s">
        <v>75</v>
      </c>
      <c r="B74" s="173">
        <f>基金残高に係る経年分析!F57</f>
        <v>6974</v>
      </c>
      <c r="C74" s="173">
        <f>基金残高に係る経年分析!G57</f>
        <v>6516</v>
      </c>
      <c r="D74" s="173">
        <f>基金残高に係る経年分析!H57</f>
        <v>6303</v>
      </c>
    </row>
  </sheetData>
  <sheetProtection algorithmName="SHA-512" hashValue="GMu2BGBUUaS8cxbCWH/HCGuIC74gOzj5eb5Xz/L/HRkv0pEa+MMcLpMk8iq/LI3ugzUgmSuF6RI9/ptW6yo1Sg==" saltValue="M3LlINx5yYiMcixwg2OQ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2025-03-12T07:04:03Z</cp:lastPrinted>
  <dcterms:created xsi:type="dcterms:W3CDTF">2025-02-19T05:23:45Z</dcterms:created>
  <dcterms:modified xsi:type="dcterms:W3CDTF">2025-03-18T04:50:59Z</dcterms:modified>
  <cp:category/>
</cp:coreProperties>
</file>