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sv802269\市町村振興課共有\財政班\財政担当R6年度\決算統計\01普通会計\R5財政状況資料集\3月公表分\07HP公開\"/>
    </mc:Choice>
  </mc:AlternateContent>
  <xr:revisionPtr revIDLastSave="0" documentId="13_ncr:1_{854D380E-7B74-48A1-AEE8-C15496C46D19}" xr6:coauthVersionLast="47" xr6:coauthVersionMax="47" xr10:uidLastSave="{00000000-0000-0000-0000-000000000000}"/>
  <bookViews>
    <workbookView xWindow="28680" yWindow="-120" windowWidth="29040" windowHeight="157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U37" i="10"/>
  <c r="C37" i="10"/>
  <c r="BE36" i="10"/>
  <c r="AM36" i="10"/>
  <c r="C36" i="10"/>
  <c r="BE35" i="10"/>
  <c r="C35" i="10"/>
  <c r="BE34" i="10"/>
  <c r="C34" i="10"/>
  <c r="U34" i="10" l="1"/>
  <c r="U35" i="10" s="1"/>
  <c r="U36" i="10" s="1"/>
  <c r="AM34" i="10"/>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CO34" i="10" l="1"/>
  <c r="CO35" i="10" s="1"/>
  <c r="CO36" i="10" s="1"/>
</calcChain>
</file>

<file path=xl/sharedStrings.xml><?xml version="1.0" encoding="utf-8"?>
<sst xmlns="http://schemas.openxmlformats.org/spreadsheetml/2006/main" count="1139" uniqueCount="570">
  <si>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</si>
  <si>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</si>
  <si>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</si>
  <si>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</si>
  <si>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</si>
  <si>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</si>
  <si>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</si>
  <si>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</si>
  <si>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</si>
  <si>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</si>
  <si>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</si>
  <si>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</si>
  <si>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</si>
  <si>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</si>
  <si>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</si>
  <si>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</si>
  <si>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</si>
  <si>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</si>
  <si>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</si>
  <si>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</si>
  <si>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</si>
  <si>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</si>
  <si>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</si>
  <si>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</si>
  <si>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</si>
  <si>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</si>
  <si>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</si>
  <si>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</si>
  <si>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</si>
  <si>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</si>
  <si>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</si>
  <si>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</si>
  <si>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</si>
  <si>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</si>
  <si>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</si>
  <si>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</si>
  <si>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</si>
  <si>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</si>
  <si>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</si>
  <si>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</si>
  <si>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</si>
  <si>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</si>
  <si>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</si>
  <si>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</si>
  <si>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</si>
  <si>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</si>
  <si>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</si>
  <si>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</si>
  <si>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</si>
  <si>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</si>
  <si>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</si>
  <si>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</si>
  <si>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</si>
  <si>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</si>
  <si>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</si>
  <si>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</si>
  <si>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</si>
  <si>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</si>
  <si>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</si>
  <si>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</si>
  <si>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</si>
  <si>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</si>
  <si>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</si>
  <si>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</si>
  <si>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</si>
  <si>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</si>
  <si>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</si>
  <si>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</si>
  <si>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</si>
  <si>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</si>
  <si>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</si>
  <si>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</si>
  <si>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</si>
  <si>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</si>
  <si>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</si>
  <si>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</si>
  <si>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</si>
  <si>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</si>
  <si>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</si>
  <si>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大分県</t>
    <phoneticPr fontId="5"/>
  </si>
  <si>
    <t>市町村類型</t>
    <phoneticPr fontId="5"/>
  </si>
  <si>
    <t>Ⅰ－０</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</si>
  <si>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</si>
  <si>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</si>
  <si>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</si>
  <si>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</si>
  <si>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</si>
  <si>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</si>
  <si>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</si>
  <si>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</si>
  <si>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</si>
  <si>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</si>
  <si>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</si>
  <si>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</si>
  <si>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豊後高田市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</si>
  <si>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</si>
  <si>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</si>
  <si>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</si>
  <si>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</si>
  <si>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</si>
  <si>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</si>
  <si>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</si>
  <si>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</si>
  <si>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</si>
  <si>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</si>
  <si>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</si>
  <si>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</si>
  <si>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</si>
  <si>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</si>
  <si>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</si>
  <si>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</si>
  <si>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</si>
  <si>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</si>
  <si>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</si>
  <si>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</si>
  <si>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</si>
  <si>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</si>
  <si>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</si>
  <si>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-3.2</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</si>
  <si>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</si>
  <si>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</si>
  <si>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</si>
  <si>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</si>
  <si>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</si>
  <si>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</si>
  <si>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</si>
  <si>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</si>
  <si>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</si>
  <si>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</si>
  <si>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</si>
  <si>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</si>
  <si>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</si>
  <si>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</si>
  <si>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</si>
  <si>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</si>
  <si>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</si>
  <si>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</si>
  <si>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</si>
  <si>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</si>
  <si>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</si>
  <si>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</si>
  <si>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</si>
  <si>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6"/>
  </si>
  <si>
    <t>うち日本人(％)</t>
    <phoneticPr fontId="5"/>
  </si>
  <si>
    <t>-1.7</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</si>
  <si>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</si>
  <si>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</si>
  <si>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</si>
  <si>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</si>
  <si>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</si>
  <si>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</si>
  <si>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</si>
  <si>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</si>
  <si>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</si>
  <si>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</si>
  <si>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</si>
  <si>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</si>
  <si>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</si>
  <si>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</si>
  <si>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</si>
  <si>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</si>
  <si>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</si>
  <si>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</si>
  <si>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</si>
  <si>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</si>
  <si>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</si>
  <si>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</si>
  <si>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</si>
  <si>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</si>
  <si>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</si>
  <si>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</si>
  <si>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</si>
  <si>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</si>
  <si>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</si>
  <si>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</si>
  <si>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</si>
  <si>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</si>
  <si>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</si>
  <si>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</si>
  <si>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</si>
  <si>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</si>
  <si>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</si>
  <si>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</si>
  <si>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</si>
  <si>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</si>
  <si>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</si>
  <si>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</si>
  <si>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</si>
  <si>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</si>
  <si>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</si>
  <si>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</si>
  <si>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</si>
  <si>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</si>
  <si>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</si>
  <si>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</si>
  <si>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</si>
  <si>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</si>
  <si>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</si>
  <si>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</si>
  <si>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</si>
  <si>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</si>
  <si>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</si>
  <si>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</si>
  <si>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大分県豊後高田市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</si>
  <si>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</si>
  <si>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</si>
  <si>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</si>
  <si>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</si>
  <si>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</si>
  <si>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</si>
  <si>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</si>
  <si>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</si>
  <si>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</si>
  <si>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</si>
  <si>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</si>
  <si>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</si>
  <si>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</si>
  <si>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</si>
  <si>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</si>
  <si>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</si>
  <si>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</si>
  <si>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</si>
  <si>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</si>
  <si>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</si>
  <si>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</si>
  <si>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</si>
  <si>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</si>
  <si>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</si>
  <si>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</si>
  <si>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</si>
  <si>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</si>
  <si>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</si>
  <si>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</si>
  <si>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</si>
  <si>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</si>
  <si>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</si>
  <si>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</si>
  <si>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</si>
  <si>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</si>
  <si>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</si>
  <si>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</si>
  <si>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</si>
  <si>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</si>
  <si>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</si>
  <si>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</si>
  <si>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</si>
  <si>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</si>
  <si>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</si>
  <si>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</si>
  <si>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</si>
  <si>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</si>
  <si>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</si>
  <si>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</si>
  <si>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</si>
  <si>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</si>
  <si>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</si>
  <si>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</si>
  <si>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</si>
  <si>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</si>
  <si>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</si>
  <si>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</si>
  <si>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</si>
  <si>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</si>
  <si>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</si>
  <si>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</si>
  <si>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</si>
  <si>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</si>
  <si>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</si>
  <si>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</si>
  <si>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</si>
  <si>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</si>
  <si>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</si>
  <si>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</si>
  <si>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</si>
  <si>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</si>
  <si>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</si>
  <si>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</si>
  <si>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</si>
  <si>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</si>
  <si>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</si>
  <si>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</si>
  <si>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</si>
  <si>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</si>
  <si>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</si>
  <si>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</si>
  <si>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</si>
  <si>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</si>
  <si>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</si>
  <si>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</si>
  <si>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</si>
  <si>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</si>
  <si>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</si>
  <si>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</si>
  <si>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</si>
  <si>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</si>
  <si>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</si>
  <si>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</si>
  <si>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</si>
  <si>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</si>
  <si>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</si>
  <si>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</si>
  <si>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</si>
  <si>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</si>
  <si>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</si>
  <si>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</si>
  <si>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</si>
  <si>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</si>
  <si>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</si>
  <si>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</si>
  <si>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</si>
  <si>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</si>
  <si>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</si>
  <si>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</si>
  <si>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</si>
  <si>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</si>
  <si>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</si>
  <si>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</si>
  <si>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</si>
  <si>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</si>
  <si>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</si>
  <si>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</si>
  <si>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</si>
  <si>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</si>
  <si>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</si>
  <si>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</si>
  <si>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</si>
  <si>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</si>
  <si>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</si>
  <si>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</si>
  <si>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</si>
  <si>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</si>
  <si>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</si>
  <si>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</si>
  <si>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</si>
  <si>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</si>
  <si>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</si>
  <si>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</si>
  <si>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</si>
  <si>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</si>
  <si>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</si>
  <si>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</si>
  <si>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</si>
  <si>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</si>
  <si>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</si>
  <si>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</si>
  <si>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</si>
  <si>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</si>
  <si>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</si>
  <si>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</si>
  <si>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</si>
  <si>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</si>
  <si>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</si>
  <si>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</si>
  <si>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</si>
  <si>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大分県豊後高田市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</si>
  <si>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</si>
  <si>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</si>
  <si>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</si>
  <si>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</si>
  <si>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</si>
  <si>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</si>
  <si>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</si>
  <si>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</si>
  <si>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</si>
  <si>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</si>
  <si>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</si>
  <si>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</si>
  <si>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</si>
  <si>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</si>
  <si>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</si>
  <si>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</si>
  <si>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</si>
  <si>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</si>
  <si>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</si>
  <si>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</si>
  <si>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ケーブルネットワーク事業特別会計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</si>
  <si>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</si>
  <si>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</si>
  <si>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</si>
  <si>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</si>
  <si>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</si>
  <si>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</si>
  <si>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</si>
  <si>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</si>
  <si>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</si>
  <si>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</si>
  <si>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</si>
  <si>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</si>
  <si>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</si>
  <si>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</si>
  <si>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</si>
  <si>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</si>
  <si>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</si>
  <si>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</si>
  <si>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</si>
  <si>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</si>
  <si>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</si>
  <si>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</si>
  <si>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</si>
  <si>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</si>
  <si>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</si>
  <si>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</si>
  <si>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</si>
  <si>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</si>
  <si>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</si>
  <si>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</si>
  <si>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</si>
  <si>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</si>
  <si>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</si>
  <si>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</si>
  <si>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</si>
  <si>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</si>
  <si>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</si>
  <si>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</si>
  <si>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</si>
  <si>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</si>
  <si>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</si>
  <si>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</si>
  <si>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</si>
  <si>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</si>
  <si>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</si>
  <si>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</si>
  <si>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</si>
  <si>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</si>
  <si>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</si>
  <si>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</si>
  <si>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</si>
  <si>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</si>
  <si>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</si>
  <si>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</si>
  <si>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</si>
  <si>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</si>
  <si>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</si>
  <si>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</si>
  <si>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</si>
  <si>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</si>
  <si>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</si>
  <si>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</si>
  <si>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</si>
  <si>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</si>
  <si>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</si>
  <si>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</si>
  <si>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</si>
  <si>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</si>
  <si>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</si>
  <si>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</si>
  <si>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</si>
  <si>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</si>
  <si>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</si>
  <si>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</si>
  <si>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</si>
  <si>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</si>
  <si>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</si>
  <si>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</si>
  <si>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</si>
  <si>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</si>
  <si>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</si>
  <si>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</si>
  <si>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</si>
  <si>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</si>
  <si>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</si>
  <si>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</si>
  <si>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</si>
  <si>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</si>
  <si>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</si>
  <si>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</si>
  <si>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</si>
  <si>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</si>
  <si>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</si>
  <si>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</si>
  <si>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</si>
  <si>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</si>
  <si>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</si>
  <si>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</si>
  <si>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</si>
  <si>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</si>
  <si>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</si>
  <si>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</si>
  <si>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</si>
  <si>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</si>
  <si>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</si>
  <si>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</si>
  <si>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</si>
  <si>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</si>
  <si>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</si>
  <si>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</si>
  <si>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</si>
  <si>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</si>
  <si>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</si>
  <si>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</si>
  <si>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</si>
  <si>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</si>
  <si>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</si>
  <si>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</si>
  <si>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</si>
  <si>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</si>
  <si>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</si>
  <si>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</si>
  <si>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</si>
  <si>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</si>
  <si>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</si>
  <si>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</si>
  <si>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</si>
  <si>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</si>
  <si>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</si>
  <si>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</si>
  <si>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</si>
  <si>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</si>
  <si>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</si>
  <si>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</si>
  <si>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</si>
  <si>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</si>
  <si>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</si>
  <si>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</si>
  <si>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</si>
  <si>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</si>
  <si>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</si>
  <si>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</si>
  <si>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</si>
  <si>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</si>
  <si>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</si>
  <si>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</si>
  <si>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</si>
  <si>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</si>
  <si>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</si>
  <si>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</si>
  <si>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</si>
  <si>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</si>
  <si>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</si>
  <si>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</si>
  <si>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1.40</t>
  </si>
  <si>
    <t>水道事業会計</t>
  </si>
  <si>
    <t>一般会計</t>
  </si>
  <si>
    <t>下水道事業会計</t>
  </si>
  <si>
    <t>介護保険特別会計</t>
  </si>
  <si>
    <t>後期高齢者医療特別会計</t>
  </si>
  <si>
    <t>ケーブルネットワーク事業特別会計</t>
  </si>
  <si>
    <t>国民健康保険特別会計</t>
  </si>
  <si>
    <t>その他会計（赤字）</t>
  </si>
  <si>
    <t>その他会計（黒字）</t>
  </si>
  <si>
    <t>R01</t>
    <phoneticPr fontId="5"/>
  </si>
  <si>
    <t>R02</t>
    <phoneticPr fontId="5"/>
  </si>
  <si>
    <t>R03</t>
    <phoneticPr fontId="5"/>
  </si>
  <si>
    <t>R04</t>
    <phoneticPr fontId="5"/>
  </si>
  <si>
    <t>R05</t>
    <phoneticPr fontId="5"/>
  </si>
  <si>
    <t>-</t>
    <phoneticPr fontId="2"/>
  </si>
  <si>
    <t>-</t>
    <phoneticPr fontId="2"/>
  </si>
  <si>
    <t>-</t>
    <phoneticPr fontId="2"/>
  </si>
  <si>
    <t>宇佐・高田・国東広域事務組合</t>
    <rPh sb="0" eb="2">
      <t>ウサ</t>
    </rPh>
    <rPh sb="3" eb="5">
      <t>タカダ</t>
    </rPh>
    <rPh sb="6" eb="8">
      <t>クニサキ</t>
    </rPh>
    <rPh sb="8" eb="14">
      <t>コウイキジムクミアイ</t>
    </rPh>
    <phoneticPr fontId="10"/>
  </si>
  <si>
    <t>大分県交通災害共済組合</t>
    <rPh sb="0" eb="3">
      <t>オオイタケン</t>
    </rPh>
    <rPh sb="3" eb="7">
      <t>コウツウサイガイ</t>
    </rPh>
    <rPh sb="7" eb="11">
      <t>キョウサイクミアイ</t>
    </rPh>
    <phoneticPr fontId="10"/>
  </si>
  <si>
    <t>大分県市町村会館管理組合</t>
    <rPh sb="0" eb="3">
      <t>オオイタケン</t>
    </rPh>
    <rPh sb="3" eb="6">
      <t>シチョウソン</t>
    </rPh>
    <rPh sb="6" eb="12">
      <t>カイカンカンリクミアイ</t>
    </rPh>
    <phoneticPr fontId="10"/>
  </si>
  <si>
    <t>基金から10百万円繰入</t>
    <phoneticPr fontId="2"/>
  </si>
  <si>
    <t>-</t>
    <phoneticPr fontId="2"/>
  </si>
  <si>
    <t>-</t>
    <phoneticPr fontId="2"/>
  </si>
  <si>
    <t>-</t>
    <phoneticPr fontId="2"/>
  </si>
  <si>
    <t>豊後高田市土地開発公社</t>
    <rPh sb="0" eb="5">
      <t>ブンゴタカダシ</t>
    </rPh>
    <rPh sb="5" eb="11">
      <t>トチカイハツコウシャ</t>
    </rPh>
    <phoneticPr fontId="2"/>
  </si>
  <si>
    <t>スパランド真玉</t>
    <rPh sb="5" eb="7">
      <t>マタマ</t>
    </rPh>
    <phoneticPr fontId="2"/>
  </si>
  <si>
    <t>豊後高田市観光まちづくり会社</t>
    <rPh sb="0" eb="5">
      <t>ブンゴタカダシ</t>
    </rPh>
    <rPh sb="5" eb="7">
      <t>カンコウ</t>
    </rPh>
    <rPh sb="12" eb="14">
      <t>ガイシャ</t>
    </rPh>
    <phoneticPr fontId="2"/>
  </si>
  <si>
    <t>-</t>
    <phoneticPr fontId="10"/>
  </si>
  <si>
    <t>-</t>
    <phoneticPr fontId="2"/>
  </si>
  <si>
    <t>-</t>
    <phoneticPr fontId="2"/>
  </si>
  <si>
    <t>地域振興基金</t>
    <phoneticPr fontId="5"/>
  </si>
  <si>
    <t>公共施設整備基金</t>
    <phoneticPr fontId="2"/>
  </si>
  <si>
    <t>職員退職手当基金</t>
    <phoneticPr fontId="2"/>
  </si>
  <si>
    <t>地域福祉基金</t>
    <phoneticPr fontId="2"/>
  </si>
  <si>
    <t>ふるさと市町村圏基金</t>
    <phoneticPr fontId="2"/>
  </si>
  <si>
    <t>大分県後期高齢者医療広域連合（普通会計）</t>
    <rPh sb="0" eb="2">
      <t>オオイタ</t>
    </rPh>
    <rPh sb="2" eb="3">
      <t>ケン</t>
    </rPh>
    <rPh sb="3" eb="5">
      <t>コウキ</t>
    </rPh>
    <rPh sb="5" eb="8">
      <t>コウレイシャ</t>
    </rPh>
    <rPh sb="8" eb="10">
      <t>イリョウ</t>
    </rPh>
    <rPh sb="10" eb="12">
      <t>コウイキ</t>
    </rPh>
    <rPh sb="12" eb="14">
      <t>レンゴウ</t>
    </rPh>
    <rPh sb="15" eb="17">
      <t>フツウ</t>
    </rPh>
    <rPh sb="17" eb="19">
      <t>カイケイ</t>
    </rPh>
    <phoneticPr fontId="10"/>
  </si>
  <si>
    <t>大分県後期高齢者医療広域連合（後期高齢者医療事業会計）</t>
    <phoneticPr fontId="2"/>
  </si>
  <si>
    <t>基金から133百万円繰入</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</si>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</sst>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132981</c:v>
                </c:pt>
                <c:pt idx="1">
                  <c:v>128523</c:v>
                </c:pt>
                <c:pt idx="2">
                  <c:v>92919</c:v>
                </c:pt>
                <c:pt idx="3">
                  <c:v>103663</c:v>
                </c:pt>
                <c:pt idx="4">
                  <c:v>92012</c:v>
                </c:pt>
              </c:numCache>
            </c:numRef>
          </c:val>
          <c:smooth val="0"/>
          <c:extLst>
            <c:ext xmlns:c16="http://schemas.microsoft.com/office/drawing/2014/chart" uri="{C3380CC4-5D6E-409C-BE32-E72D297353CC}">
              <c16:uniqueId val="{00000000-136D-4522-9930-B5AAD2F1A81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86794</c:v>
                </c:pt>
                <c:pt idx="1">
                  <c:v>98131</c:v>
                </c:pt>
                <c:pt idx="2">
                  <c:v>90309</c:v>
                </c:pt>
                <c:pt idx="3">
                  <c:v>126623</c:v>
                </c:pt>
                <c:pt idx="4">
                  <c:v>100286</c:v>
                </c:pt>
              </c:numCache>
            </c:numRef>
          </c:val>
          <c:smooth val="0"/>
          <c:extLst>
            <c:ext xmlns:c16="http://schemas.microsoft.com/office/drawing/2014/chart" uri="{C3380CC4-5D6E-409C-BE32-E72D297353CC}">
              <c16:uniqueId val="{00000001-136D-4522-9930-B5AAD2F1A81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1.49</c:v>
                </c:pt>
                <c:pt idx="1">
                  <c:v>4.2</c:v>
                </c:pt>
                <c:pt idx="2">
                  <c:v>7.83</c:v>
                </c:pt>
                <c:pt idx="3">
                  <c:v>5.41</c:v>
                </c:pt>
                <c:pt idx="4">
                  <c:v>4.67</c:v>
                </c:pt>
              </c:numCache>
            </c:numRef>
          </c:val>
          <c:extLst>
            <c:ext xmlns:c16="http://schemas.microsoft.com/office/drawing/2014/chart" uri="{C3380CC4-5D6E-409C-BE32-E72D297353CC}">
              <c16:uniqueId val="{00000000-11AE-45FB-88C5-4CE98D8A519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35.07</c:v>
                </c:pt>
                <c:pt idx="1">
                  <c:v>33.799999999999997</c:v>
                </c:pt>
                <c:pt idx="2">
                  <c:v>34.39</c:v>
                </c:pt>
                <c:pt idx="3">
                  <c:v>35.75</c:v>
                </c:pt>
                <c:pt idx="4">
                  <c:v>39.06</c:v>
                </c:pt>
              </c:numCache>
            </c:numRef>
          </c:val>
          <c:extLst>
            <c:ext xmlns:c16="http://schemas.microsoft.com/office/drawing/2014/chart" uri="{C3380CC4-5D6E-409C-BE32-E72D297353CC}">
              <c16:uniqueId val="{00000001-11AE-45FB-88C5-4CE98D8A519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16.93</c:v>
                </c:pt>
                <c:pt idx="1">
                  <c:v>2.2999999999999998</c:v>
                </c:pt>
                <c:pt idx="2">
                  <c:v>6.06</c:v>
                </c:pt>
                <c:pt idx="3">
                  <c:v>-1.4</c:v>
                </c:pt>
                <c:pt idx="4">
                  <c:v>2.82</c:v>
                </c:pt>
              </c:numCache>
            </c:numRef>
          </c:val>
          <c:smooth val="0"/>
          <c:extLst>
            <c:ext xmlns:c16="http://schemas.microsoft.com/office/drawing/2014/chart" uri="{C3380CC4-5D6E-409C-BE32-E72D297353CC}">
              <c16:uniqueId val="{00000002-11AE-45FB-88C5-4CE98D8A519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0.6</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26BE-4CC6-967F-9E173443F57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6BE-4CC6-967F-9E173443F57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26BE-4CC6-967F-9E173443F57F}"/>
            </c:ext>
          </c:extLst>
        </c:ser>
        <c:ser>
          <c:idx val="3"/>
          <c:order val="3"/>
          <c:tx>
            <c:strRef>
              <c:f>データシート!$A$30</c:f>
              <c:strCache>
                <c:ptCount val="1"/>
                <c:pt idx="0">
                  <c:v>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0.56000000000000005</c:v>
                </c:pt>
                <c:pt idx="4">
                  <c:v>#N/A</c:v>
                </c:pt>
                <c:pt idx="5">
                  <c:v>0.8</c:v>
                </c:pt>
                <c:pt idx="6">
                  <c:v>#N/A</c:v>
                </c:pt>
                <c:pt idx="7">
                  <c:v>1.08</c:v>
                </c:pt>
                <c:pt idx="8">
                  <c:v>#N/A</c:v>
                </c:pt>
                <c:pt idx="9">
                  <c:v>0</c:v>
                </c:pt>
              </c:numCache>
            </c:numRef>
          </c:val>
          <c:extLst>
            <c:ext xmlns:c16="http://schemas.microsoft.com/office/drawing/2014/chart" uri="{C3380CC4-5D6E-409C-BE32-E72D297353CC}">
              <c16:uniqueId val="{00000003-26BE-4CC6-967F-9E173443F57F}"/>
            </c:ext>
          </c:extLst>
        </c:ser>
        <c:ser>
          <c:idx val="4"/>
          <c:order val="4"/>
          <c:tx>
            <c:strRef>
              <c:f>データシート!$A$31</c:f>
              <c:strCache>
                <c:ptCount val="1"/>
                <c:pt idx="0">
                  <c:v>ケーブルネットワーク事業特別会計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26BE-4CC6-967F-9E173443F57F}"/>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26BE-4CC6-967F-9E173443F57F}"/>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0.28999999999999998</c:v>
                </c:pt>
                <c:pt idx="2">
                  <c:v>#N/A</c:v>
                </c:pt>
                <c:pt idx="3">
                  <c:v>0.1</c:v>
                </c:pt>
                <c:pt idx="4">
                  <c:v>#N/A</c:v>
                </c:pt>
                <c:pt idx="5">
                  <c:v>0.42</c:v>
                </c:pt>
                <c:pt idx="6">
                  <c:v>#N/A</c:v>
                </c:pt>
                <c:pt idx="7">
                  <c:v>1</c:v>
                </c:pt>
                <c:pt idx="8">
                  <c:v>#N/A</c:v>
                </c:pt>
                <c:pt idx="9">
                  <c:v>0.17</c:v>
                </c:pt>
              </c:numCache>
            </c:numRef>
          </c:val>
          <c:extLst>
            <c:ext xmlns:c16="http://schemas.microsoft.com/office/drawing/2014/chart" uri="{C3380CC4-5D6E-409C-BE32-E72D297353CC}">
              <c16:uniqueId val="{00000006-26BE-4CC6-967F-9E173443F57F}"/>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0</c:v>
                </c:pt>
                <c:pt idx="1">
                  <c:v>0</c:v>
                </c:pt>
                <c:pt idx="2">
                  <c:v>#N/A</c:v>
                </c:pt>
                <c:pt idx="3">
                  <c:v>0</c:v>
                </c:pt>
                <c:pt idx="4">
                  <c:v>#N/A</c:v>
                </c:pt>
                <c:pt idx="5">
                  <c:v>0</c:v>
                </c:pt>
                <c:pt idx="6">
                  <c:v>#N/A</c:v>
                </c:pt>
                <c:pt idx="7">
                  <c:v>0.06</c:v>
                </c:pt>
                <c:pt idx="8">
                  <c:v>#N/A</c:v>
                </c:pt>
                <c:pt idx="9">
                  <c:v>0.18</c:v>
                </c:pt>
              </c:numCache>
            </c:numRef>
          </c:val>
          <c:extLst>
            <c:ext xmlns:c16="http://schemas.microsoft.com/office/drawing/2014/chart" uri="{C3380CC4-5D6E-409C-BE32-E72D297353CC}">
              <c16:uniqueId val="{00000007-26BE-4CC6-967F-9E173443F57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1.48</c:v>
                </c:pt>
                <c:pt idx="2">
                  <c:v>#N/A</c:v>
                </c:pt>
                <c:pt idx="3">
                  <c:v>4.2</c:v>
                </c:pt>
                <c:pt idx="4">
                  <c:v>#N/A</c:v>
                </c:pt>
                <c:pt idx="5">
                  <c:v>7.83</c:v>
                </c:pt>
                <c:pt idx="6">
                  <c:v>#N/A</c:v>
                </c:pt>
                <c:pt idx="7">
                  <c:v>5.4</c:v>
                </c:pt>
                <c:pt idx="8">
                  <c:v>#N/A</c:v>
                </c:pt>
                <c:pt idx="9">
                  <c:v>4.67</c:v>
                </c:pt>
              </c:numCache>
            </c:numRef>
          </c:val>
          <c:extLst>
            <c:ext xmlns:c16="http://schemas.microsoft.com/office/drawing/2014/chart" uri="{C3380CC4-5D6E-409C-BE32-E72D297353CC}">
              <c16:uniqueId val="{00000008-26BE-4CC6-967F-9E173443F57F}"/>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3.32</c:v>
                </c:pt>
                <c:pt idx="2">
                  <c:v>#N/A</c:v>
                </c:pt>
                <c:pt idx="3">
                  <c:v>3.11</c:v>
                </c:pt>
                <c:pt idx="4">
                  <c:v>#N/A</c:v>
                </c:pt>
                <c:pt idx="5">
                  <c:v>3.65</c:v>
                </c:pt>
                <c:pt idx="6">
                  <c:v>#N/A</c:v>
                </c:pt>
                <c:pt idx="7">
                  <c:v>4.45</c:v>
                </c:pt>
                <c:pt idx="8">
                  <c:v>#N/A</c:v>
                </c:pt>
                <c:pt idx="9">
                  <c:v>4.8</c:v>
                </c:pt>
              </c:numCache>
            </c:numRef>
          </c:val>
          <c:extLst>
            <c:ext xmlns:c16="http://schemas.microsoft.com/office/drawing/2014/chart" uri="{C3380CC4-5D6E-409C-BE32-E72D297353CC}">
              <c16:uniqueId val="{00000009-26BE-4CC6-967F-9E173443F57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1822</c:v>
                </c:pt>
                <c:pt idx="5">
                  <c:v>1830</c:v>
                </c:pt>
                <c:pt idx="8">
                  <c:v>1837</c:v>
                </c:pt>
                <c:pt idx="11">
                  <c:v>1736</c:v>
                </c:pt>
                <c:pt idx="14">
                  <c:v>1578</c:v>
                </c:pt>
              </c:numCache>
            </c:numRef>
          </c:val>
          <c:extLst>
            <c:ext xmlns:c16="http://schemas.microsoft.com/office/drawing/2014/chart" uri="{C3380CC4-5D6E-409C-BE32-E72D297353CC}">
              <c16:uniqueId val="{00000000-2FF3-4729-BB05-92FFE3DE991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FF3-4729-BB05-92FFE3DE991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2-2FF3-4729-BB05-92FFE3DE991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FF3-4729-BB05-92FFE3DE991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356</c:v>
                </c:pt>
                <c:pt idx="3">
                  <c:v>319</c:v>
                </c:pt>
                <c:pt idx="6">
                  <c:v>335</c:v>
                </c:pt>
                <c:pt idx="9">
                  <c:v>323</c:v>
                </c:pt>
                <c:pt idx="12">
                  <c:v>320</c:v>
                </c:pt>
              </c:numCache>
            </c:numRef>
          </c:val>
          <c:extLst>
            <c:ext xmlns:c16="http://schemas.microsoft.com/office/drawing/2014/chart" uri="{C3380CC4-5D6E-409C-BE32-E72D297353CC}">
              <c16:uniqueId val="{00000004-2FF3-4729-BB05-92FFE3DE991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FF3-4729-BB05-92FFE3DE991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FF3-4729-BB05-92FFE3DE991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1919</c:v>
                </c:pt>
                <c:pt idx="3">
                  <c:v>1716</c:v>
                </c:pt>
                <c:pt idx="6">
                  <c:v>1736</c:v>
                </c:pt>
                <c:pt idx="9">
                  <c:v>1667</c:v>
                </c:pt>
                <c:pt idx="12">
                  <c:v>1573</c:v>
                </c:pt>
              </c:numCache>
            </c:numRef>
          </c:val>
          <c:extLst>
            <c:ext xmlns:c16="http://schemas.microsoft.com/office/drawing/2014/chart" uri="{C3380CC4-5D6E-409C-BE32-E72D297353CC}">
              <c16:uniqueId val="{00000007-2FF3-4729-BB05-92FFE3DE991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454</c:v>
                </c:pt>
                <c:pt idx="2">
                  <c:v>#N/A</c:v>
                </c:pt>
                <c:pt idx="3">
                  <c:v>#N/A</c:v>
                </c:pt>
                <c:pt idx="4">
                  <c:v>205</c:v>
                </c:pt>
                <c:pt idx="5">
                  <c:v>#N/A</c:v>
                </c:pt>
                <c:pt idx="6">
                  <c:v>#N/A</c:v>
                </c:pt>
                <c:pt idx="7">
                  <c:v>234</c:v>
                </c:pt>
                <c:pt idx="8">
                  <c:v>#N/A</c:v>
                </c:pt>
                <c:pt idx="9">
                  <c:v>#N/A</c:v>
                </c:pt>
                <c:pt idx="10">
                  <c:v>254</c:v>
                </c:pt>
                <c:pt idx="11">
                  <c:v>#N/A</c:v>
                </c:pt>
                <c:pt idx="12">
                  <c:v>#N/A</c:v>
                </c:pt>
                <c:pt idx="13">
                  <c:v>315</c:v>
                </c:pt>
                <c:pt idx="14">
                  <c:v>#N/A</c:v>
                </c:pt>
              </c:numCache>
            </c:numRef>
          </c:val>
          <c:smooth val="0"/>
          <c:extLst>
            <c:ext xmlns:c16="http://schemas.microsoft.com/office/drawing/2014/chart" uri="{C3380CC4-5D6E-409C-BE32-E72D297353CC}">
              <c16:uniqueId val="{00000008-2FF3-4729-BB05-92FFE3DE991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16412</c:v>
                </c:pt>
                <c:pt idx="5">
                  <c:v>15996</c:v>
                </c:pt>
                <c:pt idx="8">
                  <c:v>15271</c:v>
                </c:pt>
                <c:pt idx="11">
                  <c:v>14248</c:v>
                </c:pt>
                <c:pt idx="14">
                  <c:v>15120</c:v>
                </c:pt>
              </c:numCache>
            </c:numRef>
          </c:val>
          <c:extLst>
            <c:ext xmlns:c16="http://schemas.microsoft.com/office/drawing/2014/chart" uri="{C3380CC4-5D6E-409C-BE32-E72D297353CC}">
              <c16:uniqueId val="{00000000-A8A5-4315-BF84-0CB37DF0854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367</c:v>
                </c:pt>
                <c:pt idx="5">
                  <c:v>367</c:v>
                </c:pt>
                <c:pt idx="8">
                  <c:v>341</c:v>
                </c:pt>
                <c:pt idx="11">
                  <c:v>291</c:v>
                </c:pt>
                <c:pt idx="14">
                  <c:v>266</c:v>
                </c:pt>
              </c:numCache>
            </c:numRef>
          </c:val>
          <c:extLst>
            <c:ext xmlns:c16="http://schemas.microsoft.com/office/drawing/2014/chart" uri="{C3380CC4-5D6E-409C-BE32-E72D297353CC}">
              <c16:uniqueId val="{00000001-A8A5-4315-BF84-0CB37DF0854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9012</c:v>
                </c:pt>
                <c:pt idx="5">
                  <c:v>8983</c:v>
                </c:pt>
                <c:pt idx="8">
                  <c:v>9973</c:v>
                </c:pt>
                <c:pt idx="11">
                  <c:v>10554</c:v>
                </c:pt>
                <c:pt idx="14">
                  <c:v>11084</c:v>
                </c:pt>
              </c:numCache>
            </c:numRef>
          </c:val>
          <c:extLst>
            <c:ext xmlns:c16="http://schemas.microsoft.com/office/drawing/2014/chart" uri="{C3380CC4-5D6E-409C-BE32-E72D297353CC}">
              <c16:uniqueId val="{00000002-A8A5-4315-BF84-0CB37DF0854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8A5-4315-BF84-0CB37DF0854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8A5-4315-BF84-0CB37DF0854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8A5-4315-BF84-0CB37DF0854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2896</c:v>
                </c:pt>
                <c:pt idx="3">
                  <c:v>2945</c:v>
                </c:pt>
                <c:pt idx="6">
                  <c:v>2926</c:v>
                </c:pt>
                <c:pt idx="9">
                  <c:v>3023</c:v>
                </c:pt>
                <c:pt idx="12">
                  <c:v>2984</c:v>
                </c:pt>
              </c:numCache>
            </c:numRef>
          </c:val>
          <c:extLst>
            <c:ext xmlns:c16="http://schemas.microsoft.com/office/drawing/2014/chart" uri="{C3380CC4-5D6E-409C-BE32-E72D297353CC}">
              <c16:uniqueId val="{00000006-A8A5-4315-BF84-0CB37DF0854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A8A5-4315-BF84-0CB37DF0854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3959</c:v>
                </c:pt>
                <c:pt idx="3">
                  <c:v>2828</c:v>
                </c:pt>
                <c:pt idx="6">
                  <c:v>2651</c:v>
                </c:pt>
                <c:pt idx="9">
                  <c:v>2658</c:v>
                </c:pt>
                <c:pt idx="12">
                  <c:v>2566</c:v>
                </c:pt>
              </c:numCache>
            </c:numRef>
          </c:val>
          <c:extLst>
            <c:ext xmlns:c16="http://schemas.microsoft.com/office/drawing/2014/chart" uri="{C3380CC4-5D6E-409C-BE32-E72D297353CC}">
              <c16:uniqueId val="{00000008-A8A5-4315-BF84-0CB37DF0854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A8A5-4315-BF84-0CB37DF0854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15718</c:v>
                </c:pt>
                <c:pt idx="3">
                  <c:v>15802</c:v>
                </c:pt>
                <c:pt idx="6">
                  <c:v>15828</c:v>
                </c:pt>
                <c:pt idx="9">
                  <c:v>15933</c:v>
                </c:pt>
                <c:pt idx="12">
                  <c:v>16202</c:v>
                </c:pt>
              </c:numCache>
            </c:numRef>
          </c:val>
          <c:extLst>
            <c:ext xmlns:c16="http://schemas.microsoft.com/office/drawing/2014/chart" uri="{C3380CC4-5D6E-409C-BE32-E72D297353CC}">
              <c16:uniqueId val="{0000000A-A8A5-4315-BF84-0CB37DF0854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A8A5-4315-BF84-0CB37DF0854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3064</c:v>
                </c:pt>
                <c:pt idx="1">
                  <c:v>3084</c:v>
                </c:pt>
                <c:pt idx="2">
                  <c:v>3358</c:v>
                </c:pt>
              </c:numCache>
            </c:numRef>
          </c:val>
          <c:extLst>
            <c:ext xmlns:c16="http://schemas.microsoft.com/office/drawing/2014/chart" uri="{C3380CC4-5D6E-409C-BE32-E72D297353CC}">
              <c16:uniqueId val="{00000000-ADA8-4CAE-8F75-AB3BE75920D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1401</c:v>
                </c:pt>
                <c:pt idx="1">
                  <c:v>2014</c:v>
                </c:pt>
                <c:pt idx="2">
                  <c:v>2075</c:v>
                </c:pt>
              </c:numCache>
            </c:numRef>
          </c:val>
          <c:extLst>
            <c:ext xmlns:c16="http://schemas.microsoft.com/office/drawing/2014/chart" uri="{C3380CC4-5D6E-409C-BE32-E72D297353CC}">
              <c16:uniqueId val="{00000001-ADA8-4CAE-8F75-AB3BE75920D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6400</c:v>
                </c:pt>
                <c:pt idx="1">
                  <c:v>6401</c:v>
                </c:pt>
                <c:pt idx="2">
                  <c:v>6463</c:v>
                </c:pt>
              </c:numCache>
            </c:numRef>
          </c:val>
          <c:extLst>
            <c:ext xmlns:c16="http://schemas.microsoft.com/office/drawing/2014/chart" uri="{C3380CC4-5D6E-409C-BE32-E72D297353CC}">
              <c16:uniqueId val="{00000002-ADA8-4CAE-8F75-AB3BE75920D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大分県豊後高田市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21,960
21,078
206.24
17,768,924
17,305,835
401,776
8,596,957
16,201,779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メイリオ" panose="020B0604030504040204" pitchFamily="50" charset="-128"/>
              <a:ea typeface="メイリオ" panose="020B0604030504040204" pitchFamily="50" charset="-128"/>
            </a:rPr>
            <a:t>　人口減少や全国平均を上回る高齢化率（人口に占める</a:t>
          </a:r>
          <a:r>
            <a:rPr kumimoji="1" lang="en-US" altLang="ja-JP" sz="1050">
              <a:latin typeface="メイリオ" panose="020B0604030504040204" pitchFamily="50" charset="-128"/>
              <a:ea typeface="メイリオ" panose="020B0604030504040204" pitchFamily="50" charset="-128"/>
            </a:rPr>
            <a:t>65</a:t>
          </a:r>
          <a:r>
            <a:rPr kumimoji="1" lang="ja-JP" altLang="en-US" sz="1050">
              <a:latin typeface="メイリオ" panose="020B0604030504040204" pitchFamily="50" charset="-128"/>
              <a:ea typeface="メイリオ" panose="020B0604030504040204" pitchFamily="50" charset="-128"/>
            </a:rPr>
            <a:t>歳以上人口の割合：</a:t>
          </a:r>
          <a:r>
            <a:rPr kumimoji="1" lang="en-US" altLang="ja-JP" sz="1050">
              <a:latin typeface="メイリオ" panose="020B0604030504040204" pitchFamily="50" charset="-128"/>
              <a:ea typeface="メイリオ" panose="020B0604030504040204" pitchFamily="50" charset="-128"/>
            </a:rPr>
            <a:t>38.1</a:t>
          </a:r>
          <a:r>
            <a:rPr kumimoji="1" lang="ja-JP" altLang="en-US" sz="1050">
              <a:latin typeface="メイリオ" panose="020B0604030504040204" pitchFamily="50" charset="-128"/>
              <a:ea typeface="メイリオ" panose="020B0604030504040204" pitchFamily="50" charset="-128"/>
            </a:rPr>
            <a:t>％（令和</a:t>
          </a:r>
          <a:r>
            <a:rPr kumimoji="1" lang="en-US" altLang="ja-JP" sz="1050">
              <a:latin typeface="メイリオ" panose="020B0604030504040204" pitchFamily="50" charset="-128"/>
              <a:ea typeface="メイリオ" panose="020B0604030504040204" pitchFamily="50" charset="-128"/>
            </a:rPr>
            <a:t>5</a:t>
          </a:r>
          <a:r>
            <a:rPr kumimoji="1" lang="ja-JP" altLang="en-US" sz="1050">
              <a:latin typeface="メイリオ" panose="020B0604030504040204" pitchFamily="50" charset="-128"/>
              <a:ea typeface="メイリオ" panose="020B0604030504040204" pitchFamily="50" charset="-128"/>
            </a:rPr>
            <a:t>年</a:t>
          </a:r>
          <a:r>
            <a:rPr kumimoji="1" lang="en-US" altLang="ja-JP" sz="1050">
              <a:latin typeface="メイリオ" panose="020B0604030504040204" pitchFamily="50" charset="-128"/>
              <a:ea typeface="メイリオ" panose="020B0604030504040204" pitchFamily="50" charset="-128"/>
            </a:rPr>
            <a:t>12</a:t>
          </a:r>
          <a:r>
            <a:rPr kumimoji="1" lang="ja-JP" altLang="en-US" sz="1050">
              <a:latin typeface="メイリオ" panose="020B0604030504040204" pitchFamily="50" charset="-128"/>
              <a:ea typeface="メイリオ" panose="020B0604030504040204" pitchFamily="50" charset="-128"/>
            </a:rPr>
            <a:t>月末時点））に加え、市内に中心となる産業がないこと等により財政基盤が弱く、類似団体平均を大きく下回っている。</a:t>
          </a:r>
        </a:p>
        <a:p>
          <a:r>
            <a:rPr kumimoji="1" lang="ja-JP" altLang="en-US" sz="1050">
              <a:latin typeface="メイリオ" panose="020B0604030504040204" pitchFamily="50" charset="-128"/>
              <a:ea typeface="メイリオ" panose="020B0604030504040204" pitchFamily="50" charset="-128"/>
            </a:rPr>
            <a:t>　過去</a:t>
          </a:r>
          <a:r>
            <a:rPr kumimoji="1" lang="en-US" altLang="ja-JP" sz="1050">
              <a:latin typeface="メイリオ" panose="020B0604030504040204" pitchFamily="50" charset="-128"/>
              <a:ea typeface="メイリオ" panose="020B0604030504040204" pitchFamily="50" charset="-128"/>
            </a:rPr>
            <a:t>5</a:t>
          </a:r>
          <a:r>
            <a:rPr kumimoji="1" lang="ja-JP" altLang="en-US" sz="1050">
              <a:latin typeface="メイリオ" panose="020B0604030504040204" pitchFamily="50" charset="-128"/>
              <a:ea typeface="メイリオ" panose="020B0604030504040204" pitchFamily="50" charset="-128"/>
            </a:rPr>
            <a:t>年間は、ほぼ横ばいで推移しており、今後も横ばいであることが予想される。</a:t>
          </a:r>
        </a:p>
        <a:p>
          <a:r>
            <a:rPr kumimoji="1" lang="ja-JP" altLang="en-US" sz="1050">
              <a:latin typeface="メイリオ" panose="020B0604030504040204" pitchFamily="50" charset="-128"/>
              <a:ea typeface="メイリオ" panose="020B0604030504040204" pitchFamily="50" charset="-128"/>
            </a:rPr>
            <a:t>　行財政運営の効率化に努めるとともに税収確保につながる定住施策や企業誘致を推進することで、地域経済の活性化を図り、自主財源確保に努める。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130628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123214"/>
          <a:ext cx="0" cy="155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95250</xdr:rowOff>
    </xdr:from>
    <xdr:to>
      <xdr:col>23</xdr:col>
      <xdr:colOff>133350</xdr:colOff>
      <xdr:row>43</xdr:row>
      <xdr:rowOff>129722</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4114800" y="7467600"/>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59162</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6917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42635</xdr:rowOff>
    </xdr:from>
    <xdr:to>
      <xdr:col>23</xdr:col>
      <xdr:colOff>184150</xdr:colOff>
      <xdr:row>41</xdr:row>
      <xdr:rowOff>144235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129722</xdr:rowOff>
    </xdr:from>
    <xdr:to>
      <xdr:col>19</xdr:col>
      <xdr:colOff>133350</xdr:colOff>
      <xdr:row>43</xdr:row>
      <xdr:rowOff>129722</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502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42635</xdr:rowOff>
    </xdr:from>
    <xdr:to>
      <xdr:col>19</xdr:col>
      <xdr:colOff>184150</xdr:colOff>
      <xdr:row>41</xdr:row>
      <xdr:rowOff>144235</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154412</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84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95250</xdr:rowOff>
    </xdr:from>
    <xdr:to>
      <xdr:col>15</xdr:col>
      <xdr:colOff>82550</xdr:colOff>
      <xdr:row>43</xdr:row>
      <xdr:rowOff>129722</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467600"/>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42635</xdr:rowOff>
    </xdr:from>
    <xdr:to>
      <xdr:col>15</xdr:col>
      <xdr:colOff>133350</xdr:colOff>
      <xdr:row>41</xdr:row>
      <xdr:rowOff>144235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154412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95250</xdr:rowOff>
    </xdr:from>
    <xdr:to>
      <xdr:col>11</xdr:col>
      <xdr:colOff>31750</xdr:colOff>
      <xdr:row>43</xdr:row>
      <xdr:rowOff>95250</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8165</xdr:rowOff>
    </xdr:from>
    <xdr:to>
      <xdr:col>11</xdr:col>
      <xdr:colOff>82550</xdr:colOff>
      <xdr:row>41</xdr:row>
      <xdr:rowOff>109765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119942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42635</xdr:rowOff>
    </xdr:from>
    <xdr:to>
      <xdr:col>7</xdr:col>
      <xdr:colOff>31750</xdr:colOff>
      <xdr:row>41</xdr:row>
      <xdr:rowOff>144235</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154412</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16527</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78922</xdr:rowOff>
    </xdr:from>
    <xdr:to>
      <xdr:col>19</xdr:col>
      <xdr:colOff>184150</xdr:colOff>
      <xdr:row>44</xdr:row>
      <xdr:rowOff>9072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165299</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537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78922</xdr:rowOff>
    </xdr:from>
    <xdr:to>
      <xdr:col>15</xdr:col>
      <xdr:colOff>133350</xdr:colOff>
      <xdr:row>44</xdr:row>
      <xdr:rowOff>9072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165299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44450</xdr:rowOff>
    </xdr:from>
    <xdr:to>
      <xdr:col>11</xdr:col>
      <xdr:colOff>82550</xdr:colOff>
      <xdr:row>43</xdr:row>
      <xdr:rowOff>146050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130827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130827</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メイリオ" panose="020B0604030504040204" pitchFamily="50" charset="-128"/>
              <a:ea typeface="メイリオ" panose="020B0604030504040204" pitchFamily="50" charset="-128"/>
              <a:cs typeface="+mn-cs"/>
            </a:rPr>
            <a:t>　</a:t>
          </a:r>
          <a:r>
            <a:rPr kumimoji="1" lang="en-US" altLang="ja-JP" sz="1050">
              <a:solidFill>
                <a:schemeClr val="dk1"/>
              </a:solidFill>
              <a:effectLst/>
              <a:latin typeface="メイリオ" panose="020B0604030504040204" pitchFamily="50" charset="-128"/>
              <a:ea typeface="メイリオ" panose="020B0604030504040204" pitchFamily="50" charset="-128"/>
              <a:cs typeface="+mn-cs"/>
            </a:rPr>
            <a:t>H29</a:t>
          </a:r>
          <a:r>
            <a:rPr kumimoji="1" lang="ja-JP" altLang="ja-JP" sz="1050">
              <a:solidFill>
                <a:schemeClr val="dk1"/>
              </a:solidFill>
              <a:effectLst/>
              <a:latin typeface="メイリオ" panose="020B0604030504040204" pitchFamily="50" charset="-128"/>
              <a:ea typeface="メイリオ" panose="020B0604030504040204" pitchFamily="50" charset="-128"/>
              <a:cs typeface="+mn-cs"/>
            </a:rPr>
            <a:t>～</a:t>
          </a:r>
          <a:r>
            <a:rPr kumimoji="1" lang="en-US" altLang="ja-JP" sz="1050">
              <a:solidFill>
                <a:schemeClr val="dk1"/>
              </a:solidFill>
              <a:effectLst/>
              <a:latin typeface="メイリオ" panose="020B0604030504040204" pitchFamily="50" charset="-128"/>
              <a:ea typeface="メイリオ" panose="020B0604030504040204" pitchFamily="50" charset="-128"/>
              <a:cs typeface="+mn-cs"/>
            </a:rPr>
            <a:t>R1</a:t>
          </a:r>
          <a:r>
            <a:rPr kumimoji="1" lang="ja-JP" altLang="ja-JP" sz="1050">
              <a:solidFill>
                <a:schemeClr val="dk1"/>
              </a:solidFill>
              <a:effectLst/>
              <a:latin typeface="メイリオ" panose="020B0604030504040204" pitchFamily="50" charset="-128"/>
              <a:ea typeface="メイリオ" panose="020B0604030504040204" pitchFamily="50" charset="-128"/>
              <a:cs typeface="+mn-cs"/>
            </a:rPr>
            <a:t>年度に行った繰上償還により</a:t>
          </a:r>
          <a:r>
            <a:rPr kumimoji="1" lang="en-US" altLang="ja-JP" sz="1050">
              <a:solidFill>
                <a:schemeClr val="dk1"/>
              </a:solidFill>
              <a:effectLst/>
              <a:latin typeface="メイリオ" panose="020B0604030504040204" pitchFamily="50" charset="-128"/>
              <a:ea typeface="メイリオ" panose="020B0604030504040204" pitchFamily="50" charset="-128"/>
              <a:cs typeface="+mn-cs"/>
            </a:rPr>
            <a:t>R2</a:t>
          </a:r>
          <a:r>
            <a:rPr kumimoji="1" lang="ja-JP" altLang="ja-JP" sz="1050">
              <a:solidFill>
                <a:schemeClr val="dk1"/>
              </a:solidFill>
              <a:effectLst/>
              <a:latin typeface="メイリオ" panose="020B0604030504040204" pitchFamily="50" charset="-128"/>
              <a:ea typeface="メイリオ" panose="020B0604030504040204" pitchFamily="50" charset="-128"/>
              <a:cs typeface="+mn-cs"/>
            </a:rPr>
            <a:t>年度からは類似団体平均を下回っているが、人件費は類似団体平均と比較して高い水準にあることから、これまでの行財政改革の取組を引き継ぎ、自主財源の確保と経常経費の抑制に留意するとともに、財政構造の硬直化を招かないように努める。</a:t>
          </a:r>
          <a:endParaRPr lang="ja-JP" altLang="ja-JP" sz="1050">
            <a:effectLst/>
            <a:latin typeface="メイリオ" panose="020B0604030504040204" pitchFamily="50" charset="-128"/>
            <a:ea typeface="メイリオ" panose="020B060403050404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97790</xdr:rowOff>
    </xdr:from>
    <xdr:to>
      <xdr:col>23</xdr:col>
      <xdr:colOff>133350</xdr:colOff>
      <xdr:row>66</xdr:row>
      <xdr:rowOff>5334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384790"/>
          <a:ext cx="0" cy="9362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148861</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293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5334</xdr:rowOff>
    </xdr:from>
    <xdr:to>
      <xdr:col>24</xdr:col>
      <xdr:colOff>12700</xdr:colOff>
      <xdr:row>66</xdr:row>
      <xdr:rowOff>5334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32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12717</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10128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97790</xdr:rowOff>
    </xdr:from>
    <xdr:to>
      <xdr:col>24</xdr:col>
      <xdr:colOff>12700</xdr:colOff>
      <xdr:row>60</xdr:row>
      <xdr:rowOff>97790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384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97790</xdr:rowOff>
    </xdr:from>
    <xdr:to>
      <xdr:col>23</xdr:col>
      <xdr:colOff>133350</xdr:colOff>
      <xdr:row>61</xdr:row>
      <xdr:rowOff>71120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038479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88917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547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116840</xdr:rowOff>
    </xdr:from>
    <xdr:to>
      <xdr:col>23</xdr:col>
      <xdr:colOff>184150</xdr:colOff>
      <xdr:row>62</xdr:row>
      <xdr:rowOff>46990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129286</xdr:rowOff>
    </xdr:from>
    <xdr:to>
      <xdr:col>19</xdr:col>
      <xdr:colOff>133350</xdr:colOff>
      <xdr:row>61</xdr:row>
      <xdr:rowOff>71120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244836"/>
          <a:ext cx="889000" cy="284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87884</xdr:rowOff>
    </xdr:from>
    <xdr:to>
      <xdr:col>19</xdr:col>
      <xdr:colOff>184150</xdr:colOff>
      <xdr:row>62</xdr:row>
      <xdr:rowOff>18034</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2811</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632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129286</xdr:rowOff>
    </xdr:from>
    <xdr:to>
      <xdr:col>15</xdr:col>
      <xdr:colOff>82550</xdr:colOff>
      <xdr:row>61</xdr:row>
      <xdr:rowOff>124206</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244836"/>
          <a:ext cx="889000" cy="337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71120</xdr:rowOff>
    </xdr:from>
    <xdr:to>
      <xdr:col>15</xdr:col>
      <xdr:colOff>133350</xdr:colOff>
      <xdr:row>61</xdr:row>
      <xdr:rowOff>1270</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157497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44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124206</xdr:rowOff>
    </xdr:from>
    <xdr:to>
      <xdr:col>11</xdr:col>
      <xdr:colOff>31750</xdr:colOff>
      <xdr:row>63</xdr:row>
      <xdr:rowOff>32258</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582656"/>
          <a:ext cx="889000" cy="250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107188</xdr:rowOff>
    </xdr:from>
    <xdr:to>
      <xdr:col>11</xdr:col>
      <xdr:colOff>82550</xdr:colOff>
      <xdr:row>62</xdr:row>
      <xdr:rowOff>37338</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22115</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65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160274</xdr:rowOff>
    </xdr:from>
    <xdr:to>
      <xdr:col>7</xdr:col>
      <xdr:colOff>31750</xdr:colOff>
      <xdr:row>62</xdr:row>
      <xdr:rowOff>90424</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100601</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38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46990</xdr:rowOff>
    </xdr:from>
    <xdr:to>
      <xdr:col>23</xdr:col>
      <xdr:colOff>184150</xdr:colOff>
      <xdr:row>60</xdr:row>
      <xdr:rowOff>148590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139717</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255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20320</xdr:rowOff>
    </xdr:from>
    <xdr:to>
      <xdr:col>19</xdr:col>
      <xdr:colOff>184150</xdr:colOff>
      <xdr:row>61</xdr:row>
      <xdr:rowOff>121920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132097</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247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78486</xdr:rowOff>
    </xdr:from>
    <xdr:to>
      <xdr:col>15</xdr:col>
      <xdr:colOff>133350</xdr:colOff>
      <xdr:row>60</xdr:row>
      <xdr:rowOff>8636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19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18813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996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73406</xdr:rowOff>
    </xdr:from>
    <xdr:to>
      <xdr:col>11</xdr:col>
      <xdr:colOff>82550</xdr:colOff>
      <xdr:row>62</xdr:row>
      <xdr:rowOff>3556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53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13733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300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152908</xdr:rowOff>
    </xdr:from>
    <xdr:to>
      <xdr:col>7</xdr:col>
      <xdr:colOff>31750</xdr:colOff>
      <xdr:row>63</xdr:row>
      <xdr:rowOff>83058</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78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67835</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86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[229,993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メイリオ" panose="020B0604030504040204" pitchFamily="50" charset="-128"/>
              <a:ea typeface="メイリオ" panose="020B0604030504040204" pitchFamily="50" charset="-128"/>
            </a:rPr>
            <a:t>　類似団体平均と比較して高い水準で推移しているのは、主に人件費が要因となっている。これは、消防業務やごみ処理業務を一部事務組合ではなく直営で実施していること等によるものであるが、これまでの行財政改革の取組を引き継ぎ、今後も人件費の抑制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161201</xdr:rowOff>
    </xdr:from>
    <xdr:to>
      <xdr:col>23</xdr:col>
      <xdr:colOff>133350</xdr:colOff>
      <xdr:row>89</xdr:row>
      <xdr:rowOff>159679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4048651"/>
          <a:ext cx="0" cy="13700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131756</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390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159679</xdr:rowOff>
    </xdr:from>
    <xdr:to>
      <xdr:col>24</xdr:col>
      <xdr:colOff>12700</xdr:colOff>
      <xdr:row>89</xdr:row>
      <xdr:rowOff>159679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418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76128</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792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161201</xdr:rowOff>
    </xdr:from>
    <xdr:to>
      <xdr:col>24</xdr:col>
      <xdr:colOff>12700</xdr:colOff>
      <xdr:row>81</xdr:row>
      <xdr:rowOff>161201</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4048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66379</xdr:rowOff>
    </xdr:from>
    <xdr:to>
      <xdr:col>23</xdr:col>
      <xdr:colOff>133350</xdr:colOff>
      <xdr:row>86</xdr:row>
      <xdr:rowOff>101544</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811079"/>
          <a:ext cx="838200" cy="35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10313</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4121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165236</xdr:rowOff>
    </xdr:from>
    <xdr:to>
      <xdr:col>23</xdr:col>
      <xdr:colOff>184150</xdr:colOff>
      <xdr:row>85</xdr:row>
      <xdr:rowOff>95386</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56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161263</xdr:rowOff>
    </xdr:from>
    <xdr:to>
      <xdr:col>19</xdr:col>
      <xdr:colOff>133350</xdr:colOff>
      <xdr:row>86</xdr:row>
      <xdr:rowOff>66379</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734513"/>
          <a:ext cx="889000" cy="76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158231</xdr:rowOff>
    </xdr:from>
    <xdr:to>
      <xdr:col>19</xdr:col>
      <xdr:colOff>184150</xdr:colOff>
      <xdr:row>85</xdr:row>
      <xdr:rowOff>88381</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560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98558</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3289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161263</xdr:rowOff>
    </xdr:from>
    <xdr:to>
      <xdr:col>15</xdr:col>
      <xdr:colOff>82550</xdr:colOff>
      <xdr:row>86</xdr:row>
      <xdr:rowOff>13108</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flipV="1">
          <a:off x="2336800" y="14734513"/>
          <a:ext cx="889000" cy="23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101140</xdr:rowOff>
    </xdr:from>
    <xdr:to>
      <xdr:col>15</xdr:col>
      <xdr:colOff>133350</xdr:colOff>
      <xdr:row>85</xdr:row>
      <xdr:rowOff>31290</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502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41467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27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89815</xdr:rowOff>
    </xdr:from>
    <xdr:to>
      <xdr:col>11</xdr:col>
      <xdr:colOff>31750</xdr:colOff>
      <xdr:row>86</xdr:row>
      <xdr:rowOff>13108</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663065"/>
          <a:ext cx="889000" cy="94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50146</xdr:rowOff>
    </xdr:from>
    <xdr:to>
      <xdr:col>11</xdr:col>
      <xdr:colOff>82550</xdr:colOff>
      <xdr:row>84</xdr:row>
      <xdr:rowOff>151746</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451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161923</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220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119340</xdr:rowOff>
    </xdr:from>
    <xdr:to>
      <xdr:col>7</xdr:col>
      <xdr:colOff>31750</xdr:colOff>
      <xdr:row>84</xdr:row>
      <xdr:rowOff>49490</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349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59667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118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50744</xdr:rowOff>
    </xdr:from>
    <xdr:to>
      <xdr:col>23</xdr:col>
      <xdr:colOff>184150</xdr:colOff>
      <xdr:row>86</xdr:row>
      <xdr:rowOff>152344</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795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22821</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767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15579</xdr:rowOff>
    </xdr:from>
    <xdr:to>
      <xdr:col>19</xdr:col>
      <xdr:colOff>184150</xdr:colOff>
      <xdr:row>86</xdr:row>
      <xdr:rowOff>117179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760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101956</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8466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110463</xdr:rowOff>
    </xdr:from>
    <xdr:to>
      <xdr:col>15</xdr:col>
      <xdr:colOff>133350</xdr:colOff>
      <xdr:row>86</xdr:row>
      <xdr:rowOff>40613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68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25390</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770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133758</xdr:rowOff>
    </xdr:from>
    <xdr:to>
      <xdr:col>11</xdr:col>
      <xdr:colOff>82550</xdr:colOff>
      <xdr:row>86</xdr:row>
      <xdr:rowOff>63908</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70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48685</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7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39015</xdr:rowOff>
    </xdr:from>
    <xdr:to>
      <xdr:col>7</xdr:col>
      <xdr:colOff>31750</xdr:colOff>
      <xdr:row>85</xdr:row>
      <xdr:rowOff>140615</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612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125392</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698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メイリオ" panose="020B0604030504040204" pitchFamily="50" charset="-128"/>
              <a:ea typeface="メイリオ" panose="020B0604030504040204" pitchFamily="50" charset="-128"/>
            </a:rPr>
            <a:t>　国家公務員の給与削減にあわせ、本市も平成</a:t>
          </a:r>
          <a:r>
            <a:rPr kumimoji="1" lang="en-US" altLang="ja-JP" sz="1050">
              <a:latin typeface="メイリオ" panose="020B0604030504040204" pitchFamily="50" charset="-128"/>
              <a:ea typeface="メイリオ" panose="020B0604030504040204" pitchFamily="50" charset="-128"/>
            </a:rPr>
            <a:t>25</a:t>
          </a:r>
          <a:r>
            <a:rPr kumimoji="1" lang="ja-JP" altLang="en-US" sz="1050">
              <a:latin typeface="メイリオ" panose="020B0604030504040204" pitchFamily="50" charset="-128"/>
              <a:ea typeface="メイリオ" panose="020B0604030504040204" pitchFamily="50" charset="-128"/>
            </a:rPr>
            <a:t>年</a:t>
          </a:r>
          <a:r>
            <a:rPr kumimoji="1" lang="en-US" altLang="ja-JP" sz="1050">
              <a:latin typeface="メイリオ" panose="020B0604030504040204" pitchFamily="50" charset="-128"/>
              <a:ea typeface="メイリオ" panose="020B0604030504040204" pitchFamily="50" charset="-128"/>
            </a:rPr>
            <a:t>7</a:t>
          </a:r>
          <a:r>
            <a:rPr kumimoji="1" lang="ja-JP" altLang="en-US" sz="1050">
              <a:latin typeface="メイリオ" panose="020B0604030504040204" pitchFamily="50" charset="-128"/>
              <a:ea typeface="メイリオ" panose="020B0604030504040204" pitchFamily="50" charset="-128"/>
            </a:rPr>
            <a:t>月から引き下げをおこなったところであるが、類似団体平均を</a:t>
          </a:r>
          <a:r>
            <a:rPr kumimoji="1" lang="en-US" altLang="ja-JP" sz="1050">
              <a:latin typeface="メイリオ" panose="020B0604030504040204" pitchFamily="50" charset="-128"/>
              <a:ea typeface="メイリオ" panose="020B0604030504040204" pitchFamily="50" charset="-128"/>
            </a:rPr>
            <a:t>3.3</a:t>
          </a:r>
          <a:r>
            <a:rPr kumimoji="1" lang="ja-JP" altLang="en-US" sz="1050">
              <a:latin typeface="メイリオ" panose="020B0604030504040204" pitchFamily="50" charset="-128"/>
              <a:ea typeface="メイリオ" panose="020B0604030504040204" pitchFamily="50" charset="-128"/>
            </a:rPr>
            <a:t>上回っている。</a:t>
          </a:r>
        </a:p>
        <a:p>
          <a:r>
            <a:rPr kumimoji="1" lang="ja-JP" altLang="en-US" sz="1050">
              <a:latin typeface="メイリオ" panose="020B0604030504040204" pitchFamily="50" charset="-128"/>
              <a:ea typeface="メイリオ" panose="020B0604030504040204" pitchFamily="50" charset="-128"/>
            </a:rPr>
            <a:t>　平成</a:t>
          </a:r>
          <a:r>
            <a:rPr kumimoji="1" lang="en-US" altLang="ja-JP" sz="1050">
              <a:latin typeface="メイリオ" panose="020B0604030504040204" pitchFamily="50" charset="-128"/>
              <a:ea typeface="メイリオ" panose="020B0604030504040204" pitchFamily="50" charset="-128"/>
            </a:rPr>
            <a:t>27</a:t>
          </a:r>
          <a:r>
            <a:rPr kumimoji="1" lang="ja-JP" altLang="en-US" sz="1050">
              <a:latin typeface="メイリオ" panose="020B0604030504040204" pitchFamily="50" charset="-128"/>
              <a:ea typeface="メイリオ" panose="020B0604030504040204" pitchFamily="50" charset="-128"/>
            </a:rPr>
            <a:t>年度に給与制度の総合的見直しを実施したが、今後も給与の適正化に努める。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90</xdr:row>
      <xdr:rowOff>59266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961534"/>
          <a:ext cx="0" cy="15282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31343</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46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59266</xdr:rowOff>
    </xdr:from>
    <xdr:to>
      <xdr:col>81</xdr:col>
      <xdr:colOff>133350</xdr:colOff>
      <xdr:row>90</xdr:row>
      <xdr:rowOff>59266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489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90</xdr:row>
      <xdr:rowOff>59266</xdr:rowOff>
    </xdr:from>
    <xdr:to>
      <xdr:col>81</xdr:col>
      <xdr:colOff>44450</xdr:colOff>
      <xdr:row>90</xdr:row>
      <xdr:rowOff>79375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5489766"/>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47218</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6204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30691</xdr:rowOff>
    </xdr:from>
    <xdr:to>
      <xdr:col>81</xdr:col>
      <xdr:colOff>95250</xdr:colOff>
      <xdr:row>86</xdr:row>
      <xdr:rowOff>132291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775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130175</xdr:rowOff>
    </xdr:from>
    <xdr:to>
      <xdr:col>77</xdr:col>
      <xdr:colOff>44450</xdr:colOff>
      <xdr:row>90</xdr:row>
      <xdr:rowOff>79375</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5389225"/>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130175</xdr:rowOff>
    </xdr:from>
    <xdr:to>
      <xdr:col>72</xdr:col>
      <xdr:colOff>203200</xdr:colOff>
      <xdr:row>89</xdr:row>
      <xdr:rowOff>150284</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5389225"/>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70909</xdr:rowOff>
    </xdr:from>
    <xdr:to>
      <xdr:col>73</xdr:col>
      <xdr:colOff>44450</xdr:colOff>
      <xdr:row>87</xdr:row>
      <xdr:rowOff>1059</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81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11236</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584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150284</xdr:rowOff>
    </xdr:from>
    <xdr:to>
      <xdr:col>68</xdr:col>
      <xdr:colOff>152400</xdr:colOff>
      <xdr:row>89</xdr:row>
      <xdr:rowOff>170391</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5409334"/>
          <a:ext cx="889000" cy="2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70909</xdr:rowOff>
    </xdr:from>
    <xdr:to>
      <xdr:col>68</xdr:col>
      <xdr:colOff>203200</xdr:colOff>
      <xdr:row>87</xdr:row>
      <xdr:rowOff>1059</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81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11236</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584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91016</xdr:rowOff>
    </xdr:from>
    <xdr:to>
      <xdr:col>64</xdr:col>
      <xdr:colOff>152400</xdr:colOff>
      <xdr:row>87</xdr:row>
      <xdr:rowOff>21166</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31343</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604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90</xdr:row>
      <xdr:rowOff>8466</xdr:rowOff>
    </xdr:from>
    <xdr:to>
      <xdr:col>81</xdr:col>
      <xdr:colOff>95250</xdr:colOff>
      <xdr:row>90</xdr:row>
      <xdr:rowOff>110066</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5438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89</xdr:row>
      <xdr:rowOff>75793</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5334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90</xdr:row>
      <xdr:rowOff>28575</xdr:rowOff>
    </xdr:from>
    <xdr:to>
      <xdr:col>77</xdr:col>
      <xdr:colOff>95250</xdr:colOff>
      <xdr:row>90</xdr:row>
      <xdr:rowOff>130175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545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90</xdr:row>
      <xdr:rowOff>114952</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5545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79375</xdr:rowOff>
    </xdr:from>
    <xdr:to>
      <xdr:col>73</xdr:col>
      <xdr:colOff>44450</xdr:colOff>
      <xdr:row>90</xdr:row>
      <xdr:rowOff>9525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533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165752</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5424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99484</xdr:rowOff>
    </xdr:from>
    <xdr:to>
      <xdr:col>68</xdr:col>
      <xdr:colOff>203200</xdr:colOff>
      <xdr:row>90</xdr:row>
      <xdr:rowOff>29634</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535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90</xdr:row>
      <xdr:rowOff>14411</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544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119591</xdr:rowOff>
    </xdr:from>
    <xdr:to>
      <xdr:col>64</xdr:col>
      <xdr:colOff>152400</xdr:colOff>
      <xdr:row>90</xdr:row>
      <xdr:rowOff>49741</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5378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90</xdr:row>
      <xdr:rowOff>34518</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5465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メイリオ" panose="020B0604030504040204" pitchFamily="50" charset="-128"/>
              <a:ea typeface="メイリオ" panose="020B0604030504040204" pitchFamily="50" charset="-128"/>
              <a:cs typeface="+mn-cs"/>
            </a:rPr>
            <a:t>　職員数は横ばいだが、人口が年々減少しているため、人口千人当たり職員数は増となっている。（人口は前年から</a:t>
          </a:r>
          <a:r>
            <a:rPr kumimoji="1" lang="en-US" altLang="ja-JP" sz="1050">
              <a:solidFill>
                <a:schemeClr val="dk1"/>
              </a:solidFill>
              <a:effectLst/>
              <a:latin typeface="メイリオ" panose="020B0604030504040204" pitchFamily="50" charset="-128"/>
              <a:ea typeface="メイリオ" panose="020B0604030504040204" pitchFamily="50" charset="-128"/>
              <a:cs typeface="+mn-cs"/>
            </a:rPr>
            <a:t>217</a:t>
          </a:r>
          <a:r>
            <a:rPr kumimoji="1" lang="ja-JP" altLang="ja-JP" sz="1050">
              <a:solidFill>
                <a:schemeClr val="dk1"/>
              </a:solidFill>
              <a:effectLst/>
              <a:latin typeface="メイリオ" panose="020B0604030504040204" pitchFamily="50" charset="-128"/>
              <a:ea typeface="メイリオ" panose="020B0604030504040204" pitchFamily="50" charset="-128"/>
              <a:cs typeface="+mn-cs"/>
            </a:rPr>
            <a:t>人減）</a:t>
          </a:r>
          <a:endParaRPr lang="ja-JP" altLang="ja-JP" sz="1050">
            <a:effectLst/>
            <a:latin typeface="メイリオ" panose="020B0604030504040204" pitchFamily="50" charset="-128"/>
            <a:ea typeface="メイリオ" panose="020B0604030504040204" pitchFamily="50" charset="-128"/>
          </a:endParaRPr>
        </a:p>
        <a:p>
          <a:r>
            <a:rPr kumimoji="1" lang="ja-JP" altLang="ja-JP" sz="1050">
              <a:solidFill>
                <a:schemeClr val="dk1"/>
              </a:solidFill>
              <a:effectLst/>
              <a:latin typeface="メイリオ" panose="020B0604030504040204" pitchFamily="50" charset="-128"/>
              <a:ea typeface="メイリオ" panose="020B0604030504040204" pitchFamily="50" charset="-128"/>
              <a:cs typeface="+mn-cs"/>
            </a:rPr>
            <a:t>　今後は退職者数とのバランスを考慮しながら、各年代における採用職員数の平準化を図り、適正な人員配置に努めていく。</a:t>
          </a:r>
          <a:endParaRPr lang="ja-JP" altLang="ja-JP" sz="1050">
            <a:effectLst/>
            <a:latin typeface="メイリオ" panose="020B0604030504040204" pitchFamily="50" charset="-128"/>
            <a:ea typeface="メイリオ" panose="020B060403050404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149406</xdr:rowOff>
    </xdr:from>
    <xdr:to>
      <xdr:col>81</xdr:col>
      <xdr:colOff>44450</xdr:colOff>
      <xdr:row>67</xdr:row>
      <xdr:rowOff>116205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093506"/>
          <a:ext cx="0" cy="150984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88282</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75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116205</xdr:rowOff>
    </xdr:from>
    <xdr:to>
      <xdr:col>81</xdr:col>
      <xdr:colOff>133350</xdr:colOff>
      <xdr:row>67</xdr:row>
      <xdr:rowOff>116205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603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64333</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836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149406</xdr:rowOff>
    </xdr:from>
    <xdr:to>
      <xdr:col>81</xdr:col>
      <xdr:colOff>133350</xdr:colOff>
      <xdr:row>58</xdr:row>
      <xdr:rowOff>149406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093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165191</xdr:rowOff>
    </xdr:from>
    <xdr:to>
      <xdr:col>81</xdr:col>
      <xdr:colOff>44450</xdr:colOff>
      <xdr:row>65</xdr:row>
      <xdr:rowOff>14424</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1137991"/>
          <a:ext cx="8382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159221</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4462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142694</xdr:rowOff>
    </xdr:from>
    <xdr:to>
      <xdr:col>81</xdr:col>
      <xdr:colOff>95250</xdr:colOff>
      <xdr:row>62</xdr:row>
      <xdr:rowOff>72844</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601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128996</xdr:rowOff>
    </xdr:from>
    <xdr:to>
      <xdr:col>77</xdr:col>
      <xdr:colOff>44450</xdr:colOff>
      <xdr:row>64</xdr:row>
      <xdr:rowOff>165191</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1101796"/>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123734</xdr:rowOff>
    </xdr:from>
    <xdr:to>
      <xdr:col>77</xdr:col>
      <xdr:colOff>95250</xdr:colOff>
      <xdr:row>62</xdr:row>
      <xdr:rowOff>53884</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58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64061</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351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115207</xdr:rowOff>
    </xdr:from>
    <xdr:to>
      <xdr:col>72</xdr:col>
      <xdr:colOff>203200</xdr:colOff>
      <xdr:row>64</xdr:row>
      <xdr:rowOff>128996</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1088007"/>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109946</xdr:rowOff>
    </xdr:from>
    <xdr:to>
      <xdr:col>73</xdr:col>
      <xdr:colOff>44450</xdr:colOff>
      <xdr:row>62</xdr:row>
      <xdr:rowOff>40096</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568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50273</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337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82459</xdr:rowOff>
    </xdr:from>
    <xdr:to>
      <xdr:col>68</xdr:col>
      <xdr:colOff>152400</xdr:colOff>
      <xdr:row>64</xdr:row>
      <xdr:rowOff>115207</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1055259"/>
          <a:ext cx="889000" cy="3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92710</xdr:rowOff>
    </xdr:from>
    <xdr:to>
      <xdr:col>68</xdr:col>
      <xdr:colOff>203200</xdr:colOff>
      <xdr:row>62</xdr:row>
      <xdr:rowOff>22860</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33037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85816</xdr:rowOff>
    </xdr:from>
    <xdr:to>
      <xdr:col>64</xdr:col>
      <xdr:colOff>152400</xdr:colOff>
      <xdr:row>62</xdr:row>
      <xdr:rowOff>15966</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54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26143</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313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135074</xdr:rowOff>
    </xdr:from>
    <xdr:to>
      <xdr:col>81</xdr:col>
      <xdr:colOff>95250</xdr:colOff>
      <xdr:row>65</xdr:row>
      <xdr:rowOff>65224</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1107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107151</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1079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114391</xdr:rowOff>
    </xdr:from>
    <xdr:to>
      <xdr:col>77</xdr:col>
      <xdr:colOff>95250</xdr:colOff>
      <xdr:row>65</xdr:row>
      <xdr:rowOff>44541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1087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29318</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11735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78196</xdr:rowOff>
    </xdr:from>
    <xdr:to>
      <xdr:col>73</xdr:col>
      <xdr:colOff>44450</xdr:colOff>
      <xdr:row>65</xdr:row>
      <xdr:rowOff>8346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105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164573</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1137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64407</xdr:rowOff>
    </xdr:from>
    <xdr:to>
      <xdr:col>68</xdr:col>
      <xdr:colOff>203200</xdr:colOff>
      <xdr:row>64</xdr:row>
      <xdr:rowOff>166007</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103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150784</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112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31659</xdr:rowOff>
    </xdr:from>
    <xdr:to>
      <xdr:col>64</xdr:col>
      <xdr:colOff>152400</xdr:colOff>
      <xdr:row>64</xdr:row>
      <xdr:rowOff>133259</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1004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118036</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1090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メイリオ" panose="020B0604030504040204" pitchFamily="50" charset="-128"/>
              <a:ea typeface="メイリオ" panose="020B0604030504040204" pitchFamily="50" charset="-128"/>
            </a:rPr>
            <a:t>　普通交付税額及び臨時財政対策債発行可能額の減少により、分母となる標準財政規模が減少した。また、分子については元利償還金額は減少したものの、分子から控除する災害復旧費等に係る基準財政需要額算入額が減少したため、分子全体としては増額となった。そのため、前年度から</a:t>
          </a:r>
          <a:r>
            <a:rPr kumimoji="1" lang="en-US" altLang="ja-JP" sz="1000">
              <a:latin typeface="メイリオ" panose="020B0604030504040204" pitchFamily="50" charset="-128"/>
              <a:ea typeface="メイリオ" panose="020B0604030504040204" pitchFamily="50" charset="-128"/>
            </a:rPr>
            <a:t>0.5</a:t>
          </a:r>
          <a:r>
            <a:rPr kumimoji="1" lang="ja-JP" altLang="en-US" sz="1000">
              <a:latin typeface="メイリオ" panose="020B0604030504040204" pitchFamily="50" charset="-128"/>
              <a:ea typeface="メイリオ" panose="020B0604030504040204" pitchFamily="50" charset="-128"/>
            </a:rPr>
            <a:t>ポイント上昇した。一方、</a:t>
          </a:r>
          <a:r>
            <a:rPr kumimoji="1" lang="ja-JP" altLang="ja-JP" sz="1000">
              <a:solidFill>
                <a:schemeClr val="dk1"/>
              </a:solidFill>
              <a:effectLst/>
              <a:latin typeface="メイリオ" panose="020B0604030504040204" pitchFamily="50" charset="-128"/>
              <a:ea typeface="メイリオ" panose="020B0604030504040204" pitchFamily="50" charset="-128"/>
              <a:cs typeface="+mn-cs"/>
            </a:rPr>
            <a:t>類似団体平均</a:t>
          </a:r>
          <a:r>
            <a:rPr kumimoji="1" lang="ja-JP" altLang="en-US" sz="1000">
              <a:solidFill>
                <a:schemeClr val="dk1"/>
              </a:solidFill>
              <a:effectLst/>
              <a:latin typeface="メイリオ" panose="020B0604030504040204" pitchFamily="50" charset="-128"/>
              <a:ea typeface="メイリオ" panose="020B0604030504040204" pitchFamily="50" charset="-128"/>
              <a:cs typeface="+mn-cs"/>
            </a:rPr>
            <a:t>は</a:t>
          </a:r>
          <a:r>
            <a:rPr kumimoji="1" lang="ja-JP" altLang="ja-JP" sz="1000">
              <a:solidFill>
                <a:schemeClr val="dk1"/>
              </a:solidFill>
              <a:effectLst/>
              <a:latin typeface="メイリオ" panose="020B0604030504040204" pitchFamily="50" charset="-128"/>
              <a:ea typeface="メイリオ" panose="020B0604030504040204" pitchFamily="50" charset="-128"/>
              <a:cs typeface="+mn-cs"/>
            </a:rPr>
            <a:t>下回って</a:t>
          </a:r>
          <a:r>
            <a:rPr kumimoji="1" lang="ja-JP" altLang="en-US" sz="1000">
              <a:solidFill>
                <a:schemeClr val="dk1"/>
              </a:solidFill>
              <a:effectLst/>
              <a:latin typeface="メイリオ" panose="020B0604030504040204" pitchFamily="50" charset="-128"/>
              <a:ea typeface="メイリオ" panose="020B0604030504040204" pitchFamily="50" charset="-128"/>
              <a:cs typeface="+mn-cs"/>
            </a:rPr>
            <a:t>おり</a:t>
          </a:r>
          <a:r>
            <a:rPr kumimoji="1" lang="ja-JP" altLang="ja-JP" sz="1000">
              <a:solidFill>
                <a:schemeClr val="dk1"/>
              </a:solidFill>
              <a:effectLst/>
              <a:latin typeface="メイリオ" panose="020B0604030504040204" pitchFamily="50" charset="-128"/>
              <a:ea typeface="メイリオ" panose="020B0604030504040204" pitchFamily="50" charset="-128"/>
              <a:cs typeface="+mn-cs"/>
            </a:rPr>
            <a:t>、</a:t>
          </a:r>
          <a:r>
            <a:rPr kumimoji="1" lang="ja-JP" altLang="en-US" sz="1000">
              <a:latin typeface="メイリオ" panose="020B0604030504040204" pitchFamily="50" charset="-128"/>
              <a:ea typeface="メイリオ" panose="020B0604030504040204" pitchFamily="50" charset="-128"/>
            </a:rPr>
            <a:t>その要因は、近年では過疎債などの有利な地方債のみを発行しているため、基準財政需要額への算入公債費が増えていることや、</a:t>
          </a:r>
          <a:r>
            <a:rPr kumimoji="1" lang="en-US" altLang="ja-JP" sz="1000">
              <a:latin typeface="メイリオ" panose="020B0604030504040204" pitchFamily="50" charset="-128"/>
              <a:ea typeface="メイリオ" panose="020B0604030504040204" pitchFamily="50" charset="-128"/>
            </a:rPr>
            <a:t>H29</a:t>
          </a:r>
          <a:r>
            <a:rPr kumimoji="1" lang="ja-JP" altLang="en-US" sz="1000">
              <a:latin typeface="メイリオ" panose="020B0604030504040204" pitchFamily="50" charset="-128"/>
              <a:ea typeface="メイリオ" panose="020B0604030504040204" pitchFamily="50" charset="-128"/>
            </a:rPr>
            <a:t>～</a:t>
          </a:r>
          <a:r>
            <a:rPr kumimoji="1" lang="en-US" altLang="ja-JP" sz="1000">
              <a:latin typeface="メイリオ" panose="020B0604030504040204" pitchFamily="50" charset="-128"/>
              <a:ea typeface="メイリオ" panose="020B0604030504040204" pitchFamily="50" charset="-128"/>
            </a:rPr>
            <a:t>R1</a:t>
          </a:r>
          <a:r>
            <a:rPr kumimoji="1" lang="ja-JP" altLang="en-US" sz="1000">
              <a:latin typeface="メイリオ" panose="020B0604030504040204" pitchFamily="50" charset="-128"/>
              <a:ea typeface="メイリオ" panose="020B0604030504040204" pitchFamily="50" charset="-128"/>
            </a:rPr>
            <a:t>年度及び</a:t>
          </a:r>
          <a:r>
            <a:rPr kumimoji="1" lang="en-US" altLang="ja-JP" sz="1000">
              <a:latin typeface="メイリオ" panose="020B0604030504040204" pitchFamily="50" charset="-128"/>
              <a:ea typeface="メイリオ" panose="020B0604030504040204" pitchFamily="50" charset="-128"/>
            </a:rPr>
            <a:t>R4</a:t>
          </a:r>
          <a:r>
            <a:rPr kumimoji="1" lang="ja-JP" altLang="en-US" sz="1000">
              <a:latin typeface="メイリオ" panose="020B0604030504040204" pitchFamily="50" charset="-128"/>
              <a:ea typeface="メイリオ" panose="020B0604030504040204" pitchFamily="50" charset="-128"/>
            </a:rPr>
            <a:t>年度に行った繰上償還などによるものである。</a:t>
          </a:r>
        </a:p>
        <a:p>
          <a:r>
            <a:rPr kumimoji="1" lang="ja-JP" altLang="en-US" sz="1000">
              <a:latin typeface="メイリオ" panose="020B0604030504040204" pitchFamily="50" charset="-128"/>
              <a:ea typeface="メイリオ" panose="020B0604030504040204" pitchFamily="50" charset="-128"/>
            </a:rPr>
            <a:t>　今後も、過疎債などの基準財政需要額への算入公債費が有利な地方債の活用に努める。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a:extLst>
            <a:ext uri="{FF2B5EF4-FFF2-40B4-BE49-F238E27FC236}">
              <a16:creationId xmlns:a16="http://schemas.microsoft.com/office/drawing/2014/main" id="{00000000-0008-0000-0300-00007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31448</xdr:rowOff>
    </xdr:from>
    <xdr:to>
      <xdr:col>81</xdr:col>
      <xdr:colOff>44450</xdr:colOff>
      <xdr:row>46</xdr:row>
      <xdr:rowOff>17538</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7018000" y="6203648"/>
          <a:ext cx="0" cy="1700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161065</xdr:rowOff>
    </xdr:from>
    <xdr:ext cx="762000" cy="259045"/>
    <xdr:sp macro="" textlink="">
      <xdr:nvSpPr>
        <xdr:cNvPr id="382" name="公債費負担の状況最小値テキスト">
          <a:extLst>
            <a:ext uri="{FF2B5EF4-FFF2-40B4-BE49-F238E27FC236}">
              <a16:creationId xmlns:a16="http://schemas.microsoft.com/office/drawing/2014/main" id="{00000000-0008-0000-0300-00007E010000}"/>
            </a:ext>
          </a:extLst>
        </xdr:cNvPr>
        <xdr:cNvSpPr txBox="1"/>
      </xdr:nvSpPr>
      <xdr:spPr>
        <a:xfrm>
          <a:off x="17106900" y="7876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46</xdr:row>
      <xdr:rowOff>17538</xdr:rowOff>
    </xdr:from>
    <xdr:to>
      <xdr:col>81</xdr:col>
      <xdr:colOff>133350</xdr:colOff>
      <xdr:row>46</xdr:row>
      <xdr:rowOff>17538</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790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117825</xdr:rowOff>
    </xdr:from>
    <xdr:ext cx="762000" cy="259045"/>
    <xdr:sp macro="" textlink="">
      <xdr:nvSpPr>
        <xdr:cNvPr id="384" name="公債費負担の状況最大値テキスト">
          <a:extLst>
            <a:ext uri="{FF2B5EF4-FFF2-40B4-BE49-F238E27FC236}">
              <a16:creationId xmlns:a16="http://schemas.microsoft.com/office/drawing/2014/main" id="{00000000-0008-0000-0300-000080010000}"/>
            </a:ext>
          </a:extLst>
        </xdr:cNvPr>
        <xdr:cNvSpPr txBox="1"/>
      </xdr:nvSpPr>
      <xdr:spPr>
        <a:xfrm>
          <a:off x="17106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31448</xdr:rowOff>
    </xdr:from>
    <xdr:to>
      <xdr:col>81</xdr:col>
      <xdr:colOff>133350</xdr:colOff>
      <xdr:row>36</xdr:row>
      <xdr:rowOff>31448</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158750</xdr:rowOff>
    </xdr:from>
    <xdr:to>
      <xdr:col>81</xdr:col>
      <xdr:colOff>44450</xdr:colOff>
      <xdr:row>38</xdr:row>
      <xdr:rowOff>44752</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179800" y="6502400"/>
          <a:ext cx="8382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3222</xdr:rowOff>
    </xdr:from>
    <xdr:ext cx="762000" cy="259045"/>
    <xdr:sp macro="" textlink="">
      <xdr:nvSpPr>
        <xdr:cNvPr id="387" name="公債費負担の状況平均値テキスト">
          <a:extLst>
            <a:ext uri="{FF2B5EF4-FFF2-40B4-BE49-F238E27FC236}">
              <a16:creationId xmlns:a16="http://schemas.microsoft.com/office/drawing/2014/main" id="{00000000-0008-0000-0300-000083010000}"/>
            </a:ext>
          </a:extLst>
        </xdr:cNvPr>
        <xdr:cNvSpPr txBox="1"/>
      </xdr:nvSpPr>
      <xdr:spPr>
        <a:xfrm>
          <a:off x="17106900" y="70326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31145</xdr:rowOff>
    </xdr:from>
    <xdr:to>
      <xdr:col>81</xdr:col>
      <xdr:colOff>95250</xdr:colOff>
      <xdr:row>41</xdr:row>
      <xdr:rowOff>132745</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9672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158750</xdr:rowOff>
    </xdr:from>
    <xdr:to>
      <xdr:col>77</xdr:col>
      <xdr:colOff>44450</xdr:colOff>
      <xdr:row>38</xdr:row>
      <xdr:rowOff>113695</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5290800" y="6502400"/>
          <a:ext cx="8890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8165</xdr:rowOff>
    </xdr:from>
    <xdr:to>
      <xdr:col>77</xdr:col>
      <xdr:colOff>95250</xdr:colOff>
      <xdr:row>41</xdr:row>
      <xdr:rowOff>109765</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129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94542</xdr:rowOff>
    </xdr:from>
    <xdr:ext cx="7366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7123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113695</xdr:rowOff>
    </xdr:from>
    <xdr:to>
      <xdr:col>72</xdr:col>
      <xdr:colOff>203200</xdr:colOff>
      <xdr:row>39</xdr:row>
      <xdr:rowOff>126093</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4401800" y="6628795"/>
          <a:ext cx="889000" cy="18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8165</xdr:rowOff>
    </xdr:from>
    <xdr:to>
      <xdr:col>73</xdr:col>
      <xdr:colOff>44450</xdr:colOff>
      <xdr:row>41</xdr:row>
      <xdr:rowOff>109765</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5240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94542</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126093</xdr:rowOff>
    </xdr:from>
    <xdr:to>
      <xdr:col>68</xdr:col>
      <xdr:colOff>152400</xdr:colOff>
      <xdr:row>41</xdr:row>
      <xdr:rowOff>47474</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flipV="1">
          <a:off x="13512800" y="6812643"/>
          <a:ext cx="889000" cy="264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8165</xdr:rowOff>
    </xdr:from>
    <xdr:to>
      <xdr:col>68</xdr:col>
      <xdr:colOff>203200</xdr:colOff>
      <xdr:row>41</xdr:row>
      <xdr:rowOff>109765</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4351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94542</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19655</xdr:rowOff>
    </xdr:from>
    <xdr:to>
      <xdr:col>64</xdr:col>
      <xdr:colOff>152400</xdr:colOff>
      <xdr:row>41</xdr:row>
      <xdr:rowOff>121255</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3462000" y="704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106032</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7135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165402</xdr:rowOff>
    </xdr:from>
    <xdr:to>
      <xdr:col>81</xdr:col>
      <xdr:colOff>95250</xdr:colOff>
      <xdr:row>38</xdr:row>
      <xdr:rowOff>95552</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967200" y="650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10479</xdr:rowOff>
    </xdr:from>
    <xdr:ext cx="762000" cy="259045"/>
    <xdr:sp macro="" textlink="">
      <xdr:nvSpPr>
        <xdr:cNvPr id="406" name="公債費負担の状況該当値テキスト">
          <a:extLst>
            <a:ext uri="{FF2B5EF4-FFF2-40B4-BE49-F238E27FC236}">
              <a16:creationId xmlns:a16="http://schemas.microsoft.com/office/drawing/2014/main" id="{00000000-0008-0000-0300-000096010000}"/>
            </a:ext>
          </a:extLst>
        </xdr:cNvPr>
        <xdr:cNvSpPr txBox="1"/>
      </xdr:nvSpPr>
      <xdr:spPr>
        <a:xfrm>
          <a:off x="17106900" y="635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107950</xdr:rowOff>
    </xdr:from>
    <xdr:to>
      <xdr:col>77</xdr:col>
      <xdr:colOff>95250</xdr:colOff>
      <xdr:row>38</xdr:row>
      <xdr:rowOff>38100</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129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48277</xdr:rowOff>
    </xdr:from>
    <xdr:ext cx="7366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798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62895</xdr:rowOff>
    </xdr:from>
    <xdr:to>
      <xdr:col>73</xdr:col>
      <xdr:colOff>44450</xdr:colOff>
      <xdr:row>38</xdr:row>
      <xdr:rowOff>164495</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5240000" y="657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3222</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909800" y="6346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75293</xdr:rowOff>
    </xdr:from>
    <xdr:to>
      <xdr:col>68</xdr:col>
      <xdr:colOff>203200</xdr:colOff>
      <xdr:row>40</xdr:row>
      <xdr:rowOff>5443</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43510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15620</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020800" y="653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168124</xdr:rowOff>
    </xdr:from>
    <xdr:to>
      <xdr:col>64</xdr:col>
      <xdr:colOff>152400</xdr:colOff>
      <xdr:row>41</xdr:row>
      <xdr:rowOff>98274</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3462000" y="70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108451</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131800" y="67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メイリオ" panose="020B0604030504040204" pitchFamily="50" charset="-128"/>
              <a:ea typeface="メイリオ" panose="020B0604030504040204" pitchFamily="50" charset="-128"/>
            </a:rPr>
            <a:t>　将来負担額よりも充当可能財源等が多いことから分子がマイナスとなるため、「将来負担比率なし」となっている。</a:t>
          </a:r>
        </a:p>
        <a:p>
          <a:r>
            <a:rPr kumimoji="1" lang="ja-JP" altLang="en-US" sz="1050">
              <a:latin typeface="メイリオ" panose="020B0604030504040204" pitchFamily="50" charset="-128"/>
              <a:ea typeface="メイリオ" panose="020B0604030504040204" pitchFamily="50" charset="-128"/>
            </a:rPr>
            <a:t>　今後も、過疎債などの基準財政需要額への算入公債費が有利な地方債を活用し、財政の健全化に努める。</a:t>
          </a:r>
        </a:p>
      </xdr:txBody>
    </xdr:sp>
    <xdr:clientData/>
  </xdr:twoCellAnchor>
  <xdr:oneCellAnchor>
    <xdr:from>
      <xdr:col>61</xdr:col>
      <xdr:colOff>6350</xdr:colOff>
      <xdr:row>10</xdr:row>
      <xdr:rowOff>63500</xdr:rowOff>
    </xdr:from>
    <xdr:ext cx="298543" cy="225703"/>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a:extLst>
            <a:ext uri="{FF2B5EF4-FFF2-40B4-BE49-F238E27FC236}">
              <a16:creationId xmlns:a16="http://schemas.microsoft.com/office/drawing/2014/main" id="{00000000-0008-0000-0300-0000B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81421</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7018000" y="2370667"/>
          <a:ext cx="0" cy="14826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53498</xdr:rowOff>
    </xdr:from>
    <xdr:ext cx="762000" cy="259045"/>
    <xdr:sp macro="" textlink="">
      <xdr:nvSpPr>
        <xdr:cNvPr id="444" name="将来負担の状況最小値テキスト">
          <a:extLst>
            <a:ext uri="{FF2B5EF4-FFF2-40B4-BE49-F238E27FC236}">
              <a16:creationId xmlns:a16="http://schemas.microsoft.com/office/drawing/2014/main" id="{00000000-0008-0000-0300-0000BC010000}"/>
            </a:ext>
          </a:extLst>
        </xdr:cNvPr>
        <xdr:cNvSpPr txBox="1"/>
      </xdr:nvSpPr>
      <xdr:spPr>
        <a:xfrm>
          <a:off x="17106900" y="3825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81421</xdr:rowOff>
    </xdr:from>
    <xdr:to>
      <xdr:col>81</xdr:col>
      <xdr:colOff>133350</xdr:colOff>
      <xdr:row>22</xdr:row>
      <xdr:rowOff>81421</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3853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6" name="将来負担の状況最大値テキスト">
          <a:extLst>
            <a:ext uri="{FF2B5EF4-FFF2-40B4-BE49-F238E27FC236}">
              <a16:creationId xmlns:a16="http://schemas.microsoft.com/office/drawing/2014/main" id="{00000000-0008-0000-0300-0000BE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8" name="将来負担の状況平均値テキスト">
          <a:extLst>
            <a:ext uri="{FF2B5EF4-FFF2-40B4-BE49-F238E27FC236}">
              <a16:creationId xmlns:a16="http://schemas.microsoft.com/office/drawing/2014/main" id="{00000000-0008-0000-0300-0000C0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163407</xdr:rowOff>
    </xdr:from>
    <xdr:to>
      <xdr:col>77</xdr:col>
      <xdr:colOff>95250</xdr:colOff>
      <xdr:row>14</xdr:row>
      <xdr:rowOff>93557</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129000" y="239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103734</xdr:rowOff>
    </xdr:from>
    <xdr:ext cx="7366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798800" y="2161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97860</xdr:rowOff>
    </xdr:from>
    <xdr:to>
      <xdr:col>73</xdr:col>
      <xdr:colOff>44450</xdr:colOff>
      <xdr:row>15</xdr:row>
      <xdr:rowOff>28010</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49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38187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26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113947</xdr:rowOff>
    </xdr:from>
    <xdr:to>
      <xdr:col>68</xdr:col>
      <xdr:colOff>203200</xdr:colOff>
      <xdr:row>15</xdr:row>
      <xdr:rowOff>44097</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4351000" y="2514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54274</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283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119309</xdr:rowOff>
    </xdr:from>
    <xdr:to>
      <xdr:col>64</xdr:col>
      <xdr:colOff>152400</xdr:colOff>
      <xdr:row>15</xdr:row>
      <xdr:rowOff>49459</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3462000" y="2519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59636</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288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大分県豊後高田市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21,960
21,078
206.24
17,768,924
17,305,835
401,776
8,596,957
16,201,779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メイリオ" panose="020B0604030504040204" pitchFamily="50" charset="-128"/>
              <a:ea typeface="メイリオ" panose="020B0604030504040204" pitchFamily="50" charset="-128"/>
            </a:rPr>
            <a:t>　退職手当の減（</a:t>
          </a:r>
          <a:r>
            <a:rPr kumimoji="1" lang="ja-JP" altLang="ja-JP" sz="1000">
              <a:solidFill>
                <a:schemeClr val="dk1"/>
              </a:solidFill>
              <a:effectLst/>
              <a:latin typeface="+mn-lt"/>
              <a:ea typeface="+mn-ea"/>
              <a:cs typeface="+mn-cs"/>
            </a:rPr>
            <a:t>△</a:t>
          </a:r>
          <a:r>
            <a:rPr kumimoji="1" lang="en-US" altLang="ja-JP" sz="1000">
              <a:latin typeface="メイリオ" panose="020B0604030504040204" pitchFamily="50" charset="-128"/>
              <a:ea typeface="メイリオ" panose="020B0604030504040204" pitchFamily="50" charset="-128"/>
            </a:rPr>
            <a:t>245,264</a:t>
          </a:r>
          <a:r>
            <a:rPr kumimoji="1" lang="ja-JP" altLang="en-US" sz="1000">
              <a:latin typeface="メイリオ" panose="020B0604030504040204" pitchFamily="50" charset="-128"/>
              <a:ea typeface="メイリオ" panose="020B0604030504040204" pitchFamily="50" charset="-128"/>
            </a:rPr>
            <a:t>千円）などにより経常的な歳出が減少（</a:t>
          </a:r>
          <a:r>
            <a:rPr kumimoji="1" lang="ja-JP" altLang="ja-JP" sz="1000">
              <a:solidFill>
                <a:schemeClr val="dk1"/>
              </a:solidFill>
              <a:effectLst/>
              <a:latin typeface="+mn-lt"/>
              <a:ea typeface="+mn-ea"/>
              <a:cs typeface="+mn-cs"/>
            </a:rPr>
            <a:t>△</a:t>
          </a:r>
          <a:r>
            <a:rPr kumimoji="1" lang="en-US" altLang="ja-JP" sz="1000">
              <a:latin typeface="メイリオ" panose="020B0604030504040204" pitchFamily="50" charset="-128"/>
              <a:ea typeface="メイリオ" panose="020B0604030504040204" pitchFamily="50" charset="-128"/>
            </a:rPr>
            <a:t>188,834</a:t>
          </a:r>
          <a:r>
            <a:rPr kumimoji="1" lang="ja-JP" altLang="en-US" sz="1000">
              <a:latin typeface="メイリオ" panose="020B0604030504040204" pitchFamily="50" charset="-128"/>
              <a:ea typeface="メイリオ" panose="020B0604030504040204" pitchFamily="50" charset="-128"/>
            </a:rPr>
            <a:t>千円）したことに加え、地方税の増加（</a:t>
          </a:r>
          <a:r>
            <a:rPr kumimoji="1" lang="en-US" altLang="ja-JP" sz="1000">
              <a:latin typeface="メイリオ" panose="020B0604030504040204" pitchFamily="50" charset="-128"/>
              <a:ea typeface="メイリオ" panose="020B0604030504040204" pitchFamily="50" charset="-128"/>
            </a:rPr>
            <a:t>61,510</a:t>
          </a:r>
          <a:r>
            <a:rPr kumimoji="1" lang="ja-JP" altLang="en-US" sz="1000">
              <a:latin typeface="メイリオ" panose="020B0604030504040204" pitchFamily="50" charset="-128"/>
              <a:ea typeface="メイリオ" panose="020B0604030504040204" pitchFamily="50" charset="-128"/>
            </a:rPr>
            <a:t>千円）などにより経常一般財源が増加（</a:t>
          </a:r>
          <a:r>
            <a:rPr kumimoji="1" lang="en-US" altLang="ja-JP" sz="1000">
              <a:latin typeface="メイリオ" panose="020B0604030504040204" pitchFamily="50" charset="-128"/>
              <a:ea typeface="メイリオ" panose="020B0604030504040204" pitchFamily="50" charset="-128"/>
            </a:rPr>
            <a:t>17,797</a:t>
          </a:r>
          <a:r>
            <a:rPr kumimoji="1" lang="ja-JP" altLang="en-US" sz="1000">
              <a:latin typeface="メイリオ" panose="020B0604030504040204" pitchFamily="50" charset="-128"/>
              <a:ea typeface="メイリオ" panose="020B0604030504040204" pitchFamily="50" charset="-128"/>
            </a:rPr>
            <a:t>千円）したことから</a:t>
          </a:r>
          <a:r>
            <a:rPr kumimoji="1" lang="en-US" altLang="ja-JP" sz="1000">
              <a:latin typeface="メイリオ" panose="020B0604030504040204" pitchFamily="50" charset="-128"/>
              <a:ea typeface="メイリオ" panose="020B0604030504040204" pitchFamily="50" charset="-128"/>
            </a:rPr>
            <a:t>2.2</a:t>
          </a:r>
          <a:r>
            <a:rPr kumimoji="1" lang="ja-JP" altLang="en-US" sz="1000">
              <a:latin typeface="メイリオ" panose="020B0604030504040204" pitchFamily="50" charset="-128"/>
              <a:ea typeface="メイリオ" panose="020B0604030504040204" pitchFamily="50" charset="-128"/>
            </a:rPr>
            <a:t>ポイント減少した。 </a:t>
          </a:r>
        </a:p>
        <a:p>
          <a:r>
            <a:rPr kumimoji="1" lang="ja-JP" altLang="en-US" sz="1000">
              <a:latin typeface="メイリオ" panose="020B0604030504040204" pitchFamily="50" charset="-128"/>
              <a:ea typeface="メイリオ" panose="020B0604030504040204" pitchFamily="50" charset="-128"/>
            </a:rPr>
            <a:t>　消防業務やごみ処理業務を直営で実施しているため依然として類似団体と比較して高いものとなっているが、これまでの行財政改革の取組みを引き継ぎ、今後も人件費の抑制に努める。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165100</xdr:rowOff>
    </xdr:from>
    <xdr:to>
      <xdr:col>24</xdr:col>
      <xdr:colOff>25400</xdr:colOff>
      <xdr:row>42</xdr:row>
      <xdr:rowOff>39915</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651500"/>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11992</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21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39915</xdr:rowOff>
    </xdr:from>
    <xdr:to>
      <xdr:col>24</xdr:col>
      <xdr:colOff>114300</xdr:colOff>
      <xdr:row>42</xdr:row>
      <xdr:rowOff>39915</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240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80027</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165100</xdr:rowOff>
    </xdr:from>
    <xdr:to>
      <xdr:col>24</xdr:col>
      <xdr:colOff>114300</xdr:colOff>
      <xdr:row>32</xdr:row>
      <xdr:rowOff>165100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170543</xdr:rowOff>
    </xdr:from>
    <xdr:to>
      <xdr:col>24</xdr:col>
      <xdr:colOff>25400</xdr:colOff>
      <xdr:row>40</xdr:row>
      <xdr:rowOff>67128</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685643"/>
          <a:ext cx="838200" cy="239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43741</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04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27214</xdr:rowOff>
    </xdr:from>
    <xdr:to>
      <xdr:col>24</xdr:col>
      <xdr:colOff>76200</xdr:colOff>
      <xdr:row>36</xdr:row>
      <xdr:rowOff>128814</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105228</xdr:rowOff>
    </xdr:from>
    <xdr:to>
      <xdr:col>19</xdr:col>
      <xdr:colOff>187325</xdr:colOff>
      <xdr:row>40</xdr:row>
      <xdr:rowOff>67128</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620328"/>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27214</xdr:rowOff>
    </xdr:from>
    <xdr:to>
      <xdr:col>20</xdr:col>
      <xdr:colOff>38100</xdr:colOff>
      <xdr:row>36</xdr:row>
      <xdr:rowOff>128814</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138991</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5968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105228</xdr:rowOff>
    </xdr:from>
    <xdr:to>
      <xdr:col>15</xdr:col>
      <xdr:colOff>98425</xdr:colOff>
      <xdr:row>40</xdr:row>
      <xdr:rowOff>23585</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620328"/>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100693</xdr:rowOff>
    </xdr:from>
    <xdr:to>
      <xdr:col>15</xdr:col>
      <xdr:colOff>149225</xdr:colOff>
      <xdr:row>36</xdr:row>
      <xdr:rowOff>30843</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41020</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64407</xdr:rowOff>
    </xdr:from>
    <xdr:to>
      <xdr:col>11</xdr:col>
      <xdr:colOff>9525</xdr:colOff>
      <xdr:row>40</xdr:row>
      <xdr:rowOff>23585</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750957"/>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103414</xdr:rowOff>
    </xdr:from>
    <xdr:to>
      <xdr:col>11</xdr:col>
      <xdr:colOff>60325</xdr:colOff>
      <xdr:row>37</xdr:row>
      <xdr:rowOff>33564</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43741</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04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5443</xdr:rowOff>
    </xdr:from>
    <xdr:to>
      <xdr:col>6</xdr:col>
      <xdr:colOff>171450</xdr:colOff>
      <xdr:row>36</xdr:row>
      <xdr:rowOff>107043</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17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117220</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594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119743</xdr:rowOff>
    </xdr:from>
    <xdr:to>
      <xdr:col>24</xdr:col>
      <xdr:colOff>76200</xdr:colOff>
      <xdr:row>39</xdr:row>
      <xdr:rowOff>49893</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63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91820</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60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16328</xdr:rowOff>
    </xdr:from>
    <xdr:to>
      <xdr:col>20</xdr:col>
      <xdr:colOff>38100</xdr:colOff>
      <xdr:row>40</xdr:row>
      <xdr:rowOff>117928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874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102705</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960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54428</xdr:rowOff>
    </xdr:from>
    <xdr:to>
      <xdr:col>15</xdr:col>
      <xdr:colOff>149225</xdr:colOff>
      <xdr:row>38</xdr:row>
      <xdr:rowOff>156028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56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140805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65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144235</xdr:rowOff>
    </xdr:from>
    <xdr:to>
      <xdr:col>11</xdr:col>
      <xdr:colOff>60325</xdr:colOff>
      <xdr:row>40</xdr:row>
      <xdr:rowOff>74385</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59162</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13607</xdr:rowOff>
    </xdr:from>
    <xdr:to>
      <xdr:col>6</xdr:col>
      <xdr:colOff>171450</xdr:colOff>
      <xdr:row>39</xdr:row>
      <xdr:rowOff>115207</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70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99984</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78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メイリオ" panose="020B0604030504040204" pitchFamily="50" charset="-128"/>
              <a:ea typeface="メイリオ" panose="020B0604030504040204" pitchFamily="50" charset="-128"/>
              <a:cs typeface="+mn-cs"/>
            </a:rPr>
            <a:t>　経常的な歳出が増加（</a:t>
          </a:r>
          <a:r>
            <a:rPr kumimoji="1" lang="en-US" altLang="ja-JP" sz="1050">
              <a:solidFill>
                <a:schemeClr val="dk1"/>
              </a:solidFill>
              <a:effectLst/>
              <a:latin typeface="メイリオ" panose="020B0604030504040204" pitchFamily="50" charset="-128"/>
              <a:ea typeface="メイリオ" panose="020B0604030504040204" pitchFamily="50" charset="-128"/>
              <a:cs typeface="+mn-cs"/>
            </a:rPr>
            <a:t>27,428</a:t>
          </a:r>
          <a:r>
            <a:rPr kumimoji="1" lang="ja-JP" altLang="ja-JP" sz="1050">
              <a:solidFill>
                <a:schemeClr val="dk1"/>
              </a:solidFill>
              <a:effectLst/>
              <a:latin typeface="メイリオ" panose="020B0604030504040204" pitchFamily="50" charset="-128"/>
              <a:ea typeface="メイリオ" panose="020B0604030504040204" pitchFamily="50" charset="-128"/>
              <a:cs typeface="+mn-cs"/>
            </a:rPr>
            <a:t>千円）したことから</a:t>
          </a:r>
          <a:r>
            <a:rPr kumimoji="1" lang="en-US" altLang="ja-JP" sz="1050">
              <a:solidFill>
                <a:schemeClr val="dk1"/>
              </a:solidFill>
              <a:effectLst/>
              <a:latin typeface="メイリオ" panose="020B0604030504040204" pitchFamily="50" charset="-128"/>
              <a:ea typeface="メイリオ" panose="020B0604030504040204" pitchFamily="50" charset="-128"/>
              <a:cs typeface="+mn-cs"/>
            </a:rPr>
            <a:t>0.3</a:t>
          </a:r>
          <a:r>
            <a:rPr kumimoji="1" lang="ja-JP" altLang="ja-JP" sz="1050">
              <a:solidFill>
                <a:schemeClr val="dk1"/>
              </a:solidFill>
              <a:effectLst/>
              <a:latin typeface="メイリオ" panose="020B0604030504040204" pitchFamily="50" charset="-128"/>
              <a:ea typeface="メイリオ" panose="020B0604030504040204" pitchFamily="50" charset="-128"/>
              <a:cs typeface="+mn-cs"/>
            </a:rPr>
            <a:t>ポイント増加した。 </a:t>
          </a:r>
          <a:endParaRPr lang="ja-JP" altLang="ja-JP" sz="1050">
            <a:effectLst/>
            <a:latin typeface="メイリオ" panose="020B0604030504040204" pitchFamily="50" charset="-128"/>
            <a:ea typeface="メイリオ" panose="020B0604030504040204" pitchFamily="50" charset="-128"/>
          </a:endParaRPr>
        </a:p>
        <a:p>
          <a:r>
            <a:rPr kumimoji="1" lang="ja-JP" altLang="ja-JP" sz="1050">
              <a:solidFill>
                <a:schemeClr val="dk1"/>
              </a:solidFill>
              <a:effectLst/>
              <a:latin typeface="メイリオ" panose="020B0604030504040204" pitchFamily="50" charset="-128"/>
              <a:ea typeface="メイリオ" panose="020B0604030504040204" pitchFamily="50" charset="-128"/>
              <a:cs typeface="+mn-cs"/>
            </a:rPr>
            <a:t>　</a:t>
          </a:r>
          <a:r>
            <a:rPr kumimoji="1" lang="ja-JP" altLang="en-US" sz="1050">
              <a:solidFill>
                <a:schemeClr val="dk1"/>
              </a:solidFill>
              <a:effectLst/>
              <a:latin typeface="メイリオ" panose="020B0604030504040204" pitchFamily="50" charset="-128"/>
              <a:ea typeface="メイリオ" panose="020B0604030504040204" pitchFamily="50" charset="-128"/>
              <a:cs typeface="+mn-cs"/>
            </a:rPr>
            <a:t>一方、</a:t>
          </a:r>
          <a:r>
            <a:rPr kumimoji="1" lang="ja-JP" altLang="ja-JP" sz="1050">
              <a:solidFill>
                <a:schemeClr val="dk1"/>
              </a:solidFill>
              <a:effectLst/>
              <a:latin typeface="メイリオ" panose="020B0604030504040204" pitchFamily="50" charset="-128"/>
              <a:ea typeface="メイリオ" panose="020B0604030504040204" pitchFamily="50" charset="-128"/>
              <a:cs typeface="+mn-cs"/>
            </a:rPr>
            <a:t>類似団体平均</a:t>
          </a:r>
          <a:r>
            <a:rPr kumimoji="1" lang="ja-JP" altLang="en-US" sz="1050">
              <a:solidFill>
                <a:schemeClr val="dk1"/>
              </a:solidFill>
              <a:effectLst/>
              <a:latin typeface="メイリオ" panose="020B0604030504040204" pitchFamily="50" charset="-128"/>
              <a:ea typeface="メイリオ" panose="020B0604030504040204" pitchFamily="50" charset="-128"/>
              <a:cs typeface="+mn-cs"/>
            </a:rPr>
            <a:t>は</a:t>
          </a:r>
          <a:r>
            <a:rPr kumimoji="1" lang="en-US" altLang="ja-JP" sz="1050">
              <a:solidFill>
                <a:schemeClr val="dk1"/>
              </a:solidFill>
              <a:effectLst/>
              <a:latin typeface="メイリオ" panose="020B0604030504040204" pitchFamily="50" charset="-128"/>
              <a:ea typeface="メイリオ" panose="020B0604030504040204" pitchFamily="50" charset="-128"/>
              <a:cs typeface="+mn-cs"/>
            </a:rPr>
            <a:t>1.1</a:t>
          </a:r>
          <a:r>
            <a:rPr kumimoji="1" lang="ja-JP" altLang="ja-JP" sz="1050">
              <a:solidFill>
                <a:schemeClr val="dk1"/>
              </a:solidFill>
              <a:effectLst/>
              <a:latin typeface="メイリオ" panose="020B0604030504040204" pitchFamily="50" charset="-128"/>
              <a:ea typeface="メイリオ" panose="020B0604030504040204" pitchFamily="50" charset="-128"/>
              <a:cs typeface="+mn-cs"/>
            </a:rPr>
            <a:t>ポイント下回っており、今後もランニングコストの削減や継続事業の見直しを図り物件費の抑制に努める。</a:t>
          </a:r>
          <a:endParaRPr lang="ja-JP" altLang="ja-JP" sz="1050">
            <a:effectLst/>
            <a:latin typeface="メイリオ" panose="020B0604030504040204" pitchFamily="50" charset="-128"/>
            <a:ea typeface="メイリオ" panose="020B060403050404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15421</xdr:rowOff>
    </xdr:from>
    <xdr:to>
      <xdr:col>82</xdr:col>
      <xdr:colOff>107950</xdr:colOff>
      <xdr:row>21</xdr:row>
      <xdr:rowOff>80736</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244271"/>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52813</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65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80736</xdr:rowOff>
    </xdr:from>
    <xdr:to>
      <xdr:col>82</xdr:col>
      <xdr:colOff>196850</xdr:colOff>
      <xdr:row>21</xdr:row>
      <xdr:rowOff>80736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68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101798</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198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15421</xdr:rowOff>
    </xdr:from>
    <xdr:to>
      <xdr:col>82</xdr:col>
      <xdr:colOff>196850</xdr:colOff>
      <xdr:row>13</xdr:row>
      <xdr:rowOff>15421</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244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53521</xdr:rowOff>
    </xdr:from>
    <xdr:to>
      <xdr:col>82</xdr:col>
      <xdr:colOff>107950</xdr:colOff>
      <xdr:row>15</xdr:row>
      <xdr:rowOff>86179</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5671800" y="2625271"/>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127198</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6989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155121</xdr:rowOff>
    </xdr:from>
    <xdr:to>
      <xdr:col>82</xdr:col>
      <xdr:colOff>158750</xdr:colOff>
      <xdr:row>16</xdr:row>
      <xdr:rowOff>85271</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137886</xdr:rowOff>
    </xdr:from>
    <xdr:to>
      <xdr:col>78</xdr:col>
      <xdr:colOff>69850</xdr:colOff>
      <xdr:row>15</xdr:row>
      <xdr:rowOff>53521</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4782800" y="2538186"/>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122464</xdr:rowOff>
    </xdr:from>
    <xdr:to>
      <xdr:col>78</xdr:col>
      <xdr:colOff>120650</xdr:colOff>
      <xdr:row>16</xdr:row>
      <xdr:rowOff>52614</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37391</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2780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116114</xdr:rowOff>
    </xdr:from>
    <xdr:to>
      <xdr:col>73</xdr:col>
      <xdr:colOff>180975</xdr:colOff>
      <xdr:row>14</xdr:row>
      <xdr:rowOff>137886</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a:off x="13893800" y="2516414"/>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163286</xdr:rowOff>
    </xdr:from>
    <xdr:to>
      <xdr:col>74</xdr:col>
      <xdr:colOff>31750</xdr:colOff>
      <xdr:row>15</xdr:row>
      <xdr:rowOff>93436</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56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78213</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649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116114</xdr:rowOff>
    </xdr:from>
    <xdr:to>
      <xdr:col>69</xdr:col>
      <xdr:colOff>92075</xdr:colOff>
      <xdr:row>15</xdr:row>
      <xdr:rowOff>140607</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flipV="1">
          <a:off x="13004800" y="2516414"/>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13607</xdr:rowOff>
    </xdr:from>
    <xdr:to>
      <xdr:col>69</xdr:col>
      <xdr:colOff>142875</xdr:colOff>
      <xdr:row>15</xdr:row>
      <xdr:rowOff>115207</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58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99984</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267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111579</xdr:rowOff>
    </xdr:from>
    <xdr:to>
      <xdr:col>65</xdr:col>
      <xdr:colOff>53975</xdr:colOff>
      <xdr:row>16</xdr:row>
      <xdr:rowOff>41729</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26506</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2769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35379</xdr:rowOff>
    </xdr:from>
    <xdr:to>
      <xdr:col>82</xdr:col>
      <xdr:colOff>158750</xdr:colOff>
      <xdr:row>15</xdr:row>
      <xdr:rowOff>136979</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260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51906</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245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2721</xdr:rowOff>
    </xdr:from>
    <xdr:to>
      <xdr:col>78</xdr:col>
      <xdr:colOff>120650</xdr:colOff>
      <xdr:row>15</xdr:row>
      <xdr:rowOff>104321</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257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114498</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2343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87086</xdr:rowOff>
    </xdr:from>
    <xdr:to>
      <xdr:col>74</xdr:col>
      <xdr:colOff>31750</xdr:colOff>
      <xdr:row>15</xdr:row>
      <xdr:rowOff>17236</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248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27413</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225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65314</xdr:rowOff>
    </xdr:from>
    <xdr:to>
      <xdr:col>69</xdr:col>
      <xdr:colOff>142875</xdr:colOff>
      <xdr:row>14</xdr:row>
      <xdr:rowOff>166914</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246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5641</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223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89807</xdr:rowOff>
    </xdr:from>
    <xdr:to>
      <xdr:col>65</xdr:col>
      <xdr:colOff>53975</xdr:colOff>
      <xdr:row>16</xdr:row>
      <xdr:rowOff>19957</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266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30134</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243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メイリオ" panose="020B0604030504040204" pitchFamily="50" charset="-128"/>
              <a:ea typeface="メイリオ" panose="020B0604030504040204" pitchFamily="50" charset="-128"/>
            </a:rPr>
            <a:t>　障害者支援給付費の減（</a:t>
          </a:r>
          <a:r>
            <a:rPr kumimoji="1" lang="ja-JP" altLang="ja-JP" sz="1100">
              <a:solidFill>
                <a:schemeClr val="dk1"/>
              </a:solidFill>
              <a:effectLst/>
              <a:latin typeface="+mn-lt"/>
              <a:ea typeface="+mn-ea"/>
              <a:cs typeface="+mn-cs"/>
            </a:rPr>
            <a:t>△</a:t>
          </a:r>
          <a:r>
            <a:rPr kumimoji="1" lang="en-US" altLang="ja-JP" sz="1050">
              <a:latin typeface="メイリオ" panose="020B0604030504040204" pitchFamily="50" charset="-128"/>
              <a:ea typeface="メイリオ" panose="020B0604030504040204" pitchFamily="50" charset="-128"/>
            </a:rPr>
            <a:t>17,737</a:t>
          </a:r>
          <a:r>
            <a:rPr kumimoji="1" lang="ja-JP" altLang="en-US" sz="1050">
              <a:latin typeface="メイリオ" panose="020B0604030504040204" pitchFamily="50" charset="-128"/>
              <a:ea typeface="メイリオ" panose="020B0604030504040204" pitchFamily="50" charset="-128"/>
            </a:rPr>
            <a:t>千円）などにより経常的な歳出が減少（</a:t>
          </a:r>
          <a:r>
            <a:rPr kumimoji="1" lang="ja-JP" altLang="ja-JP" sz="1100">
              <a:solidFill>
                <a:schemeClr val="dk1"/>
              </a:solidFill>
              <a:effectLst/>
              <a:latin typeface="+mn-lt"/>
              <a:ea typeface="+mn-ea"/>
              <a:cs typeface="+mn-cs"/>
            </a:rPr>
            <a:t>△</a:t>
          </a:r>
          <a:r>
            <a:rPr kumimoji="1" lang="en-US" altLang="ja-JP" sz="1050">
              <a:latin typeface="メイリオ" panose="020B0604030504040204" pitchFamily="50" charset="-128"/>
              <a:ea typeface="メイリオ" panose="020B0604030504040204" pitchFamily="50" charset="-128"/>
            </a:rPr>
            <a:t>12,507</a:t>
          </a:r>
          <a:r>
            <a:rPr kumimoji="1" lang="ja-JP" altLang="en-US" sz="1050">
              <a:latin typeface="メイリオ" panose="020B0604030504040204" pitchFamily="50" charset="-128"/>
              <a:ea typeface="メイリオ" panose="020B0604030504040204" pitchFamily="50" charset="-128"/>
            </a:rPr>
            <a:t>千円）したことに加え、地方税の増加（</a:t>
          </a:r>
          <a:r>
            <a:rPr kumimoji="1" lang="en-US" altLang="ja-JP" sz="1050">
              <a:latin typeface="メイリオ" panose="020B0604030504040204" pitchFamily="50" charset="-128"/>
              <a:ea typeface="メイリオ" panose="020B0604030504040204" pitchFamily="50" charset="-128"/>
            </a:rPr>
            <a:t>61,510</a:t>
          </a:r>
          <a:r>
            <a:rPr kumimoji="1" lang="ja-JP" altLang="en-US" sz="1050">
              <a:latin typeface="メイリオ" panose="020B0604030504040204" pitchFamily="50" charset="-128"/>
              <a:ea typeface="メイリオ" panose="020B0604030504040204" pitchFamily="50" charset="-128"/>
            </a:rPr>
            <a:t>千円）などにより経常一般財源が増加（</a:t>
          </a:r>
          <a:r>
            <a:rPr kumimoji="1" lang="en-US" altLang="ja-JP" sz="1050">
              <a:latin typeface="メイリオ" panose="020B0604030504040204" pitchFamily="50" charset="-128"/>
              <a:ea typeface="メイリオ" panose="020B0604030504040204" pitchFamily="50" charset="-128"/>
            </a:rPr>
            <a:t>17,797</a:t>
          </a:r>
          <a:r>
            <a:rPr kumimoji="1" lang="ja-JP" altLang="en-US" sz="1050">
              <a:latin typeface="メイリオ" panose="020B0604030504040204" pitchFamily="50" charset="-128"/>
              <a:ea typeface="メイリオ" panose="020B0604030504040204" pitchFamily="50" charset="-128"/>
            </a:rPr>
            <a:t>千円）したことから</a:t>
          </a:r>
          <a:r>
            <a:rPr kumimoji="1" lang="en-US" altLang="ja-JP" sz="1050">
              <a:latin typeface="メイリオ" panose="020B0604030504040204" pitchFamily="50" charset="-128"/>
              <a:ea typeface="メイリオ" panose="020B0604030504040204" pitchFamily="50" charset="-128"/>
            </a:rPr>
            <a:t>0.1</a:t>
          </a:r>
          <a:r>
            <a:rPr kumimoji="1" lang="ja-JP" altLang="en-US" sz="1050">
              <a:latin typeface="メイリオ" panose="020B0604030504040204" pitchFamily="50" charset="-128"/>
              <a:ea typeface="メイリオ" panose="020B0604030504040204" pitchFamily="50" charset="-128"/>
            </a:rPr>
            <a:t>ポイント減少した。 </a:t>
          </a:r>
        </a:p>
        <a:p>
          <a:r>
            <a:rPr kumimoji="1" lang="ja-JP" altLang="en-US" sz="1050">
              <a:latin typeface="メイリオ" panose="020B0604030504040204" pitchFamily="50" charset="-128"/>
              <a:ea typeface="メイリオ" panose="020B0604030504040204" pitchFamily="50" charset="-128"/>
            </a:rPr>
            <a:t>　資格審査等の適正実施や自立支援などの取組により削減に努める。</a:t>
          </a: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69850</xdr:rowOff>
    </xdr:from>
    <xdr:to>
      <xdr:col>24</xdr:col>
      <xdr:colOff>25400</xdr:colOff>
      <xdr:row>62</xdr:row>
      <xdr:rowOff>31750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8985250"/>
          <a:ext cx="0" cy="1676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3827</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31750</xdr:rowOff>
    </xdr:from>
    <xdr:to>
      <xdr:col>24</xdr:col>
      <xdr:colOff>114300</xdr:colOff>
      <xdr:row>62</xdr:row>
      <xdr:rowOff>31750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6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156227</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72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69850</xdr:rowOff>
    </xdr:from>
    <xdr:to>
      <xdr:col>24</xdr:col>
      <xdr:colOff>114300</xdr:colOff>
      <xdr:row>52</xdr:row>
      <xdr:rowOff>69850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8985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88900</xdr:rowOff>
    </xdr:from>
    <xdr:to>
      <xdr:col>24</xdr:col>
      <xdr:colOff>25400</xdr:colOff>
      <xdr:row>56</xdr:row>
      <xdr:rowOff>107950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3987800" y="96901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35577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29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12700</xdr:rowOff>
    </xdr:from>
    <xdr:to>
      <xdr:col>19</xdr:col>
      <xdr:colOff>187325</xdr:colOff>
      <xdr:row>56</xdr:row>
      <xdr:rowOff>107950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44245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95250</xdr:rowOff>
    </xdr:from>
    <xdr:to>
      <xdr:col>20</xdr:col>
      <xdr:colOff>38100</xdr:colOff>
      <xdr:row>55</xdr:row>
      <xdr:rowOff>25400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35577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12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12700</xdr:rowOff>
    </xdr:from>
    <xdr:to>
      <xdr:col>15</xdr:col>
      <xdr:colOff>98425</xdr:colOff>
      <xdr:row>56</xdr:row>
      <xdr:rowOff>88900</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9442450"/>
          <a:ext cx="8890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76200</xdr:rowOff>
    </xdr:from>
    <xdr:to>
      <xdr:col>15</xdr:col>
      <xdr:colOff>149225</xdr:colOff>
      <xdr:row>55</xdr:row>
      <xdr:rowOff>6350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16527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88900</xdr:rowOff>
    </xdr:from>
    <xdr:to>
      <xdr:col>11</xdr:col>
      <xdr:colOff>9525</xdr:colOff>
      <xdr:row>56</xdr:row>
      <xdr:rowOff>165100</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9690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0</xdr:rowOff>
    </xdr:from>
    <xdr:to>
      <xdr:col>11</xdr:col>
      <xdr:colOff>60325</xdr:colOff>
      <xdr:row>55</xdr:row>
      <xdr:rowOff>101600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111777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152400</xdr:rowOff>
    </xdr:from>
    <xdr:to>
      <xdr:col>6</xdr:col>
      <xdr:colOff>171450</xdr:colOff>
      <xdr:row>56</xdr:row>
      <xdr:rowOff>82550</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92727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10177</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57150</xdr:rowOff>
    </xdr:from>
    <xdr:to>
      <xdr:col>20</xdr:col>
      <xdr:colOff>38100</xdr:colOff>
      <xdr:row>56</xdr:row>
      <xdr:rowOff>158750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143527</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744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133350</xdr:rowOff>
    </xdr:from>
    <xdr:to>
      <xdr:col>15</xdr:col>
      <xdr:colOff>149225</xdr:colOff>
      <xdr:row>55</xdr:row>
      <xdr:rowOff>63500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48277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47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38100</xdr:rowOff>
    </xdr:from>
    <xdr:to>
      <xdr:col>11</xdr:col>
      <xdr:colOff>60325</xdr:colOff>
      <xdr:row>56</xdr:row>
      <xdr:rowOff>139700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124477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29227</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メイリオ" panose="020B0604030504040204" pitchFamily="50" charset="-128"/>
              <a:ea typeface="メイリオ" panose="020B0604030504040204" pitchFamily="50" charset="-128"/>
            </a:rPr>
            <a:t>　維持補修費が減少（</a:t>
          </a:r>
          <a:r>
            <a:rPr kumimoji="1" lang="ja-JP" altLang="ja-JP" sz="1100">
              <a:solidFill>
                <a:schemeClr val="dk1"/>
              </a:solidFill>
              <a:effectLst/>
              <a:latin typeface="メイリオ" panose="020B0604030504040204" pitchFamily="50" charset="-128"/>
              <a:ea typeface="メイリオ" panose="020B0604030504040204" pitchFamily="50" charset="-128"/>
              <a:cs typeface="+mn-cs"/>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mn-cs"/>
            </a:rPr>
            <a:t>38,824</a:t>
          </a:r>
          <a:r>
            <a:rPr kumimoji="1" lang="ja-JP" altLang="en-US" sz="1050">
              <a:latin typeface="メイリオ" panose="020B0604030504040204" pitchFamily="50" charset="-128"/>
              <a:ea typeface="メイリオ" panose="020B0604030504040204" pitchFamily="50" charset="-128"/>
            </a:rPr>
            <a:t>千円）していることから、</a:t>
          </a:r>
          <a:r>
            <a:rPr kumimoji="1" lang="en-US" altLang="ja-JP" sz="1050">
              <a:latin typeface="メイリオ" panose="020B0604030504040204" pitchFamily="50" charset="-128"/>
              <a:ea typeface="メイリオ" panose="020B0604030504040204" pitchFamily="50" charset="-128"/>
            </a:rPr>
            <a:t>0.1</a:t>
          </a:r>
          <a:r>
            <a:rPr kumimoji="1" lang="ja-JP" altLang="en-US" sz="1050">
              <a:latin typeface="メイリオ" panose="020B0604030504040204" pitchFamily="50" charset="-128"/>
              <a:ea typeface="メイリオ" panose="020B0604030504040204" pitchFamily="50" charset="-128"/>
            </a:rPr>
            <a:t>ポイント減少しており、類似団体平均も下回っている。</a:t>
          </a:r>
        </a:p>
        <a:p>
          <a:r>
            <a:rPr kumimoji="1" lang="ja-JP" altLang="en-US" sz="1050">
              <a:latin typeface="メイリオ" panose="020B0604030504040204" pitchFamily="50" charset="-128"/>
              <a:ea typeface="メイリオ" panose="020B0604030504040204" pitchFamily="50" charset="-128"/>
            </a:rPr>
            <a:t>　今後は国保・介護給付費対策に加え、老朽化が進む公共施設の計画的な維持補修が課題となる。</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107950</xdr:rowOff>
    </xdr:from>
    <xdr:to>
      <xdr:col>82</xdr:col>
      <xdr:colOff>107950</xdr:colOff>
      <xdr:row>62</xdr:row>
      <xdr:rowOff>12700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1948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156227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12700</xdr:rowOff>
    </xdr:from>
    <xdr:to>
      <xdr:col>82</xdr:col>
      <xdr:colOff>196850</xdr:colOff>
      <xdr:row>62</xdr:row>
      <xdr:rowOff>12700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22877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107950</xdr:rowOff>
    </xdr:from>
    <xdr:to>
      <xdr:col>82</xdr:col>
      <xdr:colOff>196850</xdr:colOff>
      <xdr:row>53</xdr:row>
      <xdr:rowOff>107950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6350</xdr:rowOff>
    </xdr:from>
    <xdr:to>
      <xdr:col>82</xdr:col>
      <xdr:colOff>107950</xdr:colOff>
      <xdr:row>57</xdr:row>
      <xdr:rowOff>19050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97790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16527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789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44450</xdr:rowOff>
    </xdr:from>
    <xdr:to>
      <xdr:col>82</xdr:col>
      <xdr:colOff>158750</xdr:colOff>
      <xdr:row>57</xdr:row>
      <xdr:rowOff>146050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114300</xdr:rowOff>
    </xdr:from>
    <xdr:to>
      <xdr:col>78</xdr:col>
      <xdr:colOff>69850</xdr:colOff>
      <xdr:row>57</xdr:row>
      <xdr:rowOff>19050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715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57150</xdr:rowOff>
    </xdr:from>
    <xdr:to>
      <xdr:col>78</xdr:col>
      <xdr:colOff>120650</xdr:colOff>
      <xdr:row>57</xdr:row>
      <xdr:rowOff>158750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143527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91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114300</xdr:rowOff>
    </xdr:from>
    <xdr:to>
      <xdr:col>73</xdr:col>
      <xdr:colOff>180975</xdr:colOff>
      <xdr:row>57</xdr:row>
      <xdr:rowOff>57150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97155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165100</xdr:rowOff>
    </xdr:from>
    <xdr:to>
      <xdr:col>74</xdr:col>
      <xdr:colOff>31750</xdr:colOff>
      <xdr:row>57</xdr:row>
      <xdr:rowOff>95250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80027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57150</xdr:rowOff>
    </xdr:from>
    <xdr:to>
      <xdr:col>69</xdr:col>
      <xdr:colOff>92075</xdr:colOff>
      <xdr:row>61</xdr:row>
      <xdr:rowOff>19050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3004800" y="9829800"/>
          <a:ext cx="889000" cy="647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95250</xdr:rowOff>
    </xdr:from>
    <xdr:to>
      <xdr:col>69</xdr:col>
      <xdr:colOff>142875</xdr:colOff>
      <xdr:row>58</xdr:row>
      <xdr:rowOff>25400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101600</xdr:rowOff>
    </xdr:from>
    <xdr:to>
      <xdr:col>65</xdr:col>
      <xdr:colOff>53975</xdr:colOff>
      <xdr:row>59</xdr:row>
      <xdr:rowOff>31750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1004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41927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127000</xdr:rowOff>
    </xdr:from>
    <xdr:to>
      <xdr:col>82</xdr:col>
      <xdr:colOff>158750</xdr:colOff>
      <xdr:row>57</xdr:row>
      <xdr:rowOff>57150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143527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139700</xdr:rowOff>
    </xdr:from>
    <xdr:to>
      <xdr:col>78</xdr:col>
      <xdr:colOff>120650</xdr:colOff>
      <xdr:row>57</xdr:row>
      <xdr:rowOff>69850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80027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509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63500</xdr:rowOff>
    </xdr:from>
    <xdr:to>
      <xdr:col>74</xdr:col>
      <xdr:colOff>31750</xdr:colOff>
      <xdr:row>56</xdr:row>
      <xdr:rowOff>165100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3827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6350</xdr:rowOff>
    </xdr:from>
    <xdr:to>
      <xdr:col>69</xdr:col>
      <xdr:colOff>142875</xdr:colOff>
      <xdr:row>57</xdr:row>
      <xdr:rowOff>107950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118127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139700</xdr:rowOff>
    </xdr:from>
    <xdr:to>
      <xdr:col>65</xdr:col>
      <xdr:colOff>53975</xdr:colOff>
      <xdr:row>61</xdr:row>
      <xdr:rowOff>69850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104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54627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メイリオ" panose="020B0604030504040204" pitchFamily="50" charset="-128"/>
              <a:ea typeface="メイリオ" panose="020B0604030504040204" pitchFamily="50" charset="-128"/>
            </a:rPr>
            <a:t>　広域でのごみ処理施設建設に伴う広域事務組合負担金の増等により経常的な歳出が増加（</a:t>
          </a:r>
          <a:r>
            <a:rPr kumimoji="1" lang="en-US" altLang="ja-JP" sz="1050">
              <a:latin typeface="メイリオ" panose="020B0604030504040204" pitchFamily="50" charset="-128"/>
              <a:ea typeface="メイリオ" panose="020B0604030504040204" pitchFamily="50" charset="-128"/>
            </a:rPr>
            <a:t>16,574</a:t>
          </a:r>
          <a:r>
            <a:rPr kumimoji="1" lang="ja-JP" altLang="en-US" sz="1050">
              <a:latin typeface="メイリオ" panose="020B0604030504040204" pitchFamily="50" charset="-128"/>
              <a:ea typeface="メイリオ" panose="020B0604030504040204" pitchFamily="50" charset="-128"/>
            </a:rPr>
            <a:t>千円）したことから</a:t>
          </a:r>
          <a:r>
            <a:rPr kumimoji="1" lang="en-US" altLang="ja-JP" sz="1050">
              <a:latin typeface="メイリオ" panose="020B0604030504040204" pitchFamily="50" charset="-128"/>
              <a:ea typeface="メイリオ" panose="020B0604030504040204" pitchFamily="50" charset="-128"/>
            </a:rPr>
            <a:t>0.2</a:t>
          </a:r>
          <a:r>
            <a:rPr kumimoji="1" lang="ja-JP" altLang="en-US" sz="1050">
              <a:latin typeface="メイリオ" panose="020B0604030504040204" pitchFamily="50" charset="-128"/>
              <a:ea typeface="メイリオ" panose="020B0604030504040204" pitchFamily="50" charset="-128"/>
            </a:rPr>
            <a:t>ポイント増加した。 </a:t>
          </a:r>
        </a:p>
        <a:p>
          <a:r>
            <a:rPr kumimoji="1" lang="ja-JP" altLang="en-US" sz="1050">
              <a:latin typeface="メイリオ" panose="020B0604030504040204" pitchFamily="50" charset="-128"/>
              <a:ea typeface="メイリオ" panose="020B0604030504040204" pitchFamily="50" charset="-128"/>
            </a:rPr>
            <a:t>　消防業務やごみ処理業務を直営で実施しているため類似団体平均と比較してかなり低いものとなっており、これまでの行財政改革による経費の見直しと削減の効果も出ていると考えられ、今後も引き続き歳出の見直しを進め、経費の抑制に努める。</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a:extLst>
            <a:ext uri="{FF2B5EF4-FFF2-40B4-BE49-F238E27FC236}">
              <a16:creationId xmlns:a16="http://schemas.microsoft.com/office/drawing/2014/main" id="{00000000-0008-0000-0400-00003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54610</xdr:rowOff>
    </xdr:from>
    <xdr:to>
      <xdr:col>82</xdr:col>
      <xdr:colOff>107950</xdr:colOff>
      <xdr:row>40</xdr:row>
      <xdr:rowOff>165100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6510000" y="571246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137177</xdr:rowOff>
    </xdr:from>
    <xdr:ext cx="762000" cy="259045"/>
    <xdr:sp macro="" textlink="">
      <xdr:nvSpPr>
        <xdr:cNvPr id="310" name="補助費等最小値テキスト">
          <a:extLst>
            <a:ext uri="{FF2B5EF4-FFF2-40B4-BE49-F238E27FC236}">
              <a16:creationId xmlns:a16="http://schemas.microsoft.com/office/drawing/2014/main" id="{00000000-0008-0000-0400-000036010000}"/>
            </a:ext>
          </a:extLst>
        </xdr:cNvPr>
        <xdr:cNvSpPr txBox="1"/>
      </xdr:nvSpPr>
      <xdr:spPr>
        <a:xfrm>
          <a:off x="16598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165100</xdr:rowOff>
    </xdr:from>
    <xdr:to>
      <xdr:col>82</xdr:col>
      <xdr:colOff>196850</xdr:colOff>
      <xdr:row>40</xdr:row>
      <xdr:rowOff>165100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140987</xdr:rowOff>
    </xdr:from>
    <xdr:ext cx="762000" cy="259045"/>
    <xdr:sp macro="" textlink="">
      <xdr:nvSpPr>
        <xdr:cNvPr id="312" name="補助費等最大値テキスト">
          <a:extLst>
            <a:ext uri="{FF2B5EF4-FFF2-40B4-BE49-F238E27FC236}">
              <a16:creationId xmlns:a16="http://schemas.microsoft.com/office/drawing/2014/main" id="{00000000-0008-0000-0400-000038010000}"/>
            </a:ext>
          </a:extLst>
        </xdr:cNvPr>
        <xdr:cNvSpPr txBox="1"/>
      </xdr:nvSpPr>
      <xdr:spPr>
        <a:xfrm>
          <a:off x="16598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54610</xdr:rowOff>
    </xdr:from>
    <xdr:to>
      <xdr:col>82</xdr:col>
      <xdr:colOff>196850</xdr:colOff>
      <xdr:row>33</xdr:row>
      <xdr:rowOff>54610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100330</xdr:rowOff>
    </xdr:from>
    <xdr:to>
      <xdr:col>82</xdr:col>
      <xdr:colOff>107950</xdr:colOff>
      <xdr:row>33</xdr:row>
      <xdr:rowOff>115570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5671800" y="57581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71137</xdr:rowOff>
    </xdr:from>
    <xdr:ext cx="762000" cy="259045"/>
    <xdr:sp macro="" textlink="">
      <xdr:nvSpPr>
        <xdr:cNvPr id="315" name="補助費等平均値テキスト">
          <a:extLst>
            <a:ext uri="{FF2B5EF4-FFF2-40B4-BE49-F238E27FC236}">
              <a16:creationId xmlns:a16="http://schemas.microsoft.com/office/drawing/2014/main" id="{00000000-0008-0000-0400-00003B010000}"/>
            </a:ext>
          </a:extLst>
        </xdr:cNvPr>
        <xdr:cNvSpPr txBox="1"/>
      </xdr:nvSpPr>
      <xdr:spPr>
        <a:xfrm>
          <a:off x="16598900" y="6243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99060</xdr:rowOff>
    </xdr:from>
    <xdr:to>
      <xdr:col>82</xdr:col>
      <xdr:colOff>158750</xdr:colOff>
      <xdr:row>37</xdr:row>
      <xdr:rowOff>29210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6459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77470</xdr:rowOff>
    </xdr:from>
    <xdr:to>
      <xdr:col>78</xdr:col>
      <xdr:colOff>69850</xdr:colOff>
      <xdr:row>33</xdr:row>
      <xdr:rowOff>100330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4782800" y="57353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106680</xdr:rowOff>
    </xdr:from>
    <xdr:to>
      <xdr:col>78</xdr:col>
      <xdr:colOff>120650</xdr:colOff>
      <xdr:row>37</xdr:row>
      <xdr:rowOff>36830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5621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21607</xdr:rowOff>
    </xdr:from>
    <xdr:ext cx="7366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290800" y="636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77470</xdr:rowOff>
    </xdr:from>
    <xdr:to>
      <xdr:col>73</xdr:col>
      <xdr:colOff>180975</xdr:colOff>
      <xdr:row>33</xdr:row>
      <xdr:rowOff>168910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893800" y="57353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68580</xdr:rowOff>
    </xdr:from>
    <xdr:to>
      <xdr:col>74</xdr:col>
      <xdr:colOff>31750</xdr:colOff>
      <xdr:row>36</xdr:row>
      <xdr:rowOff>170180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4732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154957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32</xdr:row>
      <xdr:rowOff>50800</xdr:rowOff>
    </xdr:from>
    <xdr:to>
      <xdr:col>69</xdr:col>
      <xdr:colOff>92075</xdr:colOff>
      <xdr:row>33</xdr:row>
      <xdr:rowOff>168910</xdr:rowOff>
    </xdr:to>
    <xdr:cxnSp macro="">
      <xdr:nvCxnSpPr>
        <xdr:cNvPr id="323" name="直線コネクタ 322">
          <a:extLst>
            <a:ext uri="{FF2B5EF4-FFF2-40B4-BE49-F238E27FC236}">
              <a16:creationId xmlns:a16="http://schemas.microsoft.com/office/drawing/2014/main" id="{00000000-0008-0000-0400-000043010000}"/>
            </a:ext>
          </a:extLst>
        </xdr:cNvPr>
        <xdr:cNvCxnSpPr/>
      </xdr:nvCxnSpPr>
      <xdr:spPr>
        <a:xfrm>
          <a:off x="13004800" y="5537200"/>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114300</xdr:rowOff>
    </xdr:from>
    <xdr:to>
      <xdr:col>69</xdr:col>
      <xdr:colOff>142875</xdr:colOff>
      <xdr:row>37</xdr:row>
      <xdr:rowOff>44450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3843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29227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15240</xdr:rowOff>
    </xdr:from>
    <xdr:to>
      <xdr:col>65</xdr:col>
      <xdr:colOff>53975</xdr:colOff>
      <xdr:row>36</xdr:row>
      <xdr:rowOff>116840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2954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101617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64770</xdr:rowOff>
    </xdr:from>
    <xdr:to>
      <xdr:col>82</xdr:col>
      <xdr:colOff>158750</xdr:colOff>
      <xdr:row>33</xdr:row>
      <xdr:rowOff>166370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6459200" y="572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144797</xdr:rowOff>
    </xdr:from>
    <xdr:ext cx="762000" cy="259045"/>
    <xdr:sp macro="" textlink="">
      <xdr:nvSpPr>
        <xdr:cNvPr id="334" name="補助費等該当値テキスト">
          <a:extLst>
            <a:ext uri="{FF2B5EF4-FFF2-40B4-BE49-F238E27FC236}">
              <a16:creationId xmlns:a16="http://schemas.microsoft.com/office/drawing/2014/main" id="{00000000-0008-0000-0400-00004E010000}"/>
            </a:ext>
          </a:extLst>
        </xdr:cNvPr>
        <xdr:cNvSpPr txBox="1"/>
      </xdr:nvSpPr>
      <xdr:spPr>
        <a:xfrm>
          <a:off x="16598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49530</xdr:rowOff>
    </xdr:from>
    <xdr:to>
      <xdr:col>78</xdr:col>
      <xdr:colOff>120650</xdr:colOff>
      <xdr:row>33</xdr:row>
      <xdr:rowOff>151130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5621000" y="570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31</xdr:row>
      <xdr:rowOff>161307</xdr:rowOff>
    </xdr:from>
    <xdr:ext cx="7366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5290800" y="547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26670</xdr:rowOff>
    </xdr:from>
    <xdr:to>
      <xdr:col>74</xdr:col>
      <xdr:colOff>31750</xdr:colOff>
      <xdr:row>33</xdr:row>
      <xdr:rowOff>128270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4732000" y="568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31</xdr:row>
      <xdr:rowOff>138447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4401800" y="545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118110</xdr:rowOff>
    </xdr:from>
    <xdr:to>
      <xdr:col>69</xdr:col>
      <xdr:colOff>142875</xdr:colOff>
      <xdr:row>34</xdr:row>
      <xdr:rowOff>48260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3843000" y="577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58437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3512800" y="554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32</xdr:row>
      <xdr:rowOff>0</xdr:rowOff>
    </xdr:from>
    <xdr:to>
      <xdr:col>65</xdr:col>
      <xdr:colOff>53975</xdr:colOff>
      <xdr:row>32</xdr:row>
      <xdr:rowOff>101600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2954000" y="548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30</xdr:row>
      <xdr:rowOff>111777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2623800" y="525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メイリオ" panose="020B0604030504040204" pitchFamily="50" charset="-128"/>
              <a:ea typeface="メイリオ" panose="020B0604030504040204" pitchFamily="50" charset="-128"/>
            </a:rPr>
            <a:t>　中央公園整備等の大型事業の償還が終了したこと等により、経常的な歳出が減少（△</a:t>
          </a:r>
          <a:r>
            <a:rPr kumimoji="1" lang="en-US" altLang="ja-JP" sz="1050">
              <a:latin typeface="メイリオ" panose="020B0604030504040204" pitchFamily="50" charset="-128"/>
              <a:ea typeface="メイリオ" panose="020B0604030504040204" pitchFamily="50" charset="-128"/>
            </a:rPr>
            <a:t>93,040</a:t>
          </a:r>
          <a:r>
            <a:rPr kumimoji="1" lang="ja-JP" altLang="en-US" sz="1050">
              <a:latin typeface="メイリオ" panose="020B0604030504040204" pitchFamily="50" charset="-128"/>
              <a:ea typeface="メイリオ" panose="020B0604030504040204" pitchFamily="50" charset="-128"/>
            </a:rPr>
            <a:t>千円）したことから</a:t>
          </a:r>
          <a:r>
            <a:rPr kumimoji="1" lang="en-US" altLang="ja-JP" sz="1050">
              <a:latin typeface="メイリオ" panose="020B0604030504040204" pitchFamily="50" charset="-128"/>
              <a:ea typeface="メイリオ" panose="020B0604030504040204" pitchFamily="50" charset="-128"/>
            </a:rPr>
            <a:t>1.1</a:t>
          </a:r>
          <a:r>
            <a:rPr kumimoji="1" lang="ja-JP" altLang="en-US" sz="1050">
              <a:latin typeface="メイリオ" panose="020B0604030504040204" pitchFamily="50" charset="-128"/>
              <a:ea typeface="メイリオ" panose="020B0604030504040204" pitchFamily="50" charset="-128"/>
            </a:rPr>
            <a:t>ポイント減少し、類似団体平均を下回った。 </a:t>
          </a:r>
          <a:endParaRPr kumimoji="1" lang="en-US" altLang="ja-JP" sz="1050">
            <a:latin typeface="メイリオ" panose="020B0604030504040204" pitchFamily="50" charset="-128"/>
            <a:ea typeface="メイリオ" panose="020B0604030504040204" pitchFamily="50" charset="-128"/>
          </a:endParaRPr>
        </a:p>
        <a:p>
          <a:r>
            <a:rPr kumimoji="1" lang="ja-JP" altLang="en-US" sz="1050">
              <a:latin typeface="メイリオ" panose="020B0604030504040204" pitchFamily="50" charset="-128"/>
              <a:ea typeface="メイリオ" panose="020B0604030504040204" pitchFamily="50" charset="-128"/>
            </a:rPr>
            <a:t>　現在、広域でのごみ処理施設建設（Ｒ７年度中供用開始予定）を進めているところであるが、今後、令和９年度頃償還のピークを迎える予定であるので、平準化できるよう積み増した減債基金の活用を視野に入れる。</a:t>
          </a:r>
        </a:p>
      </xdr:txBody>
    </xdr:sp>
    <xdr:clientData/>
  </xdr:twoCellAnchor>
  <xdr:oneCellAnchor>
    <xdr:from>
      <xdr:col>3</xdr:col>
      <xdr:colOff>123825</xdr:colOff>
      <xdr:row>69</xdr:row>
      <xdr:rowOff>107950</xdr:rowOff>
    </xdr:from>
    <xdr:ext cx="298543" cy="225703"/>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a:extLst>
            <a:ext uri="{FF2B5EF4-FFF2-40B4-BE49-F238E27FC236}">
              <a16:creationId xmlns:a16="http://schemas.microsoft.com/office/drawing/2014/main" id="{00000000-0008-0000-0400-00006F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24130</xdr:rowOff>
    </xdr:from>
    <xdr:to>
      <xdr:col>24</xdr:col>
      <xdr:colOff>25400</xdr:colOff>
      <xdr:row>81</xdr:row>
      <xdr:rowOff>170435</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4826000" y="12539980"/>
          <a:ext cx="0" cy="1517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142512</xdr:rowOff>
    </xdr:from>
    <xdr:ext cx="762000" cy="259045"/>
    <xdr:sp macro="" textlink="">
      <xdr:nvSpPr>
        <xdr:cNvPr id="369" name="公債費最小値テキスト">
          <a:extLst>
            <a:ext uri="{FF2B5EF4-FFF2-40B4-BE49-F238E27FC236}">
              <a16:creationId xmlns:a16="http://schemas.microsoft.com/office/drawing/2014/main" id="{00000000-0008-0000-0400-000071010000}"/>
            </a:ext>
          </a:extLst>
        </xdr:cNvPr>
        <xdr:cNvSpPr txBox="1"/>
      </xdr:nvSpPr>
      <xdr:spPr>
        <a:xfrm>
          <a:off x="4914900" y="1402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170435</xdr:rowOff>
    </xdr:from>
    <xdr:to>
      <xdr:col>24</xdr:col>
      <xdr:colOff>114300</xdr:colOff>
      <xdr:row>81</xdr:row>
      <xdr:rowOff>170435</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4057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110507</xdr:rowOff>
    </xdr:from>
    <xdr:ext cx="762000" cy="259045"/>
    <xdr:sp macro="" textlink="">
      <xdr:nvSpPr>
        <xdr:cNvPr id="371" name="公債費最大値テキスト">
          <a:extLst>
            <a:ext uri="{FF2B5EF4-FFF2-40B4-BE49-F238E27FC236}">
              <a16:creationId xmlns:a16="http://schemas.microsoft.com/office/drawing/2014/main" id="{00000000-0008-0000-0400-000073010000}"/>
            </a:ext>
          </a:extLst>
        </xdr:cNvPr>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24130</xdr:rowOff>
    </xdr:from>
    <xdr:to>
      <xdr:col>24</xdr:col>
      <xdr:colOff>114300</xdr:colOff>
      <xdr:row>73</xdr:row>
      <xdr:rowOff>24130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88137</xdr:rowOff>
    </xdr:from>
    <xdr:to>
      <xdr:col>24</xdr:col>
      <xdr:colOff>25400</xdr:colOff>
      <xdr:row>78</xdr:row>
      <xdr:rowOff>17272</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987800" y="13289787"/>
          <a:ext cx="838200" cy="10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100855</xdr:rowOff>
    </xdr:from>
    <xdr:ext cx="762000" cy="259045"/>
    <xdr:sp macro="" textlink="">
      <xdr:nvSpPr>
        <xdr:cNvPr id="374" name="公債費平均値テキスト">
          <a:extLst>
            <a:ext uri="{FF2B5EF4-FFF2-40B4-BE49-F238E27FC236}">
              <a16:creationId xmlns:a16="http://schemas.microsoft.com/office/drawing/2014/main" id="{00000000-0008-0000-0400-000076010000}"/>
            </a:ext>
          </a:extLst>
        </xdr:cNvPr>
        <xdr:cNvSpPr txBox="1"/>
      </xdr:nvSpPr>
      <xdr:spPr>
        <a:xfrm>
          <a:off x="4914900" y="13302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128778</xdr:rowOff>
    </xdr:from>
    <xdr:to>
      <xdr:col>24</xdr:col>
      <xdr:colOff>76200</xdr:colOff>
      <xdr:row>78</xdr:row>
      <xdr:rowOff>58928</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47752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17272</xdr:rowOff>
    </xdr:from>
    <xdr:to>
      <xdr:col>19</xdr:col>
      <xdr:colOff>187325</xdr:colOff>
      <xdr:row>78</xdr:row>
      <xdr:rowOff>17272</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3098800" y="133903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128778</xdr:rowOff>
    </xdr:from>
    <xdr:to>
      <xdr:col>20</xdr:col>
      <xdr:colOff>38100</xdr:colOff>
      <xdr:row>78</xdr:row>
      <xdr:rowOff>58928</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937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69105</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3099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17272</xdr:rowOff>
    </xdr:from>
    <xdr:to>
      <xdr:col>15</xdr:col>
      <xdr:colOff>98425</xdr:colOff>
      <xdr:row>78</xdr:row>
      <xdr:rowOff>145287</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2209800" y="13390372"/>
          <a:ext cx="889000" cy="12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5097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717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145287</xdr:rowOff>
    </xdr:from>
    <xdr:to>
      <xdr:col>11</xdr:col>
      <xdr:colOff>9525</xdr:colOff>
      <xdr:row>80</xdr:row>
      <xdr:rowOff>67563</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flipV="1">
          <a:off x="1320800" y="13518387"/>
          <a:ext cx="889000" cy="26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119635</xdr:rowOff>
    </xdr:from>
    <xdr:to>
      <xdr:col>11</xdr:col>
      <xdr:colOff>60325</xdr:colOff>
      <xdr:row>78</xdr:row>
      <xdr:rowOff>49785</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2159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59962</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137922</xdr:rowOff>
    </xdr:from>
    <xdr:to>
      <xdr:col>6</xdr:col>
      <xdr:colOff>171450</xdr:colOff>
      <xdr:row>78</xdr:row>
      <xdr:rowOff>68072</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1270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78249</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1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37337</xdr:rowOff>
    </xdr:from>
    <xdr:to>
      <xdr:col>24</xdr:col>
      <xdr:colOff>76200</xdr:colOff>
      <xdr:row>77</xdr:row>
      <xdr:rowOff>138937</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47752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53864</xdr:rowOff>
    </xdr:from>
    <xdr:ext cx="762000" cy="259045"/>
    <xdr:sp macro="" textlink="">
      <xdr:nvSpPr>
        <xdr:cNvPr id="393" name="公債費該当値テキスト">
          <a:extLst>
            <a:ext uri="{FF2B5EF4-FFF2-40B4-BE49-F238E27FC236}">
              <a16:creationId xmlns:a16="http://schemas.microsoft.com/office/drawing/2014/main" id="{00000000-0008-0000-0400-000089010000}"/>
            </a:ext>
          </a:extLst>
        </xdr:cNvPr>
        <xdr:cNvSpPr txBox="1"/>
      </xdr:nvSpPr>
      <xdr:spPr>
        <a:xfrm>
          <a:off x="4914900" y="13084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137922</xdr:rowOff>
    </xdr:from>
    <xdr:to>
      <xdr:col>20</xdr:col>
      <xdr:colOff>38100</xdr:colOff>
      <xdr:row>78</xdr:row>
      <xdr:rowOff>68072</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9370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52849</xdr:rowOff>
    </xdr:from>
    <xdr:ext cx="7366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3606800" y="13425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137922</xdr:rowOff>
    </xdr:from>
    <xdr:to>
      <xdr:col>15</xdr:col>
      <xdr:colOff>149225</xdr:colOff>
      <xdr:row>78</xdr:row>
      <xdr:rowOff>68072</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0480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52849</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2717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94487</xdr:rowOff>
    </xdr:from>
    <xdr:to>
      <xdr:col>11</xdr:col>
      <xdr:colOff>60325</xdr:colOff>
      <xdr:row>79</xdr:row>
      <xdr:rowOff>24637</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2159000" y="1346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9414</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828800" y="1355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16763</xdr:rowOff>
    </xdr:from>
    <xdr:to>
      <xdr:col>6</xdr:col>
      <xdr:colOff>171450</xdr:colOff>
      <xdr:row>80</xdr:row>
      <xdr:rowOff>118363</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1270000" y="1373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103140</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939800" y="1381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メイリオ" panose="020B0604030504040204" pitchFamily="50" charset="-128"/>
              <a:ea typeface="メイリオ" panose="020B0604030504040204" pitchFamily="50" charset="-128"/>
            </a:rPr>
            <a:t>　前年度から</a:t>
          </a:r>
          <a:r>
            <a:rPr kumimoji="1" lang="en-US" altLang="ja-JP" sz="1050">
              <a:latin typeface="メイリオ" panose="020B0604030504040204" pitchFamily="50" charset="-128"/>
              <a:ea typeface="メイリオ" panose="020B0604030504040204" pitchFamily="50" charset="-128"/>
            </a:rPr>
            <a:t>1.9</a:t>
          </a:r>
          <a:r>
            <a:rPr kumimoji="1" lang="ja-JP" altLang="en-US" sz="1050">
              <a:latin typeface="メイリオ" panose="020B0604030504040204" pitchFamily="50" charset="-128"/>
              <a:ea typeface="メイリオ" panose="020B0604030504040204" pitchFamily="50" charset="-128"/>
            </a:rPr>
            <a:t>ポイント低下しており、類似団体平均も下回っている。</a:t>
          </a:r>
        </a:p>
        <a:p>
          <a:r>
            <a:rPr kumimoji="1" lang="ja-JP" altLang="en-US" sz="1050">
              <a:latin typeface="メイリオ" panose="020B0604030504040204" pitchFamily="50" charset="-128"/>
              <a:ea typeface="メイリオ" panose="020B0604030504040204" pitchFamily="50" charset="-128"/>
            </a:rPr>
            <a:t>　これまでの行財政改革の取組みを引き継ぎ、今後も定員管理や事業実施の適正化を図り、経常経費の削減に努める。</a:t>
          </a:r>
        </a:p>
      </xdr:txBody>
    </xdr:sp>
    <xdr:clientData/>
  </xdr:twoCellAnchor>
  <xdr:oneCellAnchor>
    <xdr:from>
      <xdr:col>62</xdr:col>
      <xdr:colOff>6350</xdr:colOff>
      <xdr:row>69</xdr:row>
      <xdr:rowOff>107950</xdr:rowOff>
    </xdr:from>
    <xdr:ext cx="298543" cy="225703"/>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28702</xdr:rowOff>
    </xdr:from>
    <xdr:to>
      <xdr:col>82</xdr:col>
      <xdr:colOff>107950</xdr:colOff>
      <xdr:row>82</xdr:row>
      <xdr:rowOff>3556</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887452"/>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147083</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4034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3556</xdr:rowOff>
    </xdr:from>
    <xdr:to>
      <xdr:col>82</xdr:col>
      <xdr:colOff>196850</xdr:colOff>
      <xdr:row>82</xdr:row>
      <xdr:rowOff>3556</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4062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115079</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630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28702</xdr:rowOff>
    </xdr:from>
    <xdr:to>
      <xdr:col>82</xdr:col>
      <xdr:colOff>196850</xdr:colOff>
      <xdr:row>75</xdr:row>
      <xdr:rowOff>28702</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887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129286</xdr:rowOff>
    </xdr:from>
    <xdr:to>
      <xdr:col>82</xdr:col>
      <xdr:colOff>107950</xdr:colOff>
      <xdr:row>76</xdr:row>
      <xdr:rowOff>44704</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5671800" y="12988036"/>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61992</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3092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89915</xdr:rowOff>
    </xdr:from>
    <xdr:to>
      <xdr:col>82</xdr:col>
      <xdr:colOff>158750</xdr:colOff>
      <xdr:row>77</xdr:row>
      <xdr:rowOff>20065</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117856</xdr:rowOff>
    </xdr:from>
    <xdr:to>
      <xdr:col>78</xdr:col>
      <xdr:colOff>69850</xdr:colOff>
      <xdr:row>76</xdr:row>
      <xdr:rowOff>44704</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4782800" y="12805156"/>
          <a:ext cx="889000" cy="269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62485</xdr:rowOff>
    </xdr:from>
    <xdr:to>
      <xdr:col>78</xdr:col>
      <xdr:colOff>120650</xdr:colOff>
      <xdr:row>76</xdr:row>
      <xdr:rowOff>164085</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148862</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3179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117856</xdr:rowOff>
    </xdr:from>
    <xdr:to>
      <xdr:col>73</xdr:col>
      <xdr:colOff>180975</xdr:colOff>
      <xdr:row>76</xdr:row>
      <xdr:rowOff>30987</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893800" y="12805156"/>
          <a:ext cx="889000" cy="256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87630</xdr:rowOff>
    </xdr:from>
    <xdr:to>
      <xdr:col>74</xdr:col>
      <xdr:colOff>31750</xdr:colOff>
      <xdr:row>76</xdr:row>
      <xdr:rowOff>17780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2557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303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30987</xdr:rowOff>
    </xdr:from>
    <xdr:to>
      <xdr:col>69</xdr:col>
      <xdr:colOff>92075</xdr:colOff>
      <xdr:row>76</xdr:row>
      <xdr:rowOff>136144</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flipV="1">
          <a:off x="13004800" y="13061187"/>
          <a:ext cx="889000" cy="10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85344</xdr:rowOff>
    </xdr:from>
    <xdr:to>
      <xdr:col>69</xdr:col>
      <xdr:colOff>142875</xdr:colOff>
      <xdr:row>77</xdr:row>
      <xdr:rowOff>15494</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271</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126492</xdr:rowOff>
    </xdr:from>
    <xdr:to>
      <xdr:col>65</xdr:col>
      <xdr:colOff>53975</xdr:colOff>
      <xdr:row>77</xdr:row>
      <xdr:rowOff>56642</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41419</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24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78486</xdr:rowOff>
    </xdr:from>
    <xdr:to>
      <xdr:col>82</xdr:col>
      <xdr:colOff>158750</xdr:colOff>
      <xdr:row>76</xdr:row>
      <xdr:rowOff>8635</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29372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158513</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2845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165354</xdr:rowOff>
    </xdr:from>
    <xdr:to>
      <xdr:col>78</xdr:col>
      <xdr:colOff>120650</xdr:colOff>
      <xdr:row>76</xdr:row>
      <xdr:rowOff>95504</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105681</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2792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67056</xdr:rowOff>
    </xdr:from>
    <xdr:to>
      <xdr:col>74</xdr:col>
      <xdr:colOff>31750</xdr:colOff>
      <xdr:row>74</xdr:row>
      <xdr:rowOff>168656</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275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7383</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252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151637</xdr:rowOff>
    </xdr:from>
    <xdr:to>
      <xdr:col>69</xdr:col>
      <xdr:colOff>142875</xdr:colOff>
      <xdr:row>76</xdr:row>
      <xdr:rowOff>81787</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91965</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85344</xdr:rowOff>
    </xdr:from>
    <xdr:to>
      <xdr:col>65</xdr:col>
      <xdr:colOff>53975</xdr:colOff>
      <xdr:row>77</xdr:row>
      <xdr:rowOff>15494</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25671</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大分県豊後高田市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157880</xdr:rowOff>
    </xdr:from>
    <xdr:to>
      <xdr:col>29</xdr:col>
      <xdr:colOff>127000</xdr:colOff>
      <xdr:row>19</xdr:row>
      <xdr:rowOff>141007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91455"/>
          <a:ext cx="0" cy="135472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113084</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18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141007</xdr:rowOff>
    </xdr:from>
    <xdr:to>
      <xdr:col>30</xdr:col>
      <xdr:colOff>25400</xdr:colOff>
      <xdr:row>19</xdr:row>
      <xdr:rowOff>141007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461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72807</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34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157880</xdr:rowOff>
    </xdr:from>
    <xdr:to>
      <xdr:col>30</xdr:col>
      <xdr:colOff>25400</xdr:colOff>
      <xdr:row>11</xdr:row>
      <xdr:rowOff>157880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914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38451</xdr:rowOff>
    </xdr:from>
    <xdr:to>
      <xdr:col>29</xdr:col>
      <xdr:colOff>127000</xdr:colOff>
      <xdr:row>15</xdr:row>
      <xdr:rowOff>90629</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2657826"/>
          <a:ext cx="647700" cy="521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74899</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8657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102822</xdr:rowOff>
    </xdr:from>
    <xdr:to>
      <xdr:col>29</xdr:col>
      <xdr:colOff>177800</xdr:colOff>
      <xdr:row>17</xdr:row>
      <xdr:rowOff>32972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2893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90629</xdr:rowOff>
    </xdr:from>
    <xdr:to>
      <xdr:col>26</xdr:col>
      <xdr:colOff>50800</xdr:colOff>
      <xdr:row>15</xdr:row>
      <xdr:rowOff>123847</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4305300" y="2710004"/>
          <a:ext cx="698500" cy="332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142884</xdr:rowOff>
    </xdr:from>
    <xdr:to>
      <xdr:col>26</xdr:col>
      <xdr:colOff>101600</xdr:colOff>
      <xdr:row>17</xdr:row>
      <xdr:rowOff>73034</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29337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57811</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30200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123847</xdr:rowOff>
    </xdr:from>
    <xdr:to>
      <xdr:col>22</xdr:col>
      <xdr:colOff>114300</xdr:colOff>
      <xdr:row>15</xdr:row>
      <xdr:rowOff>149093</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2743222"/>
          <a:ext cx="698500" cy="252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164116</xdr:rowOff>
    </xdr:from>
    <xdr:to>
      <xdr:col>22</xdr:col>
      <xdr:colOff>165100</xdr:colOff>
      <xdr:row>17</xdr:row>
      <xdr:rowOff>94266</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29549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79043</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3041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149093</xdr:rowOff>
    </xdr:from>
    <xdr:to>
      <xdr:col>18</xdr:col>
      <xdr:colOff>177800</xdr:colOff>
      <xdr:row>16</xdr:row>
      <xdr:rowOff>16877</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flipV="1">
          <a:off x="2908300" y="2768468"/>
          <a:ext cx="698500" cy="392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23655</xdr:rowOff>
    </xdr:from>
    <xdr:to>
      <xdr:col>19</xdr:col>
      <xdr:colOff>38100</xdr:colOff>
      <xdr:row>17</xdr:row>
      <xdr:rowOff>125255</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29859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110032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307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46858</xdr:rowOff>
    </xdr:from>
    <xdr:to>
      <xdr:col>15</xdr:col>
      <xdr:colOff>101600</xdr:colOff>
      <xdr:row>17</xdr:row>
      <xdr:rowOff>148458</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30091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133235</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3095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159101</xdr:rowOff>
    </xdr:from>
    <xdr:to>
      <xdr:col>29</xdr:col>
      <xdr:colOff>177800</xdr:colOff>
      <xdr:row>15</xdr:row>
      <xdr:rowOff>89251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26070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4178</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2452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39829</xdr:rowOff>
    </xdr:from>
    <xdr:to>
      <xdr:col>26</xdr:col>
      <xdr:colOff>101600</xdr:colOff>
      <xdr:row>15</xdr:row>
      <xdr:rowOff>141429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26592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151606</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2428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73047</xdr:rowOff>
    </xdr:from>
    <xdr:to>
      <xdr:col>22</xdr:col>
      <xdr:colOff>165100</xdr:colOff>
      <xdr:row>16</xdr:row>
      <xdr:rowOff>3197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26924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13374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2461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98293</xdr:rowOff>
    </xdr:from>
    <xdr:to>
      <xdr:col>19</xdr:col>
      <xdr:colOff>38100</xdr:colOff>
      <xdr:row>16</xdr:row>
      <xdr:rowOff>28443</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27176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38620</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2486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137527</xdr:rowOff>
    </xdr:from>
    <xdr:to>
      <xdr:col>15</xdr:col>
      <xdr:colOff>101600</xdr:colOff>
      <xdr:row>16</xdr:row>
      <xdr:rowOff>67677</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27569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77854</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2525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143328</xdr:rowOff>
    </xdr:from>
    <xdr:to>
      <xdr:col>33</xdr:col>
      <xdr:colOff>114300</xdr:colOff>
      <xdr:row>38</xdr:row>
      <xdr:rowOff>143328</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10" name="テキスト ボックス 109">
          <a:extLst>
            <a:ext uri="{FF2B5EF4-FFF2-40B4-BE49-F238E27FC236}">
              <a16:creationId xmlns:a16="http://schemas.microsoft.com/office/drawing/2014/main" id="{00000000-0008-0000-0500-00006E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2" name="テキスト ボックス 111">
          <a:extLst>
            <a:ext uri="{FF2B5EF4-FFF2-40B4-BE49-F238E27FC236}">
              <a16:creationId xmlns:a16="http://schemas.microsoft.com/office/drawing/2014/main" id="{00000000-0008-0000-0500-000070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3" name="人口1人当たり決算額の推移グラフ枠445">
          <a:extLst>
            <a:ext uri="{FF2B5EF4-FFF2-40B4-BE49-F238E27FC236}">
              <a16:creationId xmlns:a16="http://schemas.microsoft.com/office/drawing/2014/main" id="{00000000-0008-0000-0500-000071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170042</xdr:rowOff>
    </xdr:from>
    <xdr:to>
      <xdr:col>29</xdr:col>
      <xdr:colOff>127000</xdr:colOff>
      <xdr:row>39</xdr:row>
      <xdr:rowOff>37193</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651500" y="6094592"/>
          <a:ext cx="0" cy="158165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9270</xdr:rowOff>
    </xdr:from>
    <xdr:ext cx="762000" cy="259045"/>
    <xdr:sp macro="" textlink="">
      <xdr:nvSpPr>
        <xdr:cNvPr id="115" name="人口1人当たり決算額の推移最小値テキスト445">
          <a:extLst>
            <a:ext uri="{FF2B5EF4-FFF2-40B4-BE49-F238E27FC236}">
              <a16:creationId xmlns:a16="http://schemas.microsoft.com/office/drawing/2014/main" id="{00000000-0008-0000-0500-000073000000}"/>
            </a:ext>
          </a:extLst>
        </xdr:cNvPr>
        <xdr:cNvSpPr txBox="1"/>
      </xdr:nvSpPr>
      <xdr:spPr>
        <a:xfrm>
          <a:off x="5740400" y="764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37193</xdr:rowOff>
    </xdr:from>
    <xdr:to>
      <xdr:col>30</xdr:col>
      <xdr:colOff>25400</xdr:colOff>
      <xdr:row>39</xdr:row>
      <xdr:rowOff>37193</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5562600" y="76762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84969</xdr:rowOff>
    </xdr:from>
    <xdr:ext cx="762000" cy="259045"/>
    <xdr:sp macro="" textlink="">
      <xdr:nvSpPr>
        <xdr:cNvPr id="117" name="人口1人当たり決算額の推移最大値テキスト445">
          <a:extLst>
            <a:ext uri="{FF2B5EF4-FFF2-40B4-BE49-F238E27FC236}">
              <a16:creationId xmlns:a16="http://schemas.microsoft.com/office/drawing/2014/main" id="{00000000-0008-0000-0500-000075000000}"/>
            </a:ext>
          </a:extLst>
        </xdr:cNvPr>
        <xdr:cNvSpPr txBox="1"/>
      </xdr:nvSpPr>
      <xdr:spPr>
        <a:xfrm>
          <a:off x="5740400" y="583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170042</xdr:rowOff>
    </xdr:from>
    <xdr:to>
      <xdr:col>30</xdr:col>
      <xdr:colOff>25400</xdr:colOff>
      <xdr:row>33</xdr:row>
      <xdr:rowOff>170042</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5562600" y="60945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356</xdr:rowOff>
    </xdr:from>
    <xdr:to>
      <xdr:col>29</xdr:col>
      <xdr:colOff>127000</xdr:colOff>
      <xdr:row>38</xdr:row>
      <xdr:rowOff>95779</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5003800" y="7467956"/>
          <a:ext cx="647700" cy="954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274105</xdr:rowOff>
    </xdr:from>
    <xdr:ext cx="762000" cy="259045"/>
    <xdr:sp macro="" textlink="">
      <xdr:nvSpPr>
        <xdr:cNvPr id="120" name="人口1人当たり決算額の推移平均値テキスト445">
          <a:extLst>
            <a:ext uri="{FF2B5EF4-FFF2-40B4-BE49-F238E27FC236}">
              <a16:creationId xmlns:a16="http://schemas.microsoft.com/office/drawing/2014/main" id="{00000000-0008-0000-0500-000078000000}"/>
            </a:ext>
          </a:extLst>
        </xdr:cNvPr>
        <xdr:cNvSpPr txBox="1"/>
      </xdr:nvSpPr>
      <xdr:spPr>
        <a:xfrm>
          <a:off x="5740400" y="68844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86128</xdr:rowOff>
    </xdr:from>
    <xdr:to>
      <xdr:col>29</xdr:col>
      <xdr:colOff>177800</xdr:colOff>
      <xdr:row>37</xdr:row>
      <xdr:rowOff>16278</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5600700" y="7039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95779</xdr:rowOff>
    </xdr:from>
    <xdr:to>
      <xdr:col>26</xdr:col>
      <xdr:colOff>50800</xdr:colOff>
      <xdr:row>38</xdr:row>
      <xdr:rowOff>126575</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4305300" y="7563379"/>
          <a:ext cx="698500" cy="307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107747</xdr:rowOff>
    </xdr:from>
    <xdr:to>
      <xdr:col>26</xdr:col>
      <xdr:colOff>101600</xdr:colOff>
      <xdr:row>37</xdr:row>
      <xdr:rowOff>37897</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4953000" y="70609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219524</xdr:rowOff>
    </xdr:from>
    <xdr:ext cx="7366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622800" y="68298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126575</xdr:rowOff>
    </xdr:from>
    <xdr:to>
      <xdr:col>22</xdr:col>
      <xdr:colOff>114300</xdr:colOff>
      <xdr:row>39</xdr:row>
      <xdr:rowOff>225</xdr:rowOff>
    </xdr:to>
    <xdr:cxnSp macro="">
      <xdr:nvCxnSpPr>
        <xdr:cNvPr id="125" name="直線コネクタ 124">
          <a:extLst>
            <a:ext uri="{FF2B5EF4-FFF2-40B4-BE49-F238E27FC236}">
              <a16:creationId xmlns:a16="http://schemas.microsoft.com/office/drawing/2014/main" id="{00000000-0008-0000-0500-00007D000000}"/>
            </a:ext>
          </a:extLst>
        </xdr:cNvPr>
        <xdr:cNvCxnSpPr/>
      </xdr:nvCxnSpPr>
      <xdr:spPr bwMode="auto">
        <a:xfrm flipV="1">
          <a:off x="3606800" y="7594175"/>
          <a:ext cx="698500" cy="451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130182</xdr:rowOff>
    </xdr:from>
    <xdr:to>
      <xdr:col>22</xdr:col>
      <xdr:colOff>165100</xdr:colOff>
      <xdr:row>37</xdr:row>
      <xdr:rowOff>60332</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4254500" y="70834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241959</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924300" y="6852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155673</xdr:rowOff>
    </xdr:from>
    <xdr:to>
      <xdr:col>18</xdr:col>
      <xdr:colOff>177800</xdr:colOff>
      <xdr:row>39</xdr:row>
      <xdr:rowOff>225</xdr:rowOff>
    </xdr:to>
    <xdr:cxnSp macro="">
      <xdr:nvCxnSpPr>
        <xdr:cNvPr id="128" name="直線コネクタ 127">
          <a:extLst>
            <a:ext uri="{FF2B5EF4-FFF2-40B4-BE49-F238E27FC236}">
              <a16:creationId xmlns:a16="http://schemas.microsoft.com/office/drawing/2014/main" id="{00000000-0008-0000-0500-000080000000}"/>
            </a:ext>
          </a:extLst>
        </xdr:cNvPr>
        <xdr:cNvCxnSpPr/>
      </xdr:nvCxnSpPr>
      <xdr:spPr bwMode="auto">
        <a:xfrm>
          <a:off x="2908300" y="7280373"/>
          <a:ext cx="698500" cy="3589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9644</xdr:rowOff>
    </xdr:from>
    <xdr:to>
      <xdr:col>19</xdr:col>
      <xdr:colOff>38100</xdr:colOff>
      <xdr:row>37</xdr:row>
      <xdr:rowOff>111244</xdr:rowOff>
    </xdr:to>
    <xdr:sp macro="" textlink="">
      <xdr:nvSpPr>
        <xdr:cNvPr id="129" name="フローチャート: 判断 128">
          <a:extLst>
            <a:ext uri="{FF2B5EF4-FFF2-40B4-BE49-F238E27FC236}">
              <a16:creationId xmlns:a16="http://schemas.microsoft.com/office/drawing/2014/main" id="{00000000-0008-0000-0500-000081000000}"/>
            </a:ext>
          </a:extLst>
        </xdr:cNvPr>
        <xdr:cNvSpPr/>
      </xdr:nvSpPr>
      <xdr:spPr bwMode="auto">
        <a:xfrm>
          <a:off x="3556000" y="7134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292871</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225800" y="6903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30807</xdr:rowOff>
    </xdr:from>
    <xdr:to>
      <xdr:col>15</xdr:col>
      <xdr:colOff>101600</xdr:colOff>
      <xdr:row>37</xdr:row>
      <xdr:rowOff>132407</xdr:rowOff>
    </xdr:to>
    <xdr:sp macro="" textlink="">
      <xdr:nvSpPr>
        <xdr:cNvPr id="131" name="フローチャート: 判断 130">
          <a:extLst>
            <a:ext uri="{FF2B5EF4-FFF2-40B4-BE49-F238E27FC236}">
              <a16:creationId xmlns:a16="http://schemas.microsoft.com/office/drawing/2014/main" id="{00000000-0008-0000-0500-000083000000}"/>
            </a:ext>
          </a:extLst>
        </xdr:cNvPr>
        <xdr:cNvSpPr/>
      </xdr:nvSpPr>
      <xdr:spPr bwMode="auto">
        <a:xfrm>
          <a:off x="2857500" y="71555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314034</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527300" y="6924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292456</xdr:rowOff>
    </xdr:from>
    <xdr:to>
      <xdr:col>29</xdr:col>
      <xdr:colOff>177800</xdr:colOff>
      <xdr:row>38</xdr:row>
      <xdr:rowOff>51156</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5600700" y="74171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264533</xdr:rowOff>
    </xdr:from>
    <xdr:ext cx="762000" cy="259045"/>
    <xdr:sp macro="" textlink="">
      <xdr:nvSpPr>
        <xdr:cNvPr id="139" name="人口1人当たり決算額の推移該当値テキスト445">
          <a:extLst>
            <a:ext uri="{FF2B5EF4-FFF2-40B4-BE49-F238E27FC236}">
              <a16:creationId xmlns:a16="http://schemas.microsoft.com/office/drawing/2014/main" id="{00000000-0008-0000-0500-00008B000000}"/>
            </a:ext>
          </a:extLst>
        </xdr:cNvPr>
        <xdr:cNvSpPr txBox="1"/>
      </xdr:nvSpPr>
      <xdr:spPr>
        <a:xfrm>
          <a:off x="5740400" y="7389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38</xdr:row>
      <xdr:rowOff>44979</xdr:rowOff>
    </xdr:from>
    <xdr:to>
      <xdr:col>26</xdr:col>
      <xdr:colOff>101600</xdr:colOff>
      <xdr:row>38</xdr:row>
      <xdr:rowOff>146579</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4953000" y="75125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131356</xdr:rowOff>
    </xdr:from>
    <xdr:ext cx="7366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4622800" y="75989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38</xdr:row>
      <xdr:rowOff>75775</xdr:rowOff>
    </xdr:from>
    <xdr:to>
      <xdr:col>22</xdr:col>
      <xdr:colOff>165100</xdr:colOff>
      <xdr:row>39</xdr:row>
      <xdr:rowOff>5925</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4254500" y="75433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162152</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3924300" y="7629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38</xdr:row>
      <xdr:rowOff>120875</xdr:rowOff>
    </xdr:from>
    <xdr:to>
      <xdr:col>19</xdr:col>
      <xdr:colOff>38100</xdr:colOff>
      <xdr:row>39</xdr:row>
      <xdr:rowOff>51025</xdr:rowOff>
    </xdr:to>
    <xdr:sp macro="" textlink="">
      <xdr:nvSpPr>
        <xdr:cNvPr id="144" name="楕円 143">
          <a:extLst>
            <a:ext uri="{FF2B5EF4-FFF2-40B4-BE49-F238E27FC236}">
              <a16:creationId xmlns:a16="http://schemas.microsoft.com/office/drawing/2014/main" id="{00000000-0008-0000-0500-000090000000}"/>
            </a:ext>
          </a:extLst>
        </xdr:cNvPr>
        <xdr:cNvSpPr/>
      </xdr:nvSpPr>
      <xdr:spPr bwMode="auto">
        <a:xfrm>
          <a:off x="3556000" y="75884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39</xdr:row>
      <xdr:rowOff>35802</xdr:rowOff>
    </xdr:from>
    <xdr:ext cx="762000" cy="259045"/>
    <xdr:sp macro="" textlink="">
      <xdr:nvSpPr>
        <xdr:cNvPr id="145" name="テキスト ボックス 144">
          <a:extLst>
            <a:ext uri="{FF2B5EF4-FFF2-40B4-BE49-F238E27FC236}">
              <a16:creationId xmlns:a16="http://schemas.microsoft.com/office/drawing/2014/main" id="{00000000-0008-0000-0500-000091000000}"/>
            </a:ext>
          </a:extLst>
        </xdr:cNvPr>
        <xdr:cNvSpPr txBox="1"/>
      </xdr:nvSpPr>
      <xdr:spPr>
        <a:xfrm>
          <a:off x="3225800" y="7674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104873</xdr:rowOff>
    </xdr:from>
    <xdr:to>
      <xdr:col>15</xdr:col>
      <xdr:colOff>101600</xdr:colOff>
      <xdr:row>37</xdr:row>
      <xdr:rowOff>206473</xdr:rowOff>
    </xdr:to>
    <xdr:sp macro="" textlink="">
      <xdr:nvSpPr>
        <xdr:cNvPr id="146" name="楕円 145">
          <a:extLst>
            <a:ext uri="{FF2B5EF4-FFF2-40B4-BE49-F238E27FC236}">
              <a16:creationId xmlns:a16="http://schemas.microsoft.com/office/drawing/2014/main" id="{00000000-0008-0000-0500-000092000000}"/>
            </a:ext>
          </a:extLst>
        </xdr:cNvPr>
        <xdr:cNvSpPr/>
      </xdr:nvSpPr>
      <xdr:spPr bwMode="auto">
        <a:xfrm>
          <a:off x="2857500" y="72295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191250</xdr:rowOff>
    </xdr:from>
    <xdr:ext cx="762000" cy="259045"/>
    <xdr:sp macro="" textlink="">
      <xdr:nvSpPr>
        <xdr:cNvPr id="147" name="テキスト ボックス 146">
          <a:extLst>
            <a:ext uri="{FF2B5EF4-FFF2-40B4-BE49-F238E27FC236}">
              <a16:creationId xmlns:a16="http://schemas.microsoft.com/office/drawing/2014/main" id="{00000000-0008-0000-0500-000093000000}"/>
            </a:ext>
          </a:extLst>
        </xdr:cNvPr>
        <xdr:cNvSpPr txBox="1"/>
      </xdr:nvSpPr>
      <xdr:spPr>
        <a:xfrm>
          <a:off x="2527300" y="7315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大分県豊後高田市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21,960
21,078
206.24
17,768,924
17,305,835
401,776
8,596,957
16,201,779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72860</xdr:rowOff>
    </xdr:from>
    <xdr:to>
      <xdr:col>24</xdr:col>
      <xdr:colOff>62865</xdr:colOff>
      <xdr:row>38</xdr:row>
      <xdr:rowOff>153035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87810"/>
          <a:ext cx="1270" cy="1280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156862</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71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153035</xdr:rowOff>
    </xdr:from>
    <xdr:to>
      <xdr:col>24</xdr:col>
      <xdr:colOff>152400</xdr:colOff>
      <xdr:row>38</xdr:row>
      <xdr:rowOff>153035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68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19537</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63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72860</xdr:rowOff>
    </xdr:from>
    <xdr:to>
      <xdr:col>24</xdr:col>
      <xdr:colOff>152400</xdr:colOff>
      <xdr:row>31</xdr:row>
      <xdr:rowOff>72860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8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34366</xdr:rowOff>
    </xdr:from>
    <xdr:to>
      <xdr:col>24</xdr:col>
      <xdr:colOff>63500</xdr:colOff>
      <xdr:row>34</xdr:row>
      <xdr:rowOff>132143</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5863666"/>
          <a:ext cx="838200" cy="97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5821</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78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27394</xdr:rowOff>
    </xdr:from>
    <xdr:to>
      <xdr:col>24</xdr:col>
      <xdr:colOff>114300</xdr:colOff>
      <xdr:row>36</xdr:row>
      <xdr:rowOff>128994</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9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34366</xdr:rowOff>
    </xdr:from>
    <xdr:to>
      <xdr:col>19</xdr:col>
      <xdr:colOff>177800</xdr:colOff>
      <xdr:row>34</xdr:row>
      <xdr:rowOff>122568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863666"/>
          <a:ext cx="889000" cy="88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47066</xdr:rowOff>
    </xdr:from>
    <xdr:to>
      <xdr:col>20</xdr:col>
      <xdr:colOff>38100</xdr:colOff>
      <xdr:row>36</xdr:row>
      <xdr:rowOff>148666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19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139793</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311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122568</xdr:rowOff>
    </xdr:from>
    <xdr:to>
      <xdr:col>15</xdr:col>
      <xdr:colOff>50800</xdr:colOff>
      <xdr:row>34</xdr:row>
      <xdr:rowOff>132918</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951868"/>
          <a:ext cx="889000" cy="10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61049</xdr:rowOff>
    </xdr:from>
    <xdr:to>
      <xdr:col>15</xdr:col>
      <xdr:colOff>101600</xdr:colOff>
      <xdr:row>36</xdr:row>
      <xdr:rowOff>162649</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33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153776</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325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132918</xdr:rowOff>
    </xdr:from>
    <xdr:to>
      <xdr:col>10</xdr:col>
      <xdr:colOff>114300</xdr:colOff>
      <xdr:row>35</xdr:row>
      <xdr:rowOff>91262</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962218"/>
          <a:ext cx="889000" cy="129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71501</xdr:rowOff>
    </xdr:from>
    <xdr:to>
      <xdr:col>10</xdr:col>
      <xdr:colOff>165100</xdr:colOff>
      <xdr:row>37</xdr:row>
      <xdr:rowOff>1651</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43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164228</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336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166205</xdr:rowOff>
    </xdr:from>
    <xdr:to>
      <xdr:col>6</xdr:col>
      <xdr:colOff>38100</xdr:colOff>
      <xdr:row>37</xdr:row>
      <xdr:rowOff>96355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38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87482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31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81343</xdr:rowOff>
    </xdr:from>
    <xdr:to>
      <xdr:col>24</xdr:col>
      <xdr:colOff>114300</xdr:colOff>
      <xdr:row>35</xdr:row>
      <xdr:rowOff>11493</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91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104220</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762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155016</xdr:rowOff>
    </xdr:from>
    <xdr:to>
      <xdr:col>20</xdr:col>
      <xdr:colOff>38100</xdr:colOff>
      <xdr:row>34</xdr:row>
      <xdr:rowOff>85166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812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101693</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588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71768</xdr:rowOff>
    </xdr:from>
    <xdr:to>
      <xdr:col>15</xdr:col>
      <xdr:colOff>101600</xdr:colOff>
      <xdr:row>35</xdr:row>
      <xdr:rowOff>1918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90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18445</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676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82118</xdr:rowOff>
    </xdr:from>
    <xdr:to>
      <xdr:col>10</xdr:col>
      <xdr:colOff>165100</xdr:colOff>
      <xdr:row>35</xdr:row>
      <xdr:rowOff>12268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911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28795</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686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40462</xdr:rowOff>
    </xdr:from>
    <xdr:to>
      <xdr:col>6</xdr:col>
      <xdr:colOff>38100</xdr:colOff>
      <xdr:row>35</xdr:row>
      <xdr:rowOff>142062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041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158589</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816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138620</xdr:rowOff>
    </xdr:from>
    <xdr:to>
      <xdr:col>24</xdr:col>
      <xdr:colOff>62865</xdr:colOff>
      <xdr:row>59</xdr:row>
      <xdr:rowOff>43700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882570"/>
          <a:ext cx="1270" cy="1276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47527</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63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43700</xdr:rowOff>
    </xdr:from>
    <xdr:to>
      <xdr:col>24</xdr:col>
      <xdr:colOff>152400</xdr:colOff>
      <xdr:row>59</xdr:row>
      <xdr:rowOff>43700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5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85297</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657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138620</xdr:rowOff>
    </xdr:from>
    <xdr:to>
      <xdr:col>24</xdr:col>
      <xdr:colOff>152400</xdr:colOff>
      <xdr:row>51</xdr:row>
      <xdr:rowOff>138620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882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40742</xdr:rowOff>
    </xdr:from>
    <xdr:to>
      <xdr:col>24</xdr:col>
      <xdr:colOff>63500</xdr:colOff>
      <xdr:row>56</xdr:row>
      <xdr:rowOff>44145</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641942"/>
          <a:ext cx="838200" cy="3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162730</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5924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12853</xdr:rowOff>
    </xdr:from>
    <xdr:to>
      <xdr:col>24</xdr:col>
      <xdr:colOff>114300</xdr:colOff>
      <xdr:row>56</xdr:row>
      <xdr:rowOff>114453</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14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40742</xdr:rowOff>
    </xdr:from>
    <xdr:to>
      <xdr:col>19</xdr:col>
      <xdr:colOff>177800</xdr:colOff>
      <xdr:row>56</xdr:row>
      <xdr:rowOff>149961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641942"/>
          <a:ext cx="889000" cy="109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8699</xdr:rowOff>
    </xdr:from>
    <xdr:to>
      <xdr:col>20</xdr:col>
      <xdr:colOff>38100</xdr:colOff>
      <xdr:row>56</xdr:row>
      <xdr:rowOff>110299</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09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101426</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702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78067</xdr:rowOff>
    </xdr:from>
    <xdr:to>
      <xdr:col>15</xdr:col>
      <xdr:colOff>50800</xdr:colOff>
      <xdr:row>56</xdr:row>
      <xdr:rowOff>149961</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9679267"/>
          <a:ext cx="889000" cy="71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92481</xdr:rowOff>
    </xdr:from>
    <xdr:to>
      <xdr:col>15</xdr:col>
      <xdr:colOff>101600</xdr:colOff>
      <xdr:row>57</xdr:row>
      <xdr:rowOff>22631</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69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39158</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468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78067</xdr:rowOff>
    </xdr:from>
    <xdr:to>
      <xdr:col>10</xdr:col>
      <xdr:colOff>114300</xdr:colOff>
      <xdr:row>56</xdr:row>
      <xdr:rowOff>98527</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679267"/>
          <a:ext cx="889000" cy="20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142469</xdr:rowOff>
    </xdr:from>
    <xdr:to>
      <xdr:col>10</xdr:col>
      <xdr:colOff>165100</xdr:colOff>
      <xdr:row>57</xdr:row>
      <xdr:rowOff>72619</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4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63746</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83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163411</xdr:rowOff>
    </xdr:from>
    <xdr:to>
      <xdr:col>6</xdr:col>
      <xdr:colOff>38100</xdr:colOff>
      <xdr:row>57</xdr:row>
      <xdr:rowOff>93561</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76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84688</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857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164795</xdr:rowOff>
    </xdr:from>
    <xdr:to>
      <xdr:col>24</xdr:col>
      <xdr:colOff>114300</xdr:colOff>
      <xdr:row>56</xdr:row>
      <xdr:rowOff>94945</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59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16222</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445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161392</xdr:rowOff>
    </xdr:from>
    <xdr:to>
      <xdr:col>20</xdr:col>
      <xdr:colOff>38100</xdr:colOff>
      <xdr:row>56</xdr:row>
      <xdr:rowOff>91542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591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108069</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9366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99161</xdr:rowOff>
    </xdr:from>
    <xdr:to>
      <xdr:col>15</xdr:col>
      <xdr:colOff>101600</xdr:colOff>
      <xdr:row>57</xdr:row>
      <xdr:rowOff>29311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70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20438</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793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27267</xdr:rowOff>
    </xdr:from>
    <xdr:to>
      <xdr:col>10</xdr:col>
      <xdr:colOff>165100</xdr:colOff>
      <xdr:row>56</xdr:row>
      <xdr:rowOff>128867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628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145394</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403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47727</xdr:rowOff>
    </xdr:from>
    <xdr:to>
      <xdr:col>6</xdr:col>
      <xdr:colOff>38100</xdr:colOff>
      <xdr:row>56</xdr:row>
      <xdr:rowOff>149327</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64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165854</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42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137795</xdr:rowOff>
    </xdr:from>
    <xdr:to>
      <xdr:col>24</xdr:col>
      <xdr:colOff>62865</xdr:colOff>
      <xdr:row>78</xdr:row>
      <xdr:rowOff>150749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139295"/>
          <a:ext cx="1270" cy="1384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154576</xdr:rowOff>
    </xdr:from>
    <xdr:ext cx="469744"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27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150749</xdr:rowOff>
    </xdr:from>
    <xdr:to>
      <xdr:col>24</xdr:col>
      <xdr:colOff>152400</xdr:colOff>
      <xdr:row>78</xdr:row>
      <xdr:rowOff>150749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23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84472</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914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137795</xdr:rowOff>
    </xdr:from>
    <xdr:to>
      <xdr:col>24</xdr:col>
      <xdr:colOff>152400</xdr:colOff>
      <xdr:row>70</xdr:row>
      <xdr:rowOff>137795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13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156654</xdr:rowOff>
    </xdr:from>
    <xdr:to>
      <xdr:col>24</xdr:col>
      <xdr:colOff>63500</xdr:colOff>
      <xdr:row>78</xdr:row>
      <xdr:rowOff>34582</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358304"/>
          <a:ext cx="838200" cy="49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47844</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0780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24967</xdr:rowOff>
    </xdr:from>
    <xdr:to>
      <xdr:col>24</xdr:col>
      <xdr:colOff>114300</xdr:colOff>
      <xdr:row>77</xdr:row>
      <xdr:rowOff>126567</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226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154445</xdr:rowOff>
    </xdr:from>
    <xdr:to>
      <xdr:col>19</xdr:col>
      <xdr:colOff>177800</xdr:colOff>
      <xdr:row>78</xdr:row>
      <xdr:rowOff>34582</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3356095"/>
          <a:ext cx="889000" cy="51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140602</xdr:rowOff>
    </xdr:from>
    <xdr:to>
      <xdr:col>20</xdr:col>
      <xdr:colOff>38100</xdr:colOff>
      <xdr:row>77</xdr:row>
      <xdr:rowOff>70752</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17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87278</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946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154445</xdr:rowOff>
    </xdr:from>
    <xdr:to>
      <xdr:col>15</xdr:col>
      <xdr:colOff>50800</xdr:colOff>
      <xdr:row>78</xdr:row>
      <xdr:rowOff>14884</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356095"/>
          <a:ext cx="889000" cy="31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115342</xdr:rowOff>
    </xdr:from>
    <xdr:to>
      <xdr:col>15</xdr:col>
      <xdr:colOff>101600</xdr:colOff>
      <xdr:row>77</xdr:row>
      <xdr:rowOff>45492</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14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62018</xdr:rowOff>
    </xdr:from>
    <xdr:ext cx="534377"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41111" y="12920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2884</xdr:rowOff>
    </xdr:from>
    <xdr:to>
      <xdr:col>10</xdr:col>
      <xdr:colOff>114300</xdr:colOff>
      <xdr:row>78</xdr:row>
      <xdr:rowOff>14884</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375984"/>
          <a:ext cx="889000" cy="12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134162</xdr:rowOff>
    </xdr:from>
    <xdr:to>
      <xdr:col>10</xdr:col>
      <xdr:colOff>165100</xdr:colOff>
      <xdr:row>77</xdr:row>
      <xdr:rowOff>64312</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164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80840</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293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95568</xdr:rowOff>
    </xdr:from>
    <xdr:to>
      <xdr:col>6</xdr:col>
      <xdr:colOff>38100</xdr:colOff>
      <xdr:row>78</xdr:row>
      <xdr:rowOff>25718</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297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42245</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072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105854</xdr:rowOff>
    </xdr:from>
    <xdr:to>
      <xdr:col>24</xdr:col>
      <xdr:colOff>114300</xdr:colOff>
      <xdr:row>78</xdr:row>
      <xdr:rowOff>36004</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30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84281</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285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155232</xdr:rowOff>
    </xdr:from>
    <xdr:to>
      <xdr:col>20</xdr:col>
      <xdr:colOff>38100</xdr:colOff>
      <xdr:row>78</xdr:row>
      <xdr:rowOff>85382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356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76509</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449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103645</xdr:rowOff>
    </xdr:from>
    <xdr:to>
      <xdr:col>15</xdr:col>
      <xdr:colOff>101600</xdr:colOff>
      <xdr:row>78</xdr:row>
      <xdr:rowOff>33795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30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24922</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398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135534</xdr:rowOff>
    </xdr:from>
    <xdr:to>
      <xdr:col>10</xdr:col>
      <xdr:colOff>165100</xdr:colOff>
      <xdr:row>78</xdr:row>
      <xdr:rowOff>65684</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33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56811</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429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123534</xdr:rowOff>
    </xdr:from>
    <xdr:to>
      <xdr:col>6</xdr:col>
      <xdr:colOff>38100</xdr:colOff>
      <xdr:row>78</xdr:row>
      <xdr:rowOff>53684</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325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44811</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417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141452</xdr:rowOff>
    </xdr:from>
    <xdr:to>
      <xdr:col>24</xdr:col>
      <xdr:colOff>62865</xdr:colOff>
      <xdr:row>98</xdr:row>
      <xdr:rowOff>61354</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571952"/>
          <a:ext cx="1270" cy="1291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65181</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867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61354</xdr:rowOff>
    </xdr:from>
    <xdr:to>
      <xdr:col>24</xdr:col>
      <xdr:colOff>152400</xdr:colOff>
      <xdr:row>98</xdr:row>
      <xdr:rowOff>61354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863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88129</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347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141452</xdr:rowOff>
    </xdr:from>
    <xdr:to>
      <xdr:col>24</xdr:col>
      <xdr:colOff>152400</xdr:colOff>
      <xdr:row>90</xdr:row>
      <xdr:rowOff>141452</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571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51981</xdr:rowOff>
    </xdr:from>
    <xdr:to>
      <xdr:col>24</xdr:col>
      <xdr:colOff>63500</xdr:colOff>
      <xdr:row>93</xdr:row>
      <xdr:rowOff>59461</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3797300" y="15996831"/>
          <a:ext cx="838200" cy="7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160214</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2765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10337</xdr:rowOff>
    </xdr:from>
    <xdr:to>
      <xdr:col>24</xdr:col>
      <xdr:colOff>114300</xdr:colOff>
      <xdr:row>95</xdr:row>
      <xdr:rowOff>111937</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29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60630</xdr:rowOff>
    </xdr:from>
    <xdr:to>
      <xdr:col>19</xdr:col>
      <xdr:colOff>177800</xdr:colOff>
      <xdr:row>93</xdr:row>
      <xdr:rowOff>51981</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908300" y="15834030"/>
          <a:ext cx="889000" cy="16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120396</xdr:rowOff>
    </xdr:from>
    <xdr:to>
      <xdr:col>20</xdr:col>
      <xdr:colOff>38100</xdr:colOff>
      <xdr:row>96</xdr:row>
      <xdr:rowOff>50546</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408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41673</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97795" y="16500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60630</xdr:rowOff>
    </xdr:from>
    <xdr:to>
      <xdr:col>15</xdr:col>
      <xdr:colOff>50800</xdr:colOff>
      <xdr:row>94</xdr:row>
      <xdr:rowOff>94183</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5834030"/>
          <a:ext cx="889000" cy="376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140043</xdr:rowOff>
    </xdr:from>
    <xdr:to>
      <xdr:col>15</xdr:col>
      <xdr:colOff>101600</xdr:colOff>
      <xdr:row>95</xdr:row>
      <xdr:rowOff>70193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256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61320</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08795" y="16349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94183</xdr:rowOff>
    </xdr:from>
    <xdr:to>
      <xdr:col>10</xdr:col>
      <xdr:colOff>114300</xdr:colOff>
      <xdr:row>95</xdr:row>
      <xdr:rowOff>13627</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210483"/>
          <a:ext cx="889000" cy="90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48349</xdr:rowOff>
    </xdr:from>
    <xdr:to>
      <xdr:col>10</xdr:col>
      <xdr:colOff>165100</xdr:colOff>
      <xdr:row>96</xdr:row>
      <xdr:rowOff>149949</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507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141076</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600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82538</xdr:rowOff>
    </xdr:from>
    <xdr:to>
      <xdr:col>6</xdr:col>
      <xdr:colOff>38100</xdr:colOff>
      <xdr:row>97</xdr:row>
      <xdr:rowOff>12688</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54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3815</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634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8661</xdr:rowOff>
    </xdr:from>
    <xdr:to>
      <xdr:col>24</xdr:col>
      <xdr:colOff>114300</xdr:colOff>
      <xdr:row>93</xdr:row>
      <xdr:rowOff>110261</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5953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31538</xdr:rowOff>
    </xdr:from>
    <xdr:ext cx="599010"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5804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1181</xdr:rowOff>
    </xdr:from>
    <xdr:to>
      <xdr:col>20</xdr:col>
      <xdr:colOff>38100</xdr:colOff>
      <xdr:row>93</xdr:row>
      <xdr:rowOff>102781</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5946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119308</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497795" y="15721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9830</xdr:rowOff>
    </xdr:from>
    <xdr:to>
      <xdr:col>15</xdr:col>
      <xdr:colOff>101600</xdr:colOff>
      <xdr:row>92</xdr:row>
      <xdr:rowOff>111430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578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90</xdr:row>
      <xdr:rowOff>127957</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08795" y="15558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43383</xdr:rowOff>
    </xdr:from>
    <xdr:to>
      <xdr:col>10</xdr:col>
      <xdr:colOff>165100</xdr:colOff>
      <xdr:row>94</xdr:row>
      <xdr:rowOff>144983</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159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161510</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19795" y="15934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134277</xdr:rowOff>
    </xdr:from>
    <xdr:to>
      <xdr:col>6</xdr:col>
      <xdr:colOff>38100</xdr:colOff>
      <xdr:row>95</xdr:row>
      <xdr:rowOff>64427</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250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80954</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30795" y="16025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139700</xdr:rowOff>
    </xdr:from>
    <xdr:to>
      <xdr:col>59</xdr:col>
      <xdr:colOff>50800</xdr:colOff>
      <xdr:row>39</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168927</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20409</xdr:rowOff>
    </xdr:from>
    <xdr:to>
      <xdr:col>54</xdr:col>
      <xdr:colOff>189865</xdr:colOff>
      <xdr:row>38</xdr:row>
      <xdr:rowOff>121565</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506809"/>
          <a:ext cx="1270" cy="1129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125392</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64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121565</xdr:rowOff>
    </xdr:from>
    <xdr:to>
      <xdr:col>55</xdr:col>
      <xdr:colOff>88900</xdr:colOff>
      <xdr:row>38</xdr:row>
      <xdr:rowOff>121565</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636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138536</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5282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20409</xdr:rowOff>
    </xdr:from>
    <xdr:to>
      <xdr:col>55</xdr:col>
      <xdr:colOff>88900</xdr:colOff>
      <xdr:row>32</xdr:row>
      <xdr:rowOff>20409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506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5083</xdr:rowOff>
    </xdr:from>
    <xdr:to>
      <xdr:col>55</xdr:col>
      <xdr:colOff>0</xdr:colOff>
      <xdr:row>36</xdr:row>
      <xdr:rowOff>6360</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9639300" y="5834383"/>
          <a:ext cx="838200" cy="344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80643</xdr:rowOff>
    </xdr:from>
    <xdr:ext cx="599010"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0813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102216</xdr:rowOff>
    </xdr:from>
    <xdr:to>
      <xdr:col>55</xdr:col>
      <xdr:colOff>50800</xdr:colOff>
      <xdr:row>36</xdr:row>
      <xdr:rowOff>32366</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1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6360</xdr:rowOff>
    </xdr:from>
    <xdr:to>
      <xdr:col>50</xdr:col>
      <xdr:colOff>114300</xdr:colOff>
      <xdr:row>36</xdr:row>
      <xdr:rowOff>145967</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8750300" y="6178560"/>
          <a:ext cx="889000" cy="139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71603</xdr:rowOff>
    </xdr:from>
    <xdr:to>
      <xdr:col>50</xdr:col>
      <xdr:colOff>165100</xdr:colOff>
      <xdr:row>36</xdr:row>
      <xdr:rowOff>1753</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072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18280</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39795" y="5847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69405</xdr:rowOff>
    </xdr:from>
    <xdr:to>
      <xdr:col>45</xdr:col>
      <xdr:colOff>177800</xdr:colOff>
      <xdr:row>36</xdr:row>
      <xdr:rowOff>145967</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a:off x="7861300" y="5212905"/>
          <a:ext cx="889000" cy="1105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135572</xdr:rowOff>
    </xdr:from>
    <xdr:to>
      <xdr:col>46</xdr:col>
      <xdr:colOff>38100</xdr:colOff>
      <xdr:row>36</xdr:row>
      <xdr:rowOff>65722</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6136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82249</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83111" y="5911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69405</xdr:rowOff>
    </xdr:from>
    <xdr:to>
      <xdr:col>41</xdr:col>
      <xdr:colOff>50800</xdr:colOff>
      <xdr:row>38</xdr:row>
      <xdr:rowOff>84198</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6972300" y="5212905"/>
          <a:ext cx="889000" cy="1386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24302</xdr:rowOff>
    </xdr:from>
    <xdr:to>
      <xdr:col>41</xdr:col>
      <xdr:colOff>101600</xdr:colOff>
      <xdr:row>30</xdr:row>
      <xdr:rowOff>125902</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516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117029</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61795" y="5260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12205</xdr:rowOff>
    </xdr:from>
    <xdr:to>
      <xdr:col>36</xdr:col>
      <xdr:colOff>165100</xdr:colOff>
      <xdr:row>37</xdr:row>
      <xdr:rowOff>113805</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35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130332</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131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125733</xdr:rowOff>
    </xdr:from>
    <xdr:to>
      <xdr:col>55</xdr:col>
      <xdr:colOff>50800</xdr:colOff>
      <xdr:row>34</xdr:row>
      <xdr:rowOff>55883</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578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148610</xdr:rowOff>
    </xdr:from>
    <xdr:ext cx="599010"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5635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127010</xdr:rowOff>
    </xdr:from>
    <xdr:to>
      <xdr:col>50</xdr:col>
      <xdr:colOff>165100</xdr:colOff>
      <xdr:row>36</xdr:row>
      <xdr:rowOff>57160</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12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48287</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72111" y="6220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95167</xdr:rowOff>
    </xdr:from>
    <xdr:to>
      <xdr:col>46</xdr:col>
      <xdr:colOff>38100</xdr:colOff>
      <xdr:row>37</xdr:row>
      <xdr:rowOff>25317</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6267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16444</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83111" y="6360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18605</xdr:rowOff>
    </xdr:from>
    <xdr:to>
      <xdr:col>41</xdr:col>
      <xdr:colOff>101600</xdr:colOff>
      <xdr:row>30</xdr:row>
      <xdr:rowOff>120205</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5162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136732</xdr:rowOff>
    </xdr:from>
    <xdr:ext cx="599010"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61795" y="4937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33398</xdr:rowOff>
    </xdr:from>
    <xdr:to>
      <xdr:col>36</xdr:col>
      <xdr:colOff>165100</xdr:colOff>
      <xdr:row>38</xdr:row>
      <xdr:rowOff>134998</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548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126125</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641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162377</xdr:rowOff>
    </xdr:from>
    <xdr:to>
      <xdr:col>54</xdr:col>
      <xdr:colOff>189865</xdr:colOff>
      <xdr:row>57</xdr:row>
      <xdr:rowOff>55488</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906327"/>
          <a:ext cx="1270" cy="921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59315</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983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55488</xdr:rowOff>
    </xdr:from>
    <xdr:to>
      <xdr:col>55</xdr:col>
      <xdr:colOff>88900</xdr:colOff>
      <xdr:row>57</xdr:row>
      <xdr:rowOff>55488</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9828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109054</xdr:rowOff>
    </xdr:from>
    <xdr:ext cx="599010"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681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162377</xdr:rowOff>
    </xdr:from>
    <xdr:to>
      <xdr:col>55</xdr:col>
      <xdr:colOff>88900</xdr:colOff>
      <xdr:row>51</xdr:row>
      <xdr:rowOff>162377</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906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75130</xdr:rowOff>
    </xdr:from>
    <xdr:to>
      <xdr:col>55</xdr:col>
      <xdr:colOff>0</xdr:colOff>
      <xdr:row>56</xdr:row>
      <xdr:rowOff>24092</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9639300" y="9504880"/>
          <a:ext cx="838200" cy="120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160998</xdr:rowOff>
    </xdr:from>
    <xdr:ext cx="534377"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5907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11121</xdr:rowOff>
    </xdr:from>
    <xdr:to>
      <xdr:col>55</xdr:col>
      <xdr:colOff>50800</xdr:colOff>
      <xdr:row>56</xdr:row>
      <xdr:rowOff>112721</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612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75130</xdr:rowOff>
    </xdr:from>
    <xdr:to>
      <xdr:col>50</xdr:col>
      <xdr:colOff>114300</xdr:colOff>
      <xdr:row>56</xdr:row>
      <xdr:rowOff>69707</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8750300" y="9504880"/>
          <a:ext cx="889000" cy="166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129303</xdr:rowOff>
    </xdr:from>
    <xdr:to>
      <xdr:col>50</xdr:col>
      <xdr:colOff>165100</xdr:colOff>
      <xdr:row>56</xdr:row>
      <xdr:rowOff>59453</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559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50580</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39795" y="9651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33945</xdr:rowOff>
    </xdr:from>
    <xdr:to>
      <xdr:col>45</xdr:col>
      <xdr:colOff>177800</xdr:colOff>
      <xdr:row>56</xdr:row>
      <xdr:rowOff>69707</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7861300" y="9635145"/>
          <a:ext cx="889000" cy="35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6974</xdr:rowOff>
    </xdr:from>
    <xdr:to>
      <xdr:col>46</xdr:col>
      <xdr:colOff>38100</xdr:colOff>
      <xdr:row>56</xdr:row>
      <xdr:rowOff>108574</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60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125101</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83111" y="9383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33945</xdr:rowOff>
    </xdr:from>
    <xdr:to>
      <xdr:col>41</xdr:col>
      <xdr:colOff>50800</xdr:colOff>
      <xdr:row>56</xdr:row>
      <xdr:rowOff>85778</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6972300" y="9635145"/>
          <a:ext cx="889000" cy="51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15643</xdr:rowOff>
    </xdr:from>
    <xdr:to>
      <xdr:col>41</xdr:col>
      <xdr:colOff>101600</xdr:colOff>
      <xdr:row>55</xdr:row>
      <xdr:rowOff>117243</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445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133770</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61795" y="9220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166711</xdr:rowOff>
    </xdr:from>
    <xdr:to>
      <xdr:col>36</xdr:col>
      <xdr:colOff>165100</xdr:colOff>
      <xdr:row>55</xdr:row>
      <xdr:rowOff>96861</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42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113388</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672795" y="9200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144742</xdr:rowOff>
    </xdr:from>
    <xdr:to>
      <xdr:col>55</xdr:col>
      <xdr:colOff>50800</xdr:colOff>
      <xdr:row>56</xdr:row>
      <xdr:rowOff>74892</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9574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167619</xdr:rowOff>
    </xdr:from>
    <xdr:ext cx="599010"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425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24330</xdr:rowOff>
    </xdr:from>
    <xdr:to>
      <xdr:col>50</xdr:col>
      <xdr:colOff>165100</xdr:colOff>
      <xdr:row>55</xdr:row>
      <xdr:rowOff>125930</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45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142457</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39795" y="9229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18907</xdr:rowOff>
    </xdr:from>
    <xdr:to>
      <xdr:col>46</xdr:col>
      <xdr:colOff>38100</xdr:colOff>
      <xdr:row>56</xdr:row>
      <xdr:rowOff>120507</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620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111634</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83111" y="9712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154595</xdr:rowOff>
    </xdr:from>
    <xdr:to>
      <xdr:col>41</xdr:col>
      <xdr:colOff>101600</xdr:colOff>
      <xdr:row>56</xdr:row>
      <xdr:rowOff>84745</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58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75872</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94111" y="9677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34978</xdr:rowOff>
    </xdr:from>
    <xdr:to>
      <xdr:col>36</xdr:col>
      <xdr:colOff>165100</xdr:colOff>
      <xdr:row>56</xdr:row>
      <xdr:rowOff>136578</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9636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127705</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5111" y="9728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145186</xdr:rowOff>
    </xdr:from>
    <xdr:to>
      <xdr:col>54</xdr:col>
      <xdr:colOff>189865</xdr:colOff>
      <xdr:row>79</xdr:row>
      <xdr:rowOff>40900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318136"/>
          <a:ext cx="1270" cy="1267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44727</xdr:rowOff>
    </xdr:from>
    <xdr:ext cx="378565"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589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40900</xdr:rowOff>
    </xdr:from>
    <xdr:to>
      <xdr:col>55</xdr:col>
      <xdr:colOff>88900</xdr:colOff>
      <xdr:row>79</xdr:row>
      <xdr:rowOff>40900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585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91863</xdr:rowOff>
    </xdr:from>
    <xdr:ext cx="599010"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2093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145186</xdr:rowOff>
    </xdr:from>
    <xdr:to>
      <xdr:col>55</xdr:col>
      <xdr:colOff>88900</xdr:colOff>
      <xdr:row>71</xdr:row>
      <xdr:rowOff>145186</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318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93455</xdr:rowOff>
    </xdr:from>
    <xdr:to>
      <xdr:col>55</xdr:col>
      <xdr:colOff>0</xdr:colOff>
      <xdr:row>78</xdr:row>
      <xdr:rowOff>170850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9639300" y="13466555"/>
          <a:ext cx="838200" cy="77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13715</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2153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162288</xdr:rowOff>
    </xdr:from>
    <xdr:to>
      <xdr:col>55</xdr:col>
      <xdr:colOff>50800</xdr:colOff>
      <xdr:row>78</xdr:row>
      <xdr:rowOff>92438</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363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93455</xdr:rowOff>
    </xdr:from>
    <xdr:to>
      <xdr:col>50</xdr:col>
      <xdr:colOff>114300</xdr:colOff>
      <xdr:row>79</xdr:row>
      <xdr:rowOff>37920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8750300" y="13466555"/>
          <a:ext cx="889000" cy="115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92162</xdr:rowOff>
    </xdr:from>
    <xdr:to>
      <xdr:col>50</xdr:col>
      <xdr:colOff>165100</xdr:colOff>
      <xdr:row>78</xdr:row>
      <xdr:rowOff>22312</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293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38839</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069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85300</xdr:rowOff>
    </xdr:from>
    <xdr:to>
      <xdr:col>45</xdr:col>
      <xdr:colOff>177800</xdr:colOff>
      <xdr:row>79</xdr:row>
      <xdr:rowOff>37920</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7861300" y="13458400"/>
          <a:ext cx="889000" cy="124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128082</xdr:rowOff>
    </xdr:from>
    <xdr:to>
      <xdr:col>46</xdr:col>
      <xdr:colOff>38100</xdr:colOff>
      <xdr:row>78</xdr:row>
      <xdr:rowOff>58232</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32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74759</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104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146306</xdr:rowOff>
    </xdr:from>
    <xdr:to>
      <xdr:col>41</xdr:col>
      <xdr:colOff>50800</xdr:colOff>
      <xdr:row>78</xdr:row>
      <xdr:rowOff>85300</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6972300" y="13347956"/>
          <a:ext cx="889000" cy="110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29876</xdr:rowOff>
    </xdr:from>
    <xdr:to>
      <xdr:col>41</xdr:col>
      <xdr:colOff>101600</xdr:colOff>
      <xdr:row>76</xdr:row>
      <xdr:rowOff>131476</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06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148003</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283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35203</xdr:rowOff>
    </xdr:from>
    <xdr:to>
      <xdr:col>36</xdr:col>
      <xdr:colOff>165100</xdr:colOff>
      <xdr:row>76</xdr:row>
      <xdr:rowOff>136803</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06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153329</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284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120050</xdr:rowOff>
    </xdr:from>
    <xdr:to>
      <xdr:col>55</xdr:col>
      <xdr:colOff>50800</xdr:colOff>
      <xdr:row>79</xdr:row>
      <xdr:rowOff>50200</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49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34977</xdr:rowOff>
    </xdr:from>
    <xdr:ext cx="469744"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40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42655</xdr:rowOff>
    </xdr:from>
    <xdr:to>
      <xdr:col>50</xdr:col>
      <xdr:colOff>165100</xdr:colOff>
      <xdr:row>78</xdr:row>
      <xdr:rowOff>144255</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41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135382</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372111" y="13508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158570</xdr:rowOff>
    </xdr:from>
    <xdr:to>
      <xdr:col>46</xdr:col>
      <xdr:colOff>38100</xdr:colOff>
      <xdr:row>79</xdr:row>
      <xdr:rowOff>88720</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53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79847</xdr:rowOff>
    </xdr:from>
    <xdr:ext cx="378565"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561017" y="136243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34500</xdr:rowOff>
    </xdr:from>
    <xdr:to>
      <xdr:col>41</xdr:col>
      <xdr:colOff>101600</xdr:colOff>
      <xdr:row>78</xdr:row>
      <xdr:rowOff>136100</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4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127227</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594111" y="13500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95506</xdr:rowOff>
    </xdr:from>
    <xdr:to>
      <xdr:col>36</xdr:col>
      <xdr:colOff>165100</xdr:colOff>
      <xdr:row>78</xdr:row>
      <xdr:rowOff>25656</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29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16783</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05111" y="13389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a:extLst>
            <a:ext uri="{FF2B5EF4-FFF2-40B4-BE49-F238E27FC236}">
              <a16:creationId xmlns:a16="http://schemas.microsoft.com/office/drawing/2014/main" id="{00000000-0008-0000-06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14002</xdr:rowOff>
    </xdr:from>
    <xdr:to>
      <xdr:col>54</xdr:col>
      <xdr:colOff>189865</xdr:colOff>
      <xdr:row>99</xdr:row>
      <xdr:rowOff>8821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10475595" y="15615952"/>
          <a:ext cx="1270" cy="1366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12648</xdr:rowOff>
    </xdr:from>
    <xdr:ext cx="469744" cy="259045"/>
    <xdr:sp macro="" textlink="">
      <xdr:nvSpPr>
        <xdr:cNvPr id="463" name="普通建設事業費 （ うち更新整備　）最小値テキスト">
          <a:extLst>
            <a:ext uri="{FF2B5EF4-FFF2-40B4-BE49-F238E27FC236}">
              <a16:creationId xmlns:a16="http://schemas.microsoft.com/office/drawing/2014/main" id="{00000000-0008-0000-0600-0000CF010000}"/>
            </a:ext>
          </a:extLst>
        </xdr:cNvPr>
        <xdr:cNvSpPr txBox="1"/>
      </xdr:nvSpPr>
      <xdr:spPr>
        <a:xfrm>
          <a:off x="10528300" y="16986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8821</xdr:rowOff>
    </xdr:from>
    <xdr:to>
      <xdr:col>55</xdr:col>
      <xdr:colOff>88900</xdr:colOff>
      <xdr:row>99</xdr:row>
      <xdr:rowOff>8821</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6982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132129</xdr:rowOff>
    </xdr:from>
    <xdr:ext cx="599010" cy="259045"/>
    <xdr:sp macro="" textlink="">
      <xdr:nvSpPr>
        <xdr:cNvPr id="465" name="普通建設事業費 （ うち更新整備　）最大値テキスト">
          <a:extLst>
            <a:ext uri="{FF2B5EF4-FFF2-40B4-BE49-F238E27FC236}">
              <a16:creationId xmlns:a16="http://schemas.microsoft.com/office/drawing/2014/main" id="{00000000-0008-0000-0600-0000D1010000}"/>
            </a:ext>
          </a:extLst>
        </xdr:cNvPr>
        <xdr:cNvSpPr txBox="1"/>
      </xdr:nvSpPr>
      <xdr:spPr>
        <a:xfrm>
          <a:off x="10528300" y="15391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14002</xdr:rowOff>
    </xdr:from>
    <xdr:to>
      <xdr:col>55</xdr:col>
      <xdr:colOff>88900</xdr:colOff>
      <xdr:row>91</xdr:row>
      <xdr:rowOff>14002</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561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81473</xdr:rowOff>
    </xdr:from>
    <xdr:to>
      <xdr:col>55</xdr:col>
      <xdr:colOff>0</xdr:colOff>
      <xdr:row>95</xdr:row>
      <xdr:rowOff>123392</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9639300" y="16369223"/>
          <a:ext cx="838200" cy="4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103424</xdr:rowOff>
    </xdr:from>
    <xdr:ext cx="534377" cy="259045"/>
    <xdr:sp macro="" textlink="">
      <xdr:nvSpPr>
        <xdr:cNvPr id="468" name="普通建設事業費 （ うち更新整備　）平均値テキスト">
          <a:extLst>
            <a:ext uri="{FF2B5EF4-FFF2-40B4-BE49-F238E27FC236}">
              <a16:creationId xmlns:a16="http://schemas.microsoft.com/office/drawing/2014/main" id="{00000000-0008-0000-0600-0000D4010000}"/>
            </a:ext>
          </a:extLst>
        </xdr:cNvPr>
        <xdr:cNvSpPr txBox="1"/>
      </xdr:nvSpPr>
      <xdr:spPr>
        <a:xfrm>
          <a:off x="10528300" y="163911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124997</xdr:rowOff>
    </xdr:from>
    <xdr:to>
      <xdr:col>55</xdr:col>
      <xdr:colOff>50800</xdr:colOff>
      <xdr:row>96</xdr:row>
      <xdr:rowOff>55147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10426700" y="16412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81473</xdr:rowOff>
    </xdr:from>
    <xdr:to>
      <xdr:col>50</xdr:col>
      <xdr:colOff>114300</xdr:colOff>
      <xdr:row>95</xdr:row>
      <xdr:rowOff>99358</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8750300" y="16369223"/>
          <a:ext cx="889000" cy="1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92700</xdr:rowOff>
    </xdr:from>
    <xdr:to>
      <xdr:col>50</xdr:col>
      <xdr:colOff>165100</xdr:colOff>
      <xdr:row>96</xdr:row>
      <xdr:rowOff>22850</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9588500" y="1638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13977</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372111" y="16473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99358</xdr:rowOff>
    </xdr:from>
    <xdr:to>
      <xdr:col>45</xdr:col>
      <xdr:colOff>177800</xdr:colOff>
      <xdr:row>95</xdr:row>
      <xdr:rowOff>146797</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7861300" y="16387108"/>
          <a:ext cx="889000" cy="47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163914</xdr:rowOff>
    </xdr:from>
    <xdr:to>
      <xdr:col>46</xdr:col>
      <xdr:colOff>38100</xdr:colOff>
      <xdr:row>96</xdr:row>
      <xdr:rowOff>94064</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8699500" y="1645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85191</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483111" y="16544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146797</xdr:rowOff>
    </xdr:from>
    <xdr:to>
      <xdr:col>41</xdr:col>
      <xdr:colOff>50800</xdr:colOff>
      <xdr:row>97</xdr:row>
      <xdr:rowOff>47650</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flipV="1">
          <a:off x="6972300" y="16434547"/>
          <a:ext cx="889000" cy="243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57973</xdr:rowOff>
    </xdr:from>
    <xdr:to>
      <xdr:col>41</xdr:col>
      <xdr:colOff>101600</xdr:colOff>
      <xdr:row>96</xdr:row>
      <xdr:rowOff>159573</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7810500" y="16517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150700</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609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34537</xdr:rowOff>
    </xdr:from>
    <xdr:to>
      <xdr:col>36</xdr:col>
      <xdr:colOff>165100</xdr:colOff>
      <xdr:row>96</xdr:row>
      <xdr:rowOff>136137</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6921500" y="16493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152664</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268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72592</xdr:rowOff>
    </xdr:from>
    <xdr:to>
      <xdr:col>55</xdr:col>
      <xdr:colOff>50800</xdr:colOff>
      <xdr:row>96</xdr:row>
      <xdr:rowOff>2742</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10426700" y="16360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95469</xdr:rowOff>
    </xdr:from>
    <xdr:ext cx="534377" cy="259045"/>
    <xdr:sp macro="" textlink="">
      <xdr:nvSpPr>
        <xdr:cNvPr id="487" name="普通建設事業費 （ うち更新整備　）該当値テキスト">
          <a:extLst>
            <a:ext uri="{FF2B5EF4-FFF2-40B4-BE49-F238E27FC236}">
              <a16:creationId xmlns:a16="http://schemas.microsoft.com/office/drawing/2014/main" id="{00000000-0008-0000-0600-0000E7010000}"/>
            </a:ext>
          </a:extLst>
        </xdr:cNvPr>
        <xdr:cNvSpPr txBox="1"/>
      </xdr:nvSpPr>
      <xdr:spPr>
        <a:xfrm>
          <a:off x="10528300" y="16211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30673</xdr:rowOff>
    </xdr:from>
    <xdr:to>
      <xdr:col>50</xdr:col>
      <xdr:colOff>165100</xdr:colOff>
      <xdr:row>95</xdr:row>
      <xdr:rowOff>132273</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9588500" y="16318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148800</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9372111" y="16093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48558</xdr:rowOff>
    </xdr:from>
    <xdr:to>
      <xdr:col>46</xdr:col>
      <xdr:colOff>38100</xdr:colOff>
      <xdr:row>95</xdr:row>
      <xdr:rowOff>150158</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8699500" y="16336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166685</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8483111" y="16111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95997</xdr:rowOff>
    </xdr:from>
    <xdr:to>
      <xdr:col>41</xdr:col>
      <xdr:colOff>101600</xdr:colOff>
      <xdr:row>96</xdr:row>
      <xdr:rowOff>26147</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7810500" y="1638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42674</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7594111" y="16158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168300</xdr:rowOff>
    </xdr:from>
    <xdr:to>
      <xdr:col>36</xdr:col>
      <xdr:colOff>165100</xdr:colOff>
      <xdr:row>97</xdr:row>
      <xdr:rowOff>98450</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6921500" y="1662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89577</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6705111" y="1672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a:extLst>
            <a:ext uri="{FF2B5EF4-FFF2-40B4-BE49-F238E27FC236}">
              <a16:creationId xmlns:a16="http://schemas.microsoft.com/office/drawing/2014/main" id="{00000000-0008-0000-06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49460</xdr:rowOff>
    </xdr:from>
    <xdr:to>
      <xdr:col>85</xdr:col>
      <xdr:colOff>126364</xdr:colOff>
      <xdr:row>38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6317595" y="5364410"/>
          <a:ext cx="1269" cy="1176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16" name="災害復旧事業費最小値テキスト">
          <a:extLst>
            <a:ext uri="{FF2B5EF4-FFF2-40B4-BE49-F238E27FC236}">
              <a16:creationId xmlns:a16="http://schemas.microsoft.com/office/drawing/2014/main" id="{00000000-0008-0000-0600-000004020000}"/>
            </a:ext>
          </a:extLst>
        </xdr:cNvPr>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167587</xdr:rowOff>
    </xdr:from>
    <xdr:ext cx="534377" cy="259045"/>
    <xdr:sp macro="" textlink="">
      <xdr:nvSpPr>
        <xdr:cNvPr id="518" name="災害復旧事業費最大値テキスト">
          <a:extLst>
            <a:ext uri="{FF2B5EF4-FFF2-40B4-BE49-F238E27FC236}">
              <a16:creationId xmlns:a16="http://schemas.microsoft.com/office/drawing/2014/main" id="{00000000-0008-0000-0600-000006020000}"/>
            </a:ext>
          </a:extLst>
        </xdr:cNvPr>
        <xdr:cNvSpPr txBox="1"/>
      </xdr:nvSpPr>
      <xdr:spPr>
        <a:xfrm>
          <a:off x="16370300" y="5139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49460</xdr:rowOff>
    </xdr:from>
    <xdr:to>
      <xdr:col>86</xdr:col>
      <xdr:colOff>25400</xdr:colOff>
      <xdr:row>31</xdr:row>
      <xdr:rowOff>49460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5364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54832</xdr:rowOff>
    </xdr:from>
    <xdr:to>
      <xdr:col>85</xdr:col>
      <xdr:colOff>127000</xdr:colOff>
      <xdr:row>37</xdr:row>
      <xdr:rowOff>39402</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5481300" y="5884132"/>
          <a:ext cx="838200" cy="498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137507</xdr:rowOff>
    </xdr:from>
    <xdr:ext cx="469744" cy="259045"/>
    <xdr:sp macro="" textlink="">
      <xdr:nvSpPr>
        <xdr:cNvPr id="521" name="災害復旧事業費平均値テキスト">
          <a:extLst>
            <a:ext uri="{FF2B5EF4-FFF2-40B4-BE49-F238E27FC236}">
              <a16:creationId xmlns:a16="http://schemas.microsoft.com/office/drawing/2014/main" id="{00000000-0008-0000-0600-000009020000}"/>
            </a:ext>
          </a:extLst>
        </xdr:cNvPr>
        <xdr:cNvSpPr txBox="1"/>
      </xdr:nvSpPr>
      <xdr:spPr>
        <a:xfrm>
          <a:off x="16370300" y="6138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159080</xdr:rowOff>
    </xdr:from>
    <xdr:to>
      <xdr:col>85</xdr:col>
      <xdr:colOff>177800</xdr:colOff>
      <xdr:row>36</xdr:row>
      <xdr:rowOff>89230</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6268700" y="615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2368</xdr:rowOff>
    </xdr:from>
    <xdr:to>
      <xdr:col>81</xdr:col>
      <xdr:colOff>50800</xdr:colOff>
      <xdr:row>37</xdr:row>
      <xdr:rowOff>39402</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4592300" y="6346018"/>
          <a:ext cx="889000" cy="37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27406</xdr:rowOff>
    </xdr:from>
    <xdr:to>
      <xdr:col>81</xdr:col>
      <xdr:colOff>101600</xdr:colOff>
      <xdr:row>36</xdr:row>
      <xdr:rowOff>129006</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5430500" y="6199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34</xdr:row>
      <xdr:rowOff>145533</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46428" y="5974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149930</xdr:rowOff>
    </xdr:from>
    <xdr:to>
      <xdr:col>76</xdr:col>
      <xdr:colOff>114300</xdr:colOff>
      <xdr:row>37</xdr:row>
      <xdr:rowOff>2368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3703300" y="6150680"/>
          <a:ext cx="889000" cy="195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20263</xdr:rowOff>
    </xdr:from>
    <xdr:to>
      <xdr:col>76</xdr:col>
      <xdr:colOff>165100</xdr:colOff>
      <xdr:row>36</xdr:row>
      <xdr:rowOff>121863</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4541500" y="6192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34</xdr:row>
      <xdr:rowOff>138390</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357428" y="5967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149930</xdr:rowOff>
    </xdr:from>
    <xdr:to>
      <xdr:col>71</xdr:col>
      <xdr:colOff>177800</xdr:colOff>
      <xdr:row>37</xdr:row>
      <xdr:rowOff>157074</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flipV="1">
          <a:off x="12814300" y="6150680"/>
          <a:ext cx="889000" cy="350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31</xdr:row>
      <xdr:rowOff>57239</xdr:rowOff>
    </xdr:from>
    <xdr:to>
      <xdr:col>72</xdr:col>
      <xdr:colOff>38100</xdr:colOff>
      <xdr:row>31</xdr:row>
      <xdr:rowOff>158839</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3652500" y="5372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30</xdr:row>
      <xdr:rowOff>3916</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436111" y="5147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32</xdr:row>
      <xdr:rowOff>74498</xdr:rowOff>
    </xdr:from>
    <xdr:to>
      <xdr:col>67</xdr:col>
      <xdr:colOff>101600</xdr:colOff>
      <xdr:row>33</xdr:row>
      <xdr:rowOff>4648</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2763500" y="556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21175</xdr:rowOff>
    </xdr:from>
    <xdr:ext cx="534377"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547111" y="5336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4032</xdr:rowOff>
    </xdr:from>
    <xdr:to>
      <xdr:col>85</xdr:col>
      <xdr:colOff>177800</xdr:colOff>
      <xdr:row>34</xdr:row>
      <xdr:rowOff>105632</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6268700" y="5833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26909</xdr:rowOff>
    </xdr:from>
    <xdr:ext cx="534377" cy="259045"/>
    <xdr:sp macro="" textlink="">
      <xdr:nvSpPr>
        <xdr:cNvPr id="540" name="災害復旧事業費該当値テキスト">
          <a:extLst>
            <a:ext uri="{FF2B5EF4-FFF2-40B4-BE49-F238E27FC236}">
              <a16:creationId xmlns:a16="http://schemas.microsoft.com/office/drawing/2014/main" id="{00000000-0008-0000-0600-00001C020000}"/>
            </a:ext>
          </a:extLst>
        </xdr:cNvPr>
        <xdr:cNvSpPr txBox="1"/>
      </xdr:nvSpPr>
      <xdr:spPr>
        <a:xfrm>
          <a:off x="16370300" y="5684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160052</xdr:rowOff>
    </xdr:from>
    <xdr:to>
      <xdr:col>81</xdr:col>
      <xdr:colOff>101600</xdr:colOff>
      <xdr:row>37</xdr:row>
      <xdr:rowOff>90202</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5430500" y="633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81329</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246428" y="642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123018</xdr:rowOff>
    </xdr:from>
    <xdr:to>
      <xdr:col>76</xdr:col>
      <xdr:colOff>165100</xdr:colOff>
      <xdr:row>37</xdr:row>
      <xdr:rowOff>53168</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4541500" y="6295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44295</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4357428" y="6387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99130</xdr:rowOff>
    </xdr:from>
    <xdr:to>
      <xdr:col>72</xdr:col>
      <xdr:colOff>38100</xdr:colOff>
      <xdr:row>36</xdr:row>
      <xdr:rowOff>29280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3652500" y="609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20407</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468428" y="6192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106274</xdr:rowOff>
    </xdr:from>
    <xdr:to>
      <xdr:col>67</xdr:col>
      <xdr:colOff>101600</xdr:colOff>
      <xdr:row>38</xdr:row>
      <xdr:rowOff>36424</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2763500" y="644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27550</xdr:rowOff>
    </xdr:from>
    <xdr:ext cx="378565"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625017" y="65426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a:extLst>
            <a:ext uri="{FF2B5EF4-FFF2-40B4-BE49-F238E27FC236}">
              <a16:creationId xmlns:a16="http://schemas.microsoft.com/office/drawing/2014/main" id="{00000000-0008-0000-0600-00003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a:extLst>
            <a:ext uri="{FF2B5EF4-FFF2-40B4-BE49-F238E27FC236}">
              <a16:creationId xmlns:a16="http://schemas.microsoft.com/office/drawing/2014/main" id="{00000000-0008-0000-0600-00003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a:extLst>
            <a:ext uri="{FF2B5EF4-FFF2-40B4-BE49-F238E27FC236}">
              <a16:creationId xmlns:a16="http://schemas.microsoft.com/office/drawing/2014/main" id="{00000000-0008-0000-0600-00003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a:extLst>
            <a:ext uri="{FF2B5EF4-FFF2-40B4-BE49-F238E27FC236}">
              <a16:creationId xmlns:a16="http://schemas.microsoft.com/office/drawing/2014/main" id="{00000000-0008-0000-0600-00004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20930</xdr:rowOff>
    </xdr:from>
    <xdr:to>
      <xdr:col>85</xdr:col>
      <xdr:colOff>126364</xdr:colOff>
      <xdr:row>79</xdr:row>
      <xdr:rowOff>6883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2365330"/>
          <a:ext cx="1269" cy="118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10710</xdr:rowOff>
    </xdr:from>
    <xdr:ext cx="534377"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555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6883</xdr:rowOff>
    </xdr:from>
    <xdr:to>
      <xdr:col>86</xdr:col>
      <xdr:colOff>25400</xdr:colOff>
      <xdr:row>79</xdr:row>
      <xdr:rowOff>6883</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551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139057</xdr:rowOff>
    </xdr:from>
    <xdr:ext cx="599010"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2140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20930</xdr:rowOff>
    </xdr:from>
    <xdr:to>
      <xdr:col>86</xdr:col>
      <xdr:colOff>25400</xdr:colOff>
      <xdr:row>72</xdr:row>
      <xdr:rowOff>20930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2365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104242</xdr:rowOff>
    </xdr:from>
    <xdr:to>
      <xdr:col>85</xdr:col>
      <xdr:colOff>127000</xdr:colOff>
      <xdr:row>76</xdr:row>
      <xdr:rowOff>11494</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5481300" y="12962992"/>
          <a:ext cx="838200" cy="78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131145</xdr:rowOff>
    </xdr:from>
    <xdr:ext cx="534377"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2989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152718</xdr:rowOff>
    </xdr:from>
    <xdr:to>
      <xdr:col>85</xdr:col>
      <xdr:colOff>177800</xdr:colOff>
      <xdr:row>76</xdr:row>
      <xdr:rowOff>82868</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3011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104242</xdr:rowOff>
    </xdr:from>
    <xdr:to>
      <xdr:col>81</xdr:col>
      <xdr:colOff>50800</xdr:colOff>
      <xdr:row>75</xdr:row>
      <xdr:rowOff>122415</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4592300" y="12962992"/>
          <a:ext cx="889000" cy="18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2121</xdr:rowOff>
    </xdr:from>
    <xdr:to>
      <xdr:col>81</xdr:col>
      <xdr:colOff>101600</xdr:colOff>
      <xdr:row>76</xdr:row>
      <xdr:rowOff>103721</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3032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94848</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14111" y="13125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122415</xdr:rowOff>
    </xdr:from>
    <xdr:to>
      <xdr:col>76</xdr:col>
      <xdr:colOff>114300</xdr:colOff>
      <xdr:row>75</xdr:row>
      <xdr:rowOff>139941</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3703300" y="12981165"/>
          <a:ext cx="8890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9613</xdr:rowOff>
    </xdr:from>
    <xdr:to>
      <xdr:col>76</xdr:col>
      <xdr:colOff>165100</xdr:colOff>
      <xdr:row>76</xdr:row>
      <xdr:rowOff>111213</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3039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102340</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325111" y="13132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70</xdr:row>
      <xdr:rowOff>139573</xdr:rowOff>
    </xdr:from>
    <xdr:to>
      <xdr:col>71</xdr:col>
      <xdr:colOff>177800</xdr:colOff>
      <xdr:row>75</xdr:row>
      <xdr:rowOff>139941</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2814300" y="12141073"/>
          <a:ext cx="889000" cy="857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138392</xdr:rowOff>
    </xdr:from>
    <xdr:to>
      <xdr:col>72</xdr:col>
      <xdr:colOff>38100</xdr:colOff>
      <xdr:row>76</xdr:row>
      <xdr:rowOff>68542</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299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59669</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36111" y="13089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21552</xdr:rowOff>
    </xdr:from>
    <xdr:to>
      <xdr:col>67</xdr:col>
      <xdr:colOff>101600</xdr:colOff>
      <xdr:row>76</xdr:row>
      <xdr:rowOff>123152</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305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114279</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47111" y="13144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132144</xdr:rowOff>
    </xdr:from>
    <xdr:to>
      <xdr:col>85</xdr:col>
      <xdr:colOff>177800</xdr:colOff>
      <xdr:row>76</xdr:row>
      <xdr:rowOff>62294</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2990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155021</xdr:rowOff>
    </xdr:from>
    <xdr:ext cx="534377"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2842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53442</xdr:rowOff>
    </xdr:from>
    <xdr:to>
      <xdr:col>81</xdr:col>
      <xdr:colOff>101600</xdr:colOff>
      <xdr:row>75</xdr:row>
      <xdr:rowOff>155042</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291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119</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14111" y="12687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71615</xdr:rowOff>
    </xdr:from>
    <xdr:to>
      <xdr:col>76</xdr:col>
      <xdr:colOff>165100</xdr:colOff>
      <xdr:row>76</xdr:row>
      <xdr:rowOff>1764</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293036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18292</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325111" y="1270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89141</xdr:rowOff>
    </xdr:from>
    <xdr:to>
      <xdr:col>72</xdr:col>
      <xdr:colOff>38100</xdr:colOff>
      <xdr:row>76</xdr:row>
      <xdr:rowOff>19292</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294789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35818</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36111" y="12723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88773</xdr:rowOff>
    </xdr:from>
    <xdr:to>
      <xdr:col>67</xdr:col>
      <xdr:colOff>101600</xdr:colOff>
      <xdr:row>71</xdr:row>
      <xdr:rowOff>18923</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209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69</xdr:row>
      <xdr:rowOff>35450</xdr:rowOff>
    </xdr:from>
    <xdr:ext cx="59901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14795" y="11865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a:extLst>
            <a:ext uri="{FF2B5EF4-FFF2-40B4-BE49-F238E27FC236}">
              <a16:creationId xmlns:a16="http://schemas.microsoft.com/office/drawing/2014/main" id="{00000000-0008-0000-06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37723</xdr:rowOff>
    </xdr:from>
    <xdr:to>
      <xdr:col>85</xdr:col>
      <xdr:colOff>126364</xdr:colOff>
      <xdr:row>99</xdr:row>
      <xdr:rowOff>83638</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6317595" y="15468223"/>
          <a:ext cx="1269" cy="1588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87465</xdr:rowOff>
    </xdr:from>
    <xdr:ext cx="469744" cy="259045"/>
    <xdr:sp macro="" textlink="">
      <xdr:nvSpPr>
        <xdr:cNvPr id="682" name="積立金最小値テキスト">
          <a:extLst>
            <a:ext uri="{FF2B5EF4-FFF2-40B4-BE49-F238E27FC236}">
              <a16:creationId xmlns:a16="http://schemas.microsoft.com/office/drawing/2014/main" id="{00000000-0008-0000-0600-0000AA020000}"/>
            </a:ext>
          </a:extLst>
        </xdr:cNvPr>
        <xdr:cNvSpPr txBox="1"/>
      </xdr:nvSpPr>
      <xdr:spPr>
        <a:xfrm>
          <a:off x="16370300" y="1706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83638</xdr:rowOff>
    </xdr:from>
    <xdr:to>
      <xdr:col>86</xdr:col>
      <xdr:colOff>25400</xdr:colOff>
      <xdr:row>99</xdr:row>
      <xdr:rowOff>83638</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7057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155850</xdr:rowOff>
    </xdr:from>
    <xdr:ext cx="599010" cy="259045"/>
    <xdr:sp macro="" textlink="">
      <xdr:nvSpPr>
        <xdr:cNvPr id="684" name="積立金最大値テキスト">
          <a:extLst>
            <a:ext uri="{FF2B5EF4-FFF2-40B4-BE49-F238E27FC236}">
              <a16:creationId xmlns:a16="http://schemas.microsoft.com/office/drawing/2014/main" id="{00000000-0008-0000-0600-0000AC020000}"/>
            </a:ext>
          </a:extLst>
        </xdr:cNvPr>
        <xdr:cNvSpPr txBox="1"/>
      </xdr:nvSpPr>
      <xdr:spPr>
        <a:xfrm>
          <a:off x="16370300" y="15243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37723</xdr:rowOff>
    </xdr:from>
    <xdr:to>
      <xdr:col>86</xdr:col>
      <xdr:colOff>25400</xdr:colOff>
      <xdr:row>90</xdr:row>
      <xdr:rowOff>37723</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5468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777</xdr:rowOff>
    </xdr:from>
    <xdr:to>
      <xdr:col>85</xdr:col>
      <xdr:colOff>127000</xdr:colOff>
      <xdr:row>97</xdr:row>
      <xdr:rowOff>75104</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5481300" y="16631427"/>
          <a:ext cx="838200" cy="74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13631</xdr:rowOff>
    </xdr:from>
    <xdr:ext cx="534377" cy="259045"/>
    <xdr:sp macro="" textlink="">
      <xdr:nvSpPr>
        <xdr:cNvPr id="687" name="積立金平均値テキスト">
          <a:extLst>
            <a:ext uri="{FF2B5EF4-FFF2-40B4-BE49-F238E27FC236}">
              <a16:creationId xmlns:a16="http://schemas.microsoft.com/office/drawing/2014/main" id="{00000000-0008-0000-0600-0000AF020000}"/>
            </a:ext>
          </a:extLst>
        </xdr:cNvPr>
        <xdr:cNvSpPr txBox="1"/>
      </xdr:nvSpPr>
      <xdr:spPr>
        <a:xfrm>
          <a:off x="16370300" y="16472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162204</xdr:rowOff>
    </xdr:from>
    <xdr:to>
      <xdr:col>85</xdr:col>
      <xdr:colOff>177800</xdr:colOff>
      <xdr:row>97</xdr:row>
      <xdr:rowOff>92354</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6268700" y="16621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146841</xdr:rowOff>
    </xdr:from>
    <xdr:to>
      <xdr:col>81</xdr:col>
      <xdr:colOff>50800</xdr:colOff>
      <xdr:row>97</xdr:row>
      <xdr:rowOff>777</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4592300" y="16434591"/>
          <a:ext cx="889000" cy="196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126445</xdr:rowOff>
    </xdr:from>
    <xdr:to>
      <xdr:col>81</xdr:col>
      <xdr:colOff>101600</xdr:colOff>
      <xdr:row>97</xdr:row>
      <xdr:rowOff>56595</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5430500" y="16585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47722</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14111" y="16678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146841</xdr:rowOff>
    </xdr:from>
    <xdr:to>
      <xdr:col>76</xdr:col>
      <xdr:colOff>114300</xdr:colOff>
      <xdr:row>98</xdr:row>
      <xdr:rowOff>51677</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3703300" y="16434591"/>
          <a:ext cx="889000" cy="419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86691</xdr:rowOff>
    </xdr:from>
    <xdr:to>
      <xdr:col>76</xdr:col>
      <xdr:colOff>165100</xdr:colOff>
      <xdr:row>97</xdr:row>
      <xdr:rowOff>16841</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4541500" y="16545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7968</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25111" y="16638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4119</xdr:rowOff>
    </xdr:from>
    <xdr:to>
      <xdr:col>71</xdr:col>
      <xdr:colOff>177800</xdr:colOff>
      <xdr:row>98</xdr:row>
      <xdr:rowOff>51677</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2814300" y="16806219"/>
          <a:ext cx="889000" cy="47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14300</xdr:rowOff>
    </xdr:from>
    <xdr:to>
      <xdr:col>72</xdr:col>
      <xdr:colOff>38100</xdr:colOff>
      <xdr:row>97</xdr:row>
      <xdr:rowOff>115900</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3652500" y="1664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132427</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6420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112457</xdr:rowOff>
    </xdr:from>
    <xdr:to>
      <xdr:col>67</xdr:col>
      <xdr:colOff>101600</xdr:colOff>
      <xdr:row>97</xdr:row>
      <xdr:rowOff>42607</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2763500" y="16571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59134</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346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24304</xdr:rowOff>
    </xdr:from>
    <xdr:to>
      <xdr:col>85</xdr:col>
      <xdr:colOff>177800</xdr:colOff>
      <xdr:row>97</xdr:row>
      <xdr:rowOff>125904</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6268700" y="16654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2731</xdr:rowOff>
    </xdr:from>
    <xdr:ext cx="534377" cy="259045"/>
    <xdr:sp macro="" textlink="">
      <xdr:nvSpPr>
        <xdr:cNvPr id="706" name="積立金該当値テキスト">
          <a:extLst>
            <a:ext uri="{FF2B5EF4-FFF2-40B4-BE49-F238E27FC236}">
              <a16:creationId xmlns:a16="http://schemas.microsoft.com/office/drawing/2014/main" id="{00000000-0008-0000-0600-0000C2020000}"/>
            </a:ext>
          </a:extLst>
        </xdr:cNvPr>
        <xdr:cNvSpPr txBox="1"/>
      </xdr:nvSpPr>
      <xdr:spPr>
        <a:xfrm>
          <a:off x="16370300" y="16633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121427</xdr:rowOff>
    </xdr:from>
    <xdr:to>
      <xdr:col>81</xdr:col>
      <xdr:colOff>101600</xdr:colOff>
      <xdr:row>97</xdr:row>
      <xdr:rowOff>51577</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5430500" y="16580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68104</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14111" y="1635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96041</xdr:rowOff>
    </xdr:from>
    <xdr:to>
      <xdr:col>76</xdr:col>
      <xdr:colOff>165100</xdr:colOff>
      <xdr:row>96</xdr:row>
      <xdr:rowOff>26191</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4541500" y="16383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42718</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325111" y="16159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877</xdr:rowOff>
    </xdr:from>
    <xdr:to>
      <xdr:col>72</xdr:col>
      <xdr:colOff>38100</xdr:colOff>
      <xdr:row>98</xdr:row>
      <xdr:rowOff>102477</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3652500" y="16802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93604</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436111" y="16895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124769</xdr:rowOff>
    </xdr:from>
    <xdr:to>
      <xdr:col>67</xdr:col>
      <xdr:colOff>101600</xdr:colOff>
      <xdr:row>98</xdr:row>
      <xdr:rowOff>54919</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2763500" y="1675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46046</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547111" y="16848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14199</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329149"/>
          <a:ext cx="1269" cy="1325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132326</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5104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14199</xdr:rowOff>
    </xdr:from>
    <xdr:to>
      <xdr:col>116</xdr:col>
      <xdr:colOff>152400</xdr:colOff>
      <xdr:row>31</xdr:row>
      <xdr:rowOff>14199</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329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56627</xdr:rowOff>
    </xdr:from>
    <xdr:to>
      <xdr:col>116</xdr:col>
      <xdr:colOff>63500</xdr:colOff>
      <xdr:row>37</xdr:row>
      <xdr:rowOff>145049</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1323300" y="6400277"/>
          <a:ext cx="838200" cy="8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23126</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1953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249</xdr:rowOff>
    </xdr:from>
    <xdr:to>
      <xdr:col>116</xdr:col>
      <xdr:colOff>114300</xdr:colOff>
      <xdr:row>37</xdr:row>
      <xdr:rowOff>101849</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343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145049</xdr:rowOff>
    </xdr:from>
    <xdr:to>
      <xdr:col>111</xdr:col>
      <xdr:colOff>177800</xdr:colOff>
      <xdr:row>38</xdr:row>
      <xdr:rowOff>300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0434300" y="6488699"/>
          <a:ext cx="889000" cy="26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35133</xdr:rowOff>
    </xdr:from>
    <xdr:to>
      <xdr:col>112</xdr:col>
      <xdr:colOff>38100</xdr:colOff>
      <xdr:row>37</xdr:row>
      <xdr:rowOff>136733</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37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153260</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154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300</xdr:rowOff>
    </xdr:from>
    <xdr:to>
      <xdr:col>107</xdr:col>
      <xdr:colOff>50800</xdr:colOff>
      <xdr:row>38</xdr:row>
      <xdr:rowOff>104404</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19545300" y="6515400"/>
          <a:ext cx="889000" cy="104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27041</xdr:rowOff>
    </xdr:from>
    <xdr:to>
      <xdr:col>107</xdr:col>
      <xdr:colOff>101600</xdr:colOff>
      <xdr:row>37</xdr:row>
      <xdr:rowOff>128641</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37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145168</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145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104404</xdr:rowOff>
    </xdr:from>
    <xdr:to>
      <xdr:col>102</xdr:col>
      <xdr:colOff>114300</xdr:colOff>
      <xdr:row>38</xdr:row>
      <xdr:rowOff>139700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18656300" y="6619504"/>
          <a:ext cx="889000" cy="35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14331</xdr:rowOff>
    </xdr:from>
    <xdr:to>
      <xdr:col>102</xdr:col>
      <xdr:colOff>165100</xdr:colOff>
      <xdr:row>37</xdr:row>
      <xdr:rowOff>115931</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35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132458</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133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51364</xdr:rowOff>
    </xdr:from>
    <xdr:to>
      <xdr:col>98</xdr:col>
      <xdr:colOff>38100</xdr:colOff>
      <xdr:row>37</xdr:row>
      <xdr:rowOff>152964</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39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169491</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170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5827</xdr:rowOff>
    </xdr:from>
    <xdr:to>
      <xdr:col>116</xdr:col>
      <xdr:colOff>114300</xdr:colOff>
      <xdr:row>37</xdr:row>
      <xdr:rowOff>107427</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349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155704</xdr:rowOff>
    </xdr:from>
    <xdr:ext cx="469744"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327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94249</xdr:rowOff>
    </xdr:from>
    <xdr:to>
      <xdr:col>112</xdr:col>
      <xdr:colOff>38100</xdr:colOff>
      <xdr:row>38</xdr:row>
      <xdr:rowOff>24399</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437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15526</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088428" y="6530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120950</xdr:rowOff>
    </xdr:from>
    <xdr:to>
      <xdr:col>107</xdr:col>
      <xdr:colOff>101600</xdr:colOff>
      <xdr:row>38</xdr:row>
      <xdr:rowOff>51099</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46460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42227</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199428" y="655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53604</xdr:rowOff>
    </xdr:from>
    <xdr:to>
      <xdr:col>102</xdr:col>
      <xdr:colOff>165100</xdr:colOff>
      <xdr:row>38</xdr:row>
      <xdr:rowOff>155204</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56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146331</xdr:rowOff>
    </xdr:from>
    <xdr:ext cx="378565"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356017" y="66614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163703</xdr:rowOff>
    </xdr:from>
    <xdr:to>
      <xdr:col>116</xdr:col>
      <xdr:colOff>62864</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2159595" y="9079103"/>
          <a:ext cx="1269" cy="1080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a:extLst>
            <a:ext uri="{FF2B5EF4-FFF2-40B4-BE49-F238E27FC236}">
              <a16:creationId xmlns:a16="http://schemas.microsoft.com/office/drawing/2014/main" id="{00000000-0008-0000-0600-00001A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110380</xdr:rowOff>
    </xdr:from>
    <xdr:ext cx="534377" cy="259045"/>
    <xdr:sp macro="" textlink="">
      <xdr:nvSpPr>
        <xdr:cNvPr id="796" name="貸付金最大値テキスト">
          <a:extLst>
            <a:ext uri="{FF2B5EF4-FFF2-40B4-BE49-F238E27FC236}">
              <a16:creationId xmlns:a16="http://schemas.microsoft.com/office/drawing/2014/main" id="{00000000-0008-0000-0600-00001C030000}"/>
            </a:ext>
          </a:extLst>
        </xdr:cNvPr>
        <xdr:cNvSpPr txBox="1"/>
      </xdr:nvSpPr>
      <xdr:spPr>
        <a:xfrm>
          <a:off x="22212300" y="8854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163703</xdr:rowOff>
    </xdr:from>
    <xdr:to>
      <xdr:col>116</xdr:col>
      <xdr:colOff>152400</xdr:colOff>
      <xdr:row>52</xdr:row>
      <xdr:rowOff>163703</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9079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121641</xdr:rowOff>
    </xdr:from>
    <xdr:to>
      <xdr:col>116</xdr:col>
      <xdr:colOff>63500</xdr:colOff>
      <xdr:row>57</xdr:row>
      <xdr:rowOff>124841</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1323300" y="9894291"/>
          <a:ext cx="8382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70324</xdr:rowOff>
    </xdr:from>
    <xdr:ext cx="469744" cy="259045"/>
    <xdr:sp macro="" textlink="">
      <xdr:nvSpPr>
        <xdr:cNvPr id="799" name="貸付金平均値テキスト">
          <a:extLst>
            <a:ext uri="{FF2B5EF4-FFF2-40B4-BE49-F238E27FC236}">
              <a16:creationId xmlns:a16="http://schemas.microsoft.com/office/drawing/2014/main" id="{00000000-0008-0000-0600-00001F030000}"/>
            </a:ext>
          </a:extLst>
        </xdr:cNvPr>
        <xdr:cNvSpPr txBox="1"/>
      </xdr:nvSpPr>
      <xdr:spPr>
        <a:xfrm>
          <a:off x="22212300" y="96715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47447</xdr:rowOff>
    </xdr:from>
    <xdr:to>
      <xdr:col>116</xdr:col>
      <xdr:colOff>114300</xdr:colOff>
      <xdr:row>57</xdr:row>
      <xdr:rowOff>149047</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2110700" y="9820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99619</xdr:rowOff>
    </xdr:from>
    <xdr:to>
      <xdr:col>111</xdr:col>
      <xdr:colOff>177800</xdr:colOff>
      <xdr:row>57</xdr:row>
      <xdr:rowOff>124841</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0434300" y="9872269"/>
          <a:ext cx="889000" cy="25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55676</xdr:rowOff>
    </xdr:from>
    <xdr:to>
      <xdr:col>112</xdr:col>
      <xdr:colOff>38100</xdr:colOff>
      <xdr:row>57</xdr:row>
      <xdr:rowOff>157276</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1272500" y="9828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2353</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088428" y="9603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99619</xdr:rowOff>
    </xdr:from>
    <xdr:to>
      <xdr:col>107</xdr:col>
      <xdr:colOff>50800</xdr:colOff>
      <xdr:row>57</xdr:row>
      <xdr:rowOff>100762</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9545300" y="9872269"/>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43180</xdr:rowOff>
    </xdr:from>
    <xdr:to>
      <xdr:col>107</xdr:col>
      <xdr:colOff>101600</xdr:colOff>
      <xdr:row>57</xdr:row>
      <xdr:rowOff>144780</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0383500" y="981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161307</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199428" y="9591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50</xdr:row>
      <xdr:rowOff>67234</xdr:rowOff>
    </xdr:from>
    <xdr:to>
      <xdr:col>102</xdr:col>
      <xdr:colOff>114300</xdr:colOff>
      <xdr:row>57</xdr:row>
      <xdr:rowOff>100762</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8656300" y="8639734"/>
          <a:ext cx="889000" cy="1233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146279</xdr:rowOff>
    </xdr:from>
    <xdr:to>
      <xdr:col>102</xdr:col>
      <xdr:colOff>165100</xdr:colOff>
      <xdr:row>57</xdr:row>
      <xdr:rowOff>76429</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9494500" y="9747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92956</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10428" y="9522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167919</xdr:rowOff>
    </xdr:from>
    <xdr:to>
      <xdr:col>98</xdr:col>
      <xdr:colOff>38100</xdr:colOff>
      <xdr:row>57</xdr:row>
      <xdr:rowOff>98069</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8605500" y="9769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89196</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21428" y="9861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70841</xdr:rowOff>
    </xdr:from>
    <xdr:to>
      <xdr:col>116</xdr:col>
      <xdr:colOff>114300</xdr:colOff>
      <xdr:row>58</xdr:row>
      <xdr:rowOff>991</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2110700" y="9843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49268</xdr:rowOff>
    </xdr:from>
    <xdr:ext cx="469744" cy="259045"/>
    <xdr:sp macro="" textlink="">
      <xdr:nvSpPr>
        <xdr:cNvPr id="818" name="貸付金該当値テキスト">
          <a:extLst>
            <a:ext uri="{FF2B5EF4-FFF2-40B4-BE49-F238E27FC236}">
              <a16:creationId xmlns:a16="http://schemas.microsoft.com/office/drawing/2014/main" id="{00000000-0008-0000-0600-000032030000}"/>
            </a:ext>
          </a:extLst>
        </xdr:cNvPr>
        <xdr:cNvSpPr txBox="1"/>
      </xdr:nvSpPr>
      <xdr:spPr>
        <a:xfrm>
          <a:off x="22212300" y="9821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74041</xdr:rowOff>
    </xdr:from>
    <xdr:to>
      <xdr:col>112</xdr:col>
      <xdr:colOff>38100</xdr:colOff>
      <xdr:row>58</xdr:row>
      <xdr:rowOff>4191</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1272500" y="984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166768</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088428" y="9939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48819</xdr:rowOff>
    </xdr:from>
    <xdr:to>
      <xdr:col>107</xdr:col>
      <xdr:colOff>101600</xdr:colOff>
      <xdr:row>57</xdr:row>
      <xdr:rowOff>150419</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0383500" y="982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141546</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199428" y="9914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49962</xdr:rowOff>
    </xdr:from>
    <xdr:to>
      <xdr:col>102</xdr:col>
      <xdr:colOff>165100</xdr:colOff>
      <xdr:row>57</xdr:row>
      <xdr:rowOff>151562</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9494500" y="9822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142689</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9310428" y="9915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50</xdr:row>
      <xdr:rowOff>16434</xdr:rowOff>
    </xdr:from>
    <xdr:to>
      <xdr:col>98</xdr:col>
      <xdr:colOff>38100</xdr:colOff>
      <xdr:row>50</xdr:row>
      <xdr:rowOff>118034</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8605500" y="858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48</xdr:row>
      <xdr:rowOff>134561</xdr:rowOff>
    </xdr:from>
    <xdr:ext cx="534377"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389111" y="8364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61347</xdr:rowOff>
    </xdr:from>
    <xdr:to>
      <xdr:col>116</xdr:col>
      <xdr:colOff>62864</xdr:colOff>
      <xdr:row>78</xdr:row>
      <xdr:rowOff>134271</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234297"/>
          <a:ext cx="1269" cy="1273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138098</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51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134271</xdr:rowOff>
    </xdr:from>
    <xdr:to>
      <xdr:col>116</xdr:col>
      <xdr:colOff>152400</xdr:colOff>
      <xdr:row>78</xdr:row>
      <xdr:rowOff>134271</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507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8024</xdr:rowOff>
    </xdr:from>
    <xdr:ext cx="534377"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2009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61347</xdr:rowOff>
    </xdr:from>
    <xdr:to>
      <xdr:col>116</xdr:col>
      <xdr:colOff>152400</xdr:colOff>
      <xdr:row>71</xdr:row>
      <xdr:rowOff>61347</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234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152406</xdr:rowOff>
    </xdr:from>
    <xdr:to>
      <xdr:col>116</xdr:col>
      <xdr:colOff>63500</xdr:colOff>
      <xdr:row>75</xdr:row>
      <xdr:rowOff>18161</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1323300" y="12839706"/>
          <a:ext cx="838200" cy="37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80205</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9389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101778</xdr:rowOff>
    </xdr:from>
    <xdr:to>
      <xdr:col>116</xdr:col>
      <xdr:colOff>114300</xdr:colOff>
      <xdr:row>76</xdr:row>
      <xdr:rowOff>31927</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296052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7303</xdr:rowOff>
    </xdr:from>
    <xdr:to>
      <xdr:col>111</xdr:col>
      <xdr:colOff>177800</xdr:colOff>
      <xdr:row>75</xdr:row>
      <xdr:rowOff>18161</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0434300" y="12866053"/>
          <a:ext cx="889000" cy="1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140144</xdr:rowOff>
    </xdr:from>
    <xdr:to>
      <xdr:col>112</xdr:col>
      <xdr:colOff>38100</xdr:colOff>
      <xdr:row>76</xdr:row>
      <xdr:rowOff>70293</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299889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61422</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3091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7303</xdr:rowOff>
    </xdr:from>
    <xdr:to>
      <xdr:col>107</xdr:col>
      <xdr:colOff>50800</xdr:colOff>
      <xdr:row>75</xdr:row>
      <xdr:rowOff>8598</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9545300" y="12866053"/>
          <a:ext cx="889000" cy="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142107</xdr:rowOff>
    </xdr:from>
    <xdr:to>
      <xdr:col>107</xdr:col>
      <xdr:colOff>101600</xdr:colOff>
      <xdr:row>76</xdr:row>
      <xdr:rowOff>72256</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30008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63383</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3093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30182</xdr:rowOff>
    </xdr:from>
    <xdr:to>
      <xdr:col>102</xdr:col>
      <xdr:colOff>114300</xdr:colOff>
      <xdr:row>75</xdr:row>
      <xdr:rowOff>8598</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8656300" y="12546032"/>
          <a:ext cx="889000" cy="321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125914</xdr:rowOff>
    </xdr:from>
    <xdr:to>
      <xdr:col>102</xdr:col>
      <xdr:colOff>165100</xdr:colOff>
      <xdr:row>76</xdr:row>
      <xdr:rowOff>56065</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29846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47192</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307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21082</xdr:rowOff>
    </xdr:from>
    <xdr:to>
      <xdr:col>98</xdr:col>
      <xdr:colOff>38100</xdr:colOff>
      <xdr:row>75</xdr:row>
      <xdr:rowOff>122682</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2879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113809</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2972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101606</xdr:rowOff>
    </xdr:from>
    <xdr:to>
      <xdr:col>116</xdr:col>
      <xdr:colOff>114300</xdr:colOff>
      <xdr:row>75</xdr:row>
      <xdr:rowOff>31756</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2788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124483</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2640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138811</xdr:rowOff>
    </xdr:from>
    <xdr:to>
      <xdr:col>112</xdr:col>
      <xdr:colOff>38100</xdr:colOff>
      <xdr:row>75</xdr:row>
      <xdr:rowOff>68961</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282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85488</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2601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127953</xdr:rowOff>
    </xdr:from>
    <xdr:to>
      <xdr:col>107</xdr:col>
      <xdr:colOff>101600</xdr:colOff>
      <xdr:row>75</xdr:row>
      <xdr:rowOff>58103</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2815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74630</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259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129248</xdr:rowOff>
    </xdr:from>
    <xdr:to>
      <xdr:col>102</xdr:col>
      <xdr:colOff>165100</xdr:colOff>
      <xdr:row>75</xdr:row>
      <xdr:rowOff>59398</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2816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75925</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2591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150832</xdr:rowOff>
    </xdr:from>
    <xdr:to>
      <xdr:col>98</xdr:col>
      <xdr:colOff>38100</xdr:colOff>
      <xdr:row>73</xdr:row>
      <xdr:rowOff>80982</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2495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97509</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2270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メイリオ" panose="020B0604030504040204" pitchFamily="50" charset="-128"/>
              <a:ea typeface="メイリオ" panose="020B0604030504040204" pitchFamily="50" charset="-128"/>
            </a:rPr>
            <a:t>歳出決算総額は、住民一人当たり</a:t>
          </a:r>
          <a:r>
            <a:rPr kumimoji="1" lang="en-US" altLang="ja-JP" sz="1000">
              <a:latin typeface="メイリオ" panose="020B0604030504040204" pitchFamily="50" charset="-128"/>
              <a:ea typeface="メイリオ" panose="020B0604030504040204" pitchFamily="50" charset="-128"/>
            </a:rPr>
            <a:t>788,062</a:t>
          </a:r>
          <a:r>
            <a:rPr kumimoji="1" lang="ja-JP" altLang="en-US" sz="1000">
              <a:latin typeface="メイリオ" panose="020B0604030504040204" pitchFamily="50" charset="-128"/>
              <a:ea typeface="メイリオ" panose="020B0604030504040204" pitchFamily="50" charset="-128"/>
            </a:rPr>
            <a:t>円となっている。主な構成項目である人件費は、住民一人当たり</a:t>
          </a:r>
          <a:r>
            <a:rPr kumimoji="1" lang="en-US" altLang="ja-JP" sz="1000">
              <a:latin typeface="メイリオ" panose="020B0604030504040204" pitchFamily="50" charset="-128"/>
              <a:ea typeface="メイリオ" panose="020B0604030504040204" pitchFamily="50" charset="-128"/>
            </a:rPr>
            <a:t>120,595</a:t>
          </a:r>
          <a:r>
            <a:rPr kumimoji="1" lang="ja-JP" altLang="en-US" sz="1000">
              <a:latin typeface="メイリオ" panose="020B0604030504040204" pitchFamily="50" charset="-128"/>
              <a:ea typeface="メイリオ" panose="020B0604030504040204" pitchFamily="50" charset="-128"/>
            </a:rPr>
            <a:t>円となっており、類似団体平均を上回っているのは、類似団体と比較して人口当たりの職員数が多いことが原因である。</a:t>
          </a:r>
        </a:p>
        <a:p>
          <a:r>
            <a:rPr kumimoji="1" lang="ja-JP" altLang="en-US" sz="1000">
              <a:latin typeface="メイリオ" panose="020B0604030504040204" pitchFamily="50" charset="-128"/>
              <a:ea typeface="メイリオ" panose="020B0604030504040204" pitchFamily="50" charset="-128"/>
            </a:rPr>
            <a:t>扶助費は、前年度よりも減少しているが、類似団体平均と比較して</a:t>
          </a:r>
          <a:r>
            <a:rPr kumimoji="1" lang="en-US" altLang="ja-JP" sz="1000">
              <a:latin typeface="メイリオ" panose="020B0604030504040204" pitchFamily="50" charset="-128"/>
              <a:ea typeface="メイリオ" panose="020B0604030504040204" pitchFamily="50" charset="-128"/>
            </a:rPr>
            <a:t>27,132</a:t>
          </a:r>
          <a:r>
            <a:rPr kumimoji="1" lang="ja-JP" altLang="en-US" sz="1000">
              <a:latin typeface="メイリオ" panose="020B0604030504040204" pitchFamily="50" charset="-128"/>
              <a:ea typeface="メイリオ" panose="020B0604030504040204" pitchFamily="50" charset="-128"/>
            </a:rPr>
            <a:t>円高い。主な要因としては、子育て支援の充実などによる児童福祉費の増加に加え、全国平均を上回る高齢化率</a:t>
          </a:r>
          <a:r>
            <a:rPr kumimoji="1" lang="en-US" altLang="ja-JP" sz="1000">
              <a:latin typeface="メイリオ" panose="020B0604030504040204" pitchFamily="50" charset="-128"/>
              <a:ea typeface="メイリオ" panose="020B0604030504040204" pitchFamily="50" charset="-128"/>
            </a:rPr>
            <a:t>38.1</a:t>
          </a:r>
          <a:r>
            <a:rPr kumimoji="1" lang="ja-JP" altLang="en-US" sz="1000">
              <a:latin typeface="メイリオ" panose="020B0604030504040204" pitchFamily="50" charset="-128"/>
              <a:ea typeface="メイリオ" panose="020B0604030504040204" pitchFamily="50" charset="-128"/>
            </a:rPr>
            <a:t>％（令和</a:t>
          </a:r>
          <a:r>
            <a:rPr kumimoji="1" lang="en-US" altLang="ja-JP" sz="1000">
              <a:latin typeface="メイリオ" panose="020B0604030504040204" pitchFamily="50" charset="-128"/>
              <a:ea typeface="メイリオ" panose="020B0604030504040204" pitchFamily="50" charset="-128"/>
            </a:rPr>
            <a:t>5</a:t>
          </a:r>
          <a:r>
            <a:rPr kumimoji="1" lang="ja-JP" altLang="en-US" sz="1000">
              <a:latin typeface="メイリオ" panose="020B0604030504040204" pitchFamily="50" charset="-128"/>
              <a:ea typeface="メイリオ" panose="020B0604030504040204" pitchFamily="50" charset="-128"/>
            </a:rPr>
            <a:t>年</a:t>
          </a:r>
          <a:r>
            <a:rPr kumimoji="1" lang="en-US" altLang="ja-JP" sz="1000">
              <a:latin typeface="メイリオ" panose="020B0604030504040204" pitchFamily="50" charset="-128"/>
              <a:ea typeface="メイリオ" panose="020B0604030504040204" pitchFamily="50" charset="-128"/>
            </a:rPr>
            <a:t>12</a:t>
          </a:r>
          <a:r>
            <a:rPr kumimoji="1" lang="ja-JP" altLang="en-US" sz="1000">
              <a:latin typeface="メイリオ" panose="020B0604030504040204" pitchFamily="50" charset="-128"/>
              <a:ea typeface="メイリオ" panose="020B0604030504040204" pitchFamily="50" charset="-128"/>
            </a:rPr>
            <a:t>月末時点）による社会福祉費の負担が大きいことが考えられる。</a:t>
          </a:r>
          <a:endParaRPr kumimoji="1" lang="en-US" altLang="ja-JP" sz="1000">
            <a:latin typeface="メイリオ" panose="020B0604030504040204" pitchFamily="50" charset="-128"/>
            <a:ea typeface="メイリオ" panose="020B0604030504040204" pitchFamily="50" charset="-128"/>
          </a:endParaRPr>
        </a:p>
        <a:p>
          <a:r>
            <a:rPr kumimoji="1" lang="ja-JP" altLang="en-US" sz="1000">
              <a:latin typeface="メイリオ" panose="020B0604030504040204" pitchFamily="50" charset="-128"/>
              <a:ea typeface="メイリオ" panose="020B0604030504040204" pitchFamily="50" charset="-128"/>
            </a:rPr>
            <a:t>補助費等は、前年度から</a:t>
          </a:r>
          <a:r>
            <a:rPr kumimoji="1" lang="en-US" altLang="ja-JP" sz="1000">
              <a:latin typeface="メイリオ" panose="020B0604030504040204" pitchFamily="50" charset="-128"/>
              <a:ea typeface="メイリオ" panose="020B0604030504040204" pitchFamily="50" charset="-128"/>
            </a:rPr>
            <a:t>36,134</a:t>
          </a:r>
          <a:r>
            <a:rPr kumimoji="1" lang="ja-JP" altLang="en-US" sz="1000">
              <a:latin typeface="メイリオ" panose="020B0604030504040204" pitchFamily="50" charset="-128"/>
              <a:ea typeface="メイリオ" panose="020B0604030504040204" pitchFamily="50" charset="-128"/>
            </a:rPr>
            <a:t>円増加しており、類似団体平均を上回っている。</a:t>
          </a:r>
          <a:r>
            <a:rPr kumimoji="1" lang="ja-JP" altLang="ja-JP" sz="1000">
              <a:solidFill>
                <a:schemeClr val="dk1"/>
              </a:solidFill>
              <a:effectLst/>
              <a:latin typeface="メイリオ" panose="020B0604030504040204" pitchFamily="50" charset="-128"/>
              <a:ea typeface="メイリオ" panose="020B0604030504040204" pitchFamily="50" charset="-128"/>
              <a:cs typeface="+mn-cs"/>
            </a:rPr>
            <a:t>広域でのごみ処理施設建設に伴う広域事務組合負担金の増</a:t>
          </a:r>
          <a:r>
            <a:rPr kumimoji="1" lang="ja-JP" altLang="en-US" sz="1000">
              <a:solidFill>
                <a:schemeClr val="dk1"/>
              </a:solidFill>
              <a:effectLst/>
              <a:latin typeface="メイリオ" panose="020B0604030504040204" pitchFamily="50" charset="-128"/>
              <a:ea typeface="メイリオ" panose="020B0604030504040204" pitchFamily="50" charset="-128"/>
              <a:cs typeface="+mn-cs"/>
            </a:rPr>
            <a:t>や物価高騰緊急支援金による増が要因である。</a:t>
          </a:r>
          <a:endParaRPr kumimoji="1" lang="ja-JP" altLang="en-US" sz="1000">
            <a:latin typeface="メイリオ" panose="020B0604030504040204" pitchFamily="50" charset="-128"/>
            <a:ea typeface="メイリオ" panose="020B0604030504040204" pitchFamily="50" charset="-128"/>
          </a:endParaRPr>
        </a:p>
        <a:p>
          <a:r>
            <a:rPr kumimoji="1" lang="ja-JP" altLang="en-US" sz="1000">
              <a:latin typeface="メイリオ" panose="020B0604030504040204" pitchFamily="50" charset="-128"/>
              <a:ea typeface="メイリオ" panose="020B0604030504040204" pitchFamily="50" charset="-128"/>
            </a:rPr>
            <a:t>普通建設事業費は、前年度から</a:t>
          </a:r>
          <a:r>
            <a:rPr kumimoji="1" lang="en-US" altLang="ja-JP" sz="1000">
              <a:latin typeface="メイリオ" panose="020B0604030504040204" pitchFamily="50" charset="-128"/>
              <a:ea typeface="メイリオ" panose="020B0604030504040204" pitchFamily="50" charset="-128"/>
            </a:rPr>
            <a:t>26,337</a:t>
          </a:r>
          <a:r>
            <a:rPr kumimoji="1" lang="ja-JP" altLang="en-US" sz="1000">
              <a:latin typeface="メイリオ" panose="020B0604030504040204" pitchFamily="50" charset="-128"/>
              <a:ea typeface="メイリオ" panose="020B0604030504040204" pitchFamily="50" charset="-128"/>
            </a:rPr>
            <a:t>円減少しており、真玉海岸観光交流拠点施設整備事業や文教施設長寿命化事業、保育所整備事業が完成したことによる減が要因である。</a:t>
          </a:r>
          <a:endParaRPr kumimoji="1" lang="en-US" altLang="ja-JP" sz="1000">
            <a:latin typeface="メイリオ" panose="020B0604030504040204" pitchFamily="50" charset="-128"/>
            <a:ea typeface="メイリオ" panose="020B0604030504040204" pitchFamily="50" charset="-128"/>
          </a:endParaRPr>
        </a:p>
        <a:p>
          <a:r>
            <a:rPr kumimoji="1" lang="ja-JP" altLang="en-US" sz="1000">
              <a:latin typeface="メイリオ" panose="020B0604030504040204" pitchFamily="50" charset="-128"/>
              <a:ea typeface="メイリオ" panose="020B0604030504040204" pitchFamily="50" charset="-128"/>
            </a:rPr>
            <a:t>災害復旧事業費は、</a:t>
          </a:r>
          <a:r>
            <a:rPr kumimoji="1" lang="ja-JP" altLang="ja-JP" sz="1000">
              <a:solidFill>
                <a:schemeClr val="dk1"/>
              </a:solidFill>
              <a:effectLst/>
              <a:latin typeface="メイリオ" panose="020B0604030504040204" pitchFamily="50" charset="-128"/>
              <a:ea typeface="メイリオ" panose="020B0604030504040204" pitchFamily="50" charset="-128"/>
              <a:cs typeface="+mn-cs"/>
            </a:rPr>
            <a:t>前年度から</a:t>
          </a:r>
          <a:r>
            <a:rPr kumimoji="1" lang="en-US" altLang="ja-JP" sz="1000">
              <a:solidFill>
                <a:schemeClr val="dk1"/>
              </a:solidFill>
              <a:effectLst/>
              <a:latin typeface="メイリオ" panose="020B0604030504040204" pitchFamily="50" charset="-128"/>
              <a:ea typeface="メイリオ" panose="020B0604030504040204" pitchFamily="50" charset="-128"/>
              <a:cs typeface="+mn-cs"/>
            </a:rPr>
            <a:t>8,730</a:t>
          </a:r>
          <a:r>
            <a:rPr kumimoji="1" lang="ja-JP" altLang="ja-JP" sz="1000">
              <a:solidFill>
                <a:schemeClr val="dk1"/>
              </a:solidFill>
              <a:effectLst/>
              <a:latin typeface="メイリオ" panose="020B0604030504040204" pitchFamily="50" charset="-128"/>
              <a:ea typeface="メイリオ" panose="020B0604030504040204" pitchFamily="50" charset="-128"/>
              <a:cs typeface="+mn-cs"/>
            </a:rPr>
            <a:t>円</a:t>
          </a:r>
          <a:r>
            <a:rPr kumimoji="1" lang="ja-JP" altLang="en-US" sz="1000">
              <a:solidFill>
                <a:schemeClr val="dk1"/>
              </a:solidFill>
              <a:effectLst/>
              <a:latin typeface="メイリオ" panose="020B0604030504040204" pitchFamily="50" charset="-128"/>
              <a:ea typeface="メイリオ" panose="020B0604030504040204" pitchFamily="50" charset="-128"/>
              <a:cs typeface="+mn-cs"/>
            </a:rPr>
            <a:t>増加している。これは</a:t>
          </a:r>
          <a:r>
            <a:rPr kumimoji="1" lang="ja-JP" altLang="en-US" sz="1000">
              <a:latin typeface="メイリオ" panose="020B0604030504040204" pitchFamily="50" charset="-128"/>
              <a:ea typeface="メイリオ" panose="020B0604030504040204" pitchFamily="50" charset="-128"/>
            </a:rPr>
            <a:t>令和５年梅雨前線豪雨による被害が大きかったためである。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大分県豊後高田市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21,960
21,078
206.24
17,768,924
17,305,835
401,776
8,596,957
16,201,779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93409</xdr:rowOff>
    </xdr:from>
    <xdr:to>
      <xdr:col>24</xdr:col>
      <xdr:colOff>62865</xdr:colOff>
      <xdr:row>37</xdr:row>
      <xdr:rowOff>167322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36909"/>
          <a:ext cx="1270" cy="1274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171149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14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167322</xdr:rowOff>
    </xdr:from>
    <xdr:to>
      <xdr:col>24</xdr:col>
      <xdr:colOff>152400</xdr:colOff>
      <xdr:row>37</xdr:row>
      <xdr:rowOff>167322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10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40086</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12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93409</xdr:rowOff>
    </xdr:from>
    <xdr:to>
      <xdr:col>24</xdr:col>
      <xdr:colOff>152400</xdr:colOff>
      <xdr:row>30</xdr:row>
      <xdr:rowOff>93409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36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126365</xdr:rowOff>
    </xdr:from>
    <xdr:to>
      <xdr:col>24</xdr:col>
      <xdr:colOff>63500</xdr:colOff>
      <xdr:row>33</xdr:row>
      <xdr:rowOff>169037</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784215"/>
          <a:ext cx="838200" cy="42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82567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833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104140</xdr:rowOff>
    </xdr:from>
    <xdr:to>
      <xdr:col>24</xdr:col>
      <xdr:colOff>114300</xdr:colOff>
      <xdr:row>36</xdr:row>
      <xdr:rowOff>34290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169037</xdr:rowOff>
    </xdr:from>
    <xdr:to>
      <xdr:col>19</xdr:col>
      <xdr:colOff>177800</xdr:colOff>
      <xdr:row>34</xdr:row>
      <xdr:rowOff>32829</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826887"/>
          <a:ext cx="889000" cy="35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99759</xdr:rowOff>
    </xdr:from>
    <xdr:to>
      <xdr:col>20</xdr:col>
      <xdr:colOff>38100</xdr:colOff>
      <xdr:row>36</xdr:row>
      <xdr:rowOff>29909</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00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21036</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93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5397</xdr:rowOff>
    </xdr:from>
    <xdr:to>
      <xdr:col>15</xdr:col>
      <xdr:colOff>50800</xdr:colOff>
      <xdr:row>34</xdr:row>
      <xdr:rowOff>32829</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834697"/>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123761</xdr:rowOff>
    </xdr:from>
    <xdr:to>
      <xdr:col>15</xdr:col>
      <xdr:colOff>101600</xdr:colOff>
      <xdr:row>36</xdr:row>
      <xdr:rowOff>53911</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24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45038</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217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149416</xdr:rowOff>
    </xdr:from>
    <xdr:to>
      <xdr:col>10</xdr:col>
      <xdr:colOff>114300</xdr:colOff>
      <xdr:row>34</xdr:row>
      <xdr:rowOff>5397</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807266"/>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118237</xdr:rowOff>
    </xdr:from>
    <xdr:to>
      <xdr:col>10</xdr:col>
      <xdr:colOff>165100</xdr:colOff>
      <xdr:row>36</xdr:row>
      <xdr:rowOff>48387</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39514</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21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98425</xdr:rowOff>
    </xdr:from>
    <xdr:to>
      <xdr:col>6</xdr:col>
      <xdr:colOff>38100</xdr:colOff>
      <xdr:row>36</xdr:row>
      <xdr:rowOff>28575</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19702</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91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75565</xdr:rowOff>
    </xdr:from>
    <xdr:to>
      <xdr:col>24</xdr:col>
      <xdr:colOff>114300</xdr:colOff>
      <xdr:row>34</xdr:row>
      <xdr:rowOff>5715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73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98442</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584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118237</xdr:rowOff>
    </xdr:from>
    <xdr:to>
      <xdr:col>20</xdr:col>
      <xdr:colOff>38100</xdr:colOff>
      <xdr:row>34</xdr:row>
      <xdr:rowOff>48387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776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64914</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551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153479</xdr:rowOff>
    </xdr:from>
    <xdr:to>
      <xdr:col>15</xdr:col>
      <xdr:colOff>101600</xdr:colOff>
      <xdr:row>34</xdr:row>
      <xdr:rowOff>83629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81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100156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586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126047</xdr:rowOff>
    </xdr:from>
    <xdr:to>
      <xdr:col>10</xdr:col>
      <xdr:colOff>165100</xdr:colOff>
      <xdr:row>34</xdr:row>
      <xdr:rowOff>56197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783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72724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559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98616</xdr:rowOff>
    </xdr:from>
    <xdr:to>
      <xdr:col>6</xdr:col>
      <xdr:colOff>38100</xdr:colOff>
      <xdr:row>34</xdr:row>
      <xdr:rowOff>28766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756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45293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531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42271</xdr:rowOff>
    </xdr:from>
    <xdr:to>
      <xdr:col>24</xdr:col>
      <xdr:colOff>62865</xdr:colOff>
      <xdr:row>57</xdr:row>
      <xdr:rowOff>103069</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786221"/>
          <a:ext cx="1270" cy="1089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106896</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879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103069</xdr:rowOff>
    </xdr:from>
    <xdr:to>
      <xdr:col>24</xdr:col>
      <xdr:colOff>152400</xdr:colOff>
      <xdr:row>57</xdr:row>
      <xdr:rowOff>103069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875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160398</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561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283,810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42271</xdr:rowOff>
    </xdr:from>
    <xdr:to>
      <xdr:col>24</xdr:col>
      <xdr:colOff>152400</xdr:colOff>
      <xdr:row>51</xdr:row>
      <xdr:rowOff>42271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786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60312</xdr:rowOff>
    </xdr:from>
    <xdr:to>
      <xdr:col>24</xdr:col>
      <xdr:colOff>63500</xdr:colOff>
      <xdr:row>55</xdr:row>
      <xdr:rowOff>141689</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490062"/>
          <a:ext cx="838200" cy="81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103456</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3617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80579</xdr:rowOff>
    </xdr:from>
    <xdr:to>
      <xdr:col>24</xdr:col>
      <xdr:colOff>114300</xdr:colOff>
      <xdr:row>56</xdr:row>
      <xdr:rowOff>10729</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510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22368</xdr:rowOff>
    </xdr:from>
    <xdr:to>
      <xdr:col>19</xdr:col>
      <xdr:colOff>177800</xdr:colOff>
      <xdr:row>55</xdr:row>
      <xdr:rowOff>60312</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452118"/>
          <a:ext cx="889000" cy="37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66488</xdr:rowOff>
    </xdr:from>
    <xdr:to>
      <xdr:col>20</xdr:col>
      <xdr:colOff>38100</xdr:colOff>
      <xdr:row>55</xdr:row>
      <xdr:rowOff>168088</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4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159215</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9588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37548</xdr:rowOff>
    </xdr:from>
    <xdr:to>
      <xdr:col>15</xdr:col>
      <xdr:colOff>50800</xdr:colOff>
      <xdr:row>55</xdr:row>
      <xdr:rowOff>22368</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124398"/>
          <a:ext cx="889000" cy="327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37451</xdr:rowOff>
    </xdr:from>
    <xdr:to>
      <xdr:col>15</xdr:col>
      <xdr:colOff>101600</xdr:colOff>
      <xdr:row>55</xdr:row>
      <xdr:rowOff>139051</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46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130178</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559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37548</xdr:rowOff>
    </xdr:from>
    <xdr:to>
      <xdr:col>10</xdr:col>
      <xdr:colOff>114300</xdr:colOff>
      <xdr:row>56</xdr:row>
      <xdr:rowOff>3002</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124398"/>
          <a:ext cx="889000" cy="479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52</xdr:row>
      <xdr:rowOff>168622</xdr:rowOff>
    </xdr:from>
    <xdr:to>
      <xdr:col>10</xdr:col>
      <xdr:colOff>165100</xdr:colOff>
      <xdr:row>53</xdr:row>
      <xdr:rowOff>98772</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08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89899</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176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99370</xdr:rowOff>
    </xdr:from>
    <xdr:to>
      <xdr:col>6</xdr:col>
      <xdr:colOff>38100</xdr:colOff>
      <xdr:row>56</xdr:row>
      <xdr:rowOff>29520</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52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46047</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30795" y="9304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90889</xdr:rowOff>
    </xdr:from>
    <xdr:to>
      <xdr:col>24</xdr:col>
      <xdr:colOff>114300</xdr:colOff>
      <xdr:row>56</xdr:row>
      <xdr:rowOff>21039</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52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69316</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499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9512</xdr:rowOff>
    </xdr:from>
    <xdr:to>
      <xdr:col>20</xdr:col>
      <xdr:colOff>38100</xdr:colOff>
      <xdr:row>55</xdr:row>
      <xdr:rowOff>111112</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439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127639</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9214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143018</xdr:rowOff>
    </xdr:from>
    <xdr:to>
      <xdr:col>15</xdr:col>
      <xdr:colOff>101600</xdr:colOff>
      <xdr:row>55</xdr:row>
      <xdr:rowOff>73168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401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89695</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9176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158198</xdr:rowOff>
    </xdr:from>
    <xdr:to>
      <xdr:col>10</xdr:col>
      <xdr:colOff>165100</xdr:colOff>
      <xdr:row>53</xdr:row>
      <xdr:rowOff>88348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073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104875</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8848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123652</xdr:rowOff>
    </xdr:from>
    <xdr:to>
      <xdr:col>6</xdr:col>
      <xdr:colOff>38100</xdr:colOff>
      <xdr:row>56</xdr:row>
      <xdr:rowOff>53802</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553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44929</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30795" y="9646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145165</xdr:rowOff>
    </xdr:from>
    <xdr:to>
      <xdr:col>24</xdr:col>
      <xdr:colOff>62865</xdr:colOff>
      <xdr:row>78</xdr:row>
      <xdr:rowOff>78087</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1975215"/>
          <a:ext cx="1270" cy="1475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81914</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55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78087</xdr:rowOff>
    </xdr:from>
    <xdr:to>
      <xdr:col>24</xdr:col>
      <xdr:colOff>152400</xdr:colOff>
      <xdr:row>78</xdr:row>
      <xdr:rowOff>78087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51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91842</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750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273,248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145165</xdr:rowOff>
    </xdr:from>
    <xdr:to>
      <xdr:col>24</xdr:col>
      <xdr:colOff>152400</xdr:colOff>
      <xdr:row>69</xdr:row>
      <xdr:rowOff>145165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1975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70</xdr:row>
      <xdr:rowOff>165684</xdr:rowOff>
    </xdr:from>
    <xdr:to>
      <xdr:col>24</xdr:col>
      <xdr:colOff>63500</xdr:colOff>
      <xdr:row>71</xdr:row>
      <xdr:rowOff>158358</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167184"/>
          <a:ext cx="838200" cy="164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31034</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7183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52607</xdr:rowOff>
    </xdr:from>
    <xdr:to>
      <xdr:col>24</xdr:col>
      <xdr:colOff>114300</xdr:colOff>
      <xdr:row>74</xdr:row>
      <xdr:rowOff>154207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739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158358</xdr:rowOff>
    </xdr:from>
    <xdr:to>
      <xdr:col>19</xdr:col>
      <xdr:colOff>177800</xdr:colOff>
      <xdr:row>72</xdr:row>
      <xdr:rowOff>37581</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2331308"/>
          <a:ext cx="8890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16510</xdr:rowOff>
    </xdr:from>
    <xdr:to>
      <xdr:col>20</xdr:col>
      <xdr:colOff>38100</xdr:colOff>
      <xdr:row>75</xdr:row>
      <xdr:rowOff>118110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87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109237</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967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37581</xdr:rowOff>
    </xdr:from>
    <xdr:to>
      <xdr:col>15</xdr:col>
      <xdr:colOff>50800</xdr:colOff>
      <xdr:row>72</xdr:row>
      <xdr:rowOff>143314</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2381981"/>
          <a:ext cx="889000" cy="105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77024</xdr:rowOff>
    </xdr:from>
    <xdr:to>
      <xdr:col>15</xdr:col>
      <xdr:colOff>101600</xdr:colOff>
      <xdr:row>75</xdr:row>
      <xdr:rowOff>7174</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276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169751</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857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143314</xdr:rowOff>
    </xdr:from>
    <xdr:to>
      <xdr:col>10</xdr:col>
      <xdr:colOff>114300</xdr:colOff>
      <xdr:row>74</xdr:row>
      <xdr:rowOff>92543</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2487714"/>
          <a:ext cx="889000" cy="292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78167</xdr:rowOff>
    </xdr:from>
    <xdr:to>
      <xdr:col>10</xdr:col>
      <xdr:colOff>165100</xdr:colOff>
      <xdr:row>76</xdr:row>
      <xdr:rowOff>8316</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293691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170894</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029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150470</xdr:rowOff>
    </xdr:from>
    <xdr:to>
      <xdr:col>6</xdr:col>
      <xdr:colOff>38100</xdr:colOff>
      <xdr:row>76</xdr:row>
      <xdr:rowOff>80620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0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71747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101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70</xdr:row>
      <xdr:rowOff>114884</xdr:rowOff>
    </xdr:from>
    <xdr:to>
      <xdr:col>24</xdr:col>
      <xdr:colOff>114300</xdr:colOff>
      <xdr:row>71</xdr:row>
      <xdr:rowOff>45034</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116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69</xdr:row>
      <xdr:rowOff>137761</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1967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107558</xdr:rowOff>
    </xdr:from>
    <xdr:to>
      <xdr:col>20</xdr:col>
      <xdr:colOff>38100</xdr:colOff>
      <xdr:row>72</xdr:row>
      <xdr:rowOff>37708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280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70</xdr:row>
      <xdr:rowOff>54235</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055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158231</xdr:rowOff>
    </xdr:from>
    <xdr:to>
      <xdr:col>15</xdr:col>
      <xdr:colOff>101600</xdr:colOff>
      <xdr:row>72</xdr:row>
      <xdr:rowOff>88381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331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70</xdr:row>
      <xdr:rowOff>104908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106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92514</xdr:rowOff>
    </xdr:from>
    <xdr:to>
      <xdr:col>10</xdr:col>
      <xdr:colOff>165100</xdr:colOff>
      <xdr:row>73</xdr:row>
      <xdr:rowOff>22664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243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71</xdr:row>
      <xdr:rowOff>39191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21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41743</xdr:rowOff>
    </xdr:from>
    <xdr:to>
      <xdr:col>6</xdr:col>
      <xdr:colOff>38100</xdr:colOff>
      <xdr:row>74</xdr:row>
      <xdr:rowOff>143343</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272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159870</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504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132042</xdr:rowOff>
    </xdr:from>
    <xdr:to>
      <xdr:col>24</xdr:col>
      <xdr:colOff>62865</xdr:colOff>
      <xdr:row>98</xdr:row>
      <xdr:rowOff>12655</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391092"/>
          <a:ext cx="1270" cy="1423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16482</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818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12655</xdr:rowOff>
    </xdr:from>
    <xdr:to>
      <xdr:col>24</xdr:col>
      <xdr:colOff>152400</xdr:colOff>
      <xdr:row>98</xdr:row>
      <xdr:rowOff>12655</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814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78719</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166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105,402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132042</xdr:rowOff>
    </xdr:from>
    <xdr:to>
      <xdr:col>24</xdr:col>
      <xdr:colOff>152400</xdr:colOff>
      <xdr:row>89</xdr:row>
      <xdr:rowOff>132042</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391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38145</xdr:rowOff>
    </xdr:from>
    <xdr:to>
      <xdr:col>24</xdr:col>
      <xdr:colOff>63500</xdr:colOff>
      <xdr:row>96</xdr:row>
      <xdr:rowOff>22428</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154445"/>
          <a:ext cx="838200" cy="327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108132</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224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129705</xdr:rowOff>
    </xdr:from>
    <xdr:to>
      <xdr:col>24</xdr:col>
      <xdr:colOff>114300</xdr:colOff>
      <xdr:row>95</xdr:row>
      <xdr:rowOff>59855</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246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137185</xdr:rowOff>
    </xdr:from>
    <xdr:to>
      <xdr:col>19</xdr:col>
      <xdr:colOff>177800</xdr:colOff>
      <xdr:row>96</xdr:row>
      <xdr:rowOff>22428</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908300" y="16424935"/>
          <a:ext cx="889000" cy="56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81871</xdr:rowOff>
    </xdr:from>
    <xdr:to>
      <xdr:col>20</xdr:col>
      <xdr:colOff>38100</xdr:colOff>
      <xdr:row>95</xdr:row>
      <xdr:rowOff>12021</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19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28548</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5973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137185</xdr:rowOff>
    </xdr:from>
    <xdr:to>
      <xdr:col>15</xdr:col>
      <xdr:colOff>50800</xdr:colOff>
      <xdr:row>97</xdr:row>
      <xdr:rowOff>15894</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424935"/>
          <a:ext cx="889000" cy="221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65373</xdr:rowOff>
    </xdr:from>
    <xdr:to>
      <xdr:col>15</xdr:col>
      <xdr:colOff>101600</xdr:colOff>
      <xdr:row>94</xdr:row>
      <xdr:rowOff>166973</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181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12050</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5956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15894</xdr:rowOff>
    </xdr:from>
    <xdr:to>
      <xdr:col>10</xdr:col>
      <xdr:colOff>114300</xdr:colOff>
      <xdr:row>97</xdr:row>
      <xdr:rowOff>60928</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646544"/>
          <a:ext cx="889000" cy="45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23710</xdr:rowOff>
    </xdr:from>
    <xdr:to>
      <xdr:col>10</xdr:col>
      <xdr:colOff>165100</xdr:colOff>
      <xdr:row>95</xdr:row>
      <xdr:rowOff>125310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31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141837</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08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101416</xdr:rowOff>
    </xdr:from>
    <xdr:to>
      <xdr:col>6</xdr:col>
      <xdr:colOff>38100</xdr:colOff>
      <xdr:row>96</xdr:row>
      <xdr:rowOff>31566</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389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48093</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164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158795</xdr:rowOff>
    </xdr:from>
    <xdr:to>
      <xdr:col>24</xdr:col>
      <xdr:colOff>114300</xdr:colOff>
      <xdr:row>94</xdr:row>
      <xdr:rowOff>88945</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10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10222</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5955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143078</xdr:rowOff>
    </xdr:from>
    <xdr:to>
      <xdr:col>20</xdr:col>
      <xdr:colOff>38100</xdr:colOff>
      <xdr:row>96</xdr:row>
      <xdr:rowOff>73228</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43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64355</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523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86385</xdr:rowOff>
    </xdr:from>
    <xdr:to>
      <xdr:col>15</xdr:col>
      <xdr:colOff>101600</xdr:colOff>
      <xdr:row>96</xdr:row>
      <xdr:rowOff>16535</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374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7662</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466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136544</xdr:rowOff>
    </xdr:from>
    <xdr:to>
      <xdr:col>10</xdr:col>
      <xdr:colOff>165100</xdr:colOff>
      <xdr:row>97</xdr:row>
      <xdr:rowOff>66694</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595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57821</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688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10128</xdr:rowOff>
    </xdr:from>
    <xdr:to>
      <xdr:col>6</xdr:col>
      <xdr:colOff>38100</xdr:colOff>
      <xdr:row>97</xdr:row>
      <xdr:rowOff>111728</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640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102855</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733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76019</xdr:rowOff>
    </xdr:from>
    <xdr:to>
      <xdr:col>54</xdr:col>
      <xdr:colOff>189865</xdr:colOff>
      <xdr:row>39</xdr:row>
      <xdr:rowOff>98878</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219519"/>
          <a:ext cx="1270" cy="1565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22696</xdr:rowOff>
    </xdr:from>
    <xdr:ext cx="469744"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4994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76019</xdr:rowOff>
    </xdr:from>
    <xdr:to>
      <xdr:col>55</xdr:col>
      <xdr:colOff>88900</xdr:colOff>
      <xdr:row>30</xdr:row>
      <xdr:rowOff>76019</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219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83203</xdr:rowOff>
    </xdr:from>
    <xdr:to>
      <xdr:col>55</xdr:col>
      <xdr:colOff>0</xdr:colOff>
      <xdr:row>38</xdr:row>
      <xdr:rowOff>126964</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9639300" y="6598303"/>
          <a:ext cx="838200" cy="43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50708</xdr:rowOff>
    </xdr:from>
    <xdr:ext cx="469744"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3943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27831</xdr:rowOff>
    </xdr:from>
    <xdr:to>
      <xdr:col>55</xdr:col>
      <xdr:colOff>50800</xdr:colOff>
      <xdr:row>38</xdr:row>
      <xdr:rowOff>129431</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54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83203</xdr:rowOff>
    </xdr:from>
    <xdr:to>
      <xdr:col>50</xdr:col>
      <xdr:colOff>114300</xdr:colOff>
      <xdr:row>38</xdr:row>
      <xdr:rowOff>169745</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8750300" y="6598303"/>
          <a:ext cx="889000" cy="86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31424</xdr:rowOff>
    </xdr:from>
    <xdr:to>
      <xdr:col>50</xdr:col>
      <xdr:colOff>165100</xdr:colOff>
      <xdr:row>38</xdr:row>
      <xdr:rowOff>133024</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54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149550</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04428" y="6321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50709</xdr:rowOff>
    </xdr:from>
    <xdr:to>
      <xdr:col>45</xdr:col>
      <xdr:colOff>177800</xdr:colOff>
      <xdr:row>38</xdr:row>
      <xdr:rowOff>169745</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7861300" y="6565809"/>
          <a:ext cx="889000" cy="119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17381</xdr:rowOff>
    </xdr:from>
    <xdr:to>
      <xdr:col>46</xdr:col>
      <xdr:colOff>38100</xdr:colOff>
      <xdr:row>38</xdr:row>
      <xdr:rowOff>118981</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532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135508</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15428" y="6307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50709</xdr:rowOff>
    </xdr:from>
    <xdr:to>
      <xdr:col>41</xdr:col>
      <xdr:colOff>50800</xdr:colOff>
      <xdr:row>39</xdr:row>
      <xdr:rowOff>13970</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flipV="1">
          <a:off x="6972300" y="6565809"/>
          <a:ext cx="889000" cy="134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51018</xdr:rowOff>
    </xdr:from>
    <xdr:to>
      <xdr:col>41</xdr:col>
      <xdr:colOff>101600</xdr:colOff>
      <xdr:row>38</xdr:row>
      <xdr:rowOff>152618</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5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143745</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26428" y="6658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72898</xdr:rowOff>
    </xdr:from>
    <xdr:to>
      <xdr:col>36</xdr:col>
      <xdr:colOff>165100</xdr:colOff>
      <xdr:row>39</xdr:row>
      <xdr:rowOff>3048</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19575</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3017" y="6363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76164</xdr:rowOff>
    </xdr:from>
    <xdr:to>
      <xdr:col>55</xdr:col>
      <xdr:colOff>50800</xdr:colOff>
      <xdr:row>39</xdr:row>
      <xdr:rowOff>6314</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591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54591</xdr:rowOff>
    </xdr:from>
    <xdr:ext cx="378565"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5696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32403</xdr:rowOff>
    </xdr:from>
    <xdr:to>
      <xdr:col>50</xdr:col>
      <xdr:colOff>165100</xdr:colOff>
      <xdr:row>38</xdr:row>
      <xdr:rowOff>134003</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54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125130</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04428" y="6640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118945</xdr:rowOff>
    </xdr:from>
    <xdr:to>
      <xdr:col>46</xdr:col>
      <xdr:colOff>38100</xdr:colOff>
      <xdr:row>39</xdr:row>
      <xdr:rowOff>49095</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63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40222</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561017" y="6726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171359</xdr:rowOff>
    </xdr:from>
    <xdr:to>
      <xdr:col>41</xdr:col>
      <xdr:colOff>101600</xdr:colOff>
      <xdr:row>38</xdr:row>
      <xdr:rowOff>101509</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515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118036</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626428" y="6290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134620</xdr:rowOff>
    </xdr:from>
    <xdr:to>
      <xdr:col>36</xdr:col>
      <xdr:colOff>165100</xdr:colOff>
      <xdr:row>39</xdr:row>
      <xdr:rowOff>64770</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64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55897</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783017" y="67424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a:extLst>
            <a:ext uri="{FF2B5EF4-FFF2-40B4-BE49-F238E27FC236}">
              <a16:creationId xmlns:a16="http://schemas.microsoft.com/office/drawing/2014/main" id="{00000000-0008-0000-07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40145</xdr:rowOff>
    </xdr:from>
    <xdr:to>
      <xdr:col>54</xdr:col>
      <xdr:colOff>189865</xdr:colOff>
      <xdr:row>57</xdr:row>
      <xdr:rowOff>120097</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10475595" y="8612645"/>
          <a:ext cx="1270" cy="1280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123924</xdr:rowOff>
    </xdr:from>
    <xdr:ext cx="534377" cy="259045"/>
    <xdr:sp macro="" textlink="">
      <xdr:nvSpPr>
        <xdr:cNvPr id="346" name="農林水産業費最小値テキスト">
          <a:extLst>
            <a:ext uri="{FF2B5EF4-FFF2-40B4-BE49-F238E27FC236}">
              <a16:creationId xmlns:a16="http://schemas.microsoft.com/office/drawing/2014/main" id="{00000000-0008-0000-0700-00005A010000}"/>
            </a:ext>
          </a:extLst>
        </xdr:cNvPr>
        <xdr:cNvSpPr txBox="1"/>
      </xdr:nvSpPr>
      <xdr:spPr>
        <a:xfrm>
          <a:off x="10528300" y="9896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120097</xdr:rowOff>
    </xdr:from>
    <xdr:to>
      <xdr:col>55</xdr:col>
      <xdr:colOff>88900</xdr:colOff>
      <xdr:row>57</xdr:row>
      <xdr:rowOff>120097</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9892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158272</xdr:rowOff>
    </xdr:from>
    <xdr:ext cx="534377" cy="259045"/>
    <xdr:sp macro="" textlink="">
      <xdr:nvSpPr>
        <xdr:cNvPr id="348" name="農林水産業費最大値テキスト">
          <a:extLst>
            <a:ext uri="{FF2B5EF4-FFF2-40B4-BE49-F238E27FC236}">
              <a16:creationId xmlns:a16="http://schemas.microsoft.com/office/drawing/2014/main" id="{00000000-0008-0000-0700-00005C010000}"/>
            </a:ext>
          </a:extLst>
        </xdr:cNvPr>
        <xdr:cNvSpPr txBox="1"/>
      </xdr:nvSpPr>
      <xdr:spPr>
        <a:xfrm>
          <a:off x="10528300" y="8387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81,226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40145</xdr:rowOff>
    </xdr:from>
    <xdr:to>
      <xdr:col>55</xdr:col>
      <xdr:colOff>88900</xdr:colOff>
      <xdr:row>50</xdr:row>
      <xdr:rowOff>40145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8612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21742</xdr:rowOff>
    </xdr:from>
    <xdr:to>
      <xdr:col>55</xdr:col>
      <xdr:colOff>0</xdr:colOff>
      <xdr:row>52</xdr:row>
      <xdr:rowOff>98495</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9639300" y="8937142"/>
          <a:ext cx="838200" cy="76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104170</xdr:rowOff>
    </xdr:from>
    <xdr:ext cx="534377" cy="259045"/>
    <xdr:sp macro="" textlink="">
      <xdr:nvSpPr>
        <xdr:cNvPr id="351" name="農林水産業費平均値テキスト">
          <a:extLst>
            <a:ext uri="{FF2B5EF4-FFF2-40B4-BE49-F238E27FC236}">
              <a16:creationId xmlns:a16="http://schemas.microsoft.com/office/drawing/2014/main" id="{00000000-0008-0000-0700-00005F010000}"/>
            </a:ext>
          </a:extLst>
        </xdr:cNvPr>
        <xdr:cNvSpPr txBox="1"/>
      </xdr:nvSpPr>
      <xdr:spPr>
        <a:xfrm>
          <a:off x="10528300" y="93624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125743</xdr:rowOff>
    </xdr:from>
    <xdr:to>
      <xdr:col>55</xdr:col>
      <xdr:colOff>50800</xdr:colOff>
      <xdr:row>55</xdr:row>
      <xdr:rowOff>55893</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10426700" y="938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21742</xdr:rowOff>
    </xdr:from>
    <xdr:to>
      <xdr:col>50</xdr:col>
      <xdr:colOff>114300</xdr:colOff>
      <xdr:row>54</xdr:row>
      <xdr:rowOff>36373</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8750300" y="8937142"/>
          <a:ext cx="889000" cy="357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97072</xdr:rowOff>
    </xdr:from>
    <xdr:to>
      <xdr:col>50</xdr:col>
      <xdr:colOff>165100</xdr:colOff>
      <xdr:row>55</xdr:row>
      <xdr:rowOff>27222</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9588500" y="935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18349</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372111" y="9448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22409</xdr:rowOff>
    </xdr:from>
    <xdr:to>
      <xdr:col>45</xdr:col>
      <xdr:colOff>177800</xdr:colOff>
      <xdr:row>54</xdr:row>
      <xdr:rowOff>36373</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7861300" y="9280709"/>
          <a:ext cx="889000" cy="13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73013</xdr:rowOff>
    </xdr:from>
    <xdr:to>
      <xdr:col>46</xdr:col>
      <xdr:colOff>38100</xdr:colOff>
      <xdr:row>55</xdr:row>
      <xdr:rowOff>3163</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8699500" y="9331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165740</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483111" y="9424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22409</xdr:rowOff>
    </xdr:from>
    <xdr:to>
      <xdr:col>41</xdr:col>
      <xdr:colOff>50800</xdr:colOff>
      <xdr:row>54</xdr:row>
      <xdr:rowOff>137509</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flipV="1">
          <a:off x="6972300" y="9280709"/>
          <a:ext cx="889000" cy="11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62726</xdr:rowOff>
    </xdr:from>
    <xdr:to>
      <xdr:col>41</xdr:col>
      <xdr:colOff>101600</xdr:colOff>
      <xdr:row>54</xdr:row>
      <xdr:rowOff>164326</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7810500" y="9321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155453</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594111" y="9413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82080</xdr:rowOff>
    </xdr:from>
    <xdr:to>
      <xdr:col>36</xdr:col>
      <xdr:colOff>165100</xdr:colOff>
      <xdr:row>55</xdr:row>
      <xdr:rowOff>12230</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6921500" y="934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28757</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05111" y="9115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47695</xdr:rowOff>
    </xdr:from>
    <xdr:to>
      <xdr:col>55</xdr:col>
      <xdr:colOff>50800</xdr:colOff>
      <xdr:row>52</xdr:row>
      <xdr:rowOff>149295</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10426700" y="8963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70572</xdr:rowOff>
    </xdr:from>
    <xdr:ext cx="534377" cy="259045"/>
    <xdr:sp macro="" textlink="">
      <xdr:nvSpPr>
        <xdr:cNvPr id="370" name="農林水産業費該当値テキスト">
          <a:extLst>
            <a:ext uri="{FF2B5EF4-FFF2-40B4-BE49-F238E27FC236}">
              <a16:creationId xmlns:a16="http://schemas.microsoft.com/office/drawing/2014/main" id="{00000000-0008-0000-0700-000072010000}"/>
            </a:ext>
          </a:extLst>
        </xdr:cNvPr>
        <xdr:cNvSpPr txBox="1"/>
      </xdr:nvSpPr>
      <xdr:spPr>
        <a:xfrm>
          <a:off x="10528300" y="8814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51</xdr:row>
      <xdr:rowOff>142392</xdr:rowOff>
    </xdr:from>
    <xdr:to>
      <xdr:col>50</xdr:col>
      <xdr:colOff>165100</xdr:colOff>
      <xdr:row>52</xdr:row>
      <xdr:rowOff>72542</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9588500" y="8886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50</xdr:row>
      <xdr:rowOff>89069</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9372111" y="866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157023</xdr:rowOff>
    </xdr:from>
    <xdr:to>
      <xdr:col>46</xdr:col>
      <xdr:colOff>38100</xdr:colOff>
      <xdr:row>54</xdr:row>
      <xdr:rowOff>87173</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8699500" y="9243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103700</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8483111" y="9019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143059</xdr:rowOff>
    </xdr:from>
    <xdr:to>
      <xdr:col>41</xdr:col>
      <xdr:colOff>101600</xdr:colOff>
      <xdr:row>54</xdr:row>
      <xdr:rowOff>73209</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7810500" y="9229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89736</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7594111" y="9005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86709</xdr:rowOff>
    </xdr:from>
    <xdr:to>
      <xdr:col>36</xdr:col>
      <xdr:colOff>165100</xdr:colOff>
      <xdr:row>55</xdr:row>
      <xdr:rowOff>16859</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6921500" y="9345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7986</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705111" y="9437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14206</xdr:rowOff>
    </xdr:from>
    <xdr:to>
      <xdr:col>54</xdr:col>
      <xdr:colOff>189865</xdr:colOff>
      <xdr:row>79</xdr:row>
      <xdr:rowOff>2845</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2187156"/>
          <a:ext cx="1270" cy="1360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6672</xdr:rowOff>
    </xdr:from>
    <xdr:ext cx="469744"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551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2845</xdr:rowOff>
    </xdr:from>
    <xdr:to>
      <xdr:col>55</xdr:col>
      <xdr:colOff>88900</xdr:colOff>
      <xdr:row>79</xdr:row>
      <xdr:rowOff>2845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547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132333</xdr:rowOff>
    </xdr:from>
    <xdr:ext cx="599010"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1962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183,969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14206</xdr:rowOff>
    </xdr:from>
    <xdr:to>
      <xdr:col>55</xdr:col>
      <xdr:colOff>88900</xdr:colOff>
      <xdr:row>71</xdr:row>
      <xdr:rowOff>14206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2187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34880</xdr:rowOff>
    </xdr:from>
    <xdr:to>
      <xdr:col>55</xdr:col>
      <xdr:colOff>0</xdr:colOff>
      <xdr:row>77</xdr:row>
      <xdr:rowOff>89080</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9639300" y="13236530"/>
          <a:ext cx="838200" cy="54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86521</xdr:rowOff>
    </xdr:from>
    <xdr:ext cx="534377"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3288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108094</xdr:rowOff>
    </xdr:from>
    <xdr:to>
      <xdr:col>55</xdr:col>
      <xdr:colOff>50800</xdr:colOff>
      <xdr:row>78</xdr:row>
      <xdr:rowOff>38244</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330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34880</xdr:rowOff>
    </xdr:from>
    <xdr:to>
      <xdr:col>50</xdr:col>
      <xdr:colOff>114300</xdr:colOff>
      <xdr:row>77</xdr:row>
      <xdr:rowOff>71265</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8750300" y="13236530"/>
          <a:ext cx="889000" cy="36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67991</xdr:rowOff>
    </xdr:from>
    <xdr:to>
      <xdr:col>50</xdr:col>
      <xdr:colOff>165100</xdr:colOff>
      <xdr:row>77</xdr:row>
      <xdr:rowOff>169591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3269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160718</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372111" y="13362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14474</xdr:rowOff>
    </xdr:from>
    <xdr:to>
      <xdr:col>45</xdr:col>
      <xdr:colOff>177800</xdr:colOff>
      <xdr:row>77</xdr:row>
      <xdr:rowOff>71265</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7861300" y="13216124"/>
          <a:ext cx="889000" cy="56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155491</xdr:rowOff>
    </xdr:from>
    <xdr:to>
      <xdr:col>46</xdr:col>
      <xdr:colOff>38100</xdr:colOff>
      <xdr:row>78</xdr:row>
      <xdr:rowOff>85641</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3357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76768</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483111" y="13449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97958</xdr:rowOff>
    </xdr:from>
    <xdr:to>
      <xdr:col>41</xdr:col>
      <xdr:colOff>50800</xdr:colOff>
      <xdr:row>77</xdr:row>
      <xdr:rowOff>14474</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a:off x="6972300" y="13128158"/>
          <a:ext cx="889000" cy="87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110030</xdr:rowOff>
    </xdr:from>
    <xdr:to>
      <xdr:col>41</xdr:col>
      <xdr:colOff>101600</xdr:colOff>
      <xdr:row>78</xdr:row>
      <xdr:rowOff>40180</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331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31307</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594111" y="13404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12517</xdr:rowOff>
    </xdr:from>
    <xdr:to>
      <xdr:col>36</xdr:col>
      <xdr:colOff>165100</xdr:colOff>
      <xdr:row>78</xdr:row>
      <xdr:rowOff>114117</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338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105244</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05111" y="13478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38280</xdr:rowOff>
    </xdr:from>
    <xdr:to>
      <xdr:col>55</xdr:col>
      <xdr:colOff>50800</xdr:colOff>
      <xdr:row>77</xdr:row>
      <xdr:rowOff>139880</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323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61157</xdr:rowOff>
    </xdr:from>
    <xdr:ext cx="534377"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309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155530</xdr:rowOff>
    </xdr:from>
    <xdr:to>
      <xdr:col>50</xdr:col>
      <xdr:colOff>165100</xdr:colOff>
      <xdr:row>77</xdr:row>
      <xdr:rowOff>85680</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31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102206</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372111" y="12960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20465</xdr:rowOff>
    </xdr:from>
    <xdr:to>
      <xdr:col>46</xdr:col>
      <xdr:colOff>38100</xdr:colOff>
      <xdr:row>77</xdr:row>
      <xdr:rowOff>122065</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3222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138592</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483111" y="12997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135124</xdr:rowOff>
    </xdr:from>
    <xdr:to>
      <xdr:col>41</xdr:col>
      <xdr:colOff>101600</xdr:colOff>
      <xdr:row>77</xdr:row>
      <xdr:rowOff>65274</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316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81800</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594111" y="12940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47158</xdr:rowOff>
    </xdr:from>
    <xdr:to>
      <xdr:col>36</xdr:col>
      <xdr:colOff>165100</xdr:colOff>
      <xdr:row>76</xdr:row>
      <xdr:rowOff>148758</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307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165285</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05111" y="12852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a:extLst>
            <a:ext uri="{FF2B5EF4-FFF2-40B4-BE49-F238E27FC236}">
              <a16:creationId xmlns:a16="http://schemas.microsoft.com/office/drawing/2014/main" id="{00000000-0008-0000-07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53257</xdr:rowOff>
    </xdr:from>
    <xdr:to>
      <xdr:col>54</xdr:col>
      <xdr:colOff>189865</xdr:colOff>
      <xdr:row>100</xdr:row>
      <xdr:rowOff>4206</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10475595" y="15655207"/>
          <a:ext cx="1270" cy="1493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100</xdr:row>
      <xdr:rowOff>8033</xdr:rowOff>
    </xdr:from>
    <xdr:ext cx="534377" cy="259045"/>
    <xdr:sp macro="" textlink="">
      <xdr:nvSpPr>
        <xdr:cNvPr id="463" name="土木費最小値テキスト">
          <a:extLst>
            <a:ext uri="{FF2B5EF4-FFF2-40B4-BE49-F238E27FC236}">
              <a16:creationId xmlns:a16="http://schemas.microsoft.com/office/drawing/2014/main" id="{00000000-0008-0000-0700-0000CF010000}"/>
            </a:ext>
          </a:extLst>
        </xdr:cNvPr>
        <xdr:cNvSpPr txBox="1"/>
      </xdr:nvSpPr>
      <xdr:spPr>
        <a:xfrm>
          <a:off x="10528300" y="17153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4206</xdr:rowOff>
    </xdr:from>
    <xdr:to>
      <xdr:col>55</xdr:col>
      <xdr:colOff>88900</xdr:colOff>
      <xdr:row>100</xdr:row>
      <xdr:rowOff>4206</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7149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171384</xdr:rowOff>
    </xdr:from>
    <xdr:ext cx="599010" cy="259045"/>
    <xdr:sp macro="" textlink="">
      <xdr:nvSpPr>
        <xdr:cNvPr id="465" name="土木費最大値テキスト">
          <a:extLst>
            <a:ext uri="{FF2B5EF4-FFF2-40B4-BE49-F238E27FC236}">
              <a16:creationId xmlns:a16="http://schemas.microsoft.com/office/drawing/2014/main" id="{00000000-0008-0000-0700-0000D1010000}"/>
            </a:ext>
          </a:extLst>
        </xdr:cNvPr>
        <xdr:cNvSpPr txBox="1"/>
      </xdr:nvSpPr>
      <xdr:spPr>
        <a:xfrm>
          <a:off x="10528300" y="15430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126,794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53257</xdr:rowOff>
    </xdr:from>
    <xdr:to>
      <xdr:col>55</xdr:col>
      <xdr:colOff>88900</xdr:colOff>
      <xdr:row>91</xdr:row>
      <xdr:rowOff>53257</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5655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9561</xdr:rowOff>
    </xdr:from>
    <xdr:to>
      <xdr:col>55</xdr:col>
      <xdr:colOff>0</xdr:colOff>
      <xdr:row>95</xdr:row>
      <xdr:rowOff>139080</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9639300" y="16297311"/>
          <a:ext cx="838200" cy="129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163405</xdr:rowOff>
    </xdr:from>
    <xdr:ext cx="534377" cy="259045"/>
    <xdr:sp macro="" textlink="">
      <xdr:nvSpPr>
        <xdr:cNvPr id="468" name="土木費平均値テキスト">
          <a:extLst>
            <a:ext uri="{FF2B5EF4-FFF2-40B4-BE49-F238E27FC236}">
              <a16:creationId xmlns:a16="http://schemas.microsoft.com/office/drawing/2014/main" id="{00000000-0008-0000-0700-0000D4010000}"/>
            </a:ext>
          </a:extLst>
        </xdr:cNvPr>
        <xdr:cNvSpPr txBox="1"/>
      </xdr:nvSpPr>
      <xdr:spPr>
        <a:xfrm>
          <a:off x="10528300" y="166226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13528</xdr:rowOff>
    </xdr:from>
    <xdr:to>
      <xdr:col>55</xdr:col>
      <xdr:colOff>50800</xdr:colOff>
      <xdr:row>97</xdr:row>
      <xdr:rowOff>115128</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10426700" y="16644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9561</xdr:rowOff>
    </xdr:from>
    <xdr:to>
      <xdr:col>50</xdr:col>
      <xdr:colOff>114300</xdr:colOff>
      <xdr:row>96</xdr:row>
      <xdr:rowOff>102634</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8750300" y="16297311"/>
          <a:ext cx="889000" cy="264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3697</xdr:rowOff>
    </xdr:from>
    <xdr:to>
      <xdr:col>50</xdr:col>
      <xdr:colOff>165100</xdr:colOff>
      <xdr:row>97</xdr:row>
      <xdr:rowOff>105297</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9588500" y="16634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96424</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372111" y="16727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102634</xdr:rowOff>
    </xdr:from>
    <xdr:to>
      <xdr:col>45</xdr:col>
      <xdr:colOff>177800</xdr:colOff>
      <xdr:row>97</xdr:row>
      <xdr:rowOff>14329</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7861300" y="16561834"/>
          <a:ext cx="889000" cy="83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55883</xdr:rowOff>
    </xdr:from>
    <xdr:to>
      <xdr:col>46</xdr:col>
      <xdr:colOff>38100</xdr:colOff>
      <xdr:row>97</xdr:row>
      <xdr:rowOff>157483</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8699500" y="1668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148610</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677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102944</xdr:rowOff>
    </xdr:from>
    <xdr:to>
      <xdr:col>41</xdr:col>
      <xdr:colOff>50800</xdr:colOff>
      <xdr:row>97</xdr:row>
      <xdr:rowOff>14329</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a:off x="6972300" y="16562144"/>
          <a:ext cx="889000" cy="82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74417</xdr:rowOff>
    </xdr:from>
    <xdr:to>
      <xdr:col>41</xdr:col>
      <xdr:colOff>101600</xdr:colOff>
      <xdr:row>95</xdr:row>
      <xdr:rowOff>4567</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7810500" y="1619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21094</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594111" y="15965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50577</xdr:rowOff>
    </xdr:from>
    <xdr:to>
      <xdr:col>36</xdr:col>
      <xdr:colOff>165100</xdr:colOff>
      <xdr:row>95</xdr:row>
      <xdr:rowOff>152177</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6921500" y="1633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168704</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05111" y="16113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88280</xdr:rowOff>
    </xdr:from>
    <xdr:to>
      <xdr:col>55</xdr:col>
      <xdr:colOff>50800</xdr:colOff>
      <xdr:row>96</xdr:row>
      <xdr:rowOff>18430</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10426700" y="1637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111157</xdr:rowOff>
    </xdr:from>
    <xdr:ext cx="534377" cy="259045"/>
    <xdr:sp macro="" textlink="">
      <xdr:nvSpPr>
        <xdr:cNvPr id="487" name="土木費該当値テキスト">
          <a:extLst>
            <a:ext uri="{FF2B5EF4-FFF2-40B4-BE49-F238E27FC236}">
              <a16:creationId xmlns:a16="http://schemas.microsoft.com/office/drawing/2014/main" id="{00000000-0008-0000-0700-0000E7010000}"/>
            </a:ext>
          </a:extLst>
        </xdr:cNvPr>
        <xdr:cNvSpPr txBox="1"/>
      </xdr:nvSpPr>
      <xdr:spPr>
        <a:xfrm>
          <a:off x="10528300" y="16227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130211</xdr:rowOff>
    </xdr:from>
    <xdr:to>
      <xdr:col>50</xdr:col>
      <xdr:colOff>165100</xdr:colOff>
      <xdr:row>95</xdr:row>
      <xdr:rowOff>60361</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9588500" y="16246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76888</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9372111" y="16021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51834</xdr:rowOff>
    </xdr:from>
    <xdr:to>
      <xdr:col>46</xdr:col>
      <xdr:colOff>38100</xdr:colOff>
      <xdr:row>96</xdr:row>
      <xdr:rowOff>153434</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8699500" y="16511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169961</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8483111" y="16286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134979</xdr:rowOff>
    </xdr:from>
    <xdr:to>
      <xdr:col>41</xdr:col>
      <xdr:colOff>101600</xdr:colOff>
      <xdr:row>97</xdr:row>
      <xdr:rowOff>65129</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7810500" y="16594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56256</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7594111" y="16686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52144</xdr:rowOff>
    </xdr:from>
    <xdr:to>
      <xdr:col>36</xdr:col>
      <xdr:colOff>165100</xdr:colOff>
      <xdr:row>96</xdr:row>
      <xdr:rowOff>153744</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6921500" y="1651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144871</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6705111" y="16604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a:extLst>
            <a:ext uri="{FF2B5EF4-FFF2-40B4-BE49-F238E27FC236}">
              <a16:creationId xmlns:a16="http://schemas.microsoft.com/office/drawing/2014/main" id="{00000000-0008-0000-07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139281</xdr:rowOff>
    </xdr:from>
    <xdr:to>
      <xdr:col>85</xdr:col>
      <xdr:colOff>126364</xdr:colOff>
      <xdr:row>37</xdr:row>
      <xdr:rowOff>144425</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6317595" y="5282781"/>
          <a:ext cx="1269" cy="1205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148252</xdr:rowOff>
    </xdr:from>
    <xdr:ext cx="534377" cy="259045"/>
    <xdr:sp macro="" textlink="">
      <xdr:nvSpPr>
        <xdr:cNvPr id="521" name="消防費最小値テキスト">
          <a:extLst>
            <a:ext uri="{FF2B5EF4-FFF2-40B4-BE49-F238E27FC236}">
              <a16:creationId xmlns:a16="http://schemas.microsoft.com/office/drawing/2014/main" id="{00000000-0008-0000-0700-000009020000}"/>
            </a:ext>
          </a:extLst>
        </xdr:cNvPr>
        <xdr:cNvSpPr txBox="1"/>
      </xdr:nvSpPr>
      <xdr:spPr>
        <a:xfrm>
          <a:off x="16370300" y="649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144425</xdr:rowOff>
    </xdr:from>
    <xdr:to>
      <xdr:col>86</xdr:col>
      <xdr:colOff>25400</xdr:colOff>
      <xdr:row>37</xdr:row>
      <xdr:rowOff>144425</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6488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85958</xdr:rowOff>
    </xdr:from>
    <xdr:ext cx="534377" cy="259045"/>
    <xdr:sp macro="" textlink="">
      <xdr:nvSpPr>
        <xdr:cNvPr id="523" name="消防費最大値テキスト">
          <a:extLst>
            <a:ext uri="{FF2B5EF4-FFF2-40B4-BE49-F238E27FC236}">
              <a16:creationId xmlns:a16="http://schemas.microsoft.com/office/drawing/2014/main" id="{00000000-0008-0000-0700-00000B020000}"/>
            </a:ext>
          </a:extLst>
        </xdr:cNvPr>
        <xdr:cNvSpPr txBox="1"/>
      </xdr:nvSpPr>
      <xdr:spPr>
        <a:xfrm>
          <a:off x="16370300" y="5058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48,011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139281</xdr:rowOff>
    </xdr:from>
    <xdr:to>
      <xdr:col>86</xdr:col>
      <xdr:colOff>25400</xdr:colOff>
      <xdr:row>30</xdr:row>
      <xdr:rowOff>139281</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5282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62738</xdr:rowOff>
    </xdr:from>
    <xdr:to>
      <xdr:col>85</xdr:col>
      <xdr:colOff>127000</xdr:colOff>
      <xdr:row>36</xdr:row>
      <xdr:rowOff>91237</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5481300" y="6234938"/>
          <a:ext cx="838200" cy="28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57789</xdr:rowOff>
    </xdr:from>
    <xdr:ext cx="534377" cy="259045"/>
    <xdr:sp macro="" textlink="">
      <xdr:nvSpPr>
        <xdr:cNvPr id="526" name="消防費平均値テキスト">
          <a:extLst>
            <a:ext uri="{FF2B5EF4-FFF2-40B4-BE49-F238E27FC236}">
              <a16:creationId xmlns:a16="http://schemas.microsoft.com/office/drawing/2014/main" id="{00000000-0008-0000-0700-00000E020000}"/>
            </a:ext>
          </a:extLst>
        </xdr:cNvPr>
        <xdr:cNvSpPr txBox="1"/>
      </xdr:nvSpPr>
      <xdr:spPr>
        <a:xfrm>
          <a:off x="16370300" y="58870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34912</xdr:rowOff>
    </xdr:from>
    <xdr:to>
      <xdr:col>85</xdr:col>
      <xdr:colOff>177800</xdr:colOff>
      <xdr:row>35</xdr:row>
      <xdr:rowOff>136512</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6268700" y="603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91237</xdr:rowOff>
    </xdr:from>
    <xdr:to>
      <xdr:col>81</xdr:col>
      <xdr:colOff>50800</xdr:colOff>
      <xdr:row>36</xdr:row>
      <xdr:rowOff>126593</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4592300" y="6263437"/>
          <a:ext cx="889000" cy="35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97168</xdr:rowOff>
    </xdr:from>
    <xdr:to>
      <xdr:col>81</xdr:col>
      <xdr:colOff>101600</xdr:colOff>
      <xdr:row>36</xdr:row>
      <xdr:rowOff>27318</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5430500" y="609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43845</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14111" y="5873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9436</xdr:rowOff>
    </xdr:from>
    <xdr:to>
      <xdr:col>76</xdr:col>
      <xdr:colOff>114300</xdr:colOff>
      <xdr:row>36</xdr:row>
      <xdr:rowOff>126593</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3703300" y="6181636"/>
          <a:ext cx="889000" cy="117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61125</xdr:rowOff>
    </xdr:from>
    <xdr:to>
      <xdr:col>76</xdr:col>
      <xdr:colOff>165100</xdr:colOff>
      <xdr:row>35</xdr:row>
      <xdr:rowOff>162725</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4541500" y="606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7802</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325111" y="5837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9436</xdr:rowOff>
    </xdr:from>
    <xdr:to>
      <xdr:col>71</xdr:col>
      <xdr:colOff>177800</xdr:colOff>
      <xdr:row>36</xdr:row>
      <xdr:rowOff>149149</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flipV="1">
          <a:off x="12814300" y="6181636"/>
          <a:ext cx="889000" cy="139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153365</xdr:rowOff>
    </xdr:from>
    <xdr:to>
      <xdr:col>72</xdr:col>
      <xdr:colOff>38100</xdr:colOff>
      <xdr:row>35</xdr:row>
      <xdr:rowOff>83515</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3652500" y="598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100042</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5757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53086</xdr:rowOff>
    </xdr:from>
    <xdr:to>
      <xdr:col>67</xdr:col>
      <xdr:colOff>101600</xdr:colOff>
      <xdr:row>35</xdr:row>
      <xdr:rowOff>154686</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2763500" y="605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171213</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582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11938</xdr:rowOff>
    </xdr:from>
    <xdr:to>
      <xdr:col>85</xdr:col>
      <xdr:colOff>177800</xdr:colOff>
      <xdr:row>36</xdr:row>
      <xdr:rowOff>113538</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6268700" y="6184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161815</xdr:rowOff>
    </xdr:from>
    <xdr:ext cx="534377" cy="259045"/>
    <xdr:sp macro="" textlink="">
      <xdr:nvSpPr>
        <xdr:cNvPr id="545" name="消防費該当値テキスト">
          <a:extLst>
            <a:ext uri="{FF2B5EF4-FFF2-40B4-BE49-F238E27FC236}">
              <a16:creationId xmlns:a16="http://schemas.microsoft.com/office/drawing/2014/main" id="{00000000-0008-0000-0700-000021020000}"/>
            </a:ext>
          </a:extLst>
        </xdr:cNvPr>
        <xdr:cNvSpPr txBox="1"/>
      </xdr:nvSpPr>
      <xdr:spPr>
        <a:xfrm>
          <a:off x="16370300" y="616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40437</xdr:rowOff>
    </xdr:from>
    <xdr:to>
      <xdr:col>81</xdr:col>
      <xdr:colOff>101600</xdr:colOff>
      <xdr:row>36</xdr:row>
      <xdr:rowOff>142037</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5430500" y="6212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133164</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5214111" y="6305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75793</xdr:rowOff>
    </xdr:from>
    <xdr:to>
      <xdr:col>76</xdr:col>
      <xdr:colOff>165100</xdr:colOff>
      <xdr:row>37</xdr:row>
      <xdr:rowOff>5943</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4541500" y="6247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168520</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4325111" y="6340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130086</xdr:rowOff>
    </xdr:from>
    <xdr:to>
      <xdr:col>72</xdr:col>
      <xdr:colOff>38100</xdr:colOff>
      <xdr:row>36</xdr:row>
      <xdr:rowOff>60236</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3652500" y="6130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51363</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3436111" y="6223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98349</xdr:rowOff>
    </xdr:from>
    <xdr:to>
      <xdr:col>67</xdr:col>
      <xdr:colOff>101600</xdr:colOff>
      <xdr:row>37</xdr:row>
      <xdr:rowOff>28499</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2763500" y="6270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19626</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547111" y="636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9" name="教育費グラフ枠">
          <a:extLst>
            <a:ext uri="{FF2B5EF4-FFF2-40B4-BE49-F238E27FC236}">
              <a16:creationId xmlns:a16="http://schemas.microsoft.com/office/drawing/2014/main" id="{00000000-0008-0000-0700-00004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155604</xdr:rowOff>
    </xdr:from>
    <xdr:to>
      <xdr:col>85</xdr:col>
      <xdr:colOff>126364</xdr:colOff>
      <xdr:row>59</xdr:row>
      <xdr:rowOff>33695</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6317595" y="8728104"/>
          <a:ext cx="1269" cy="1421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37522</xdr:rowOff>
    </xdr:from>
    <xdr:ext cx="534377" cy="259045"/>
    <xdr:sp macro="" textlink="">
      <xdr:nvSpPr>
        <xdr:cNvPr id="581" name="教育費最小値テキスト">
          <a:extLst>
            <a:ext uri="{FF2B5EF4-FFF2-40B4-BE49-F238E27FC236}">
              <a16:creationId xmlns:a16="http://schemas.microsoft.com/office/drawing/2014/main" id="{00000000-0008-0000-0700-000045020000}"/>
            </a:ext>
          </a:extLst>
        </xdr:cNvPr>
        <xdr:cNvSpPr txBox="1"/>
      </xdr:nvSpPr>
      <xdr:spPr>
        <a:xfrm>
          <a:off x="16370300" y="1015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33695</xdr:rowOff>
    </xdr:from>
    <xdr:to>
      <xdr:col>86</xdr:col>
      <xdr:colOff>25400</xdr:colOff>
      <xdr:row>59</xdr:row>
      <xdr:rowOff>33695</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6230600" y="10149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102281</xdr:rowOff>
    </xdr:from>
    <xdr:ext cx="599010" cy="259045"/>
    <xdr:sp macro="" textlink="">
      <xdr:nvSpPr>
        <xdr:cNvPr id="583" name="教育費最大値テキスト">
          <a:extLst>
            <a:ext uri="{FF2B5EF4-FFF2-40B4-BE49-F238E27FC236}">
              <a16:creationId xmlns:a16="http://schemas.microsoft.com/office/drawing/2014/main" id="{00000000-0008-0000-0700-000047020000}"/>
            </a:ext>
          </a:extLst>
        </xdr:cNvPr>
        <xdr:cNvSpPr txBox="1"/>
      </xdr:nvSpPr>
      <xdr:spPr>
        <a:xfrm>
          <a:off x="16370300" y="8503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131,026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155604</xdr:rowOff>
    </xdr:from>
    <xdr:to>
      <xdr:col>86</xdr:col>
      <xdr:colOff>25400</xdr:colOff>
      <xdr:row>50</xdr:row>
      <xdr:rowOff>155604</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6230600" y="8728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102781</xdr:rowOff>
    </xdr:from>
    <xdr:to>
      <xdr:col>85</xdr:col>
      <xdr:colOff>127000</xdr:colOff>
      <xdr:row>57</xdr:row>
      <xdr:rowOff>160829</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5481300" y="9875431"/>
          <a:ext cx="838200" cy="58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62547</xdr:rowOff>
    </xdr:from>
    <xdr:ext cx="534377" cy="259045"/>
    <xdr:sp macro="" textlink="">
      <xdr:nvSpPr>
        <xdr:cNvPr id="586" name="教育費平均値テキスト">
          <a:extLst>
            <a:ext uri="{FF2B5EF4-FFF2-40B4-BE49-F238E27FC236}">
              <a16:creationId xmlns:a16="http://schemas.microsoft.com/office/drawing/2014/main" id="{00000000-0008-0000-0700-00004A020000}"/>
            </a:ext>
          </a:extLst>
        </xdr:cNvPr>
        <xdr:cNvSpPr txBox="1"/>
      </xdr:nvSpPr>
      <xdr:spPr>
        <a:xfrm>
          <a:off x="16370300" y="94922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39670</xdr:rowOff>
    </xdr:from>
    <xdr:to>
      <xdr:col>85</xdr:col>
      <xdr:colOff>177800</xdr:colOff>
      <xdr:row>56</xdr:row>
      <xdr:rowOff>141270</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6268700" y="9640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147391</xdr:rowOff>
    </xdr:from>
    <xdr:to>
      <xdr:col>81</xdr:col>
      <xdr:colOff>50800</xdr:colOff>
      <xdr:row>57</xdr:row>
      <xdr:rowOff>160829</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4592300" y="9920041"/>
          <a:ext cx="889000" cy="13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81389</xdr:rowOff>
    </xdr:from>
    <xdr:to>
      <xdr:col>81</xdr:col>
      <xdr:colOff>101600</xdr:colOff>
      <xdr:row>56</xdr:row>
      <xdr:rowOff>11539</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5430500" y="9511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28066</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14111" y="9286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147391</xdr:rowOff>
    </xdr:from>
    <xdr:to>
      <xdr:col>76</xdr:col>
      <xdr:colOff>114300</xdr:colOff>
      <xdr:row>57</xdr:row>
      <xdr:rowOff>147717</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flipV="1">
          <a:off x="13703300" y="9920041"/>
          <a:ext cx="8890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131550</xdr:rowOff>
    </xdr:from>
    <xdr:to>
      <xdr:col>76</xdr:col>
      <xdr:colOff>165100</xdr:colOff>
      <xdr:row>57</xdr:row>
      <xdr:rowOff>61700</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4541500" y="973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78227</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325111" y="9507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147717</xdr:rowOff>
    </xdr:from>
    <xdr:to>
      <xdr:col>71</xdr:col>
      <xdr:colOff>177800</xdr:colOff>
      <xdr:row>58</xdr:row>
      <xdr:rowOff>155767</xdr:rowOff>
    </xdr:to>
    <xdr:cxnSp macro="">
      <xdr:nvCxnSpPr>
        <xdr:cNvPr id="594" name="直線コネクタ 593">
          <a:extLst>
            <a:ext uri="{FF2B5EF4-FFF2-40B4-BE49-F238E27FC236}">
              <a16:creationId xmlns:a16="http://schemas.microsoft.com/office/drawing/2014/main" id="{00000000-0008-0000-0700-000052020000}"/>
            </a:ext>
          </a:extLst>
        </xdr:cNvPr>
        <xdr:cNvCxnSpPr/>
      </xdr:nvCxnSpPr>
      <xdr:spPr>
        <a:xfrm flipV="1">
          <a:off x="12814300" y="9920367"/>
          <a:ext cx="889000" cy="179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44552</xdr:rowOff>
    </xdr:from>
    <xdr:to>
      <xdr:col>72</xdr:col>
      <xdr:colOff>38100</xdr:colOff>
      <xdr:row>56</xdr:row>
      <xdr:rowOff>146152</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3652500" y="9645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162679</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6111" y="942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137723</xdr:rowOff>
    </xdr:from>
    <xdr:to>
      <xdr:col>67</xdr:col>
      <xdr:colOff>101600</xdr:colOff>
      <xdr:row>56</xdr:row>
      <xdr:rowOff>67873</xdr:rowOff>
    </xdr:to>
    <xdr:sp macro="" textlink="">
      <xdr:nvSpPr>
        <xdr:cNvPr id="597" name="フローチャート: 判断 596">
          <a:extLst>
            <a:ext uri="{FF2B5EF4-FFF2-40B4-BE49-F238E27FC236}">
              <a16:creationId xmlns:a16="http://schemas.microsoft.com/office/drawing/2014/main" id="{00000000-0008-0000-0700-000055020000}"/>
            </a:ext>
          </a:extLst>
        </xdr:cNvPr>
        <xdr:cNvSpPr/>
      </xdr:nvSpPr>
      <xdr:spPr>
        <a:xfrm>
          <a:off x="12763500" y="956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84400</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9342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51981</xdr:rowOff>
    </xdr:from>
    <xdr:to>
      <xdr:col>85</xdr:col>
      <xdr:colOff>177800</xdr:colOff>
      <xdr:row>57</xdr:row>
      <xdr:rowOff>153581</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6268700" y="9824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30408</xdr:rowOff>
    </xdr:from>
    <xdr:ext cx="534377" cy="259045"/>
    <xdr:sp macro="" textlink="">
      <xdr:nvSpPr>
        <xdr:cNvPr id="605" name="教育費該当値テキスト">
          <a:extLst>
            <a:ext uri="{FF2B5EF4-FFF2-40B4-BE49-F238E27FC236}">
              <a16:creationId xmlns:a16="http://schemas.microsoft.com/office/drawing/2014/main" id="{00000000-0008-0000-0700-00005D020000}"/>
            </a:ext>
          </a:extLst>
        </xdr:cNvPr>
        <xdr:cNvSpPr txBox="1"/>
      </xdr:nvSpPr>
      <xdr:spPr>
        <a:xfrm>
          <a:off x="16370300" y="9803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110029</xdr:rowOff>
    </xdr:from>
    <xdr:to>
      <xdr:col>81</xdr:col>
      <xdr:colOff>101600</xdr:colOff>
      <xdr:row>58</xdr:row>
      <xdr:rowOff>40179</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5430500" y="9882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31306</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5214111" y="9975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96591</xdr:rowOff>
    </xdr:from>
    <xdr:to>
      <xdr:col>76</xdr:col>
      <xdr:colOff>165100</xdr:colOff>
      <xdr:row>58</xdr:row>
      <xdr:rowOff>26741</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4541500" y="9869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17868</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4325111" y="996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96917</xdr:rowOff>
    </xdr:from>
    <xdr:to>
      <xdr:col>72</xdr:col>
      <xdr:colOff>38100</xdr:colOff>
      <xdr:row>58</xdr:row>
      <xdr:rowOff>27067</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3652500" y="9869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18194</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3436111" y="996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104967</xdr:rowOff>
    </xdr:from>
    <xdr:to>
      <xdr:col>67</xdr:col>
      <xdr:colOff>101600</xdr:colOff>
      <xdr:row>59</xdr:row>
      <xdr:rowOff>35117</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2763500" y="10049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26244</xdr:rowOff>
    </xdr:from>
    <xdr:ext cx="534377"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547111" y="10141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49460</xdr:rowOff>
    </xdr:from>
    <xdr:to>
      <xdr:col>85</xdr:col>
      <xdr:colOff>126364</xdr:colOff>
      <xdr:row>78</xdr:row>
      <xdr:rowOff>25400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222410"/>
          <a:ext cx="1269" cy="1176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167587</xdr:rowOff>
    </xdr:from>
    <xdr:ext cx="534377"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199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49460</xdr:rowOff>
    </xdr:from>
    <xdr:to>
      <xdr:col>86</xdr:col>
      <xdr:colOff>25400</xdr:colOff>
      <xdr:row>71</xdr:row>
      <xdr:rowOff>49460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222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54832</xdr:rowOff>
    </xdr:from>
    <xdr:to>
      <xdr:col>85</xdr:col>
      <xdr:colOff>127000</xdr:colOff>
      <xdr:row>77</xdr:row>
      <xdr:rowOff>39402</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5481300" y="12742132"/>
          <a:ext cx="838200" cy="498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137507</xdr:rowOff>
    </xdr:from>
    <xdr:ext cx="469744"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2996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159080</xdr:rowOff>
    </xdr:from>
    <xdr:to>
      <xdr:col>85</xdr:col>
      <xdr:colOff>177800</xdr:colOff>
      <xdr:row>76</xdr:row>
      <xdr:rowOff>89230</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0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2369</xdr:rowOff>
    </xdr:from>
    <xdr:to>
      <xdr:col>81</xdr:col>
      <xdr:colOff>50800</xdr:colOff>
      <xdr:row>77</xdr:row>
      <xdr:rowOff>39402</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4592300" y="13204019"/>
          <a:ext cx="889000" cy="37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27406</xdr:rowOff>
    </xdr:from>
    <xdr:to>
      <xdr:col>81</xdr:col>
      <xdr:colOff>101600</xdr:colOff>
      <xdr:row>76</xdr:row>
      <xdr:rowOff>129006</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05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74</xdr:row>
      <xdr:rowOff>145534</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46428" y="12832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149930</xdr:rowOff>
    </xdr:from>
    <xdr:to>
      <xdr:col>76</xdr:col>
      <xdr:colOff>114300</xdr:colOff>
      <xdr:row>77</xdr:row>
      <xdr:rowOff>2369</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3703300" y="13008680"/>
          <a:ext cx="889000" cy="19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20262</xdr:rowOff>
    </xdr:from>
    <xdr:to>
      <xdr:col>76</xdr:col>
      <xdr:colOff>165100</xdr:colOff>
      <xdr:row>76</xdr:row>
      <xdr:rowOff>121862</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305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74</xdr:row>
      <xdr:rowOff>138390</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57428" y="12825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149930</xdr:rowOff>
    </xdr:from>
    <xdr:to>
      <xdr:col>71</xdr:col>
      <xdr:colOff>177800</xdr:colOff>
      <xdr:row>77</xdr:row>
      <xdr:rowOff>157074</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flipV="1">
          <a:off x="12814300" y="13008680"/>
          <a:ext cx="889000" cy="350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71</xdr:row>
      <xdr:rowOff>57239</xdr:rowOff>
    </xdr:from>
    <xdr:to>
      <xdr:col>72</xdr:col>
      <xdr:colOff>38100</xdr:colOff>
      <xdr:row>71</xdr:row>
      <xdr:rowOff>158839</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223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3916</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36111" y="12005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74499</xdr:rowOff>
    </xdr:from>
    <xdr:to>
      <xdr:col>67</xdr:col>
      <xdr:colOff>101600</xdr:colOff>
      <xdr:row>73</xdr:row>
      <xdr:rowOff>4649</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241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21176</xdr:rowOff>
    </xdr:from>
    <xdr:ext cx="534377"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47111" y="1219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4032</xdr:rowOff>
    </xdr:from>
    <xdr:to>
      <xdr:col>85</xdr:col>
      <xdr:colOff>177800</xdr:colOff>
      <xdr:row>74</xdr:row>
      <xdr:rowOff>105632</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2691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26909</xdr:rowOff>
    </xdr:from>
    <xdr:ext cx="534377"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2542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160052</xdr:rowOff>
    </xdr:from>
    <xdr:to>
      <xdr:col>81</xdr:col>
      <xdr:colOff>101600</xdr:colOff>
      <xdr:row>77</xdr:row>
      <xdr:rowOff>90202</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3190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81329</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246428" y="13282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123019</xdr:rowOff>
    </xdr:from>
    <xdr:to>
      <xdr:col>76</xdr:col>
      <xdr:colOff>165100</xdr:colOff>
      <xdr:row>77</xdr:row>
      <xdr:rowOff>53169</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3153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44296</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357428" y="13245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99130</xdr:rowOff>
    </xdr:from>
    <xdr:to>
      <xdr:col>72</xdr:col>
      <xdr:colOff>38100</xdr:colOff>
      <xdr:row>76</xdr:row>
      <xdr:rowOff>29279</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295788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20407</xdr:rowOff>
    </xdr:from>
    <xdr:ext cx="469744"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468428" y="13050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106274</xdr:rowOff>
    </xdr:from>
    <xdr:to>
      <xdr:col>67</xdr:col>
      <xdr:colOff>101600</xdr:colOff>
      <xdr:row>78</xdr:row>
      <xdr:rowOff>36424</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3307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27551</xdr:rowOff>
    </xdr:from>
    <xdr:ext cx="378565"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625017" y="134006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公債費グラフ枠">
          <a:extLst>
            <a:ext uri="{FF2B5EF4-FFF2-40B4-BE49-F238E27FC236}">
              <a16:creationId xmlns:a16="http://schemas.microsoft.com/office/drawing/2014/main" id="{00000000-0008-0000-0700-0000B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20929</xdr:rowOff>
    </xdr:from>
    <xdr:to>
      <xdr:col>85</xdr:col>
      <xdr:colOff>126364</xdr:colOff>
      <xdr:row>99</xdr:row>
      <xdr:rowOff>6883</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6317595" y="15794329"/>
          <a:ext cx="1269" cy="1186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10710</xdr:rowOff>
    </xdr:from>
    <xdr:ext cx="534377" cy="259045"/>
    <xdr:sp macro="" textlink="">
      <xdr:nvSpPr>
        <xdr:cNvPr id="692" name="公債費最小値テキスト">
          <a:extLst>
            <a:ext uri="{FF2B5EF4-FFF2-40B4-BE49-F238E27FC236}">
              <a16:creationId xmlns:a16="http://schemas.microsoft.com/office/drawing/2014/main" id="{00000000-0008-0000-0700-0000B4020000}"/>
            </a:ext>
          </a:extLst>
        </xdr:cNvPr>
        <xdr:cNvSpPr txBox="1"/>
      </xdr:nvSpPr>
      <xdr:spPr>
        <a:xfrm>
          <a:off x="16370300" y="16984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6883</xdr:rowOff>
    </xdr:from>
    <xdr:to>
      <xdr:col>86</xdr:col>
      <xdr:colOff>25400</xdr:colOff>
      <xdr:row>99</xdr:row>
      <xdr:rowOff>6883</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6980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139056</xdr:rowOff>
    </xdr:from>
    <xdr:ext cx="599010" cy="259045"/>
    <xdr:sp macro="" textlink="">
      <xdr:nvSpPr>
        <xdr:cNvPr id="694" name="公債費最大値テキスト">
          <a:extLst>
            <a:ext uri="{FF2B5EF4-FFF2-40B4-BE49-F238E27FC236}">
              <a16:creationId xmlns:a16="http://schemas.microsoft.com/office/drawing/2014/main" id="{00000000-0008-0000-0700-0000B6020000}"/>
            </a:ext>
          </a:extLst>
        </xdr:cNvPr>
        <xdr:cNvSpPr txBox="1"/>
      </xdr:nvSpPr>
      <xdr:spPr>
        <a:xfrm>
          <a:off x="16370300" y="15569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126,352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20929</xdr:rowOff>
    </xdr:from>
    <xdr:to>
      <xdr:col>86</xdr:col>
      <xdr:colOff>25400</xdr:colOff>
      <xdr:row>92</xdr:row>
      <xdr:rowOff>20929</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6230600" y="15794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104242</xdr:rowOff>
    </xdr:from>
    <xdr:to>
      <xdr:col>85</xdr:col>
      <xdr:colOff>127000</xdr:colOff>
      <xdr:row>96</xdr:row>
      <xdr:rowOff>11494</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5481300" y="16391992"/>
          <a:ext cx="838200" cy="78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131118</xdr:rowOff>
    </xdr:from>
    <xdr:ext cx="534377" cy="259045"/>
    <xdr:sp macro="" textlink="">
      <xdr:nvSpPr>
        <xdr:cNvPr id="697" name="公債費平均値テキスト">
          <a:extLst>
            <a:ext uri="{FF2B5EF4-FFF2-40B4-BE49-F238E27FC236}">
              <a16:creationId xmlns:a16="http://schemas.microsoft.com/office/drawing/2014/main" id="{00000000-0008-0000-0700-0000B9020000}"/>
            </a:ext>
          </a:extLst>
        </xdr:cNvPr>
        <xdr:cNvSpPr txBox="1"/>
      </xdr:nvSpPr>
      <xdr:spPr>
        <a:xfrm>
          <a:off x="16370300" y="164188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152691</xdr:rowOff>
    </xdr:from>
    <xdr:to>
      <xdr:col>85</xdr:col>
      <xdr:colOff>177800</xdr:colOff>
      <xdr:row>96</xdr:row>
      <xdr:rowOff>82841</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6268700" y="16440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104242</xdr:rowOff>
    </xdr:from>
    <xdr:to>
      <xdr:col>81</xdr:col>
      <xdr:colOff>50800</xdr:colOff>
      <xdr:row>95</xdr:row>
      <xdr:rowOff>122416</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4592300" y="16391992"/>
          <a:ext cx="889000" cy="1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2057</xdr:rowOff>
    </xdr:from>
    <xdr:to>
      <xdr:col>81</xdr:col>
      <xdr:colOff>101600</xdr:colOff>
      <xdr:row>96</xdr:row>
      <xdr:rowOff>103657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5430500" y="1646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94784</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14111" y="16553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122416</xdr:rowOff>
    </xdr:from>
    <xdr:to>
      <xdr:col>76</xdr:col>
      <xdr:colOff>114300</xdr:colOff>
      <xdr:row>95</xdr:row>
      <xdr:rowOff>139942</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3703300" y="16410166"/>
          <a:ext cx="8890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9576</xdr:rowOff>
    </xdr:from>
    <xdr:to>
      <xdr:col>76</xdr:col>
      <xdr:colOff>165100</xdr:colOff>
      <xdr:row>96</xdr:row>
      <xdr:rowOff>111176</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4541500" y="1646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102303</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325111" y="16561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90</xdr:row>
      <xdr:rowOff>139573</xdr:rowOff>
    </xdr:from>
    <xdr:to>
      <xdr:col>71</xdr:col>
      <xdr:colOff>177800</xdr:colOff>
      <xdr:row>95</xdr:row>
      <xdr:rowOff>139942</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a:off x="12814300" y="15570073"/>
          <a:ext cx="889000" cy="85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138340</xdr:rowOff>
    </xdr:from>
    <xdr:to>
      <xdr:col>72</xdr:col>
      <xdr:colOff>38100</xdr:colOff>
      <xdr:row>96</xdr:row>
      <xdr:rowOff>68490</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3652500" y="1642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59617</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36111" y="16518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21540</xdr:rowOff>
    </xdr:from>
    <xdr:to>
      <xdr:col>67</xdr:col>
      <xdr:colOff>101600</xdr:colOff>
      <xdr:row>96</xdr:row>
      <xdr:rowOff>123140</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2763500" y="1648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114267</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47111" y="16573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132144</xdr:rowOff>
    </xdr:from>
    <xdr:to>
      <xdr:col>85</xdr:col>
      <xdr:colOff>177800</xdr:colOff>
      <xdr:row>96</xdr:row>
      <xdr:rowOff>62294</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6268700" y="16419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155021</xdr:rowOff>
    </xdr:from>
    <xdr:ext cx="534377" cy="259045"/>
    <xdr:sp macro="" textlink="">
      <xdr:nvSpPr>
        <xdr:cNvPr id="716" name="公債費該当値テキスト">
          <a:extLst>
            <a:ext uri="{FF2B5EF4-FFF2-40B4-BE49-F238E27FC236}">
              <a16:creationId xmlns:a16="http://schemas.microsoft.com/office/drawing/2014/main" id="{00000000-0008-0000-0700-0000CC020000}"/>
            </a:ext>
          </a:extLst>
        </xdr:cNvPr>
        <xdr:cNvSpPr txBox="1"/>
      </xdr:nvSpPr>
      <xdr:spPr>
        <a:xfrm>
          <a:off x="16370300" y="16271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53442</xdr:rowOff>
    </xdr:from>
    <xdr:to>
      <xdr:col>81</xdr:col>
      <xdr:colOff>101600</xdr:colOff>
      <xdr:row>95</xdr:row>
      <xdr:rowOff>155042</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5430500" y="16341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119</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5214111" y="16116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71616</xdr:rowOff>
    </xdr:from>
    <xdr:to>
      <xdr:col>76</xdr:col>
      <xdr:colOff>165100</xdr:colOff>
      <xdr:row>96</xdr:row>
      <xdr:rowOff>1766</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4541500" y="16359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18293</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4325111" y="16134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89142</xdr:rowOff>
    </xdr:from>
    <xdr:to>
      <xdr:col>72</xdr:col>
      <xdr:colOff>38100</xdr:colOff>
      <xdr:row>96</xdr:row>
      <xdr:rowOff>19292</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3652500" y="1637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35819</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3436111" y="16152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90</xdr:row>
      <xdr:rowOff>88773</xdr:rowOff>
    </xdr:from>
    <xdr:to>
      <xdr:col>67</xdr:col>
      <xdr:colOff>101600</xdr:colOff>
      <xdr:row>91</xdr:row>
      <xdr:rowOff>18923</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2763500" y="1551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89</xdr:row>
      <xdr:rowOff>35450</xdr:rowOff>
    </xdr:from>
    <xdr:ext cx="599010"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2514795" y="15294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a:extLst>
            <a:ext uri="{FF2B5EF4-FFF2-40B4-BE49-F238E27FC236}">
              <a16:creationId xmlns:a16="http://schemas.microsoft.com/office/drawing/2014/main" id="{00000000-0008-0000-07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79349</xdr:rowOff>
    </xdr:from>
    <xdr:to>
      <xdr:col>116</xdr:col>
      <xdr:colOff>62864</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flipV="1">
          <a:off x="22159595" y="5565749"/>
          <a:ext cx="1269" cy="1089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158665</xdr:rowOff>
    </xdr:from>
    <xdr:ext cx="249299" cy="259045"/>
    <xdr:sp macro="" textlink="">
      <xdr:nvSpPr>
        <xdr:cNvPr id="747" name="諸支出金最小値テキスト">
          <a:extLst>
            <a:ext uri="{FF2B5EF4-FFF2-40B4-BE49-F238E27FC236}">
              <a16:creationId xmlns:a16="http://schemas.microsoft.com/office/drawing/2014/main" id="{00000000-0008-0000-0700-0000EB020000}"/>
            </a:ext>
          </a:extLst>
        </xdr:cNvPr>
        <xdr:cNvSpPr txBox="1"/>
      </xdr:nvSpPr>
      <xdr:spPr>
        <a:xfrm>
          <a:off x="22212300" y="66737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26026</xdr:rowOff>
    </xdr:from>
    <xdr:ext cx="469744" cy="259045"/>
    <xdr:sp macro="" textlink="">
      <xdr:nvSpPr>
        <xdr:cNvPr id="749" name="諸支出金最大値テキスト">
          <a:extLst>
            <a:ext uri="{FF2B5EF4-FFF2-40B4-BE49-F238E27FC236}">
              <a16:creationId xmlns:a16="http://schemas.microsoft.com/office/drawing/2014/main" id="{00000000-0008-0000-0700-0000ED020000}"/>
            </a:ext>
          </a:extLst>
        </xdr:cNvPr>
        <xdr:cNvSpPr txBox="1"/>
      </xdr:nvSpPr>
      <xdr:spPr>
        <a:xfrm>
          <a:off x="22212300" y="5340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2,382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79349</xdr:rowOff>
    </xdr:from>
    <xdr:to>
      <xdr:col>116</xdr:col>
      <xdr:colOff>152400</xdr:colOff>
      <xdr:row>32</xdr:row>
      <xdr:rowOff>79349</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5565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76115</xdr:rowOff>
    </xdr:from>
    <xdr:ext cx="313932" cy="259045"/>
    <xdr:sp macro="" textlink="">
      <xdr:nvSpPr>
        <xdr:cNvPr id="752" name="諸支出金平均値テキスト">
          <a:extLst>
            <a:ext uri="{FF2B5EF4-FFF2-40B4-BE49-F238E27FC236}">
              <a16:creationId xmlns:a16="http://schemas.microsoft.com/office/drawing/2014/main" id="{00000000-0008-0000-0700-0000F0020000}"/>
            </a:ext>
          </a:extLst>
        </xdr:cNvPr>
        <xdr:cNvSpPr txBox="1"/>
      </xdr:nvSpPr>
      <xdr:spPr>
        <a:xfrm>
          <a:off x="22212300" y="641976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53239</xdr:rowOff>
    </xdr:from>
    <xdr:to>
      <xdr:col>116</xdr:col>
      <xdr:colOff>114300</xdr:colOff>
      <xdr:row>38</xdr:row>
      <xdr:rowOff>154839</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2110700" y="656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53696</xdr:rowOff>
    </xdr:from>
    <xdr:to>
      <xdr:col>112</xdr:col>
      <xdr:colOff>38100</xdr:colOff>
      <xdr:row>38</xdr:row>
      <xdr:rowOff>155296</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1272500" y="656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373</xdr:rowOff>
    </xdr:from>
    <xdr:ext cx="313932"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66333" y="63440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43180</xdr:rowOff>
    </xdr:from>
    <xdr:to>
      <xdr:col>107</xdr:col>
      <xdr:colOff>101600</xdr:colOff>
      <xdr:row>38</xdr:row>
      <xdr:rowOff>144780</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0383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161307</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50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72441</xdr:rowOff>
    </xdr:from>
    <xdr:to>
      <xdr:col>102</xdr:col>
      <xdr:colOff>165100</xdr:colOff>
      <xdr:row>39</xdr:row>
      <xdr:rowOff>2591</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9494500" y="658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19118</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88333" y="63627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3861</xdr:rowOff>
    </xdr:from>
    <xdr:to>
      <xdr:col>98</xdr:col>
      <xdr:colOff>38100</xdr:colOff>
      <xdr:row>37</xdr:row>
      <xdr:rowOff>105461</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8605500" y="6347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121988</xdr:rowOff>
    </xdr:from>
    <xdr:ext cx="378565"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7017" y="61227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31665</xdr:rowOff>
    </xdr:from>
    <xdr:ext cx="249299" cy="259045"/>
    <xdr:sp macro="" textlink="">
      <xdr:nvSpPr>
        <xdr:cNvPr id="771" name="諸支出金該当値テキスト">
          <a:extLst>
            <a:ext uri="{FF2B5EF4-FFF2-40B4-BE49-F238E27FC236}">
              <a16:creationId xmlns:a16="http://schemas.microsoft.com/office/drawing/2014/main" id="{00000000-0008-0000-0700-000003030000}"/>
            </a:ext>
          </a:extLst>
        </xdr:cNvPr>
        <xdr:cNvSpPr txBox="1"/>
      </xdr:nvSpPr>
      <xdr:spPr>
        <a:xfrm>
          <a:off x="22212300" y="65467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a:extLst>
            <a:ext uri="{FF2B5EF4-FFF2-40B4-BE49-F238E27FC236}">
              <a16:creationId xmlns:a16="http://schemas.microsoft.com/office/drawing/2014/main" id="{00000000-0008-0000-0700-00001C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a:extLst>
            <a:ext uri="{FF2B5EF4-FFF2-40B4-BE49-F238E27FC236}">
              <a16:creationId xmlns:a16="http://schemas.microsoft.com/office/drawing/2014/main" id="{00000000-0008-0000-0700-00001E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a:extLst>
            <a:ext uri="{FF2B5EF4-FFF2-40B4-BE49-F238E27FC236}">
              <a16:creationId xmlns:a16="http://schemas.microsoft.com/office/drawing/2014/main" id="{00000000-0008-0000-0700-000021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a:extLst>
            <a:ext uri="{FF2B5EF4-FFF2-40B4-BE49-F238E27FC236}">
              <a16:creationId xmlns:a16="http://schemas.microsoft.com/office/drawing/2014/main" id="{00000000-0008-0000-0700-000034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メイリオ" panose="020B0604030504040204" pitchFamily="50" charset="-128"/>
              <a:ea typeface="メイリオ" panose="020B0604030504040204" pitchFamily="50" charset="-128"/>
            </a:rPr>
            <a:t>総務費は</a:t>
          </a:r>
          <a:r>
            <a:rPr kumimoji="1" lang="en-US" altLang="ja-JP" sz="1000">
              <a:latin typeface="メイリオ" panose="020B0604030504040204" pitchFamily="50" charset="-128"/>
              <a:ea typeface="メイリオ" panose="020B0604030504040204" pitchFamily="50" charset="-128"/>
            </a:rPr>
            <a:t>R2</a:t>
          </a:r>
          <a:r>
            <a:rPr kumimoji="1" lang="ja-JP" altLang="en-US" sz="1000">
              <a:latin typeface="メイリオ" panose="020B0604030504040204" pitchFamily="50" charset="-128"/>
              <a:ea typeface="メイリオ" panose="020B0604030504040204" pitchFamily="50" charset="-128"/>
            </a:rPr>
            <a:t>年度に新型コロナ対策として特別定額給付金を行ったことにより増加しているが、それ以降は減少傾向となっている。</a:t>
          </a:r>
          <a:endParaRPr kumimoji="1" lang="en-US" altLang="ja-JP" sz="1000">
            <a:latin typeface="メイリオ" panose="020B0604030504040204" pitchFamily="50" charset="-128"/>
            <a:ea typeface="メイリオ" panose="020B0604030504040204" pitchFamily="50" charset="-128"/>
          </a:endParaRPr>
        </a:p>
        <a:p>
          <a:r>
            <a:rPr kumimoji="1" lang="ja-JP" altLang="en-US" sz="1000">
              <a:latin typeface="メイリオ" panose="020B0604030504040204" pitchFamily="50" charset="-128"/>
              <a:ea typeface="メイリオ" panose="020B0604030504040204" pitchFamily="50" charset="-128"/>
            </a:rPr>
            <a:t>民生費は、物価高騰対策特別支援金事業などによる社会福祉費の増加により、住民一人当たりのコストは前年度より</a:t>
          </a:r>
          <a:r>
            <a:rPr kumimoji="1" lang="en-US" altLang="ja-JP" sz="1000">
              <a:latin typeface="メイリオ" panose="020B0604030504040204" pitchFamily="50" charset="-128"/>
              <a:ea typeface="メイリオ" panose="020B0604030504040204" pitchFamily="50" charset="-128"/>
            </a:rPr>
            <a:t>15,077</a:t>
          </a:r>
          <a:r>
            <a:rPr kumimoji="1" lang="ja-JP" altLang="en-US" sz="1000">
              <a:latin typeface="メイリオ" panose="020B0604030504040204" pitchFamily="50" charset="-128"/>
              <a:ea typeface="メイリオ" panose="020B0604030504040204" pitchFamily="50" charset="-128"/>
            </a:rPr>
            <a:t>円増加している。</a:t>
          </a:r>
        </a:p>
        <a:p>
          <a:r>
            <a:rPr kumimoji="1" lang="ja-JP" altLang="en-US" sz="1000">
              <a:latin typeface="メイリオ" panose="020B0604030504040204" pitchFamily="50" charset="-128"/>
              <a:ea typeface="メイリオ" panose="020B0604030504040204" pitchFamily="50" charset="-128"/>
            </a:rPr>
            <a:t>商工費は、真玉海岸観光交流拠点施設整備事業費などの減により、住民一人当たりのコストは前年度より</a:t>
          </a:r>
          <a:r>
            <a:rPr kumimoji="1" lang="en-US" altLang="ja-JP" sz="1000">
              <a:latin typeface="メイリオ" panose="020B0604030504040204" pitchFamily="50" charset="-128"/>
              <a:ea typeface="メイリオ" panose="020B0604030504040204" pitchFamily="50" charset="-128"/>
            </a:rPr>
            <a:t>7,113</a:t>
          </a:r>
          <a:r>
            <a:rPr kumimoji="1" lang="ja-JP" altLang="en-US" sz="1000">
              <a:latin typeface="メイリオ" panose="020B0604030504040204" pitchFamily="50" charset="-128"/>
              <a:ea typeface="メイリオ" panose="020B0604030504040204" pitchFamily="50" charset="-128"/>
            </a:rPr>
            <a:t>円減少している。</a:t>
          </a:r>
        </a:p>
        <a:p>
          <a:r>
            <a:rPr kumimoji="1" lang="ja-JP" altLang="en-US" sz="1000">
              <a:latin typeface="メイリオ" panose="020B0604030504040204" pitchFamily="50" charset="-128"/>
              <a:ea typeface="メイリオ" panose="020B0604030504040204" pitchFamily="50" charset="-128"/>
            </a:rPr>
            <a:t>土木費は、都市構造再編集中支援事業費や過疎（道路）対策事業費、交通安全対策事業費（通学路緊急対策分）などの減少により、住民一人当たりのコストは前年度より</a:t>
          </a:r>
          <a:r>
            <a:rPr kumimoji="1" lang="en-US" altLang="ja-JP" sz="1000">
              <a:latin typeface="メイリオ" panose="020B0604030504040204" pitchFamily="50" charset="-128"/>
              <a:ea typeface="メイリオ" panose="020B0604030504040204" pitchFamily="50" charset="-128"/>
            </a:rPr>
            <a:t>7,932</a:t>
          </a:r>
          <a:r>
            <a:rPr kumimoji="1" lang="ja-JP" altLang="en-US" sz="1000">
              <a:latin typeface="メイリオ" panose="020B0604030504040204" pitchFamily="50" charset="-128"/>
              <a:ea typeface="メイリオ" panose="020B0604030504040204" pitchFamily="50" charset="-128"/>
            </a:rPr>
            <a:t>円減少している。</a:t>
          </a:r>
          <a:endParaRPr kumimoji="1" lang="en-US" altLang="ja-JP" sz="1000">
            <a:latin typeface="メイリオ" panose="020B0604030504040204" pitchFamily="50" charset="-128"/>
            <a:ea typeface="メイリオ" panose="020B0604030504040204" pitchFamily="50" charset="-128"/>
          </a:endParaRPr>
        </a:p>
        <a:p>
          <a:r>
            <a:rPr kumimoji="1" lang="ja-JP" altLang="en-US" sz="1000">
              <a:latin typeface="メイリオ" panose="020B0604030504040204" pitchFamily="50" charset="-128"/>
              <a:ea typeface="メイリオ" panose="020B0604030504040204" pitchFamily="50" charset="-128"/>
            </a:rPr>
            <a:t>災害復旧事業費は、令和５年梅雨前線豪雨による被害が大きかったため、</a:t>
          </a:r>
          <a:r>
            <a:rPr kumimoji="1" lang="ja-JP" altLang="ja-JP" sz="1000">
              <a:solidFill>
                <a:schemeClr val="dk1"/>
              </a:solidFill>
              <a:effectLst/>
              <a:latin typeface="メイリオ" panose="020B0604030504040204" pitchFamily="50" charset="-128"/>
              <a:ea typeface="メイリオ" panose="020B0604030504040204" pitchFamily="50" charset="-128"/>
              <a:cs typeface="+mn-cs"/>
            </a:rPr>
            <a:t>住民一人当たりのコストは前年度より</a:t>
          </a:r>
          <a:r>
            <a:rPr kumimoji="1" lang="en-US" altLang="ja-JP" sz="1000">
              <a:solidFill>
                <a:schemeClr val="dk1"/>
              </a:solidFill>
              <a:effectLst/>
              <a:latin typeface="メイリオ" panose="020B0604030504040204" pitchFamily="50" charset="-128"/>
              <a:ea typeface="メイリオ" panose="020B0604030504040204" pitchFamily="50" charset="-128"/>
              <a:cs typeface="+mn-cs"/>
            </a:rPr>
            <a:t>8,730</a:t>
          </a:r>
          <a:r>
            <a:rPr kumimoji="1" lang="ja-JP" altLang="en-US" sz="1000">
              <a:solidFill>
                <a:schemeClr val="dk1"/>
              </a:solidFill>
              <a:effectLst/>
              <a:latin typeface="メイリオ" panose="020B0604030504040204" pitchFamily="50" charset="-128"/>
              <a:ea typeface="メイリオ" panose="020B0604030504040204" pitchFamily="50" charset="-128"/>
              <a:cs typeface="+mn-cs"/>
            </a:rPr>
            <a:t>円</a:t>
          </a:r>
          <a:r>
            <a:rPr kumimoji="1" lang="ja-JP" altLang="ja-JP" sz="1000">
              <a:solidFill>
                <a:schemeClr val="dk1"/>
              </a:solidFill>
              <a:effectLst/>
              <a:latin typeface="メイリオ" panose="020B0604030504040204" pitchFamily="50" charset="-128"/>
              <a:ea typeface="メイリオ" panose="020B0604030504040204" pitchFamily="50" charset="-128"/>
              <a:cs typeface="+mn-cs"/>
            </a:rPr>
            <a:t>増加している。</a:t>
          </a:r>
          <a:endParaRPr lang="ja-JP" altLang="ja-JP" sz="1000">
            <a:effectLst/>
            <a:latin typeface="メイリオ" panose="020B0604030504040204" pitchFamily="50" charset="-128"/>
            <a:ea typeface="メイリオ" panose="020B060403050404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大分県豊後高田市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メイリオ" panose="020B0604030504040204" pitchFamily="50" charset="-128"/>
              <a:ea typeface="メイリオ" panose="020B0604030504040204" pitchFamily="50" charset="-128"/>
            </a:rPr>
            <a:t>　財政調整基金については、決算剰余金と基金の一括運用に伴う収益分のみ積み立てており、</a:t>
          </a:r>
          <a:r>
            <a:rPr kumimoji="1" lang="en-US" altLang="ja-JP" sz="1000">
              <a:latin typeface="メイリオ" panose="020B0604030504040204" pitchFamily="50" charset="-128"/>
              <a:ea typeface="メイリオ" panose="020B0604030504040204" pitchFamily="50" charset="-128"/>
            </a:rPr>
            <a:t>R5</a:t>
          </a:r>
          <a:r>
            <a:rPr kumimoji="1" lang="ja-JP" altLang="en-US" sz="1000">
              <a:latin typeface="メイリオ" panose="020B0604030504040204" pitchFamily="50" charset="-128"/>
              <a:ea typeface="メイリオ" panose="020B0604030504040204" pitchFamily="50" charset="-128"/>
            </a:rPr>
            <a:t>年度末現在高は</a:t>
          </a:r>
          <a:r>
            <a:rPr kumimoji="1" lang="en-US" altLang="ja-JP" sz="1000">
              <a:latin typeface="メイリオ" panose="020B0604030504040204" pitchFamily="50" charset="-128"/>
              <a:ea typeface="メイリオ" panose="020B0604030504040204" pitchFamily="50" charset="-128"/>
            </a:rPr>
            <a:t>33</a:t>
          </a:r>
          <a:r>
            <a:rPr kumimoji="1" lang="ja-JP" altLang="en-US" sz="1000">
              <a:latin typeface="メイリオ" panose="020B0604030504040204" pitchFamily="50" charset="-128"/>
              <a:ea typeface="メイリオ" panose="020B0604030504040204" pitchFamily="50" charset="-128"/>
            </a:rPr>
            <a:t>億</a:t>
          </a:r>
          <a:r>
            <a:rPr kumimoji="1" lang="en-US" altLang="ja-JP" sz="1000">
              <a:latin typeface="メイリオ" panose="020B0604030504040204" pitchFamily="50" charset="-128"/>
              <a:ea typeface="メイリオ" panose="020B0604030504040204" pitchFamily="50" charset="-128"/>
            </a:rPr>
            <a:t>5,836</a:t>
          </a:r>
          <a:r>
            <a:rPr kumimoji="1" lang="ja-JP" altLang="en-US" sz="1000">
              <a:latin typeface="メイリオ" panose="020B0604030504040204" pitchFamily="50" charset="-128"/>
              <a:ea typeface="メイリオ" panose="020B0604030504040204" pitchFamily="50" charset="-128"/>
            </a:rPr>
            <a:t>万</a:t>
          </a:r>
          <a:r>
            <a:rPr kumimoji="1" lang="en-US" altLang="ja-JP" sz="1000">
              <a:latin typeface="メイリオ" panose="020B0604030504040204" pitchFamily="50" charset="-128"/>
              <a:ea typeface="メイリオ" panose="020B0604030504040204" pitchFamily="50" charset="-128"/>
            </a:rPr>
            <a:t>3,000</a:t>
          </a:r>
          <a:r>
            <a:rPr kumimoji="1" lang="ja-JP" altLang="en-US" sz="1000">
              <a:latin typeface="メイリオ" panose="020B0604030504040204" pitchFamily="50" charset="-128"/>
              <a:ea typeface="メイリオ" panose="020B0604030504040204" pitchFamily="50" charset="-128"/>
            </a:rPr>
            <a:t>円となっている。</a:t>
          </a:r>
        </a:p>
        <a:p>
          <a:r>
            <a:rPr kumimoji="1" lang="ja-JP" altLang="en-US" sz="1000">
              <a:latin typeface="メイリオ" panose="020B0604030504040204" pitchFamily="50" charset="-128"/>
              <a:ea typeface="メイリオ" panose="020B0604030504040204" pitchFamily="50" charset="-128"/>
            </a:rPr>
            <a:t>　実質収支額は、継続的に黒字を確保しており、実質単年度収支は、普通建設事業費の減額などにより、黒字となった。</a:t>
          </a:r>
        </a:p>
        <a:p>
          <a:r>
            <a:rPr kumimoji="1" lang="ja-JP" altLang="en-US" sz="1000">
              <a:latin typeface="メイリオ" panose="020B0604030504040204" pitchFamily="50" charset="-128"/>
              <a:ea typeface="メイリオ" panose="020B0604030504040204" pitchFamily="50" charset="-128"/>
            </a:rPr>
            <a:t>　今後、広域のごみ処理施設建設などの大型事業実施による公債費の増が見込まれる一方で、地方交付税等の一般財源増額は見込めないことから、財政調整基金等の取り崩しも視野に入れつつ、適正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大分県豊後高田市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メイリオ" panose="020B0604030504040204" pitchFamily="50" charset="-128"/>
              <a:ea typeface="メイリオ" panose="020B0604030504040204" pitchFamily="50" charset="-128"/>
            </a:rPr>
            <a:t>すべての会計で実質黒字となっており、連結実質赤字比率はない。</a:t>
          </a:r>
        </a:p>
        <a:p>
          <a:r>
            <a:rPr kumimoji="1" lang="ja-JP" altLang="en-US" sz="1050">
              <a:latin typeface="メイリオ" panose="020B0604030504040204" pitchFamily="50" charset="-128"/>
              <a:ea typeface="メイリオ" panose="020B0604030504040204" pitchFamily="50" charset="-128"/>
            </a:rPr>
            <a:t>今後も一般会計のみならず特別会計の財政状況もチェックしていかなければならない。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大分県豊後高田市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メイリオ" panose="020B0604030504040204" pitchFamily="50" charset="-128"/>
              <a:ea typeface="メイリオ" panose="020B0604030504040204" pitchFamily="50" charset="-128"/>
            </a:rPr>
            <a:t>　元利償還金は、</a:t>
          </a:r>
          <a:r>
            <a:rPr kumimoji="1" lang="en-US" altLang="ja-JP" sz="1050">
              <a:latin typeface="メイリオ" panose="020B0604030504040204" pitchFamily="50" charset="-128"/>
              <a:ea typeface="メイリオ" panose="020B0604030504040204" pitchFamily="50" charset="-128"/>
            </a:rPr>
            <a:t>H29</a:t>
          </a:r>
          <a:r>
            <a:rPr kumimoji="1" lang="ja-JP" altLang="en-US" sz="1050">
              <a:latin typeface="メイリオ" panose="020B0604030504040204" pitchFamily="50" charset="-128"/>
              <a:ea typeface="メイリオ" panose="020B0604030504040204" pitchFamily="50" charset="-128"/>
            </a:rPr>
            <a:t>～</a:t>
          </a:r>
          <a:r>
            <a:rPr kumimoji="1" lang="en-US" altLang="ja-JP" sz="1050">
              <a:latin typeface="メイリオ" panose="020B0604030504040204" pitchFamily="50" charset="-128"/>
              <a:ea typeface="メイリオ" panose="020B0604030504040204" pitchFamily="50" charset="-128"/>
            </a:rPr>
            <a:t>R1</a:t>
          </a:r>
          <a:r>
            <a:rPr kumimoji="1" lang="ja-JP" altLang="en-US" sz="1050">
              <a:latin typeface="メイリオ" panose="020B0604030504040204" pitchFamily="50" charset="-128"/>
              <a:ea typeface="メイリオ" panose="020B0604030504040204" pitchFamily="50" charset="-128"/>
            </a:rPr>
            <a:t>年度の繰上償還等により減少傾向にある。</a:t>
          </a:r>
        </a:p>
        <a:p>
          <a:r>
            <a:rPr kumimoji="1" lang="ja-JP" altLang="en-US" sz="1050">
              <a:latin typeface="メイリオ" panose="020B0604030504040204" pitchFamily="50" charset="-128"/>
              <a:ea typeface="メイリオ" panose="020B0604030504040204" pitchFamily="50" charset="-128"/>
            </a:rPr>
            <a:t>　近年は過疎債や合併特例債などの有利な地方債を発行してきたため算入公債費は横ばいで推移していたが、</a:t>
          </a:r>
          <a:r>
            <a:rPr kumimoji="1" lang="en-US" altLang="ja-JP" sz="1050">
              <a:latin typeface="メイリオ" panose="020B0604030504040204" pitchFamily="50" charset="-128"/>
              <a:ea typeface="メイリオ" panose="020B0604030504040204" pitchFamily="50" charset="-128"/>
            </a:rPr>
            <a:t>R5</a:t>
          </a:r>
          <a:r>
            <a:rPr kumimoji="1" lang="ja-JP" altLang="en-US" sz="1050">
              <a:latin typeface="メイリオ" panose="020B0604030504040204" pitchFamily="50" charset="-128"/>
              <a:ea typeface="メイリオ" panose="020B0604030504040204" pitchFamily="50" charset="-128"/>
            </a:rPr>
            <a:t>年度は過去の大型事業（給食センター建設事業、ケーブル施設整備事業、中央公園整備事業）の償還が終了したことにより算入公債費が減少したため、実質公債費比率の分子は前年度より</a:t>
          </a:r>
          <a:r>
            <a:rPr kumimoji="1" lang="en-US" altLang="ja-JP" sz="1050">
              <a:latin typeface="メイリオ" panose="020B0604030504040204" pitchFamily="50" charset="-128"/>
              <a:ea typeface="メイリオ" panose="020B0604030504040204" pitchFamily="50" charset="-128"/>
            </a:rPr>
            <a:t>61</a:t>
          </a:r>
          <a:r>
            <a:rPr kumimoji="1" lang="ja-JP" altLang="en-US" sz="1050">
              <a:latin typeface="メイリオ" panose="020B0604030504040204" pitchFamily="50" charset="-128"/>
              <a:ea typeface="メイリオ" panose="020B0604030504040204" pitchFamily="50" charset="-128"/>
            </a:rPr>
            <a:t>百万円増加した。</a:t>
          </a:r>
        </a:p>
        <a:p>
          <a:r>
            <a:rPr kumimoji="1" lang="ja-JP" altLang="en-US" sz="1050">
              <a:latin typeface="メイリオ" panose="020B0604030504040204" pitchFamily="50" charset="-128"/>
              <a:ea typeface="メイリオ" panose="020B0604030504040204" pitchFamily="50" charset="-128"/>
            </a:rPr>
            <a:t>　今後は大型事業として広域で取り組むごみ処理施設整備事業の償還が本格化するため、元利償還金の増に留意する必要がある。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50">
              <a:solidFill>
                <a:schemeClr val="dk1"/>
              </a:solidFill>
              <a:effectLst/>
              <a:latin typeface="メイリオ" panose="020B0604030504040204" pitchFamily="50" charset="-128"/>
              <a:ea typeface="メイリオ" panose="020B0604030504040204" pitchFamily="50" charset="-128"/>
              <a:cs typeface="+mn-cs"/>
            </a:rPr>
            <a:t>満期一括償還地方債の借入がないため、積立を行っていない。</a:t>
          </a:r>
          <a:endParaRPr lang="ja-JP" altLang="ja-JP" sz="1050">
            <a:effectLst/>
            <a:latin typeface="メイリオ" panose="020B0604030504040204" pitchFamily="50" charset="-128"/>
            <a:ea typeface="メイリオ" panose="020B060403050404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大分県豊後高田市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メイリオ" panose="020B0604030504040204" pitchFamily="50" charset="-128"/>
              <a:ea typeface="メイリオ" panose="020B0604030504040204" pitchFamily="50" charset="-128"/>
            </a:rPr>
            <a:t>　</a:t>
          </a:r>
          <a:r>
            <a:rPr kumimoji="1" lang="en-US" altLang="ja-JP" sz="1050">
              <a:latin typeface="メイリオ" panose="020B0604030504040204" pitchFamily="50" charset="-128"/>
              <a:ea typeface="メイリオ" panose="020B0604030504040204" pitchFamily="50" charset="-128"/>
            </a:rPr>
            <a:t>H24</a:t>
          </a:r>
          <a:r>
            <a:rPr kumimoji="1" lang="ja-JP" altLang="en-US" sz="1050">
              <a:latin typeface="メイリオ" panose="020B0604030504040204" pitchFamily="50" charset="-128"/>
              <a:ea typeface="メイリオ" panose="020B0604030504040204" pitchFamily="50" charset="-128"/>
            </a:rPr>
            <a:t>から将来負担比率の分子はマイナスを保っている。</a:t>
          </a:r>
        </a:p>
        <a:p>
          <a:r>
            <a:rPr kumimoji="1" lang="ja-JP" altLang="en-US" sz="1050">
              <a:latin typeface="メイリオ" panose="020B0604030504040204" pitchFamily="50" charset="-128"/>
              <a:ea typeface="メイリオ" panose="020B0604030504040204" pitchFamily="50" charset="-128"/>
            </a:rPr>
            <a:t>　一般会計等に係る地方債の現在高は、Ｈ</a:t>
          </a:r>
          <a:r>
            <a:rPr kumimoji="1" lang="en-US" altLang="ja-JP" sz="1050">
              <a:latin typeface="メイリオ" panose="020B0604030504040204" pitchFamily="50" charset="-128"/>
              <a:ea typeface="メイリオ" panose="020B0604030504040204" pitchFamily="50" charset="-128"/>
            </a:rPr>
            <a:t>27</a:t>
          </a:r>
          <a:r>
            <a:rPr kumimoji="1" lang="ja-JP" altLang="en-US" sz="1050">
              <a:latin typeface="メイリオ" panose="020B0604030504040204" pitchFamily="50" charset="-128"/>
              <a:ea typeface="メイリオ" panose="020B0604030504040204" pitchFamily="50" charset="-128"/>
            </a:rPr>
            <a:t>年度がピークとなっていたが、</a:t>
          </a:r>
          <a:r>
            <a:rPr kumimoji="1" lang="en-US" altLang="ja-JP" sz="1050">
              <a:latin typeface="メイリオ" panose="020B0604030504040204" pitchFamily="50" charset="-128"/>
              <a:ea typeface="メイリオ" panose="020B0604030504040204" pitchFamily="50" charset="-128"/>
            </a:rPr>
            <a:t>H29</a:t>
          </a:r>
          <a:r>
            <a:rPr kumimoji="1" lang="ja-JP" altLang="en-US" sz="1050">
              <a:latin typeface="メイリオ" panose="020B0604030504040204" pitchFamily="50" charset="-128"/>
              <a:ea typeface="メイリオ" panose="020B0604030504040204" pitchFamily="50" charset="-128"/>
            </a:rPr>
            <a:t>～</a:t>
          </a:r>
          <a:r>
            <a:rPr kumimoji="1" lang="en-US" altLang="ja-JP" sz="1050">
              <a:latin typeface="メイリオ" panose="020B0604030504040204" pitchFamily="50" charset="-128"/>
              <a:ea typeface="メイリオ" panose="020B0604030504040204" pitchFamily="50" charset="-128"/>
            </a:rPr>
            <a:t>R1</a:t>
          </a:r>
          <a:r>
            <a:rPr kumimoji="1" lang="ja-JP" altLang="en-US" sz="1050">
              <a:latin typeface="メイリオ" panose="020B0604030504040204" pitchFamily="50" charset="-128"/>
              <a:ea typeface="メイリオ" panose="020B0604030504040204" pitchFamily="50" charset="-128"/>
            </a:rPr>
            <a:t>年度に繰上償還を実施したことから、一時的に減少した。近年は普通建設事業費が増加していることから、増加傾向にある。</a:t>
          </a:r>
        </a:p>
        <a:p>
          <a:r>
            <a:rPr kumimoji="1" lang="ja-JP" altLang="en-US" sz="1050">
              <a:latin typeface="メイリオ" panose="020B0604030504040204" pitchFamily="50" charset="-128"/>
              <a:ea typeface="メイリオ" panose="020B0604030504040204" pitchFamily="50" charset="-128"/>
            </a:rPr>
            <a:t>　公営企業債等繰入見込額は減少傾向となっている。</a:t>
          </a:r>
        </a:p>
        <a:p>
          <a:r>
            <a:rPr kumimoji="1" lang="ja-JP" altLang="en-US" sz="1050">
              <a:latin typeface="メイリオ" panose="020B0604030504040204" pitchFamily="50" charset="-128"/>
              <a:ea typeface="メイリオ" panose="020B0604030504040204" pitchFamily="50" charset="-128"/>
            </a:rPr>
            <a:t>　充当可能基金は</a:t>
          </a:r>
          <a:r>
            <a:rPr kumimoji="1" lang="en-US" altLang="ja-JP" sz="1050">
              <a:latin typeface="メイリオ" panose="020B0604030504040204" pitchFamily="50" charset="-128"/>
              <a:ea typeface="メイリオ" panose="020B0604030504040204" pitchFamily="50" charset="-128"/>
            </a:rPr>
            <a:t>R1</a:t>
          </a:r>
          <a:r>
            <a:rPr kumimoji="1" lang="ja-JP" altLang="en-US" sz="1050">
              <a:latin typeface="メイリオ" panose="020B0604030504040204" pitchFamily="50" charset="-128"/>
              <a:ea typeface="メイリオ" panose="020B0604030504040204" pitchFamily="50" charset="-128"/>
            </a:rPr>
            <a:t>までの繰上償還による減債基金の減により減少傾向であったが、</a:t>
          </a:r>
          <a:r>
            <a:rPr kumimoji="1" lang="en-US" altLang="ja-JP" sz="1050">
              <a:latin typeface="メイリオ" panose="020B0604030504040204" pitchFamily="50" charset="-128"/>
              <a:ea typeface="メイリオ" panose="020B0604030504040204" pitchFamily="50" charset="-128"/>
            </a:rPr>
            <a:t>R3</a:t>
          </a:r>
          <a:r>
            <a:rPr kumimoji="1" lang="ja-JP" altLang="en-US" sz="1050">
              <a:latin typeface="メイリオ" panose="020B0604030504040204" pitchFamily="50" charset="-128"/>
              <a:ea typeface="メイリオ" panose="020B0604030504040204" pitchFamily="50" charset="-128"/>
            </a:rPr>
            <a:t>からは大型事業実施に伴う後年度の公債費負担に備え、積み増した減債基金の増などにより増額となっている。</a:t>
          </a:r>
        </a:p>
        <a:p>
          <a:r>
            <a:rPr kumimoji="1" lang="ja-JP" altLang="en-US" sz="1050">
              <a:latin typeface="メイリオ" panose="020B0604030504040204" pitchFamily="50" charset="-128"/>
              <a:ea typeface="メイリオ" panose="020B0604030504040204" pitchFamily="50" charset="-128"/>
            </a:rPr>
            <a:t>　今後も地方債現在高の推移に留意しつつ、充当可能財源を確保し将来負担比率の低下に努める。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大分県豊後高田市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400">
              <a:solidFill>
                <a:schemeClr val="dk1"/>
              </a:solidFill>
              <a:effectLst/>
              <a:latin typeface="メイリオ" panose="020B0604030504040204" pitchFamily="50" charset="-128"/>
              <a:ea typeface="メイリオ" panose="020B0604030504040204" pitchFamily="50" charset="-128"/>
              <a:cs typeface="+mn-cs"/>
            </a:rPr>
            <a:t>R5</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年度は定年延長制度により定年退職者がいないため、退職手当相当の積立を行ったことや、</a:t>
          </a:r>
          <a:r>
            <a:rPr kumimoji="1" lang="ja-JP" altLang="ja-JP" sz="1400">
              <a:solidFill>
                <a:schemeClr val="dk1"/>
              </a:solidFill>
              <a:effectLst/>
              <a:latin typeface="メイリオ" panose="020B0604030504040204" pitchFamily="50" charset="-128"/>
              <a:ea typeface="メイリオ" panose="020B0604030504040204" pitchFamily="50" charset="-128"/>
              <a:cs typeface="+mn-cs"/>
            </a:rPr>
            <a:t>決算剰余金や基金運用益、ふるさと応援寄附金を活用し</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積立を行ったことで、</a:t>
          </a:r>
          <a:r>
            <a:rPr kumimoji="1" lang="ja-JP" altLang="ja-JP" sz="1400">
              <a:solidFill>
                <a:schemeClr val="dk1"/>
              </a:solidFill>
              <a:effectLst/>
              <a:latin typeface="メイリオ" panose="020B0604030504040204" pitchFamily="50" charset="-128"/>
              <a:ea typeface="メイリオ" panose="020B0604030504040204" pitchFamily="50" charset="-128"/>
              <a:cs typeface="+mn-cs"/>
            </a:rPr>
            <a:t>基金全体として</a:t>
          </a:r>
          <a:r>
            <a:rPr kumimoji="1" lang="en-US" altLang="ja-JP" sz="1400">
              <a:solidFill>
                <a:schemeClr val="dk1"/>
              </a:solidFill>
              <a:effectLst/>
              <a:latin typeface="メイリオ" panose="020B0604030504040204" pitchFamily="50" charset="-128"/>
              <a:ea typeface="メイリオ" panose="020B0604030504040204" pitchFamily="50" charset="-128"/>
              <a:cs typeface="+mn-cs"/>
            </a:rPr>
            <a:t>740</a:t>
          </a:r>
          <a:r>
            <a:rPr kumimoji="1" lang="ja-JP" altLang="ja-JP" sz="1400">
              <a:solidFill>
                <a:schemeClr val="dk1"/>
              </a:solidFill>
              <a:effectLst/>
              <a:latin typeface="メイリオ" panose="020B0604030504040204" pitchFamily="50" charset="-128"/>
              <a:ea typeface="メイリオ" panose="020B0604030504040204" pitchFamily="50" charset="-128"/>
              <a:cs typeface="+mn-cs"/>
            </a:rPr>
            <a:t>百万円を積み立てた。</a:t>
          </a:r>
          <a:endParaRPr lang="ja-JP" altLang="ja-JP" sz="1400">
            <a:effectLst/>
            <a:latin typeface="メイリオ" panose="020B0604030504040204" pitchFamily="50" charset="-128"/>
            <a:ea typeface="メイリオ" panose="020B0604030504040204" pitchFamily="50" charset="-128"/>
          </a:endParaRPr>
        </a:p>
        <a:p>
          <a:r>
            <a:rPr kumimoji="1" lang="ja-JP" altLang="ja-JP" sz="1400">
              <a:solidFill>
                <a:schemeClr val="dk1"/>
              </a:solidFill>
              <a:effectLst/>
              <a:latin typeface="メイリオ" panose="020B0604030504040204" pitchFamily="50" charset="-128"/>
              <a:ea typeface="メイリオ" panose="020B0604030504040204" pitchFamily="50" charset="-128"/>
              <a:cs typeface="+mn-cs"/>
            </a:rPr>
            <a:t>一方、子育て支援の財源等として</a:t>
          </a:r>
          <a:r>
            <a:rPr kumimoji="1" lang="en-US" altLang="ja-JP" sz="1400">
              <a:solidFill>
                <a:schemeClr val="dk1"/>
              </a:solidFill>
              <a:effectLst/>
              <a:latin typeface="メイリオ" panose="020B0604030504040204" pitchFamily="50" charset="-128"/>
              <a:ea typeface="メイリオ" panose="020B0604030504040204" pitchFamily="50" charset="-128"/>
              <a:cs typeface="+mn-cs"/>
            </a:rPr>
            <a:t>260</a:t>
          </a:r>
          <a:r>
            <a:rPr kumimoji="1" lang="ja-JP" altLang="ja-JP" sz="1400">
              <a:solidFill>
                <a:schemeClr val="dk1"/>
              </a:solidFill>
              <a:effectLst/>
              <a:latin typeface="メイリオ" panose="020B0604030504040204" pitchFamily="50" charset="-128"/>
              <a:ea typeface="メイリオ" panose="020B0604030504040204" pitchFamily="50" charset="-128"/>
              <a:cs typeface="+mn-cs"/>
            </a:rPr>
            <a:t>百万円</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、公共施設整備（道路管理）として</a:t>
          </a:r>
          <a:r>
            <a:rPr kumimoji="1" lang="en-US" altLang="ja-JP" sz="1400">
              <a:solidFill>
                <a:schemeClr val="dk1"/>
              </a:solidFill>
              <a:effectLst/>
              <a:latin typeface="メイリオ" panose="020B0604030504040204" pitchFamily="50" charset="-128"/>
              <a:ea typeface="メイリオ" panose="020B0604030504040204" pitchFamily="50" charset="-128"/>
              <a:cs typeface="+mn-cs"/>
            </a:rPr>
            <a:t>59</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百万円の</a:t>
          </a:r>
          <a:r>
            <a:rPr kumimoji="1" lang="ja-JP" altLang="ja-JP" sz="1400">
              <a:solidFill>
                <a:schemeClr val="dk1"/>
              </a:solidFill>
              <a:effectLst/>
              <a:latin typeface="メイリオ" panose="020B0604030504040204" pitchFamily="50" charset="-128"/>
              <a:ea typeface="メイリオ" panose="020B0604030504040204" pitchFamily="50" charset="-128"/>
              <a:cs typeface="+mn-cs"/>
            </a:rPr>
            <a:t>取り崩し</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等</a:t>
          </a:r>
          <a:r>
            <a:rPr kumimoji="1" lang="ja-JP" altLang="ja-JP" sz="1400">
              <a:solidFill>
                <a:schemeClr val="dk1"/>
              </a:solidFill>
              <a:effectLst/>
              <a:latin typeface="メイリオ" panose="020B0604030504040204" pitchFamily="50" charset="-128"/>
              <a:ea typeface="メイリオ" panose="020B0604030504040204" pitchFamily="50" charset="-128"/>
              <a:cs typeface="+mn-cs"/>
            </a:rPr>
            <a:t>により、基金全体としては、</a:t>
          </a:r>
          <a:r>
            <a:rPr kumimoji="1" lang="en-US" altLang="ja-JP" sz="1400">
              <a:solidFill>
                <a:schemeClr val="dk1"/>
              </a:solidFill>
              <a:effectLst/>
              <a:latin typeface="メイリオ" panose="020B0604030504040204" pitchFamily="50" charset="-128"/>
              <a:ea typeface="メイリオ" panose="020B0604030504040204" pitchFamily="50" charset="-128"/>
              <a:cs typeface="+mn-cs"/>
            </a:rPr>
            <a:t>398</a:t>
          </a:r>
          <a:r>
            <a:rPr kumimoji="1" lang="ja-JP" altLang="ja-JP" sz="1400">
              <a:solidFill>
                <a:schemeClr val="dk1"/>
              </a:solidFill>
              <a:effectLst/>
              <a:latin typeface="メイリオ" panose="020B0604030504040204" pitchFamily="50" charset="-128"/>
              <a:ea typeface="メイリオ" panose="020B0604030504040204" pitchFamily="50"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メイリオ" panose="020B0604030504040204" pitchFamily="50" charset="-128"/>
              <a:ea typeface="メイリオ" panose="020B0604030504040204" pitchFamily="50" charset="-128"/>
              <a:cs typeface="+mn-cs"/>
            </a:rPr>
            <a:t>市税や地方交付税などの一般財源の増額が見込めない中、広域で取り組むごみ処理施設整備事業等の大型事業の償還が本格化することなどから、今後も歳入・歳出の両面で厳しい財政状況が見込まれるため、基金の積み立てを行い、今後の財政需要に備え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メイリオ" panose="020B0604030504040204" pitchFamily="50" charset="-128"/>
              <a:ea typeface="メイリオ" panose="020B0604030504040204" pitchFamily="50" charset="-128"/>
              <a:cs typeface="+mn-cs"/>
            </a:rPr>
            <a:t>　地域振興基金　　・・・地域の活性化を図るために要する費用に充てる資金</a:t>
          </a:r>
        </a:p>
        <a:p>
          <a:r>
            <a:rPr kumimoji="1" lang="ja-JP" altLang="en-US" sz="1400">
              <a:solidFill>
                <a:schemeClr val="dk1"/>
              </a:solidFill>
              <a:effectLst/>
              <a:latin typeface="メイリオ" panose="020B0604030504040204" pitchFamily="50" charset="-128"/>
              <a:ea typeface="メイリオ" panose="020B0604030504040204" pitchFamily="50" charset="-128"/>
              <a:cs typeface="+mn-cs"/>
            </a:rPr>
            <a:t>　公共施設整備基金・・・公共施設等の整備を図るために要する資金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メイリオ" panose="020B0604030504040204" pitchFamily="50" charset="-128"/>
              <a:ea typeface="メイリオ" panose="020B0604030504040204" pitchFamily="50" charset="-128"/>
              <a:cs typeface="+mn-cs"/>
            </a:rPr>
            <a:t>　地域振興基金　　・・・基金運用益として</a:t>
          </a:r>
          <a:r>
            <a:rPr kumimoji="1" lang="en-US" altLang="ja-JP" sz="1400">
              <a:solidFill>
                <a:schemeClr val="dk1"/>
              </a:solidFill>
              <a:effectLst/>
              <a:latin typeface="メイリオ" panose="020B0604030504040204" pitchFamily="50" charset="-128"/>
              <a:ea typeface="メイリオ" panose="020B0604030504040204" pitchFamily="50" charset="-128"/>
              <a:cs typeface="+mn-cs"/>
            </a:rPr>
            <a:t>44</a:t>
          </a:r>
          <a:r>
            <a:rPr kumimoji="1" lang="ja-JP" altLang="ja-JP" sz="1400">
              <a:solidFill>
                <a:schemeClr val="dk1"/>
              </a:solidFill>
              <a:effectLst/>
              <a:latin typeface="メイリオ" panose="020B0604030504040204" pitchFamily="50" charset="-128"/>
              <a:ea typeface="メイリオ" panose="020B0604030504040204" pitchFamily="50" charset="-128"/>
              <a:cs typeface="+mn-cs"/>
            </a:rPr>
            <a:t>百万円、ふるさと応援寄附金分として</a:t>
          </a:r>
          <a:r>
            <a:rPr kumimoji="1" lang="en-US" altLang="ja-JP" sz="1400">
              <a:solidFill>
                <a:schemeClr val="dk1"/>
              </a:solidFill>
              <a:effectLst/>
              <a:latin typeface="メイリオ" panose="020B0604030504040204" pitchFamily="50" charset="-128"/>
              <a:ea typeface="メイリオ" panose="020B0604030504040204" pitchFamily="50" charset="-128"/>
              <a:cs typeface="+mn-cs"/>
            </a:rPr>
            <a:t>161</a:t>
          </a:r>
          <a:r>
            <a:rPr kumimoji="1" lang="ja-JP" altLang="ja-JP" sz="1400">
              <a:solidFill>
                <a:schemeClr val="dk1"/>
              </a:solidFill>
              <a:effectLst/>
              <a:latin typeface="メイリオ" panose="020B0604030504040204" pitchFamily="50" charset="-128"/>
              <a:ea typeface="メイリオ" panose="020B0604030504040204" pitchFamily="50" charset="-128"/>
              <a:cs typeface="+mn-cs"/>
            </a:rPr>
            <a:t>百万円の積み立てを行った。</a:t>
          </a:r>
          <a:endParaRPr lang="ja-JP" altLang="ja-JP" sz="1400">
            <a:effectLst/>
            <a:latin typeface="メイリオ" panose="020B0604030504040204" pitchFamily="50" charset="-128"/>
            <a:ea typeface="メイリオ" panose="020B0604030504040204" pitchFamily="50" charset="-128"/>
          </a:endParaRPr>
        </a:p>
        <a:p>
          <a:r>
            <a:rPr kumimoji="1" lang="ja-JP" altLang="ja-JP" sz="1400">
              <a:solidFill>
                <a:schemeClr val="dk1"/>
              </a:solidFill>
              <a:effectLst/>
              <a:latin typeface="メイリオ" panose="020B0604030504040204" pitchFamily="50" charset="-128"/>
              <a:ea typeface="メイリオ" panose="020B0604030504040204" pitchFamily="50" charset="-128"/>
              <a:cs typeface="+mn-cs"/>
            </a:rPr>
            <a:t>　　　　　　　　　　　　また、子ども医療費や学校給食補助金等に充てるために</a:t>
          </a:r>
          <a:r>
            <a:rPr kumimoji="1" lang="en-US" altLang="ja-JP" sz="1400">
              <a:solidFill>
                <a:schemeClr val="dk1"/>
              </a:solidFill>
              <a:effectLst/>
              <a:latin typeface="メイリオ" panose="020B0604030504040204" pitchFamily="50" charset="-128"/>
              <a:ea typeface="メイリオ" panose="020B0604030504040204" pitchFamily="50" charset="-128"/>
              <a:cs typeface="+mn-cs"/>
            </a:rPr>
            <a:t>260</a:t>
          </a:r>
          <a:r>
            <a:rPr kumimoji="1" lang="ja-JP" altLang="ja-JP" sz="1400">
              <a:solidFill>
                <a:schemeClr val="dk1"/>
              </a:solidFill>
              <a:effectLst/>
              <a:latin typeface="メイリオ" panose="020B0604030504040204" pitchFamily="50" charset="-128"/>
              <a:ea typeface="メイリオ" panose="020B0604030504040204" pitchFamily="50" charset="-128"/>
              <a:cs typeface="+mn-cs"/>
            </a:rPr>
            <a:t>百万円の取崩しを行った。</a:t>
          </a:r>
          <a:endParaRPr lang="ja-JP" altLang="ja-JP" sz="1400">
            <a:effectLst/>
            <a:latin typeface="メイリオ" panose="020B0604030504040204" pitchFamily="50" charset="-128"/>
            <a:ea typeface="メイリオ" panose="020B0604030504040204" pitchFamily="50" charset="-128"/>
          </a:endParaRPr>
        </a:p>
        <a:p>
          <a:r>
            <a:rPr kumimoji="1" lang="ja-JP" altLang="ja-JP" sz="1400">
              <a:solidFill>
                <a:schemeClr val="dk1"/>
              </a:solidFill>
              <a:effectLst/>
              <a:latin typeface="メイリオ" panose="020B0604030504040204" pitchFamily="50" charset="-128"/>
              <a:ea typeface="メイリオ" panose="020B0604030504040204" pitchFamily="50" charset="-128"/>
              <a:cs typeface="+mn-cs"/>
            </a:rPr>
            <a:t>　公共施設整備基金・・・基金運用益として</a:t>
          </a:r>
          <a:r>
            <a:rPr kumimoji="1" lang="en-US" altLang="ja-JP" sz="1400">
              <a:solidFill>
                <a:schemeClr val="dk1"/>
              </a:solidFill>
              <a:effectLst/>
              <a:latin typeface="メイリオ" panose="020B0604030504040204" pitchFamily="50" charset="-128"/>
              <a:ea typeface="メイリオ" panose="020B0604030504040204" pitchFamily="50" charset="-128"/>
              <a:cs typeface="+mn-cs"/>
            </a:rPr>
            <a:t>18</a:t>
          </a:r>
          <a:r>
            <a:rPr kumimoji="1" lang="ja-JP" altLang="ja-JP" sz="1400">
              <a:solidFill>
                <a:schemeClr val="dk1"/>
              </a:solidFill>
              <a:effectLst/>
              <a:latin typeface="メイリオ" panose="020B0604030504040204" pitchFamily="50" charset="-128"/>
              <a:ea typeface="メイリオ" panose="020B0604030504040204" pitchFamily="50" charset="-128"/>
              <a:cs typeface="+mn-cs"/>
            </a:rPr>
            <a:t>百万円の積み立てを行った。</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また、公共施設整備事業に充てるため</a:t>
          </a:r>
          <a:r>
            <a:rPr kumimoji="1" lang="en-US" altLang="ja-JP" sz="1400">
              <a:solidFill>
                <a:schemeClr val="dk1"/>
              </a:solidFill>
              <a:effectLst/>
              <a:latin typeface="メイリオ" panose="020B0604030504040204" pitchFamily="50" charset="-128"/>
              <a:ea typeface="メイリオ" panose="020B0604030504040204" pitchFamily="50" charset="-128"/>
              <a:cs typeface="+mn-cs"/>
            </a:rPr>
            <a:t>59</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百万円の取崩しを行った。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メイリオ" panose="020B0604030504040204" pitchFamily="50" charset="-128"/>
              <a:ea typeface="メイリオ" panose="020B0604030504040204" pitchFamily="50" charset="-128"/>
              <a:cs typeface="+mn-cs"/>
            </a:rPr>
            <a:t>　地域振興基金　　・・・ふるさと応援寄附金による積み立てを行い、子育て支援等の地域の活性化に資する施策に活用する。</a:t>
          </a:r>
        </a:p>
        <a:p>
          <a:r>
            <a:rPr kumimoji="1" lang="ja-JP" altLang="en-US" sz="1400">
              <a:solidFill>
                <a:schemeClr val="dk1"/>
              </a:solidFill>
              <a:effectLst/>
              <a:latin typeface="メイリオ" panose="020B0604030504040204" pitchFamily="50" charset="-128"/>
              <a:ea typeface="メイリオ" panose="020B0604030504040204" pitchFamily="50" charset="-128"/>
              <a:cs typeface="+mn-cs"/>
            </a:rPr>
            <a:t>　公共施設整備基金・・・今後の公共施設の維持補修等の財源として活用する。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メイリオ" panose="020B0604030504040204" pitchFamily="50" charset="-128"/>
              <a:ea typeface="メイリオ" panose="020B0604030504040204" pitchFamily="50" charset="-128"/>
              <a:cs typeface="+mn-cs"/>
            </a:rPr>
            <a:t>基金運用益として</a:t>
          </a:r>
          <a:r>
            <a:rPr kumimoji="1" lang="en-US" altLang="ja-JP" sz="1400">
              <a:solidFill>
                <a:schemeClr val="dk1"/>
              </a:solidFill>
              <a:effectLst/>
              <a:latin typeface="メイリオ" panose="020B0604030504040204" pitchFamily="50" charset="-128"/>
              <a:ea typeface="メイリオ" panose="020B0604030504040204" pitchFamily="50" charset="-128"/>
              <a:cs typeface="+mn-cs"/>
            </a:rPr>
            <a:t>42</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百万円、決算剰余金として</a:t>
          </a:r>
          <a:r>
            <a:rPr kumimoji="1" lang="en-US" altLang="ja-JP" sz="1400">
              <a:solidFill>
                <a:schemeClr val="dk1"/>
              </a:solidFill>
              <a:effectLst/>
              <a:latin typeface="メイリオ" panose="020B0604030504040204" pitchFamily="50" charset="-128"/>
              <a:ea typeface="メイリオ" panose="020B0604030504040204" pitchFamily="50" charset="-128"/>
              <a:cs typeface="+mn-cs"/>
            </a:rPr>
            <a:t>233</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百万円を積み立てた。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メイリオ" panose="020B0604030504040204" pitchFamily="50" charset="-128"/>
              <a:ea typeface="メイリオ" panose="020B0604030504040204" pitchFamily="50" charset="-128"/>
              <a:cs typeface="+mn-cs"/>
            </a:rPr>
            <a:t>標準財政規模（約</a:t>
          </a:r>
          <a:r>
            <a:rPr kumimoji="1" lang="en-US" altLang="ja-JP" sz="1400">
              <a:solidFill>
                <a:schemeClr val="dk1"/>
              </a:solidFill>
              <a:effectLst/>
              <a:latin typeface="メイリオ" panose="020B0604030504040204" pitchFamily="50" charset="-128"/>
              <a:ea typeface="メイリオ" panose="020B0604030504040204" pitchFamily="50" charset="-128"/>
              <a:cs typeface="+mn-cs"/>
            </a:rPr>
            <a:t>86</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億円）の約</a:t>
          </a:r>
          <a:r>
            <a:rPr kumimoji="1" lang="en-US" altLang="ja-JP" sz="1400">
              <a:solidFill>
                <a:schemeClr val="dk1"/>
              </a:solidFill>
              <a:effectLst/>
              <a:latin typeface="メイリオ" panose="020B0604030504040204" pitchFamily="50" charset="-128"/>
              <a:ea typeface="メイリオ" panose="020B0604030504040204" pitchFamily="50" charset="-128"/>
              <a:cs typeface="+mn-cs"/>
            </a:rPr>
            <a:t>4</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割を保持している。</a:t>
          </a:r>
        </a:p>
        <a:p>
          <a:r>
            <a:rPr kumimoji="1" lang="ja-JP" altLang="en-US" sz="1400">
              <a:solidFill>
                <a:schemeClr val="dk1"/>
              </a:solidFill>
              <a:effectLst/>
              <a:latin typeface="メイリオ" panose="020B0604030504040204" pitchFamily="50" charset="-128"/>
              <a:ea typeface="メイリオ" panose="020B0604030504040204" pitchFamily="50" charset="-128"/>
              <a:cs typeface="+mn-cs"/>
            </a:rPr>
            <a:t>今後の財政需要に備え、積み立てを行い、一般財源が不足した場合の財源として活用する。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メイリオ" panose="020B0604030504040204" pitchFamily="50" charset="-128"/>
              <a:ea typeface="メイリオ" panose="020B0604030504040204" pitchFamily="50" charset="-128"/>
              <a:cs typeface="+mn-cs"/>
            </a:rPr>
            <a:t>基金運用益として</a:t>
          </a:r>
          <a:r>
            <a:rPr kumimoji="1" lang="en-US" altLang="ja-JP" sz="1400">
              <a:solidFill>
                <a:schemeClr val="dk1"/>
              </a:solidFill>
              <a:effectLst/>
              <a:latin typeface="メイリオ" panose="020B0604030504040204" pitchFamily="50" charset="-128"/>
              <a:ea typeface="メイリオ" panose="020B0604030504040204" pitchFamily="50" charset="-128"/>
              <a:cs typeface="+mn-cs"/>
            </a:rPr>
            <a:t>27</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百万円、臨財債償還基金として</a:t>
          </a:r>
          <a:r>
            <a:rPr kumimoji="1" lang="en-US" altLang="ja-JP" sz="1400">
              <a:solidFill>
                <a:schemeClr val="dk1"/>
              </a:solidFill>
              <a:effectLst/>
              <a:latin typeface="メイリオ" panose="020B0604030504040204" pitchFamily="50" charset="-128"/>
              <a:ea typeface="メイリオ" panose="020B0604030504040204" pitchFamily="50" charset="-128"/>
              <a:cs typeface="+mn-cs"/>
            </a:rPr>
            <a:t>34</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百万円を積み立てた。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メイリオ" panose="020B0604030504040204" pitchFamily="50" charset="-128"/>
              <a:ea typeface="メイリオ" panose="020B0604030504040204" pitchFamily="50" charset="-128"/>
              <a:cs typeface="+mn-cs"/>
            </a:rPr>
            <a:t>大型事業による起債残高の増が見込まれることから、収支の状況により積み立てを行い、後年度負担の増に備える。</a:t>
          </a:r>
        </a:p>
        <a:p>
          <a:r>
            <a:rPr kumimoji="1" lang="ja-JP" altLang="en-US" sz="1400">
              <a:solidFill>
                <a:schemeClr val="dk1"/>
              </a:solidFill>
              <a:effectLst/>
              <a:latin typeface="メイリオ" panose="020B0604030504040204" pitchFamily="50" charset="-128"/>
              <a:ea typeface="メイリオ" panose="020B0604030504040204" pitchFamily="50" charset="-128"/>
              <a:cs typeface="+mn-cs"/>
            </a:rPr>
            <a:t>また、利率の動向を注視しながら繰上償還の必要性を判断し、その財源として活用する。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578" t="s">
        <v>76</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75"/>
      <c r="DK1" s="175"/>
      <c r="DL1" s="175"/>
      <c r="DM1" s="175"/>
      <c r="DN1" s="175"/>
      <c r="DO1" s="175"/>
    </row>
    <row r="2" spans="1:119" ht="24.75" thickBot="1" x14ac:dyDescent="0.2">
      <c r="B2" s="176" t="s">
        <v>77</v>
      </c>
      <c r="C2" s="176"/>
      <c r="D2" s="177"/>
    </row>
    <row r="3" spans="1:119" ht="18.75" customHeight="1" thickBot="1" x14ac:dyDescent="0.2">
      <c r="A3" s="175"/>
      <c r="B3" s="579" t="s">
        <v>78</v>
      </c>
      <c r="C3" s="580"/>
      <c r="D3" s="580"/>
      <c r="E3" s="581"/>
      <c r="F3" s="581"/>
      <c r="G3" s="581"/>
      <c r="H3" s="581"/>
      <c r="I3" s="581"/>
      <c r="J3" s="581"/>
      <c r="K3" s="581"/>
      <c r="L3" s="581" t="s">
        <v>79</v>
      </c>
      <c r="M3" s="581"/>
      <c r="N3" s="581"/>
      <c r="O3" s="581"/>
      <c r="P3" s="581"/>
      <c r="Q3" s="581"/>
      <c r="R3" s="584"/>
      <c r="S3" s="584"/>
      <c r="T3" s="584"/>
      <c r="U3" s="584"/>
      <c r="V3" s="585"/>
      <c r="W3" s="475" t="s">
        <v>80</v>
      </c>
      <c r="X3" s="476"/>
      <c r="Y3" s="476"/>
      <c r="Z3" s="476"/>
      <c r="AA3" s="476"/>
      <c r="AB3" s="580"/>
      <c r="AC3" s="584" t="s">
        <v>81</v>
      </c>
      <c r="AD3" s="476"/>
      <c r="AE3" s="476"/>
      <c r="AF3" s="476"/>
      <c r="AG3" s="476"/>
      <c r="AH3" s="476"/>
      <c r="AI3" s="476"/>
      <c r="AJ3" s="476"/>
      <c r="AK3" s="476"/>
      <c r="AL3" s="546"/>
      <c r="AM3" s="475" t="s">
        <v>82</v>
      </c>
      <c r="AN3" s="476"/>
      <c r="AO3" s="476"/>
      <c r="AP3" s="476"/>
      <c r="AQ3" s="476"/>
      <c r="AR3" s="476"/>
      <c r="AS3" s="476"/>
      <c r="AT3" s="476"/>
      <c r="AU3" s="476"/>
      <c r="AV3" s="476"/>
      <c r="AW3" s="476"/>
      <c r="AX3" s="546"/>
      <c r="AY3" s="538" t="s">
        <v>1</v>
      </c>
      <c r="AZ3" s="539"/>
      <c r="BA3" s="539"/>
      <c r="BB3" s="539"/>
      <c r="BC3" s="539"/>
      <c r="BD3" s="539"/>
      <c r="BE3" s="539"/>
      <c r="BF3" s="539"/>
      <c r="BG3" s="539"/>
      <c r="BH3" s="539"/>
      <c r="BI3" s="539"/>
      <c r="BJ3" s="539"/>
      <c r="BK3" s="539"/>
      <c r="BL3" s="539"/>
      <c r="BM3" s="588"/>
      <c r="BN3" s="475" t="s">
        <v>83</v>
      </c>
      <c r="BO3" s="476"/>
      <c r="BP3" s="476"/>
      <c r="BQ3" s="476"/>
      <c r="BR3" s="476"/>
      <c r="BS3" s="476"/>
      <c r="BT3" s="476"/>
      <c r="BU3" s="546"/>
      <c r="BV3" s="475" t="s">
        <v>84</v>
      </c>
      <c r="BW3" s="476"/>
      <c r="BX3" s="476"/>
      <c r="BY3" s="476"/>
      <c r="BZ3" s="476"/>
      <c r="CA3" s="476"/>
      <c r="CB3" s="476"/>
      <c r="CC3" s="546"/>
      <c r="CD3" s="538" t="s">
        <v>1</v>
      </c>
      <c r="CE3" s="539"/>
      <c r="CF3" s="539"/>
      <c r="CG3" s="539"/>
      <c r="CH3" s="539"/>
      <c r="CI3" s="539"/>
      <c r="CJ3" s="539"/>
      <c r="CK3" s="539"/>
      <c r="CL3" s="539"/>
      <c r="CM3" s="539"/>
      <c r="CN3" s="539"/>
      <c r="CO3" s="539"/>
      <c r="CP3" s="539"/>
      <c r="CQ3" s="539"/>
      <c r="CR3" s="539"/>
      <c r="CS3" s="588"/>
      <c r="CT3" s="475" t="s">
        <v>85</v>
      </c>
      <c r="CU3" s="476"/>
      <c r="CV3" s="476"/>
      <c r="CW3" s="476"/>
      <c r="CX3" s="476"/>
      <c r="CY3" s="476"/>
      <c r="CZ3" s="476"/>
      <c r="DA3" s="546"/>
      <c r="DB3" s="475" t="s">
        <v>86</v>
      </c>
      <c r="DC3" s="476"/>
      <c r="DD3" s="476"/>
      <c r="DE3" s="476"/>
      <c r="DF3" s="476"/>
      <c r="DG3" s="476"/>
      <c r="DH3" s="476"/>
      <c r="DI3" s="546"/>
    </row>
    <row r="4" spans="1:119" ht="18.75" customHeight="1" x14ac:dyDescent="0.15">
      <c r="A4" s="175"/>
      <c r="B4" s="554"/>
      <c r="C4" s="555"/>
      <c r="D4" s="555"/>
      <c r="E4" s="556"/>
      <c r="F4" s="556"/>
      <c r="G4" s="556"/>
      <c r="H4" s="556"/>
      <c r="I4" s="556"/>
      <c r="J4" s="556"/>
      <c r="K4" s="556"/>
      <c r="L4" s="556"/>
      <c r="M4" s="556"/>
      <c r="N4" s="556"/>
      <c r="O4" s="556"/>
      <c r="P4" s="556"/>
      <c r="Q4" s="556"/>
      <c r="R4" s="560"/>
      <c r="S4" s="560"/>
      <c r="T4" s="560"/>
      <c r="U4" s="560"/>
      <c r="V4" s="561"/>
      <c r="W4" s="547"/>
      <c r="X4" s="357"/>
      <c r="Y4" s="357"/>
      <c r="Z4" s="357"/>
      <c r="AA4" s="357"/>
      <c r="AB4" s="555"/>
      <c r="AC4" s="560"/>
      <c r="AD4" s="357"/>
      <c r="AE4" s="357"/>
      <c r="AF4" s="357"/>
      <c r="AG4" s="357"/>
      <c r="AH4" s="357"/>
      <c r="AI4" s="357"/>
      <c r="AJ4" s="357"/>
      <c r="AK4" s="357"/>
      <c r="AL4" s="548"/>
      <c r="AM4" s="497"/>
      <c r="AN4" s="395"/>
      <c r="AO4" s="395"/>
      <c r="AP4" s="395"/>
      <c r="AQ4" s="395"/>
      <c r="AR4" s="395"/>
      <c r="AS4" s="395"/>
      <c r="AT4" s="395"/>
      <c r="AU4" s="395"/>
      <c r="AV4" s="395"/>
      <c r="AW4" s="395"/>
      <c r="AX4" s="587"/>
      <c r="AY4" s="432" t="s">
        <v>87</v>
      </c>
      <c r="AZ4" s="433"/>
      <c r="BA4" s="433"/>
      <c r="BB4" s="433"/>
      <c r="BC4" s="433"/>
      <c r="BD4" s="433"/>
      <c r="BE4" s="433"/>
      <c r="BF4" s="433"/>
      <c r="BG4" s="433"/>
      <c r="BH4" s="433"/>
      <c r="BI4" s="433"/>
      <c r="BJ4" s="433"/>
      <c r="BK4" s="433"/>
      <c r="BL4" s="433"/>
      <c r="BM4" s="434"/>
      <c r="BN4" s="435">
        <v>17768924</v>
      </c>
      <c r="BO4" s="436"/>
      <c r="BP4" s="436"/>
      <c r="BQ4" s="436"/>
      <c r="BR4" s="436"/>
      <c r="BS4" s="436"/>
      <c r="BT4" s="436"/>
      <c r="BU4" s="437"/>
      <c r="BV4" s="435">
        <v>17925424</v>
      </c>
      <c r="BW4" s="436"/>
      <c r="BX4" s="436"/>
      <c r="BY4" s="436"/>
      <c r="BZ4" s="436"/>
      <c r="CA4" s="436"/>
      <c r="CB4" s="436"/>
      <c r="CC4" s="437"/>
      <c r="CD4" s="572" t="s">
        <v>88</v>
      </c>
      <c r="CE4" s="573"/>
      <c r="CF4" s="573"/>
      <c r="CG4" s="573"/>
      <c r="CH4" s="573"/>
      <c r="CI4" s="573"/>
      <c r="CJ4" s="573"/>
      <c r="CK4" s="573"/>
      <c r="CL4" s="573"/>
      <c r="CM4" s="573"/>
      <c r="CN4" s="573"/>
      <c r="CO4" s="573"/>
      <c r="CP4" s="573"/>
      <c r="CQ4" s="573"/>
      <c r="CR4" s="573"/>
      <c r="CS4" s="574"/>
      <c r="CT4" s="575">
        <v>4.7</v>
      </c>
      <c r="CU4" s="576"/>
      <c r="CV4" s="576"/>
      <c r="CW4" s="576"/>
      <c r="CX4" s="576"/>
      <c r="CY4" s="576"/>
      <c r="CZ4" s="576"/>
      <c r="DA4" s="577"/>
      <c r="DB4" s="575">
        <v>5.4</v>
      </c>
      <c r="DC4" s="576"/>
      <c r="DD4" s="576"/>
      <c r="DE4" s="576"/>
      <c r="DF4" s="576"/>
      <c r="DG4" s="576"/>
      <c r="DH4" s="576"/>
      <c r="DI4" s="577"/>
    </row>
    <row r="5" spans="1:119" ht="18.75" customHeight="1" x14ac:dyDescent="0.15">
      <c r="A5" s="175"/>
      <c r="B5" s="582"/>
      <c r="C5" s="396"/>
      <c r="D5" s="396"/>
      <c r="E5" s="583"/>
      <c r="F5" s="583"/>
      <c r="G5" s="583"/>
      <c r="H5" s="583"/>
      <c r="I5" s="583"/>
      <c r="J5" s="583"/>
      <c r="K5" s="583"/>
      <c r="L5" s="583"/>
      <c r="M5" s="583"/>
      <c r="N5" s="583"/>
      <c r="O5" s="583"/>
      <c r="P5" s="583"/>
      <c r="Q5" s="583"/>
      <c r="R5" s="394"/>
      <c r="S5" s="394"/>
      <c r="T5" s="394"/>
      <c r="U5" s="394"/>
      <c r="V5" s="586"/>
      <c r="W5" s="497"/>
      <c r="X5" s="395"/>
      <c r="Y5" s="395"/>
      <c r="Z5" s="395"/>
      <c r="AA5" s="395"/>
      <c r="AB5" s="396"/>
      <c r="AC5" s="394"/>
      <c r="AD5" s="395"/>
      <c r="AE5" s="395"/>
      <c r="AF5" s="395"/>
      <c r="AG5" s="395"/>
      <c r="AH5" s="395"/>
      <c r="AI5" s="395"/>
      <c r="AJ5" s="395"/>
      <c r="AK5" s="395"/>
      <c r="AL5" s="587"/>
      <c r="AM5" s="463" t="s">
        <v>89</v>
      </c>
      <c r="AN5" s="363"/>
      <c r="AO5" s="363"/>
      <c r="AP5" s="363"/>
      <c r="AQ5" s="363"/>
      <c r="AR5" s="363"/>
      <c r="AS5" s="363"/>
      <c r="AT5" s="364"/>
      <c r="AU5" s="464" t="s">
        <v>90</v>
      </c>
      <c r="AV5" s="465"/>
      <c r="AW5" s="465"/>
      <c r="AX5" s="465"/>
      <c r="AY5" s="420" t="s">
        <v>91</v>
      </c>
      <c r="AZ5" s="421"/>
      <c r="BA5" s="421"/>
      <c r="BB5" s="421"/>
      <c r="BC5" s="421"/>
      <c r="BD5" s="421"/>
      <c r="BE5" s="421"/>
      <c r="BF5" s="421"/>
      <c r="BG5" s="421"/>
      <c r="BH5" s="421"/>
      <c r="BI5" s="421"/>
      <c r="BJ5" s="421"/>
      <c r="BK5" s="421"/>
      <c r="BL5" s="421"/>
      <c r="BM5" s="422"/>
      <c r="BN5" s="406">
        <v>17305835</v>
      </c>
      <c r="BO5" s="407"/>
      <c r="BP5" s="407"/>
      <c r="BQ5" s="407"/>
      <c r="BR5" s="407"/>
      <c r="BS5" s="407"/>
      <c r="BT5" s="407"/>
      <c r="BU5" s="408"/>
      <c r="BV5" s="406">
        <v>17428691</v>
      </c>
      <c r="BW5" s="407"/>
      <c r="BX5" s="407"/>
      <c r="BY5" s="407"/>
      <c r="BZ5" s="407"/>
      <c r="CA5" s="407"/>
      <c r="CB5" s="407"/>
      <c r="CC5" s="408"/>
      <c r="CD5" s="446" t="s">
        <v>92</v>
      </c>
      <c r="CE5" s="366"/>
      <c r="CF5" s="366"/>
      <c r="CG5" s="366"/>
      <c r="CH5" s="366"/>
      <c r="CI5" s="366"/>
      <c r="CJ5" s="366"/>
      <c r="CK5" s="366"/>
      <c r="CL5" s="366"/>
      <c r="CM5" s="366"/>
      <c r="CN5" s="366"/>
      <c r="CO5" s="366"/>
      <c r="CP5" s="366"/>
      <c r="CQ5" s="366"/>
      <c r="CR5" s="366"/>
      <c r="CS5" s="447"/>
      <c r="CT5" s="403">
        <v>86.5</v>
      </c>
      <c r="CU5" s="404"/>
      <c r="CV5" s="404"/>
      <c r="CW5" s="404"/>
      <c r="CX5" s="404"/>
      <c r="CY5" s="404"/>
      <c r="CZ5" s="404"/>
      <c r="DA5" s="405"/>
      <c r="DB5" s="403">
        <v>89.5</v>
      </c>
      <c r="DC5" s="404"/>
      <c r="DD5" s="404"/>
      <c r="DE5" s="404"/>
      <c r="DF5" s="404"/>
      <c r="DG5" s="404"/>
      <c r="DH5" s="404"/>
      <c r="DI5" s="405"/>
    </row>
    <row r="6" spans="1:119" ht="18.75" customHeight="1" x14ac:dyDescent="0.15">
      <c r="A6" s="175"/>
      <c r="B6" s="552" t="s">
        <v>93</v>
      </c>
      <c r="C6" s="393"/>
      <c r="D6" s="393"/>
      <c r="E6" s="553"/>
      <c r="F6" s="553"/>
      <c r="G6" s="553"/>
      <c r="H6" s="553"/>
      <c r="I6" s="553"/>
      <c r="J6" s="553"/>
      <c r="K6" s="553"/>
      <c r="L6" s="553" t="s">
        <v>94</v>
      </c>
      <c r="M6" s="553"/>
      <c r="N6" s="553"/>
      <c r="O6" s="553"/>
      <c r="P6" s="553"/>
      <c r="Q6" s="553"/>
      <c r="R6" s="391"/>
      <c r="S6" s="391"/>
      <c r="T6" s="391"/>
      <c r="U6" s="391"/>
      <c r="V6" s="559"/>
      <c r="W6" s="496" t="s">
        <v>95</v>
      </c>
      <c r="X6" s="392"/>
      <c r="Y6" s="392"/>
      <c r="Z6" s="392"/>
      <c r="AA6" s="392"/>
      <c r="AB6" s="393"/>
      <c r="AC6" s="564" t="s">
        <v>96</v>
      </c>
      <c r="AD6" s="565"/>
      <c r="AE6" s="565"/>
      <c r="AF6" s="565"/>
      <c r="AG6" s="565"/>
      <c r="AH6" s="565"/>
      <c r="AI6" s="565"/>
      <c r="AJ6" s="565"/>
      <c r="AK6" s="565"/>
      <c r="AL6" s="566"/>
      <c r="AM6" s="463" t="s">
        <v>97</v>
      </c>
      <c r="AN6" s="363"/>
      <c r="AO6" s="363"/>
      <c r="AP6" s="363"/>
      <c r="AQ6" s="363"/>
      <c r="AR6" s="363"/>
      <c r="AS6" s="363"/>
      <c r="AT6" s="364"/>
      <c r="AU6" s="464" t="s">
        <v>90</v>
      </c>
      <c r="AV6" s="465"/>
      <c r="AW6" s="465"/>
      <c r="AX6" s="465"/>
      <c r="AY6" s="420" t="s">
        <v>98</v>
      </c>
      <c r="AZ6" s="421"/>
      <c r="BA6" s="421"/>
      <c r="BB6" s="421"/>
      <c r="BC6" s="421"/>
      <c r="BD6" s="421"/>
      <c r="BE6" s="421"/>
      <c r="BF6" s="421"/>
      <c r="BG6" s="421"/>
      <c r="BH6" s="421"/>
      <c r="BI6" s="421"/>
      <c r="BJ6" s="421"/>
      <c r="BK6" s="421"/>
      <c r="BL6" s="421"/>
      <c r="BM6" s="422"/>
      <c r="BN6" s="406">
        <v>463089</v>
      </c>
      <c r="BO6" s="407"/>
      <c r="BP6" s="407"/>
      <c r="BQ6" s="407"/>
      <c r="BR6" s="407"/>
      <c r="BS6" s="407"/>
      <c r="BT6" s="407"/>
      <c r="BU6" s="408"/>
      <c r="BV6" s="406">
        <v>496733</v>
      </c>
      <c r="BW6" s="407"/>
      <c r="BX6" s="407"/>
      <c r="BY6" s="407"/>
      <c r="BZ6" s="407"/>
      <c r="CA6" s="407"/>
      <c r="CB6" s="407"/>
      <c r="CC6" s="408"/>
      <c r="CD6" s="446" t="s">
        <v>99</v>
      </c>
      <c r="CE6" s="366"/>
      <c r="CF6" s="366"/>
      <c r="CG6" s="366"/>
      <c r="CH6" s="366"/>
      <c r="CI6" s="366"/>
      <c r="CJ6" s="366"/>
      <c r="CK6" s="366"/>
      <c r="CL6" s="366"/>
      <c r="CM6" s="366"/>
      <c r="CN6" s="366"/>
      <c r="CO6" s="366"/>
      <c r="CP6" s="366"/>
      <c r="CQ6" s="366"/>
      <c r="CR6" s="366"/>
      <c r="CS6" s="447"/>
      <c r="CT6" s="549">
        <v>86.9</v>
      </c>
      <c r="CU6" s="550"/>
      <c r="CV6" s="550"/>
      <c r="CW6" s="550"/>
      <c r="CX6" s="550"/>
      <c r="CY6" s="550"/>
      <c r="CZ6" s="550"/>
      <c r="DA6" s="551"/>
      <c r="DB6" s="549">
        <v>90.4</v>
      </c>
      <c r="DC6" s="550"/>
      <c r="DD6" s="550"/>
      <c r="DE6" s="550"/>
      <c r="DF6" s="550"/>
      <c r="DG6" s="550"/>
      <c r="DH6" s="550"/>
      <c r="DI6" s="551"/>
    </row>
    <row r="7" spans="1:119" ht="18.75" customHeight="1" x14ac:dyDescent="0.15">
      <c r="A7" s="175"/>
      <c r="B7" s="554"/>
      <c r="C7" s="555"/>
      <c r="D7" s="555"/>
      <c r="E7" s="556"/>
      <c r="F7" s="556"/>
      <c r="G7" s="556"/>
      <c r="H7" s="556"/>
      <c r="I7" s="556"/>
      <c r="J7" s="556"/>
      <c r="K7" s="556"/>
      <c r="L7" s="556"/>
      <c r="M7" s="556"/>
      <c r="N7" s="556"/>
      <c r="O7" s="556"/>
      <c r="P7" s="556"/>
      <c r="Q7" s="556"/>
      <c r="R7" s="560"/>
      <c r="S7" s="560"/>
      <c r="T7" s="560"/>
      <c r="U7" s="560"/>
      <c r="V7" s="561"/>
      <c r="W7" s="547"/>
      <c r="X7" s="357"/>
      <c r="Y7" s="357"/>
      <c r="Z7" s="357"/>
      <c r="AA7" s="357"/>
      <c r="AB7" s="555"/>
      <c r="AC7" s="567"/>
      <c r="AD7" s="358"/>
      <c r="AE7" s="358"/>
      <c r="AF7" s="358"/>
      <c r="AG7" s="358"/>
      <c r="AH7" s="358"/>
      <c r="AI7" s="358"/>
      <c r="AJ7" s="358"/>
      <c r="AK7" s="358"/>
      <c r="AL7" s="568"/>
      <c r="AM7" s="463" t="s">
        <v>100</v>
      </c>
      <c r="AN7" s="363"/>
      <c r="AO7" s="363"/>
      <c r="AP7" s="363"/>
      <c r="AQ7" s="363"/>
      <c r="AR7" s="363"/>
      <c r="AS7" s="363"/>
      <c r="AT7" s="364"/>
      <c r="AU7" s="464" t="s">
        <v>90</v>
      </c>
      <c r="AV7" s="465"/>
      <c r="AW7" s="465"/>
      <c r="AX7" s="465"/>
      <c r="AY7" s="420" t="s">
        <v>101</v>
      </c>
      <c r="AZ7" s="421"/>
      <c r="BA7" s="421"/>
      <c r="BB7" s="421"/>
      <c r="BC7" s="421"/>
      <c r="BD7" s="421"/>
      <c r="BE7" s="421"/>
      <c r="BF7" s="421"/>
      <c r="BG7" s="421"/>
      <c r="BH7" s="421"/>
      <c r="BI7" s="421"/>
      <c r="BJ7" s="421"/>
      <c r="BK7" s="421"/>
      <c r="BL7" s="421"/>
      <c r="BM7" s="422"/>
      <c r="BN7" s="406">
        <v>61313</v>
      </c>
      <c r="BO7" s="407"/>
      <c r="BP7" s="407"/>
      <c r="BQ7" s="407"/>
      <c r="BR7" s="407"/>
      <c r="BS7" s="407"/>
      <c r="BT7" s="407"/>
      <c r="BU7" s="408"/>
      <c r="BV7" s="406">
        <v>30158</v>
      </c>
      <c r="BW7" s="407"/>
      <c r="BX7" s="407"/>
      <c r="BY7" s="407"/>
      <c r="BZ7" s="407"/>
      <c r="CA7" s="407"/>
      <c r="CB7" s="407"/>
      <c r="CC7" s="408"/>
      <c r="CD7" s="446" t="s">
        <v>102</v>
      </c>
      <c r="CE7" s="366"/>
      <c r="CF7" s="366"/>
      <c r="CG7" s="366"/>
      <c r="CH7" s="366"/>
      <c r="CI7" s="366"/>
      <c r="CJ7" s="366"/>
      <c r="CK7" s="366"/>
      <c r="CL7" s="366"/>
      <c r="CM7" s="366"/>
      <c r="CN7" s="366"/>
      <c r="CO7" s="366"/>
      <c r="CP7" s="366"/>
      <c r="CQ7" s="366"/>
      <c r="CR7" s="366"/>
      <c r="CS7" s="447"/>
      <c r="CT7" s="406">
        <v>8596957</v>
      </c>
      <c r="CU7" s="407"/>
      <c r="CV7" s="407"/>
      <c r="CW7" s="407"/>
      <c r="CX7" s="407"/>
      <c r="CY7" s="407"/>
      <c r="CZ7" s="407"/>
      <c r="DA7" s="408"/>
      <c r="DB7" s="406">
        <v>8624571</v>
      </c>
      <c r="DC7" s="407"/>
      <c r="DD7" s="407"/>
      <c r="DE7" s="407"/>
      <c r="DF7" s="407"/>
      <c r="DG7" s="407"/>
      <c r="DH7" s="407"/>
      <c r="DI7" s="408"/>
    </row>
    <row r="8" spans="1:119" ht="18.75" customHeight="1" thickBot="1" x14ac:dyDescent="0.2">
      <c r="A8" s="175"/>
      <c r="B8" s="557"/>
      <c r="C8" s="502"/>
      <c r="D8" s="502"/>
      <c r="E8" s="558"/>
      <c r="F8" s="558"/>
      <c r="G8" s="558"/>
      <c r="H8" s="558"/>
      <c r="I8" s="558"/>
      <c r="J8" s="558"/>
      <c r="K8" s="558"/>
      <c r="L8" s="558"/>
      <c r="M8" s="558"/>
      <c r="N8" s="558"/>
      <c r="O8" s="558"/>
      <c r="P8" s="558"/>
      <c r="Q8" s="558"/>
      <c r="R8" s="562"/>
      <c r="S8" s="562"/>
      <c r="T8" s="562"/>
      <c r="U8" s="562"/>
      <c r="V8" s="563"/>
      <c r="W8" s="477"/>
      <c r="X8" s="478"/>
      <c r="Y8" s="478"/>
      <c r="Z8" s="478"/>
      <c r="AA8" s="478"/>
      <c r="AB8" s="502"/>
      <c r="AC8" s="569"/>
      <c r="AD8" s="570"/>
      <c r="AE8" s="570"/>
      <c r="AF8" s="570"/>
      <c r="AG8" s="570"/>
      <c r="AH8" s="570"/>
      <c r="AI8" s="570"/>
      <c r="AJ8" s="570"/>
      <c r="AK8" s="570"/>
      <c r="AL8" s="571"/>
      <c r="AM8" s="463" t="s">
        <v>103</v>
      </c>
      <c r="AN8" s="363"/>
      <c r="AO8" s="363"/>
      <c r="AP8" s="363"/>
      <c r="AQ8" s="363"/>
      <c r="AR8" s="363"/>
      <c r="AS8" s="363"/>
      <c r="AT8" s="364"/>
      <c r="AU8" s="464" t="s">
        <v>90</v>
      </c>
      <c r="AV8" s="465"/>
      <c r="AW8" s="465"/>
      <c r="AX8" s="465"/>
      <c r="AY8" s="420" t="s">
        <v>104</v>
      </c>
      <c r="AZ8" s="421"/>
      <c r="BA8" s="421"/>
      <c r="BB8" s="421"/>
      <c r="BC8" s="421"/>
      <c r="BD8" s="421"/>
      <c r="BE8" s="421"/>
      <c r="BF8" s="421"/>
      <c r="BG8" s="421"/>
      <c r="BH8" s="421"/>
      <c r="BI8" s="421"/>
      <c r="BJ8" s="421"/>
      <c r="BK8" s="421"/>
      <c r="BL8" s="421"/>
      <c r="BM8" s="422"/>
      <c r="BN8" s="406">
        <v>401776</v>
      </c>
      <c r="BO8" s="407"/>
      <c r="BP8" s="407"/>
      <c r="BQ8" s="407"/>
      <c r="BR8" s="407"/>
      <c r="BS8" s="407"/>
      <c r="BT8" s="407"/>
      <c r="BU8" s="408"/>
      <c r="BV8" s="406">
        <v>466575</v>
      </c>
      <c r="BW8" s="407"/>
      <c r="BX8" s="407"/>
      <c r="BY8" s="407"/>
      <c r="BZ8" s="407"/>
      <c r="CA8" s="407"/>
      <c r="CB8" s="407"/>
      <c r="CC8" s="408"/>
      <c r="CD8" s="446" t="s">
        <v>105</v>
      </c>
      <c r="CE8" s="366"/>
      <c r="CF8" s="366"/>
      <c r="CG8" s="366"/>
      <c r="CH8" s="366"/>
      <c r="CI8" s="366"/>
      <c r="CJ8" s="366"/>
      <c r="CK8" s="366"/>
      <c r="CL8" s="366"/>
      <c r="CM8" s="366"/>
      <c r="CN8" s="366"/>
      <c r="CO8" s="366"/>
      <c r="CP8" s="366"/>
      <c r="CQ8" s="366"/>
      <c r="CR8" s="366"/>
      <c r="CS8" s="447"/>
      <c r="CT8" s="509">
        <v>0.31</v>
      </c>
      <c r="CU8" s="510"/>
      <c r="CV8" s="510"/>
      <c r="CW8" s="510"/>
      <c r="CX8" s="510"/>
      <c r="CY8" s="510"/>
      <c r="CZ8" s="510"/>
      <c r="DA8" s="511"/>
      <c r="DB8" s="509">
        <v>0.3</v>
      </c>
      <c r="DC8" s="510"/>
      <c r="DD8" s="510"/>
      <c r="DE8" s="510"/>
      <c r="DF8" s="510"/>
      <c r="DG8" s="510"/>
      <c r="DH8" s="510"/>
      <c r="DI8" s="511"/>
    </row>
    <row r="9" spans="1:119" ht="18.75" customHeight="1" thickBot="1" x14ac:dyDescent="0.2">
      <c r="A9" s="175"/>
      <c r="B9" s="538" t="s">
        <v>106</v>
      </c>
      <c r="C9" s="539"/>
      <c r="D9" s="539"/>
      <c r="E9" s="539"/>
      <c r="F9" s="539"/>
      <c r="G9" s="539"/>
      <c r="H9" s="539"/>
      <c r="I9" s="539"/>
      <c r="J9" s="539"/>
      <c r="K9" s="457"/>
      <c r="L9" s="540" t="s">
        <v>107</v>
      </c>
      <c r="M9" s="541"/>
      <c r="N9" s="541"/>
      <c r="O9" s="541"/>
      <c r="P9" s="541"/>
      <c r="Q9" s="542"/>
      <c r="R9" s="543">
        <v>22112</v>
      </c>
      <c r="S9" s="544"/>
      <c r="T9" s="544"/>
      <c r="U9" s="544"/>
      <c r="V9" s="545"/>
      <c r="W9" s="475" t="s">
        <v>108</v>
      </c>
      <c r="X9" s="476"/>
      <c r="Y9" s="476"/>
      <c r="Z9" s="476"/>
      <c r="AA9" s="476"/>
      <c r="AB9" s="476"/>
      <c r="AC9" s="476"/>
      <c r="AD9" s="476"/>
      <c r="AE9" s="476"/>
      <c r="AF9" s="476"/>
      <c r="AG9" s="476"/>
      <c r="AH9" s="476"/>
      <c r="AI9" s="476"/>
      <c r="AJ9" s="476"/>
      <c r="AK9" s="476"/>
      <c r="AL9" s="546"/>
      <c r="AM9" s="463" t="s">
        <v>109</v>
      </c>
      <c r="AN9" s="363"/>
      <c r="AO9" s="363"/>
      <c r="AP9" s="363"/>
      <c r="AQ9" s="363"/>
      <c r="AR9" s="363"/>
      <c r="AS9" s="363"/>
      <c r="AT9" s="364"/>
      <c r="AU9" s="464" t="s">
        <v>90</v>
      </c>
      <c r="AV9" s="465"/>
      <c r="AW9" s="465"/>
      <c r="AX9" s="465"/>
      <c r="AY9" s="420" t="s">
        <v>110</v>
      </c>
      <c r="AZ9" s="421"/>
      <c r="BA9" s="421"/>
      <c r="BB9" s="421"/>
      <c r="BC9" s="421"/>
      <c r="BD9" s="421"/>
      <c r="BE9" s="421"/>
      <c r="BF9" s="421"/>
      <c r="BG9" s="421"/>
      <c r="BH9" s="421"/>
      <c r="BI9" s="421"/>
      <c r="BJ9" s="421"/>
      <c r="BK9" s="421"/>
      <c r="BL9" s="421"/>
      <c r="BM9" s="422"/>
      <c r="BN9" s="406">
        <v>-64799</v>
      </c>
      <c r="BO9" s="407"/>
      <c r="BP9" s="407"/>
      <c r="BQ9" s="407"/>
      <c r="BR9" s="407"/>
      <c r="BS9" s="407"/>
      <c r="BT9" s="407"/>
      <c r="BU9" s="408"/>
      <c r="BV9" s="406">
        <v>-231450</v>
      </c>
      <c r="BW9" s="407"/>
      <c r="BX9" s="407"/>
      <c r="BY9" s="407"/>
      <c r="BZ9" s="407"/>
      <c r="CA9" s="407"/>
      <c r="CB9" s="407"/>
      <c r="CC9" s="408"/>
      <c r="CD9" s="446" t="s">
        <v>111</v>
      </c>
      <c r="CE9" s="366"/>
      <c r="CF9" s="366"/>
      <c r="CG9" s="366"/>
      <c r="CH9" s="366"/>
      <c r="CI9" s="366"/>
      <c r="CJ9" s="366"/>
      <c r="CK9" s="366"/>
      <c r="CL9" s="366"/>
      <c r="CM9" s="366"/>
      <c r="CN9" s="366"/>
      <c r="CO9" s="366"/>
      <c r="CP9" s="366"/>
      <c r="CQ9" s="366"/>
      <c r="CR9" s="366"/>
      <c r="CS9" s="447"/>
      <c r="CT9" s="403">
        <v>14.8</v>
      </c>
      <c r="CU9" s="404"/>
      <c r="CV9" s="404"/>
      <c r="CW9" s="404"/>
      <c r="CX9" s="404"/>
      <c r="CY9" s="404"/>
      <c r="CZ9" s="404"/>
      <c r="DA9" s="405"/>
      <c r="DB9" s="403">
        <v>16.3</v>
      </c>
      <c r="DC9" s="404"/>
      <c r="DD9" s="404"/>
      <c r="DE9" s="404"/>
      <c r="DF9" s="404"/>
      <c r="DG9" s="404"/>
      <c r="DH9" s="404"/>
      <c r="DI9" s="405"/>
    </row>
    <row r="10" spans="1:119" ht="18.75" customHeight="1" thickBot="1" x14ac:dyDescent="0.2">
      <c r="A10" s="175"/>
      <c r="B10" s="538"/>
      <c r="C10" s="539"/>
      <c r="D10" s="539"/>
      <c r="E10" s="539"/>
      <c r="F10" s="539"/>
      <c r="G10" s="539"/>
      <c r="H10" s="539"/>
      <c r="I10" s="539"/>
      <c r="J10" s="539"/>
      <c r="K10" s="457"/>
      <c r="L10" s="362" t="s">
        <v>112</v>
      </c>
      <c r="M10" s="363"/>
      <c r="N10" s="363"/>
      <c r="O10" s="363"/>
      <c r="P10" s="363"/>
      <c r="Q10" s="364"/>
      <c r="R10" s="359">
        <v>22853</v>
      </c>
      <c r="S10" s="360"/>
      <c r="T10" s="360"/>
      <c r="U10" s="360"/>
      <c r="V10" s="419"/>
      <c r="W10" s="547"/>
      <c r="X10" s="357"/>
      <c r="Y10" s="357"/>
      <c r="Z10" s="357"/>
      <c r="AA10" s="357"/>
      <c r="AB10" s="357"/>
      <c r="AC10" s="357"/>
      <c r="AD10" s="357"/>
      <c r="AE10" s="357"/>
      <c r="AF10" s="357"/>
      <c r="AG10" s="357"/>
      <c r="AH10" s="357"/>
      <c r="AI10" s="357"/>
      <c r="AJ10" s="357"/>
      <c r="AK10" s="357"/>
      <c r="AL10" s="548"/>
      <c r="AM10" s="463" t="s">
        <v>113</v>
      </c>
      <c r="AN10" s="363"/>
      <c r="AO10" s="363"/>
      <c r="AP10" s="363"/>
      <c r="AQ10" s="363"/>
      <c r="AR10" s="363"/>
      <c r="AS10" s="363"/>
      <c r="AT10" s="364"/>
      <c r="AU10" s="464" t="s">
        <v>114</v>
      </c>
      <c r="AV10" s="465"/>
      <c r="AW10" s="465"/>
      <c r="AX10" s="465"/>
      <c r="AY10" s="420" t="s">
        <v>115</v>
      </c>
      <c r="AZ10" s="421"/>
      <c r="BA10" s="421"/>
      <c r="BB10" s="421"/>
      <c r="BC10" s="421"/>
      <c r="BD10" s="421"/>
      <c r="BE10" s="421"/>
      <c r="BF10" s="421"/>
      <c r="BG10" s="421"/>
      <c r="BH10" s="421"/>
      <c r="BI10" s="421"/>
      <c r="BJ10" s="421"/>
      <c r="BK10" s="421"/>
      <c r="BL10" s="421"/>
      <c r="BM10" s="422"/>
      <c r="BN10" s="406">
        <v>274791</v>
      </c>
      <c r="BO10" s="407"/>
      <c r="BP10" s="407"/>
      <c r="BQ10" s="407"/>
      <c r="BR10" s="407"/>
      <c r="BS10" s="407"/>
      <c r="BT10" s="407"/>
      <c r="BU10" s="408"/>
      <c r="BV10" s="406">
        <v>19292</v>
      </c>
      <c r="BW10" s="407"/>
      <c r="BX10" s="407"/>
      <c r="BY10" s="407"/>
      <c r="BZ10" s="407"/>
      <c r="CA10" s="407"/>
      <c r="CB10" s="407"/>
      <c r="CC10" s="408"/>
      <c r="CD10" s="178" t="s">
        <v>116</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
      <c r="A11" s="175"/>
      <c r="B11" s="538"/>
      <c r="C11" s="539"/>
      <c r="D11" s="539"/>
      <c r="E11" s="539"/>
      <c r="F11" s="539"/>
      <c r="G11" s="539"/>
      <c r="H11" s="539"/>
      <c r="I11" s="539"/>
      <c r="J11" s="539"/>
      <c r="K11" s="457"/>
      <c r="L11" s="367" t="s">
        <v>117</v>
      </c>
      <c r="M11" s="368"/>
      <c r="N11" s="368"/>
      <c r="O11" s="368"/>
      <c r="P11" s="368"/>
      <c r="Q11" s="369"/>
      <c r="R11" s="535" t="s">
        <v>118</v>
      </c>
      <c r="S11" s="536"/>
      <c r="T11" s="536"/>
      <c r="U11" s="536"/>
      <c r="V11" s="537"/>
      <c r="W11" s="547"/>
      <c r="X11" s="357"/>
      <c r="Y11" s="357"/>
      <c r="Z11" s="357"/>
      <c r="AA11" s="357"/>
      <c r="AB11" s="357"/>
      <c r="AC11" s="357"/>
      <c r="AD11" s="357"/>
      <c r="AE11" s="357"/>
      <c r="AF11" s="357"/>
      <c r="AG11" s="357"/>
      <c r="AH11" s="357"/>
      <c r="AI11" s="357"/>
      <c r="AJ11" s="357"/>
      <c r="AK11" s="357"/>
      <c r="AL11" s="548"/>
      <c r="AM11" s="463" t="s">
        <v>119</v>
      </c>
      <c r="AN11" s="363"/>
      <c r="AO11" s="363"/>
      <c r="AP11" s="363"/>
      <c r="AQ11" s="363"/>
      <c r="AR11" s="363"/>
      <c r="AS11" s="363"/>
      <c r="AT11" s="364"/>
      <c r="AU11" s="464" t="s">
        <v>114</v>
      </c>
      <c r="AV11" s="465"/>
      <c r="AW11" s="465"/>
      <c r="AX11" s="465"/>
      <c r="AY11" s="420" t="s">
        <v>120</v>
      </c>
      <c r="AZ11" s="421"/>
      <c r="BA11" s="421"/>
      <c r="BB11" s="421"/>
      <c r="BC11" s="421"/>
      <c r="BD11" s="421"/>
      <c r="BE11" s="421"/>
      <c r="BF11" s="421"/>
      <c r="BG11" s="421"/>
      <c r="BH11" s="421"/>
      <c r="BI11" s="421"/>
      <c r="BJ11" s="421"/>
      <c r="BK11" s="421"/>
      <c r="BL11" s="421"/>
      <c r="BM11" s="422"/>
      <c r="BN11" s="406">
        <v>32200</v>
      </c>
      <c r="BO11" s="407"/>
      <c r="BP11" s="407"/>
      <c r="BQ11" s="407"/>
      <c r="BR11" s="407"/>
      <c r="BS11" s="407"/>
      <c r="BT11" s="407"/>
      <c r="BU11" s="408"/>
      <c r="BV11" s="406">
        <v>91537</v>
      </c>
      <c r="BW11" s="407"/>
      <c r="BX11" s="407"/>
      <c r="BY11" s="407"/>
      <c r="BZ11" s="407"/>
      <c r="CA11" s="407"/>
      <c r="CB11" s="407"/>
      <c r="CC11" s="408"/>
      <c r="CD11" s="446" t="s">
        <v>121</v>
      </c>
      <c r="CE11" s="366"/>
      <c r="CF11" s="366"/>
      <c r="CG11" s="366"/>
      <c r="CH11" s="366"/>
      <c r="CI11" s="366"/>
      <c r="CJ11" s="366"/>
      <c r="CK11" s="366"/>
      <c r="CL11" s="366"/>
      <c r="CM11" s="366"/>
      <c r="CN11" s="366"/>
      <c r="CO11" s="366"/>
      <c r="CP11" s="366"/>
      <c r="CQ11" s="366"/>
      <c r="CR11" s="366"/>
      <c r="CS11" s="447"/>
      <c r="CT11" s="509" t="s">
        <v>122</v>
      </c>
      <c r="CU11" s="510"/>
      <c r="CV11" s="510"/>
      <c r="CW11" s="510"/>
      <c r="CX11" s="510"/>
      <c r="CY11" s="510"/>
      <c r="CZ11" s="510"/>
      <c r="DA11" s="511"/>
      <c r="DB11" s="509" t="s">
        <v>122</v>
      </c>
      <c r="DC11" s="510"/>
      <c r="DD11" s="510"/>
      <c r="DE11" s="510"/>
      <c r="DF11" s="510"/>
      <c r="DG11" s="510"/>
      <c r="DH11" s="510"/>
      <c r="DI11" s="511"/>
    </row>
    <row r="12" spans="1:119" ht="18.75" customHeight="1" x14ac:dyDescent="0.15">
      <c r="A12" s="175"/>
      <c r="B12" s="512" t="s">
        <v>123</v>
      </c>
      <c r="C12" s="513"/>
      <c r="D12" s="513"/>
      <c r="E12" s="513"/>
      <c r="F12" s="513"/>
      <c r="G12" s="513"/>
      <c r="H12" s="513"/>
      <c r="I12" s="513"/>
      <c r="J12" s="513"/>
      <c r="K12" s="514"/>
      <c r="L12" s="521" t="s">
        <v>124</v>
      </c>
      <c r="M12" s="522"/>
      <c r="N12" s="522"/>
      <c r="O12" s="522"/>
      <c r="P12" s="522"/>
      <c r="Q12" s="523"/>
      <c r="R12" s="524">
        <v>21960</v>
      </c>
      <c r="S12" s="525"/>
      <c r="T12" s="525"/>
      <c r="U12" s="525"/>
      <c r="V12" s="526"/>
      <c r="W12" s="527" t="s">
        <v>1</v>
      </c>
      <c r="X12" s="465"/>
      <c r="Y12" s="465"/>
      <c r="Z12" s="465"/>
      <c r="AA12" s="465"/>
      <c r="AB12" s="528"/>
      <c r="AC12" s="529" t="s">
        <v>125</v>
      </c>
      <c r="AD12" s="530"/>
      <c r="AE12" s="530"/>
      <c r="AF12" s="530"/>
      <c r="AG12" s="531"/>
      <c r="AH12" s="529" t="s">
        <v>126</v>
      </c>
      <c r="AI12" s="530"/>
      <c r="AJ12" s="530"/>
      <c r="AK12" s="530"/>
      <c r="AL12" s="532"/>
      <c r="AM12" s="463" t="s">
        <v>127</v>
      </c>
      <c r="AN12" s="363"/>
      <c r="AO12" s="363"/>
      <c r="AP12" s="363"/>
      <c r="AQ12" s="363"/>
      <c r="AR12" s="363"/>
      <c r="AS12" s="363"/>
      <c r="AT12" s="364"/>
      <c r="AU12" s="464" t="s">
        <v>114</v>
      </c>
      <c r="AV12" s="465"/>
      <c r="AW12" s="465"/>
      <c r="AX12" s="465"/>
      <c r="AY12" s="420" t="s">
        <v>128</v>
      </c>
      <c r="AZ12" s="421"/>
      <c r="BA12" s="421"/>
      <c r="BB12" s="421"/>
      <c r="BC12" s="421"/>
      <c r="BD12" s="421"/>
      <c r="BE12" s="421"/>
      <c r="BF12" s="421"/>
      <c r="BG12" s="421"/>
      <c r="BH12" s="421"/>
      <c r="BI12" s="421"/>
      <c r="BJ12" s="421"/>
      <c r="BK12" s="421"/>
      <c r="BL12" s="421"/>
      <c r="BM12" s="422"/>
      <c r="BN12" s="406">
        <v>0</v>
      </c>
      <c r="BO12" s="407"/>
      <c r="BP12" s="407"/>
      <c r="BQ12" s="407"/>
      <c r="BR12" s="407"/>
      <c r="BS12" s="407"/>
      <c r="BT12" s="407"/>
      <c r="BU12" s="408"/>
      <c r="BV12" s="406">
        <v>0</v>
      </c>
      <c r="BW12" s="407"/>
      <c r="BX12" s="407"/>
      <c r="BY12" s="407"/>
      <c r="BZ12" s="407"/>
      <c r="CA12" s="407"/>
      <c r="CB12" s="407"/>
      <c r="CC12" s="408"/>
      <c r="CD12" s="446" t="s">
        <v>129</v>
      </c>
      <c r="CE12" s="366"/>
      <c r="CF12" s="366"/>
      <c r="CG12" s="366"/>
      <c r="CH12" s="366"/>
      <c r="CI12" s="366"/>
      <c r="CJ12" s="366"/>
      <c r="CK12" s="366"/>
      <c r="CL12" s="366"/>
      <c r="CM12" s="366"/>
      <c r="CN12" s="366"/>
      <c r="CO12" s="366"/>
      <c r="CP12" s="366"/>
      <c r="CQ12" s="366"/>
      <c r="CR12" s="366"/>
      <c r="CS12" s="447"/>
      <c r="CT12" s="509" t="s">
        <v>122</v>
      </c>
      <c r="CU12" s="510"/>
      <c r="CV12" s="510"/>
      <c r="CW12" s="510"/>
      <c r="CX12" s="510"/>
      <c r="CY12" s="510"/>
      <c r="CZ12" s="510"/>
      <c r="DA12" s="511"/>
      <c r="DB12" s="509" t="s">
        <v>122</v>
      </c>
      <c r="DC12" s="510"/>
      <c r="DD12" s="510"/>
      <c r="DE12" s="510"/>
      <c r="DF12" s="510"/>
      <c r="DG12" s="510"/>
      <c r="DH12" s="510"/>
      <c r="DI12" s="511"/>
    </row>
    <row r="13" spans="1:119" ht="18.75" customHeight="1" x14ac:dyDescent="0.15">
      <c r="A13" s="175"/>
      <c r="B13" s="515"/>
      <c r="C13" s="516"/>
      <c r="D13" s="516"/>
      <c r="E13" s="516"/>
      <c r="F13" s="516"/>
      <c r="G13" s="516"/>
      <c r="H13" s="516"/>
      <c r="I13" s="516"/>
      <c r="J13" s="516"/>
      <c r="K13" s="517"/>
      <c r="L13" s="184"/>
      <c r="M13" s="490" t="s">
        <v>130</v>
      </c>
      <c r="N13" s="491"/>
      <c r="O13" s="491"/>
      <c r="P13" s="491"/>
      <c r="Q13" s="492"/>
      <c r="R13" s="493">
        <v>21078</v>
      </c>
      <c r="S13" s="494"/>
      <c r="T13" s="494"/>
      <c r="U13" s="494"/>
      <c r="V13" s="495"/>
      <c r="W13" s="496" t="s">
        <v>131</v>
      </c>
      <c r="X13" s="392"/>
      <c r="Y13" s="392"/>
      <c r="Z13" s="392"/>
      <c r="AA13" s="392"/>
      <c r="AB13" s="393"/>
      <c r="AC13" s="359">
        <v>1405</v>
      </c>
      <c r="AD13" s="360"/>
      <c r="AE13" s="360"/>
      <c r="AF13" s="360"/>
      <c r="AG13" s="361"/>
      <c r="AH13" s="359">
        <v>1638</v>
      </c>
      <c r="AI13" s="360"/>
      <c r="AJ13" s="360"/>
      <c r="AK13" s="360"/>
      <c r="AL13" s="419"/>
      <c r="AM13" s="463" t="s">
        <v>132</v>
      </c>
      <c r="AN13" s="363"/>
      <c r="AO13" s="363"/>
      <c r="AP13" s="363"/>
      <c r="AQ13" s="363"/>
      <c r="AR13" s="363"/>
      <c r="AS13" s="363"/>
      <c r="AT13" s="364"/>
      <c r="AU13" s="464" t="s">
        <v>114</v>
      </c>
      <c r="AV13" s="465"/>
      <c r="AW13" s="465"/>
      <c r="AX13" s="465"/>
      <c r="AY13" s="420" t="s">
        <v>133</v>
      </c>
      <c r="AZ13" s="421"/>
      <c r="BA13" s="421"/>
      <c r="BB13" s="421"/>
      <c r="BC13" s="421"/>
      <c r="BD13" s="421"/>
      <c r="BE13" s="421"/>
      <c r="BF13" s="421"/>
      <c r="BG13" s="421"/>
      <c r="BH13" s="421"/>
      <c r="BI13" s="421"/>
      <c r="BJ13" s="421"/>
      <c r="BK13" s="421"/>
      <c r="BL13" s="421"/>
      <c r="BM13" s="422"/>
      <c r="BN13" s="406">
        <v>242192</v>
      </c>
      <c r="BO13" s="407"/>
      <c r="BP13" s="407"/>
      <c r="BQ13" s="407"/>
      <c r="BR13" s="407"/>
      <c r="BS13" s="407"/>
      <c r="BT13" s="407"/>
      <c r="BU13" s="408"/>
      <c r="BV13" s="406">
        <v>-120621</v>
      </c>
      <c r="BW13" s="407"/>
      <c r="BX13" s="407"/>
      <c r="BY13" s="407"/>
      <c r="BZ13" s="407"/>
      <c r="CA13" s="407"/>
      <c r="CB13" s="407"/>
      <c r="CC13" s="408"/>
      <c r="CD13" s="446" t="s">
        <v>134</v>
      </c>
      <c r="CE13" s="366"/>
      <c r="CF13" s="366"/>
      <c r="CG13" s="366"/>
      <c r="CH13" s="366"/>
      <c r="CI13" s="366"/>
      <c r="CJ13" s="366"/>
      <c r="CK13" s="366"/>
      <c r="CL13" s="366"/>
      <c r="CM13" s="366"/>
      <c r="CN13" s="366"/>
      <c r="CO13" s="366"/>
      <c r="CP13" s="366"/>
      <c r="CQ13" s="366"/>
      <c r="CR13" s="366"/>
      <c r="CS13" s="447"/>
      <c r="CT13" s="403">
        <v>3.8</v>
      </c>
      <c r="CU13" s="404"/>
      <c r="CV13" s="404"/>
      <c r="CW13" s="404"/>
      <c r="CX13" s="404"/>
      <c r="CY13" s="404"/>
      <c r="CZ13" s="404"/>
      <c r="DA13" s="405"/>
      <c r="DB13" s="403">
        <v>3.3</v>
      </c>
      <c r="DC13" s="404"/>
      <c r="DD13" s="404"/>
      <c r="DE13" s="404"/>
      <c r="DF13" s="404"/>
      <c r="DG13" s="404"/>
      <c r="DH13" s="404"/>
      <c r="DI13" s="405"/>
    </row>
    <row r="14" spans="1:119" ht="18.75" customHeight="1" thickBot="1" x14ac:dyDescent="0.2">
      <c r="A14" s="175"/>
      <c r="B14" s="515"/>
      <c r="C14" s="516"/>
      <c r="D14" s="516"/>
      <c r="E14" s="516"/>
      <c r="F14" s="516"/>
      <c r="G14" s="516"/>
      <c r="H14" s="516"/>
      <c r="I14" s="516"/>
      <c r="J14" s="516"/>
      <c r="K14" s="517"/>
      <c r="L14" s="480" t="s">
        <v>135</v>
      </c>
      <c r="M14" s="533"/>
      <c r="N14" s="533"/>
      <c r="O14" s="533"/>
      <c r="P14" s="533"/>
      <c r="Q14" s="534"/>
      <c r="R14" s="493">
        <v>22177</v>
      </c>
      <c r="S14" s="494"/>
      <c r="T14" s="494"/>
      <c r="U14" s="494"/>
      <c r="V14" s="495"/>
      <c r="W14" s="497"/>
      <c r="X14" s="395"/>
      <c r="Y14" s="395"/>
      <c r="Z14" s="395"/>
      <c r="AA14" s="395"/>
      <c r="AB14" s="396"/>
      <c r="AC14" s="486">
        <v>14.3</v>
      </c>
      <c r="AD14" s="487"/>
      <c r="AE14" s="487"/>
      <c r="AF14" s="487"/>
      <c r="AG14" s="488"/>
      <c r="AH14" s="486">
        <v>15.9</v>
      </c>
      <c r="AI14" s="487"/>
      <c r="AJ14" s="487"/>
      <c r="AK14" s="487"/>
      <c r="AL14" s="489"/>
      <c r="AM14" s="463"/>
      <c r="AN14" s="363"/>
      <c r="AO14" s="363"/>
      <c r="AP14" s="363"/>
      <c r="AQ14" s="363"/>
      <c r="AR14" s="363"/>
      <c r="AS14" s="363"/>
      <c r="AT14" s="364"/>
      <c r="AU14" s="464"/>
      <c r="AV14" s="465"/>
      <c r="AW14" s="465"/>
      <c r="AX14" s="465"/>
      <c r="AY14" s="420"/>
      <c r="AZ14" s="421"/>
      <c r="BA14" s="421"/>
      <c r="BB14" s="421"/>
      <c r="BC14" s="421"/>
      <c r="BD14" s="421"/>
      <c r="BE14" s="421"/>
      <c r="BF14" s="421"/>
      <c r="BG14" s="421"/>
      <c r="BH14" s="421"/>
      <c r="BI14" s="421"/>
      <c r="BJ14" s="421"/>
      <c r="BK14" s="421"/>
      <c r="BL14" s="421"/>
      <c r="BM14" s="422"/>
      <c r="BN14" s="406"/>
      <c r="BO14" s="407"/>
      <c r="BP14" s="407"/>
      <c r="BQ14" s="407"/>
      <c r="BR14" s="407"/>
      <c r="BS14" s="407"/>
      <c r="BT14" s="407"/>
      <c r="BU14" s="408"/>
      <c r="BV14" s="406"/>
      <c r="BW14" s="407"/>
      <c r="BX14" s="407"/>
      <c r="BY14" s="407"/>
      <c r="BZ14" s="407"/>
      <c r="CA14" s="407"/>
      <c r="CB14" s="407"/>
      <c r="CC14" s="408"/>
      <c r="CD14" s="443" t="s">
        <v>136</v>
      </c>
      <c r="CE14" s="444"/>
      <c r="CF14" s="444"/>
      <c r="CG14" s="444"/>
      <c r="CH14" s="444"/>
      <c r="CI14" s="444"/>
      <c r="CJ14" s="444"/>
      <c r="CK14" s="444"/>
      <c r="CL14" s="444"/>
      <c r="CM14" s="444"/>
      <c r="CN14" s="444"/>
      <c r="CO14" s="444"/>
      <c r="CP14" s="444"/>
      <c r="CQ14" s="444"/>
      <c r="CR14" s="444"/>
      <c r="CS14" s="445"/>
      <c r="CT14" s="503" t="s">
        <v>122</v>
      </c>
      <c r="CU14" s="504"/>
      <c r="CV14" s="504"/>
      <c r="CW14" s="504"/>
      <c r="CX14" s="504"/>
      <c r="CY14" s="504"/>
      <c r="CZ14" s="504"/>
      <c r="DA14" s="505"/>
      <c r="DB14" s="503" t="s">
        <v>122</v>
      </c>
      <c r="DC14" s="504"/>
      <c r="DD14" s="504"/>
      <c r="DE14" s="504"/>
      <c r="DF14" s="504"/>
      <c r="DG14" s="504"/>
      <c r="DH14" s="504"/>
      <c r="DI14" s="505"/>
    </row>
    <row r="15" spans="1:119" ht="18.75" customHeight="1" x14ac:dyDescent="0.15">
      <c r="A15" s="175"/>
      <c r="B15" s="515"/>
      <c r="C15" s="516"/>
      <c r="D15" s="516"/>
      <c r="E15" s="516"/>
      <c r="F15" s="516"/>
      <c r="G15" s="516"/>
      <c r="H15" s="516"/>
      <c r="I15" s="516"/>
      <c r="J15" s="516"/>
      <c r="K15" s="517"/>
      <c r="L15" s="184"/>
      <c r="M15" s="490" t="s">
        <v>130</v>
      </c>
      <c r="N15" s="491"/>
      <c r="O15" s="491"/>
      <c r="P15" s="491"/>
      <c r="Q15" s="492"/>
      <c r="R15" s="493">
        <v>21452</v>
      </c>
      <c r="S15" s="494"/>
      <c r="T15" s="494"/>
      <c r="U15" s="494"/>
      <c r="V15" s="495"/>
      <c r="W15" s="496" t="s">
        <v>137</v>
      </c>
      <c r="X15" s="392"/>
      <c r="Y15" s="392"/>
      <c r="Z15" s="392"/>
      <c r="AA15" s="392"/>
      <c r="AB15" s="393"/>
      <c r="AC15" s="359">
        <v>2870</v>
      </c>
      <c r="AD15" s="360"/>
      <c r="AE15" s="360"/>
      <c r="AF15" s="360"/>
      <c r="AG15" s="361"/>
      <c r="AH15" s="359">
        <v>2895</v>
      </c>
      <c r="AI15" s="360"/>
      <c r="AJ15" s="360"/>
      <c r="AK15" s="360"/>
      <c r="AL15" s="419"/>
      <c r="AM15" s="463"/>
      <c r="AN15" s="363"/>
      <c r="AO15" s="363"/>
      <c r="AP15" s="363"/>
      <c r="AQ15" s="363"/>
      <c r="AR15" s="363"/>
      <c r="AS15" s="363"/>
      <c r="AT15" s="364"/>
      <c r="AU15" s="464"/>
      <c r="AV15" s="465"/>
      <c r="AW15" s="465"/>
      <c r="AX15" s="465"/>
      <c r="AY15" s="432" t="s">
        <v>138</v>
      </c>
      <c r="AZ15" s="433"/>
      <c r="BA15" s="433"/>
      <c r="BB15" s="433"/>
      <c r="BC15" s="433"/>
      <c r="BD15" s="433"/>
      <c r="BE15" s="433"/>
      <c r="BF15" s="433"/>
      <c r="BG15" s="433"/>
      <c r="BH15" s="433"/>
      <c r="BI15" s="433"/>
      <c r="BJ15" s="433"/>
      <c r="BK15" s="433"/>
      <c r="BL15" s="433"/>
      <c r="BM15" s="434"/>
      <c r="BN15" s="435">
        <v>2515506</v>
      </c>
      <c r="BO15" s="436"/>
      <c r="BP15" s="436"/>
      <c r="BQ15" s="436"/>
      <c r="BR15" s="436"/>
      <c r="BS15" s="436"/>
      <c r="BT15" s="436"/>
      <c r="BU15" s="437"/>
      <c r="BV15" s="435">
        <v>2477731</v>
      </c>
      <c r="BW15" s="436"/>
      <c r="BX15" s="436"/>
      <c r="BY15" s="436"/>
      <c r="BZ15" s="436"/>
      <c r="CA15" s="436"/>
      <c r="CB15" s="436"/>
      <c r="CC15" s="437"/>
      <c r="CD15" s="506" t="s">
        <v>139</v>
      </c>
      <c r="CE15" s="507"/>
      <c r="CF15" s="507"/>
      <c r="CG15" s="507"/>
      <c r="CH15" s="507"/>
      <c r="CI15" s="507"/>
      <c r="CJ15" s="507"/>
      <c r="CK15" s="507"/>
      <c r="CL15" s="507"/>
      <c r="CM15" s="507"/>
      <c r="CN15" s="507"/>
      <c r="CO15" s="507"/>
      <c r="CP15" s="507"/>
      <c r="CQ15" s="507"/>
      <c r="CR15" s="507"/>
      <c r="CS15" s="508"/>
      <c r="CT15" s="185"/>
      <c r="CU15" s="186"/>
      <c r="CV15" s="186"/>
      <c r="CW15" s="186"/>
      <c r="CX15" s="186"/>
      <c r="CY15" s="186"/>
      <c r="CZ15" s="186"/>
      <c r="DA15" s="187"/>
      <c r="DB15" s="185"/>
      <c r="DC15" s="186"/>
      <c r="DD15" s="186"/>
      <c r="DE15" s="186"/>
      <c r="DF15" s="186"/>
      <c r="DG15" s="186"/>
      <c r="DH15" s="186"/>
      <c r="DI15" s="187"/>
    </row>
    <row r="16" spans="1:119" ht="18.75" customHeight="1" x14ac:dyDescent="0.15">
      <c r="A16" s="175"/>
      <c r="B16" s="515"/>
      <c r="C16" s="516"/>
      <c r="D16" s="516"/>
      <c r="E16" s="516"/>
      <c r="F16" s="516"/>
      <c r="G16" s="516"/>
      <c r="H16" s="516"/>
      <c r="I16" s="516"/>
      <c r="J16" s="516"/>
      <c r="K16" s="517"/>
      <c r="L16" s="480" t="s">
        <v>140</v>
      </c>
      <c r="M16" s="481"/>
      <c r="N16" s="481"/>
      <c r="O16" s="481"/>
      <c r="P16" s="481"/>
      <c r="Q16" s="482"/>
      <c r="R16" s="483" t="s">
        <v>141</v>
      </c>
      <c r="S16" s="484"/>
      <c r="T16" s="484"/>
      <c r="U16" s="484"/>
      <c r="V16" s="485"/>
      <c r="W16" s="497"/>
      <c r="X16" s="395"/>
      <c r="Y16" s="395"/>
      <c r="Z16" s="395"/>
      <c r="AA16" s="395"/>
      <c r="AB16" s="396"/>
      <c r="AC16" s="486">
        <v>29.3</v>
      </c>
      <c r="AD16" s="487"/>
      <c r="AE16" s="487"/>
      <c r="AF16" s="487"/>
      <c r="AG16" s="488"/>
      <c r="AH16" s="486">
        <v>28.1</v>
      </c>
      <c r="AI16" s="487"/>
      <c r="AJ16" s="487"/>
      <c r="AK16" s="487"/>
      <c r="AL16" s="489"/>
      <c r="AM16" s="463"/>
      <c r="AN16" s="363"/>
      <c r="AO16" s="363"/>
      <c r="AP16" s="363"/>
      <c r="AQ16" s="363"/>
      <c r="AR16" s="363"/>
      <c r="AS16" s="363"/>
      <c r="AT16" s="364"/>
      <c r="AU16" s="464"/>
      <c r="AV16" s="465"/>
      <c r="AW16" s="465"/>
      <c r="AX16" s="465"/>
      <c r="AY16" s="420" t="s">
        <v>142</v>
      </c>
      <c r="AZ16" s="421"/>
      <c r="BA16" s="421"/>
      <c r="BB16" s="421"/>
      <c r="BC16" s="421"/>
      <c r="BD16" s="421"/>
      <c r="BE16" s="421"/>
      <c r="BF16" s="421"/>
      <c r="BG16" s="421"/>
      <c r="BH16" s="421"/>
      <c r="BI16" s="421"/>
      <c r="BJ16" s="421"/>
      <c r="BK16" s="421"/>
      <c r="BL16" s="421"/>
      <c r="BM16" s="422"/>
      <c r="BN16" s="406">
        <v>7935654</v>
      </c>
      <c r="BO16" s="407"/>
      <c r="BP16" s="407"/>
      <c r="BQ16" s="407"/>
      <c r="BR16" s="407"/>
      <c r="BS16" s="407"/>
      <c r="BT16" s="407"/>
      <c r="BU16" s="408"/>
      <c r="BV16" s="406">
        <v>7919061</v>
      </c>
      <c r="BW16" s="407"/>
      <c r="BX16" s="407"/>
      <c r="BY16" s="407"/>
      <c r="BZ16" s="407"/>
      <c r="CA16" s="407"/>
      <c r="CB16" s="407"/>
      <c r="CC16" s="408"/>
      <c r="CD16" s="188"/>
      <c r="CE16" s="438"/>
      <c r="CF16" s="438"/>
      <c r="CG16" s="438"/>
      <c r="CH16" s="438"/>
      <c r="CI16" s="438"/>
      <c r="CJ16" s="438"/>
      <c r="CK16" s="438"/>
      <c r="CL16" s="438"/>
      <c r="CM16" s="438"/>
      <c r="CN16" s="438"/>
      <c r="CO16" s="438"/>
      <c r="CP16" s="438"/>
      <c r="CQ16" s="438"/>
      <c r="CR16" s="438"/>
      <c r="CS16" s="439"/>
      <c r="CT16" s="403"/>
      <c r="CU16" s="404"/>
      <c r="CV16" s="404"/>
      <c r="CW16" s="404"/>
      <c r="CX16" s="404"/>
      <c r="CY16" s="404"/>
      <c r="CZ16" s="404"/>
      <c r="DA16" s="405"/>
      <c r="DB16" s="403"/>
      <c r="DC16" s="404"/>
      <c r="DD16" s="404"/>
      <c r="DE16" s="404"/>
      <c r="DF16" s="404"/>
      <c r="DG16" s="404"/>
      <c r="DH16" s="404"/>
      <c r="DI16" s="405"/>
    </row>
    <row r="17" spans="1:113" ht="18.75" customHeight="1" thickBot="1" x14ac:dyDescent="0.2">
      <c r="A17" s="175"/>
      <c r="B17" s="518"/>
      <c r="C17" s="519"/>
      <c r="D17" s="519"/>
      <c r="E17" s="519"/>
      <c r="F17" s="519"/>
      <c r="G17" s="519"/>
      <c r="H17" s="519"/>
      <c r="I17" s="519"/>
      <c r="J17" s="519"/>
      <c r="K17" s="520"/>
      <c r="L17" s="189"/>
      <c r="M17" s="499" t="s">
        <v>143</v>
      </c>
      <c r="N17" s="500"/>
      <c r="O17" s="500"/>
      <c r="P17" s="500"/>
      <c r="Q17" s="501"/>
      <c r="R17" s="483" t="s">
        <v>144</v>
      </c>
      <c r="S17" s="484"/>
      <c r="T17" s="484"/>
      <c r="U17" s="484"/>
      <c r="V17" s="485"/>
      <c r="W17" s="496" t="s">
        <v>145</v>
      </c>
      <c r="X17" s="392"/>
      <c r="Y17" s="392"/>
      <c r="Z17" s="392"/>
      <c r="AA17" s="392"/>
      <c r="AB17" s="393"/>
      <c r="AC17" s="359">
        <v>5521</v>
      </c>
      <c r="AD17" s="360"/>
      <c r="AE17" s="360"/>
      <c r="AF17" s="360"/>
      <c r="AG17" s="361"/>
      <c r="AH17" s="359">
        <v>5762</v>
      </c>
      <c r="AI17" s="360"/>
      <c r="AJ17" s="360"/>
      <c r="AK17" s="360"/>
      <c r="AL17" s="419"/>
      <c r="AM17" s="463"/>
      <c r="AN17" s="363"/>
      <c r="AO17" s="363"/>
      <c r="AP17" s="363"/>
      <c r="AQ17" s="363"/>
      <c r="AR17" s="363"/>
      <c r="AS17" s="363"/>
      <c r="AT17" s="364"/>
      <c r="AU17" s="464"/>
      <c r="AV17" s="465"/>
      <c r="AW17" s="465"/>
      <c r="AX17" s="465"/>
      <c r="AY17" s="420" t="s">
        <v>146</v>
      </c>
      <c r="AZ17" s="421"/>
      <c r="BA17" s="421"/>
      <c r="BB17" s="421"/>
      <c r="BC17" s="421"/>
      <c r="BD17" s="421"/>
      <c r="BE17" s="421"/>
      <c r="BF17" s="421"/>
      <c r="BG17" s="421"/>
      <c r="BH17" s="421"/>
      <c r="BI17" s="421"/>
      <c r="BJ17" s="421"/>
      <c r="BK17" s="421"/>
      <c r="BL17" s="421"/>
      <c r="BM17" s="422"/>
      <c r="BN17" s="406">
        <v>3135867</v>
      </c>
      <c r="BO17" s="407"/>
      <c r="BP17" s="407"/>
      <c r="BQ17" s="407"/>
      <c r="BR17" s="407"/>
      <c r="BS17" s="407"/>
      <c r="BT17" s="407"/>
      <c r="BU17" s="408"/>
      <c r="BV17" s="406">
        <v>3094707</v>
      </c>
      <c r="BW17" s="407"/>
      <c r="BX17" s="407"/>
      <c r="BY17" s="407"/>
      <c r="BZ17" s="407"/>
      <c r="CA17" s="407"/>
      <c r="CB17" s="407"/>
      <c r="CC17" s="408"/>
      <c r="CD17" s="188"/>
      <c r="CE17" s="438"/>
      <c r="CF17" s="438"/>
      <c r="CG17" s="438"/>
      <c r="CH17" s="438"/>
      <c r="CI17" s="438"/>
      <c r="CJ17" s="438"/>
      <c r="CK17" s="438"/>
      <c r="CL17" s="438"/>
      <c r="CM17" s="438"/>
      <c r="CN17" s="438"/>
      <c r="CO17" s="438"/>
      <c r="CP17" s="438"/>
      <c r="CQ17" s="438"/>
      <c r="CR17" s="438"/>
      <c r="CS17" s="439"/>
      <c r="CT17" s="403"/>
      <c r="CU17" s="404"/>
      <c r="CV17" s="404"/>
      <c r="CW17" s="404"/>
      <c r="CX17" s="404"/>
      <c r="CY17" s="404"/>
      <c r="CZ17" s="404"/>
      <c r="DA17" s="405"/>
      <c r="DB17" s="403"/>
      <c r="DC17" s="404"/>
      <c r="DD17" s="404"/>
      <c r="DE17" s="404"/>
      <c r="DF17" s="404"/>
      <c r="DG17" s="404"/>
      <c r="DH17" s="404"/>
      <c r="DI17" s="405"/>
    </row>
    <row r="18" spans="1:113" ht="18.75" customHeight="1" thickBot="1" x14ac:dyDescent="0.2">
      <c r="A18" s="175"/>
      <c r="B18" s="456" t="s">
        <v>147</v>
      </c>
      <c r="C18" s="457"/>
      <c r="D18" s="457"/>
      <c r="E18" s="458"/>
      <c r="F18" s="458"/>
      <c r="G18" s="458"/>
      <c r="H18" s="458"/>
      <c r="I18" s="458"/>
      <c r="J18" s="458"/>
      <c r="K18" s="458"/>
      <c r="L18" s="459">
        <v>206.24</v>
      </c>
      <c r="M18" s="459"/>
      <c r="N18" s="459"/>
      <c r="O18" s="459"/>
      <c r="P18" s="459"/>
      <c r="Q18" s="459"/>
      <c r="R18" s="460"/>
      <c r="S18" s="460"/>
      <c r="T18" s="460"/>
      <c r="U18" s="460"/>
      <c r="V18" s="461"/>
      <c r="W18" s="477"/>
      <c r="X18" s="478"/>
      <c r="Y18" s="478"/>
      <c r="Z18" s="478"/>
      <c r="AA18" s="478"/>
      <c r="AB18" s="502"/>
      <c r="AC18" s="376">
        <v>56.4</v>
      </c>
      <c r="AD18" s="377"/>
      <c r="AE18" s="377"/>
      <c r="AF18" s="377"/>
      <c r="AG18" s="462"/>
      <c r="AH18" s="376">
        <v>56</v>
      </c>
      <c r="AI18" s="377"/>
      <c r="AJ18" s="377"/>
      <c r="AK18" s="377"/>
      <c r="AL18" s="378"/>
      <c r="AM18" s="463"/>
      <c r="AN18" s="363"/>
      <c r="AO18" s="363"/>
      <c r="AP18" s="363"/>
      <c r="AQ18" s="363"/>
      <c r="AR18" s="363"/>
      <c r="AS18" s="363"/>
      <c r="AT18" s="364"/>
      <c r="AU18" s="464"/>
      <c r="AV18" s="465"/>
      <c r="AW18" s="465"/>
      <c r="AX18" s="465"/>
      <c r="AY18" s="420" t="s">
        <v>148</v>
      </c>
      <c r="AZ18" s="421"/>
      <c r="BA18" s="421"/>
      <c r="BB18" s="421"/>
      <c r="BC18" s="421"/>
      <c r="BD18" s="421"/>
      <c r="BE18" s="421"/>
      <c r="BF18" s="421"/>
      <c r="BG18" s="421"/>
      <c r="BH18" s="421"/>
      <c r="BI18" s="421"/>
      <c r="BJ18" s="421"/>
      <c r="BK18" s="421"/>
      <c r="BL18" s="421"/>
      <c r="BM18" s="422"/>
      <c r="BN18" s="406">
        <v>7548390</v>
      </c>
      <c r="BO18" s="407"/>
      <c r="BP18" s="407"/>
      <c r="BQ18" s="407"/>
      <c r="BR18" s="407"/>
      <c r="BS18" s="407"/>
      <c r="BT18" s="407"/>
      <c r="BU18" s="408"/>
      <c r="BV18" s="406">
        <v>7792629</v>
      </c>
      <c r="BW18" s="407"/>
      <c r="BX18" s="407"/>
      <c r="BY18" s="407"/>
      <c r="BZ18" s="407"/>
      <c r="CA18" s="407"/>
      <c r="CB18" s="407"/>
      <c r="CC18" s="408"/>
      <c r="CD18" s="188"/>
      <c r="CE18" s="438"/>
      <c r="CF18" s="438"/>
      <c r="CG18" s="438"/>
      <c r="CH18" s="438"/>
      <c r="CI18" s="438"/>
      <c r="CJ18" s="438"/>
      <c r="CK18" s="438"/>
      <c r="CL18" s="438"/>
      <c r="CM18" s="438"/>
      <c r="CN18" s="438"/>
      <c r="CO18" s="438"/>
      <c r="CP18" s="438"/>
      <c r="CQ18" s="438"/>
      <c r="CR18" s="438"/>
      <c r="CS18" s="439"/>
      <c r="CT18" s="403"/>
      <c r="CU18" s="404"/>
      <c r="CV18" s="404"/>
      <c r="CW18" s="404"/>
      <c r="CX18" s="404"/>
      <c r="CY18" s="404"/>
      <c r="CZ18" s="404"/>
      <c r="DA18" s="405"/>
      <c r="DB18" s="403"/>
      <c r="DC18" s="404"/>
      <c r="DD18" s="404"/>
      <c r="DE18" s="404"/>
      <c r="DF18" s="404"/>
      <c r="DG18" s="404"/>
      <c r="DH18" s="404"/>
      <c r="DI18" s="405"/>
    </row>
    <row r="19" spans="1:113" ht="18.75" customHeight="1" thickBot="1" x14ac:dyDescent="0.2">
      <c r="A19" s="175"/>
      <c r="B19" s="456" t="s">
        <v>149</v>
      </c>
      <c r="C19" s="457"/>
      <c r="D19" s="457"/>
      <c r="E19" s="458"/>
      <c r="F19" s="458"/>
      <c r="G19" s="458"/>
      <c r="H19" s="458"/>
      <c r="I19" s="458"/>
      <c r="J19" s="458"/>
      <c r="K19" s="458"/>
      <c r="L19" s="466">
        <v>107</v>
      </c>
      <c r="M19" s="466"/>
      <c r="N19" s="466"/>
      <c r="O19" s="466"/>
      <c r="P19" s="466"/>
      <c r="Q19" s="466"/>
      <c r="R19" s="467"/>
      <c r="S19" s="467"/>
      <c r="T19" s="467"/>
      <c r="U19" s="467"/>
      <c r="V19" s="468"/>
      <c r="W19" s="475"/>
      <c r="X19" s="476"/>
      <c r="Y19" s="476"/>
      <c r="Z19" s="476"/>
      <c r="AA19" s="476"/>
      <c r="AB19" s="476"/>
      <c r="AC19" s="479"/>
      <c r="AD19" s="479"/>
      <c r="AE19" s="479"/>
      <c r="AF19" s="479"/>
      <c r="AG19" s="479"/>
      <c r="AH19" s="479"/>
      <c r="AI19" s="479"/>
      <c r="AJ19" s="479"/>
      <c r="AK19" s="479"/>
      <c r="AL19" s="498"/>
      <c r="AM19" s="463"/>
      <c r="AN19" s="363"/>
      <c r="AO19" s="363"/>
      <c r="AP19" s="363"/>
      <c r="AQ19" s="363"/>
      <c r="AR19" s="363"/>
      <c r="AS19" s="363"/>
      <c r="AT19" s="364"/>
      <c r="AU19" s="464"/>
      <c r="AV19" s="465"/>
      <c r="AW19" s="465"/>
      <c r="AX19" s="465"/>
      <c r="AY19" s="420" t="s">
        <v>150</v>
      </c>
      <c r="AZ19" s="421"/>
      <c r="BA19" s="421"/>
      <c r="BB19" s="421"/>
      <c r="BC19" s="421"/>
      <c r="BD19" s="421"/>
      <c r="BE19" s="421"/>
      <c r="BF19" s="421"/>
      <c r="BG19" s="421"/>
      <c r="BH19" s="421"/>
      <c r="BI19" s="421"/>
      <c r="BJ19" s="421"/>
      <c r="BK19" s="421"/>
      <c r="BL19" s="421"/>
      <c r="BM19" s="422"/>
      <c r="BN19" s="406">
        <v>10653982</v>
      </c>
      <c r="BO19" s="407"/>
      <c r="BP19" s="407"/>
      <c r="BQ19" s="407"/>
      <c r="BR19" s="407"/>
      <c r="BS19" s="407"/>
      <c r="BT19" s="407"/>
      <c r="BU19" s="408"/>
      <c r="BV19" s="406">
        <v>10635552</v>
      </c>
      <c r="BW19" s="407"/>
      <c r="BX19" s="407"/>
      <c r="BY19" s="407"/>
      <c r="BZ19" s="407"/>
      <c r="CA19" s="407"/>
      <c r="CB19" s="407"/>
      <c r="CC19" s="408"/>
      <c r="CD19" s="188"/>
      <c r="CE19" s="438"/>
      <c r="CF19" s="438"/>
      <c r="CG19" s="438"/>
      <c r="CH19" s="438"/>
      <c r="CI19" s="438"/>
      <c r="CJ19" s="438"/>
      <c r="CK19" s="438"/>
      <c r="CL19" s="438"/>
      <c r="CM19" s="438"/>
      <c r="CN19" s="438"/>
      <c r="CO19" s="438"/>
      <c r="CP19" s="438"/>
      <c r="CQ19" s="438"/>
      <c r="CR19" s="438"/>
      <c r="CS19" s="439"/>
      <c r="CT19" s="403"/>
      <c r="CU19" s="404"/>
      <c r="CV19" s="404"/>
      <c r="CW19" s="404"/>
      <c r="CX19" s="404"/>
      <c r="CY19" s="404"/>
      <c r="CZ19" s="404"/>
      <c r="DA19" s="405"/>
      <c r="DB19" s="403"/>
      <c r="DC19" s="404"/>
      <c r="DD19" s="404"/>
      <c r="DE19" s="404"/>
      <c r="DF19" s="404"/>
      <c r="DG19" s="404"/>
      <c r="DH19" s="404"/>
      <c r="DI19" s="405"/>
    </row>
    <row r="20" spans="1:113" ht="18.75" customHeight="1" thickBot="1" x14ac:dyDescent="0.2">
      <c r="A20" s="175"/>
      <c r="B20" s="456" t="s">
        <v>151</v>
      </c>
      <c r="C20" s="457"/>
      <c r="D20" s="457"/>
      <c r="E20" s="458"/>
      <c r="F20" s="458"/>
      <c r="G20" s="458"/>
      <c r="H20" s="458"/>
      <c r="I20" s="458"/>
      <c r="J20" s="458"/>
      <c r="K20" s="458"/>
      <c r="L20" s="466">
        <v>9584</v>
      </c>
      <c r="M20" s="466"/>
      <c r="N20" s="466"/>
      <c r="O20" s="466"/>
      <c r="P20" s="466"/>
      <c r="Q20" s="466"/>
      <c r="R20" s="467"/>
      <c r="S20" s="467"/>
      <c r="T20" s="467"/>
      <c r="U20" s="467"/>
      <c r="V20" s="468"/>
      <c r="W20" s="477"/>
      <c r="X20" s="478"/>
      <c r="Y20" s="478"/>
      <c r="Z20" s="478"/>
      <c r="AA20" s="478"/>
      <c r="AB20" s="478"/>
      <c r="AC20" s="469"/>
      <c r="AD20" s="469"/>
      <c r="AE20" s="469"/>
      <c r="AF20" s="469"/>
      <c r="AG20" s="469"/>
      <c r="AH20" s="469"/>
      <c r="AI20" s="469"/>
      <c r="AJ20" s="469"/>
      <c r="AK20" s="469"/>
      <c r="AL20" s="470"/>
      <c r="AM20" s="471"/>
      <c r="AN20" s="368"/>
      <c r="AO20" s="368"/>
      <c r="AP20" s="368"/>
      <c r="AQ20" s="368"/>
      <c r="AR20" s="368"/>
      <c r="AS20" s="368"/>
      <c r="AT20" s="369"/>
      <c r="AU20" s="472"/>
      <c r="AV20" s="473"/>
      <c r="AW20" s="473"/>
      <c r="AX20" s="474"/>
      <c r="AY20" s="420"/>
      <c r="AZ20" s="421"/>
      <c r="BA20" s="421"/>
      <c r="BB20" s="421"/>
      <c r="BC20" s="421"/>
      <c r="BD20" s="421"/>
      <c r="BE20" s="421"/>
      <c r="BF20" s="421"/>
      <c r="BG20" s="421"/>
      <c r="BH20" s="421"/>
      <c r="BI20" s="421"/>
      <c r="BJ20" s="421"/>
      <c r="BK20" s="421"/>
      <c r="BL20" s="421"/>
      <c r="BM20" s="422"/>
      <c r="BN20" s="406"/>
      <c r="BO20" s="407"/>
      <c r="BP20" s="407"/>
      <c r="BQ20" s="407"/>
      <c r="BR20" s="407"/>
      <c r="BS20" s="407"/>
      <c r="BT20" s="407"/>
      <c r="BU20" s="408"/>
      <c r="BV20" s="406"/>
      <c r="BW20" s="407"/>
      <c r="BX20" s="407"/>
      <c r="BY20" s="407"/>
      <c r="BZ20" s="407"/>
      <c r="CA20" s="407"/>
      <c r="CB20" s="407"/>
      <c r="CC20" s="408"/>
      <c r="CD20" s="188"/>
      <c r="CE20" s="438"/>
      <c r="CF20" s="438"/>
      <c r="CG20" s="438"/>
      <c r="CH20" s="438"/>
      <c r="CI20" s="438"/>
      <c r="CJ20" s="438"/>
      <c r="CK20" s="438"/>
      <c r="CL20" s="438"/>
      <c r="CM20" s="438"/>
      <c r="CN20" s="438"/>
      <c r="CO20" s="438"/>
      <c r="CP20" s="438"/>
      <c r="CQ20" s="438"/>
      <c r="CR20" s="438"/>
      <c r="CS20" s="439"/>
      <c r="CT20" s="403"/>
      <c r="CU20" s="404"/>
      <c r="CV20" s="404"/>
      <c r="CW20" s="404"/>
      <c r="CX20" s="404"/>
      <c r="CY20" s="404"/>
      <c r="CZ20" s="404"/>
      <c r="DA20" s="405"/>
      <c r="DB20" s="403"/>
      <c r="DC20" s="404"/>
      <c r="DD20" s="404"/>
      <c r="DE20" s="404"/>
      <c r="DF20" s="404"/>
      <c r="DG20" s="404"/>
      <c r="DH20" s="404"/>
      <c r="DI20" s="405"/>
    </row>
    <row r="21" spans="1:113" ht="18.75" customHeight="1" thickBot="1" x14ac:dyDescent="0.2">
      <c r="A21" s="175"/>
      <c r="B21" s="453" t="s">
        <v>152</v>
      </c>
      <c r="C21" s="454"/>
      <c r="D21" s="454"/>
      <c r="E21" s="454"/>
      <c r="F21" s="454"/>
      <c r="G21" s="454"/>
      <c r="H21" s="454"/>
      <c r="I21" s="454"/>
      <c r="J21" s="454"/>
      <c r="K21" s="454"/>
      <c r="L21" s="454"/>
      <c r="M21" s="454"/>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4"/>
      <c r="AK21" s="454"/>
      <c r="AL21" s="454"/>
      <c r="AM21" s="454"/>
      <c r="AN21" s="454"/>
      <c r="AO21" s="454"/>
      <c r="AP21" s="454"/>
      <c r="AQ21" s="454"/>
      <c r="AR21" s="454"/>
      <c r="AS21" s="454"/>
      <c r="AT21" s="454"/>
      <c r="AU21" s="454"/>
      <c r="AV21" s="454"/>
      <c r="AW21" s="454"/>
      <c r="AX21" s="455"/>
      <c r="AY21" s="379"/>
      <c r="AZ21" s="380"/>
      <c r="BA21" s="380"/>
      <c r="BB21" s="380"/>
      <c r="BC21" s="380"/>
      <c r="BD21" s="380"/>
      <c r="BE21" s="380"/>
      <c r="BF21" s="380"/>
      <c r="BG21" s="380"/>
      <c r="BH21" s="380"/>
      <c r="BI21" s="380"/>
      <c r="BJ21" s="380"/>
      <c r="BK21" s="380"/>
      <c r="BL21" s="380"/>
      <c r="BM21" s="381"/>
      <c r="BN21" s="440"/>
      <c r="BO21" s="441"/>
      <c r="BP21" s="441"/>
      <c r="BQ21" s="441"/>
      <c r="BR21" s="441"/>
      <c r="BS21" s="441"/>
      <c r="BT21" s="441"/>
      <c r="BU21" s="442"/>
      <c r="BV21" s="440"/>
      <c r="BW21" s="441"/>
      <c r="BX21" s="441"/>
      <c r="BY21" s="441"/>
      <c r="BZ21" s="441"/>
      <c r="CA21" s="441"/>
      <c r="CB21" s="441"/>
      <c r="CC21" s="442"/>
      <c r="CD21" s="188"/>
      <c r="CE21" s="438"/>
      <c r="CF21" s="438"/>
      <c r="CG21" s="438"/>
      <c r="CH21" s="438"/>
      <c r="CI21" s="438"/>
      <c r="CJ21" s="438"/>
      <c r="CK21" s="438"/>
      <c r="CL21" s="438"/>
      <c r="CM21" s="438"/>
      <c r="CN21" s="438"/>
      <c r="CO21" s="438"/>
      <c r="CP21" s="438"/>
      <c r="CQ21" s="438"/>
      <c r="CR21" s="438"/>
      <c r="CS21" s="439"/>
      <c r="CT21" s="403"/>
      <c r="CU21" s="404"/>
      <c r="CV21" s="404"/>
      <c r="CW21" s="404"/>
      <c r="CX21" s="404"/>
      <c r="CY21" s="404"/>
      <c r="CZ21" s="404"/>
      <c r="DA21" s="405"/>
      <c r="DB21" s="403"/>
      <c r="DC21" s="404"/>
      <c r="DD21" s="404"/>
      <c r="DE21" s="404"/>
      <c r="DF21" s="404"/>
      <c r="DG21" s="404"/>
      <c r="DH21" s="404"/>
      <c r="DI21" s="405"/>
    </row>
    <row r="22" spans="1:113" ht="18.75" customHeight="1" x14ac:dyDescent="0.15">
      <c r="A22" s="175"/>
      <c r="B22" s="382" t="s">
        <v>153</v>
      </c>
      <c r="C22" s="383"/>
      <c r="D22" s="384"/>
      <c r="E22" s="391" t="s">
        <v>1</v>
      </c>
      <c r="F22" s="392"/>
      <c r="G22" s="392"/>
      <c r="H22" s="392"/>
      <c r="I22" s="392"/>
      <c r="J22" s="392"/>
      <c r="K22" s="393"/>
      <c r="L22" s="391" t="s">
        <v>154</v>
      </c>
      <c r="M22" s="392"/>
      <c r="N22" s="392"/>
      <c r="O22" s="392"/>
      <c r="P22" s="393"/>
      <c r="Q22" s="397" t="s">
        <v>155</v>
      </c>
      <c r="R22" s="398"/>
      <c r="S22" s="398"/>
      <c r="T22" s="398"/>
      <c r="U22" s="398"/>
      <c r="V22" s="399"/>
      <c r="W22" s="448" t="s">
        <v>156</v>
      </c>
      <c r="X22" s="383"/>
      <c r="Y22" s="384"/>
      <c r="Z22" s="391" t="s">
        <v>1</v>
      </c>
      <c r="AA22" s="392"/>
      <c r="AB22" s="392"/>
      <c r="AC22" s="392"/>
      <c r="AD22" s="392"/>
      <c r="AE22" s="392"/>
      <c r="AF22" s="392"/>
      <c r="AG22" s="393"/>
      <c r="AH22" s="409" t="s">
        <v>157</v>
      </c>
      <c r="AI22" s="392"/>
      <c r="AJ22" s="392"/>
      <c r="AK22" s="392"/>
      <c r="AL22" s="393"/>
      <c r="AM22" s="409" t="s">
        <v>158</v>
      </c>
      <c r="AN22" s="410"/>
      <c r="AO22" s="410"/>
      <c r="AP22" s="410"/>
      <c r="AQ22" s="410"/>
      <c r="AR22" s="411"/>
      <c r="AS22" s="397" t="s">
        <v>155</v>
      </c>
      <c r="AT22" s="398"/>
      <c r="AU22" s="398"/>
      <c r="AV22" s="398"/>
      <c r="AW22" s="398"/>
      <c r="AX22" s="415"/>
      <c r="AY22" s="432" t="s">
        <v>159</v>
      </c>
      <c r="AZ22" s="433"/>
      <c r="BA22" s="433"/>
      <c r="BB22" s="433"/>
      <c r="BC22" s="433"/>
      <c r="BD22" s="433"/>
      <c r="BE22" s="433"/>
      <c r="BF22" s="433"/>
      <c r="BG22" s="433"/>
      <c r="BH22" s="433"/>
      <c r="BI22" s="433"/>
      <c r="BJ22" s="433"/>
      <c r="BK22" s="433"/>
      <c r="BL22" s="433"/>
      <c r="BM22" s="434"/>
      <c r="BN22" s="435">
        <v>16201779</v>
      </c>
      <c r="BO22" s="436"/>
      <c r="BP22" s="436"/>
      <c r="BQ22" s="436"/>
      <c r="BR22" s="436"/>
      <c r="BS22" s="436"/>
      <c r="BT22" s="436"/>
      <c r="BU22" s="437"/>
      <c r="BV22" s="435">
        <v>15932745</v>
      </c>
      <c r="BW22" s="436"/>
      <c r="BX22" s="436"/>
      <c r="BY22" s="436"/>
      <c r="BZ22" s="436"/>
      <c r="CA22" s="436"/>
      <c r="CB22" s="436"/>
      <c r="CC22" s="437"/>
      <c r="CD22" s="188"/>
      <c r="CE22" s="438"/>
      <c r="CF22" s="438"/>
      <c r="CG22" s="438"/>
      <c r="CH22" s="438"/>
      <c r="CI22" s="438"/>
      <c r="CJ22" s="438"/>
      <c r="CK22" s="438"/>
      <c r="CL22" s="438"/>
      <c r="CM22" s="438"/>
      <c r="CN22" s="438"/>
      <c r="CO22" s="438"/>
      <c r="CP22" s="438"/>
      <c r="CQ22" s="438"/>
      <c r="CR22" s="438"/>
      <c r="CS22" s="439"/>
      <c r="CT22" s="403"/>
      <c r="CU22" s="404"/>
      <c r="CV22" s="404"/>
      <c r="CW22" s="404"/>
      <c r="CX22" s="404"/>
      <c r="CY22" s="404"/>
      <c r="CZ22" s="404"/>
      <c r="DA22" s="405"/>
      <c r="DB22" s="403"/>
      <c r="DC22" s="404"/>
      <c r="DD22" s="404"/>
      <c r="DE22" s="404"/>
      <c r="DF22" s="404"/>
      <c r="DG22" s="404"/>
      <c r="DH22" s="404"/>
      <c r="DI22" s="405"/>
    </row>
    <row r="23" spans="1:113" ht="18.75" customHeight="1" x14ac:dyDescent="0.15">
      <c r="A23" s="175"/>
      <c r="B23" s="385"/>
      <c r="C23" s="386"/>
      <c r="D23" s="387"/>
      <c r="E23" s="394"/>
      <c r="F23" s="395"/>
      <c r="G23" s="395"/>
      <c r="H23" s="395"/>
      <c r="I23" s="395"/>
      <c r="J23" s="395"/>
      <c r="K23" s="396"/>
      <c r="L23" s="394"/>
      <c r="M23" s="395"/>
      <c r="N23" s="395"/>
      <c r="O23" s="395"/>
      <c r="P23" s="396"/>
      <c r="Q23" s="400"/>
      <c r="R23" s="401"/>
      <c r="S23" s="401"/>
      <c r="T23" s="401"/>
      <c r="U23" s="401"/>
      <c r="V23" s="402"/>
      <c r="W23" s="449"/>
      <c r="X23" s="386"/>
      <c r="Y23" s="387"/>
      <c r="Z23" s="394"/>
      <c r="AA23" s="395"/>
      <c r="AB23" s="395"/>
      <c r="AC23" s="395"/>
      <c r="AD23" s="395"/>
      <c r="AE23" s="395"/>
      <c r="AF23" s="395"/>
      <c r="AG23" s="396"/>
      <c r="AH23" s="394"/>
      <c r="AI23" s="395"/>
      <c r="AJ23" s="395"/>
      <c r="AK23" s="395"/>
      <c r="AL23" s="396"/>
      <c r="AM23" s="412"/>
      <c r="AN23" s="413"/>
      <c r="AO23" s="413"/>
      <c r="AP23" s="413"/>
      <c r="AQ23" s="413"/>
      <c r="AR23" s="414"/>
      <c r="AS23" s="400"/>
      <c r="AT23" s="401"/>
      <c r="AU23" s="401"/>
      <c r="AV23" s="401"/>
      <c r="AW23" s="401"/>
      <c r="AX23" s="416"/>
      <c r="AY23" s="420" t="s">
        <v>160</v>
      </c>
      <c r="AZ23" s="421"/>
      <c r="BA23" s="421"/>
      <c r="BB23" s="421"/>
      <c r="BC23" s="421"/>
      <c r="BD23" s="421"/>
      <c r="BE23" s="421"/>
      <c r="BF23" s="421"/>
      <c r="BG23" s="421"/>
      <c r="BH23" s="421"/>
      <c r="BI23" s="421"/>
      <c r="BJ23" s="421"/>
      <c r="BK23" s="421"/>
      <c r="BL23" s="421"/>
      <c r="BM23" s="422"/>
      <c r="BN23" s="406">
        <v>15397936</v>
      </c>
      <c r="BO23" s="407"/>
      <c r="BP23" s="407"/>
      <c r="BQ23" s="407"/>
      <c r="BR23" s="407"/>
      <c r="BS23" s="407"/>
      <c r="BT23" s="407"/>
      <c r="BU23" s="408"/>
      <c r="BV23" s="406">
        <v>15057295</v>
      </c>
      <c r="BW23" s="407"/>
      <c r="BX23" s="407"/>
      <c r="BY23" s="407"/>
      <c r="BZ23" s="407"/>
      <c r="CA23" s="407"/>
      <c r="CB23" s="407"/>
      <c r="CC23" s="408"/>
      <c r="CD23" s="188"/>
      <c r="CE23" s="438"/>
      <c r="CF23" s="438"/>
      <c r="CG23" s="438"/>
      <c r="CH23" s="438"/>
      <c r="CI23" s="438"/>
      <c r="CJ23" s="438"/>
      <c r="CK23" s="438"/>
      <c r="CL23" s="438"/>
      <c r="CM23" s="438"/>
      <c r="CN23" s="438"/>
      <c r="CO23" s="438"/>
      <c r="CP23" s="438"/>
      <c r="CQ23" s="438"/>
      <c r="CR23" s="438"/>
      <c r="CS23" s="439"/>
      <c r="CT23" s="403"/>
      <c r="CU23" s="404"/>
      <c r="CV23" s="404"/>
      <c r="CW23" s="404"/>
      <c r="CX23" s="404"/>
      <c r="CY23" s="404"/>
      <c r="CZ23" s="404"/>
      <c r="DA23" s="405"/>
      <c r="DB23" s="403"/>
      <c r="DC23" s="404"/>
      <c r="DD23" s="404"/>
      <c r="DE23" s="404"/>
      <c r="DF23" s="404"/>
      <c r="DG23" s="404"/>
      <c r="DH23" s="404"/>
      <c r="DI23" s="405"/>
    </row>
    <row r="24" spans="1:113" ht="18.75" customHeight="1" thickBot="1" x14ac:dyDescent="0.2">
      <c r="A24" s="175"/>
      <c r="B24" s="385"/>
      <c r="C24" s="386"/>
      <c r="D24" s="387"/>
      <c r="E24" s="362" t="s">
        <v>161</v>
      </c>
      <c r="F24" s="363"/>
      <c r="G24" s="363"/>
      <c r="H24" s="363"/>
      <c r="I24" s="363"/>
      <c r="J24" s="363"/>
      <c r="K24" s="364"/>
      <c r="L24" s="359">
        <v>1</v>
      </c>
      <c r="M24" s="360"/>
      <c r="N24" s="360"/>
      <c r="O24" s="360"/>
      <c r="P24" s="361"/>
      <c r="Q24" s="359">
        <v>8100</v>
      </c>
      <c r="R24" s="360"/>
      <c r="S24" s="360"/>
      <c r="T24" s="360"/>
      <c r="U24" s="360"/>
      <c r="V24" s="361"/>
      <c r="W24" s="449"/>
      <c r="X24" s="386"/>
      <c r="Y24" s="387"/>
      <c r="Z24" s="362" t="s">
        <v>162</v>
      </c>
      <c r="AA24" s="363"/>
      <c r="AB24" s="363"/>
      <c r="AC24" s="363"/>
      <c r="AD24" s="363"/>
      <c r="AE24" s="363"/>
      <c r="AF24" s="363"/>
      <c r="AG24" s="364"/>
      <c r="AH24" s="359">
        <v>274</v>
      </c>
      <c r="AI24" s="360"/>
      <c r="AJ24" s="360"/>
      <c r="AK24" s="360"/>
      <c r="AL24" s="361"/>
      <c r="AM24" s="359">
        <v>911324</v>
      </c>
      <c r="AN24" s="360"/>
      <c r="AO24" s="360"/>
      <c r="AP24" s="360"/>
      <c r="AQ24" s="360"/>
      <c r="AR24" s="361"/>
      <c r="AS24" s="359">
        <v>3326</v>
      </c>
      <c r="AT24" s="360"/>
      <c r="AU24" s="360"/>
      <c r="AV24" s="360"/>
      <c r="AW24" s="360"/>
      <c r="AX24" s="419"/>
      <c r="AY24" s="379" t="s">
        <v>163</v>
      </c>
      <c r="AZ24" s="380"/>
      <c r="BA24" s="380"/>
      <c r="BB24" s="380"/>
      <c r="BC24" s="380"/>
      <c r="BD24" s="380"/>
      <c r="BE24" s="380"/>
      <c r="BF24" s="380"/>
      <c r="BG24" s="380"/>
      <c r="BH24" s="380"/>
      <c r="BI24" s="380"/>
      <c r="BJ24" s="380"/>
      <c r="BK24" s="380"/>
      <c r="BL24" s="380"/>
      <c r="BM24" s="381"/>
      <c r="BN24" s="406">
        <v>12387701</v>
      </c>
      <c r="BO24" s="407"/>
      <c r="BP24" s="407"/>
      <c r="BQ24" s="407"/>
      <c r="BR24" s="407"/>
      <c r="BS24" s="407"/>
      <c r="BT24" s="407"/>
      <c r="BU24" s="408"/>
      <c r="BV24" s="406">
        <v>11723268</v>
      </c>
      <c r="BW24" s="407"/>
      <c r="BX24" s="407"/>
      <c r="BY24" s="407"/>
      <c r="BZ24" s="407"/>
      <c r="CA24" s="407"/>
      <c r="CB24" s="407"/>
      <c r="CC24" s="408"/>
      <c r="CD24" s="188"/>
      <c r="CE24" s="438"/>
      <c r="CF24" s="438"/>
      <c r="CG24" s="438"/>
      <c r="CH24" s="438"/>
      <c r="CI24" s="438"/>
      <c r="CJ24" s="438"/>
      <c r="CK24" s="438"/>
      <c r="CL24" s="438"/>
      <c r="CM24" s="438"/>
      <c r="CN24" s="438"/>
      <c r="CO24" s="438"/>
      <c r="CP24" s="438"/>
      <c r="CQ24" s="438"/>
      <c r="CR24" s="438"/>
      <c r="CS24" s="439"/>
      <c r="CT24" s="403"/>
      <c r="CU24" s="404"/>
      <c r="CV24" s="404"/>
      <c r="CW24" s="404"/>
      <c r="CX24" s="404"/>
      <c r="CY24" s="404"/>
      <c r="CZ24" s="404"/>
      <c r="DA24" s="405"/>
      <c r="DB24" s="403"/>
      <c r="DC24" s="404"/>
      <c r="DD24" s="404"/>
      <c r="DE24" s="404"/>
      <c r="DF24" s="404"/>
      <c r="DG24" s="404"/>
      <c r="DH24" s="404"/>
      <c r="DI24" s="405"/>
    </row>
    <row r="25" spans="1:113" ht="18.75" customHeight="1" x14ac:dyDescent="0.15">
      <c r="A25" s="175"/>
      <c r="B25" s="385"/>
      <c r="C25" s="386"/>
      <c r="D25" s="387"/>
      <c r="E25" s="362" t="s">
        <v>164</v>
      </c>
      <c r="F25" s="363"/>
      <c r="G25" s="363"/>
      <c r="H25" s="363"/>
      <c r="I25" s="363"/>
      <c r="J25" s="363"/>
      <c r="K25" s="364"/>
      <c r="L25" s="359">
        <v>1</v>
      </c>
      <c r="M25" s="360"/>
      <c r="N25" s="360"/>
      <c r="O25" s="360"/>
      <c r="P25" s="361"/>
      <c r="Q25" s="359">
        <v>6500</v>
      </c>
      <c r="R25" s="360"/>
      <c r="S25" s="360"/>
      <c r="T25" s="360"/>
      <c r="U25" s="360"/>
      <c r="V25" s="361"/>
      <c r="W25" s="449"/>
      <c r="X25" s="386"/>
      <c r="Y25" s="387"/>
      <c r="Z25" s="362" t="s">
        <v>165</v>
      </c>
      <c r="AA25" s="363"/>
      <c r="AB25" s="363"/>
      <c r="AC25" s="363"/>
      <c r="AD25" s="363"/>
      <c r="AE25" s="363"/>
      <c r="AF25" s="363"/>
      <c r="AG25" s="364"/>
      <c r="AH25" s="359">
        <v>46</v>
      </c>
      <c r="AI25" s="360"/>
      <c r="AJ25" s="360"/>
      <c r="AK25" s="360"/>
      <c r="AL25" s="361"/>
      <c r="AM25" s="359">
        <v>145084</v>
      </c>
      <c r="AN25" s="360"/>
      <c r="AO25" s="360"/>
      <c r="AP25" s="360"/>
      <c r="AQ25" s="360"/>
      <c r="AR25" s="361"/>
      <c r="AS25" s="359">
        <v>3154</v>
      </c>
      <c r="AT25" s="360"/>
      <c r="AU25" s="360"/>
      <c r="AV25" s="360"/>
      <c r="AW25" s="360"/>
      <c r="AX25" s="419"/>
      <c r="AY25" s="432" t="s">
        <v>166</v>
      </c>
      <c r="AZ25" s="433"/>
      <c r="BA25" s="433"/>
      <c r="BB25" s="433"/>
      <c r="BC25" s="433"/>
      <c r="BD25" s="433"/>
      <c r="BE25" s="433"/>
      <c r="BF25" s="433"/>
      <c r="BG25" s="433"/>
      <c r="BH25" s="433"/>
      <c r="BI25" s="433"/>
      <c r="BJ25" s="433"/>
      <c r="BK25" s="433"/>
      <c r="BL25" s="433"/>
      <c r="BM25" s="434"/>
      <c r="BN25" s="435">
        <v>998319</v>
      </c>
      <c r="BO25" s="436"/>
      <c r="BP25" s="436"/>
      <c r="BQ25" s="436"/>
      <c r="BR25" s="436"/>
      <c r="BS25" s="436"/>
      <c r="BT25" s="436"/>
      <c r="BU25" s="437"/>
      <c r="BV25" s="435">
        <v>1216199</v>
      </c>
      <c r="BW25" s="436"/>
      <c r="BX25" s="436"/>
      <c r="BY25" s="436"/>
      <c r="BZ25" s="436"/>
      <c r="CA25" s="436"/>
      <c r="CB25" s="436"/>
      <c r="CC25" s="437"/>
      <c r="CD25" s="188"/>
      <c r="CE25" s="438"/>
      <c r="CF25" s="438"/>
      <c r="CG25" s="438"/>
      <c r="CH25" s="438"/>
      <c r="CI25" s="438"/>
      <c r="CJ25" s="438"/>
      <c r="CK25" s="438"/>
      <c r="CL25" s="438"/>
      <c r="CM25" s="438"/>
      <c r="CN25" s="438"/>
      <c r="CO25" s="438"/>
      <c r="CP25" s="438"/>
      <c r="CQ25" s="438"/>
      <c r="CR25" s="438"/>
      <c r="CS25" s="439"/>
      <c r="CT25" s="403"/>
      <c r="CU25" s="404"/>
      <c r="CV25" s="404"/>
      <c r="CW25" s="404"/>
      <c r="CX25" s="404"/>
      <c r="CY25" s="404"/>
      <c r="CZ25" s="404"/>
      <c r="DA25" s="405"/>
      <c r="DB25" s="403"/>
      <c r="DC25" s="404"/>
      <c r="DD25" s="404"/>
      <c r="DE25" s="404"/>
      <c r="DF25" s="404"/>
      <c r="DG25" s="404"/>
      <c r="DH25" s="404"/>
      <c r="DI25" s="405"/>
    </row>
    <row r="26" spans="1:113" ht="18.75" customHeight="1" x14ac:dyDescent="0.15">
      <c r="A26" s="175"/>
      <c r="B26" s="385"/>
      <c r="C26" s="386"/>
      <c r="D26" s="387"/>
      <c r="E26" s="362" t="s">
        <v>167</v>
      </c>
      <c r="F26" s="363"/>
      <c r="G26" s="363"/>
      <c r="H26" s="363"/>
      <c r="I26" s="363"/>
      <c r="J26" s="363"/>
      <c r="K26" s="364"/>
      <c r="L26" s="359">
        <v>1</v>
      </c>
      <c r="M26" s="360"/>
      <c r="N26" s="360"/>
      <c r="O26" s="360"/>
      <c r="P26" s="361"/>
      <c r="Q26" s="359">
        <v>5700</v>
      </c>
      <c r="R26" s="360"/>
      <c r="S26" s="360"/>
      <c r="T26" s="360"/>
      <c r="U26" s="360"/>
      <c r="V26" s="361"/>
      <c r="W26" s="449"/>
      <c r="X26" s="386"/>
      <c r="Y26" s="387"/>
      <c r="Z26" s="362" t="s">
        <v>168</v>
      </c>
      <c r="AA26" s="417"/>
      <c r="AB26" s="417"/>
      <c r="AC26" s="417"/>
      <c r="AD26" s="417"/>
      <c r="AE26" s="417"/>
      <c r="AF26" s="417"/>
      <c r="AG26" s="418"/>
      <c r="AH26" s="359" t="s">
        <v>122</v>
      </c>
      <c r="AI26" s="360"/>
      <c r="AJ26" s="360"/>
      <c r="AK26" s="360"/>
      <c r="AL26" s="361"/>
      <c r="AM26" s="359" t="s">
        <v>122</v>
      </c>
      <c r="AN26" s="360"/>
      <c r="AO26" s="360"/>
      <c r="AP26" s="360"/>
      <c r="AQ26" s="360"/>
      <c r="AR26" s="361"/>
      <c r="AS26" s="359" t="s">
        <v>122</v>
      </c>
      <c r="AT26" s="360"/>
      <c r="AU26" s="360"/>
      <c r="AV26" s="360"/>
      <c r="AW26" s="360"/>
      <c r="AX26" s="419"/>
      <c r="AY26" s="446" t="s">
        <v>169</v>
      </c>
      <c r="AZ26" s="366"/>
      <c r="BA26" s="366"/>
      <c r="BB26" s="366"/>
      <c r="BC26" s="366"/>
      <c r="BD26" s="366"/>
      <c r="BE26" s="366"/>
      <c r="BF26" s="366"/>
      <c r="BG26" s="366"/>
      <c r="BH26" s="366"/>
      <c r="BI26" s="366"/>
      <c r="BJ26" s="366"/>
      <c r="BK26" s="366"/>
      <c r="BL26" s="366"/>
      <c r="BM26" s="447"/>
      <c r="BN26" s="406" t="s">
        <v>122</v>
      </c>
      <c r="BO26" s="407"/>
      <c r="BP26" s="407"/>
      <c r="BQ26" s="407"/>
      <c r="BR26" s="407"/>
      <c r="BS26" s="407"/>
      <c r="BT26" s="407"/>
      <c r="BU26" s="408"/>
      <c r="BV26" s="406" t="s">
        <v>122</v>
      </c>
      <c r="BW26" s="407"/>
      <c r="BX26" s="407"/>
      <c r="BY26" s="407"/>
      <c r="BZ26" s="407"/>
      <c r="CA26" s="407"/>
      <c r="CB26" s="407"/>
      <c r="CC26" s="408"/>
      <c r="CD26" s="188"/>
      <c r="CE26" s="438"/>
      <c r="CF26" s="438"/>
      <c r="CG26" s="438"/>
      <c r="CH26" s="438"/>
      <c r="CI26" s="438"/>
      <c r="CJ26" s="438"/>
      <c r="CK26" s="438"/>
      <c r="CL26" s="438"/>
      <c r="CM26" s="438"/>
      <c r="CN26" s="438"/>
      <c r="CO26" s="438"/>
      <c r="CP26" s="438"/>
      <c r="CQ26" s="438"/>
      <c r="CR26" s="438"/>
      <c r="CS26" s="439"/>
      <c r="CT26" s="403"/>
      <c r="CU26" s="404"/>
      <c r="CV26" s="404"/>
      <c r="CW26" s="404"/>
      <c r="CX26" s="404"/>
      <c r="CY26" s="404"/>
      <c r="CZ26" s="404"/>
      <c r="DA26" s="405"/>
      <c r="DB26" s="403"/>
      <c r="DC26" s="404"/>
      <c r="DD26" s="404"/>
      <c r="DE26" s="404"/>
      <c r="DF26" s="404"/>
      <c r="DG26" s="404"/>
      <c r="DH26" s="404"/>
      <c r="DI26" s="405"/>
    </row>
    <row r="27" spans="1:113" ht="18.75" customHeight="1" thickBot="1" x14ac:dyDescent="0.2">
      <c r="A27" s="175"/>
      <c r="B27" s="385"/>
      <c r="C27" s="386"/>
      <c r="D27" s="387"/>
      <c r="E27" s="362" t="s">
        <v>170</v>
      </c>
      <c r="F27" s="363"/>
      <c r="G27" s="363"/>
      <c r="H27" s="363"/>
      <c r="I27" s="363"/>
      <c r="J27" s="363"/>
      <c r="K27" s="364"/>
      <c r="L27" s="359">
        <v>1</v>
      </c>
      <c r="M27" s="360"/>
      <c r="N27" s="360"/>
      <c r="O27" s="360"/>
      <c r="P27" s="361"/>
      <c r="Q27" s="359">
        <v>4000</v>
      </c>
      <c r="R27" s="360"/>
      <c r="S27" s="360"/>
      <c r="T27" s="360"/>
      <c r="U27" s="360"/>
      <c r="V27" s="361"/>
      <c r="W27" s="449"/>
      <c r="X27" s="386"/>
      <c r="Y27" s="387"/>
      <c r="Z27" s="362" t="s">
        <v>171</v>
      </c>
      <c r="AA27" s="363"/>
      <c r="AB27" s="363"/>
      <c r="AC27" s="363"/>
      <c r="AD27" s="363"/>
      <c r="AE27" s="363"/>
      <c r="AF27" s="363"/>
      <c r="AG27" s="364"/>
      <c r="AH27" s="359">
        <v>14</v>
      </c>
      <c r="AI27" s="360"/>
      <c r="AJ27" s="360"/>
      <c r="AK27" s="360"/>
      <c r="AL27" s="361"/>
      <c r="AM27" s="359">
        <v>32634</v>
      </c>
      <c r="AN27" s="360"/>
      <c r="AO27" s="360"/>
      <c r="AP27" s="360"/>
      <c r="AQ27" s="360"/>
      <c r="AR27" s="361"/>
      <c r="AS27" s="359">
        <v>2331</v>
      </c>
      <c r="AT27" s="360"/>
      <c r="AU27" s="360"/>
      <c r="AV27" s="360"/>
      <c r="AW27" s="360"/>
      <c r="AX27" s="419"/>
      <c r="AY27" s="443" t="s">
        <v>172</v>
      </c>
      <c r="AZ27" s="444"/>
      <c r="BA27" s="444"/>
      <c r="BB27" s="444"/>
      <c r="BC27" s="444"/>
      <c r="BD27" s="444"/>
      <c r="BE27" s="444"/>
      <c r="BF27" s="444"/>
      <c r="BG27" s="444"/>
      <c r="BH27" s="444"/>
      <c r="BI27" s="444"/>
      <c r="BJ27" s="444"/>
      <c r="BK27" s="444"/>
      <c r="BL27" s="444"/>
      <c r="BM27" s="445"/>
      <c r="BN27" s="440">
        <v>458713</v>
      </c>
      <c r="BO27" s="441"/>
      <c r="BP27" s="441"/>
      <c r="BQ27" s="441"/>
      <c r="BR27" s="441"/>
      <c r="BS27" s="441"/>
      <c r="BT27" s="441"/>
      <c r="BU27" s="442"/>
      <c r="BV27" s="440">
        <v>458713</v>
      </c>
      <c r="BW27" s="441"/>
      <c r="BX27" s="441"/>
      <c r="BY27" s="441"/>
      <c r="BZ27" s="441"/>
      <c r="CA27" s="441"/>
      <c r="CB27" s="441"/>
      <c r="CC27" s="442"/>
      <c r="CD27" s="190"/>
      <c r="CE27" s="438"/>
      <c r="CF27" s="438"/>
      <c r="CG27" s="438"/>
      <c r="CH27" s="438"/>
      <c r="CI27" s="438"/>
      <c r="CJ27" s="438"/>
      <c r="CK27" s="438"/>
      <c r="CL27" s="438"/>
      <c r="CM27" s="438"/>
      <c r="CN27" s="438"/>
      <c r="CO27" s="438"/>
      <c r="CP27" s="438"/>
      <c r="CQ27" s="438"/>
      <c r="CR27" s="438"/>
      <c r="CS27" s="439"/>
      <c r="CT27" s="403"/>
      <c r="CU27" s="404"/>
      <c r="CV27" s="404"/>
      <c r="CW27" s="404"/>
      <c r="CX27" s="404"/>
      <c r="CY27" s="404"/>
      <c r="CZ27" s="404"/>
      <c r="DA27" s="405"/>
      <c r="DB27" s="403"/>
      <c r="DC27" s="404"/>
      <c r="DD27" s="404"/>
      <c r="DE27" s="404"/>
      <c r="DF27" s="404"/>
      <c r="DG27" s="404"/>
      <c r="DH27" s="404"/>
      <c r="DI27" s="405"/>
    </row>
    <row r="28" spans="1:113" ht="18.75" customHeight="1" x14ac:dyDescent="0.15">
      <c r="A28" s="175"/>
      <c r="B28" s="385"/>
      <c r="C28" s="386"/>
      <c r="D28" s="387"/>
      <c r="E28" s="362" t="s">
        <v>173</v>
      </c>
      <c r="F28" s="363"/>
      <c r="G28" s="363"/>
      <c r="H28" s="363"/>
      <c r="I28" s="363"/>
      <c r="J28" s="363"/>
      <c r="K28" s="364"/>
      <c r="L28" s="359">
        <v>1</v>
      </c>
      <c r="M28" s="360"/>
      <c r="N28" s="360"/>
      <c r="O28" s="360"/>
      <c r="P28" s="361"/>
      <c r="Q28" s="359">
        <v>3600</v>
      </c>
      <c r="R28" s="360"/>
      <c r="S28" s="360"/>
      <c r="T28" s="360"/>
      <c r="U28" s="360"/>
      <c r="V28" s="361"/>
      <c r="W28" s="449"/>
      <c r="X28" s="386"/>
      <c r="Y28" s="387"/>
      <c r="Z28" s="362" t="s">
        <v>174</v>
      </c>
      <c r="AA28" s="363"/>
      <c r="AB28" s="363"/>
      <c r="AC28" s="363"/>
      <c r="AD28" s="363"/>
      <c r="AE28" s="363"/>
      <c r="AF28" s="363"/>
      <c r="AG28" s="364"/>
      <c r="AH28" s="359" t="s">
        <v>122</v>
      </c>
      <c r="AI28" s="360"/>
      <c r="AJ28" s="360"/>
      <c r="AK28" s="360"/>
      <c r="AL28" s="361"/>
      <c r="AM28" s="359" t="s">
        <v>122</v>
      </c>
      <c r="AN28" s="360"/>
      <c r="AO28" s="360"/>
      <c r="AP28" s="360"/>
      <c r="AQ28" s="360"/>
      <c r="AR28" s="361"/>
      <c r="AS28" s="359" t="s">
        <v>122</v>
      </c>
      <c r="AT28" s="360"/>
      <c r="AU28" s="360"/>
      <c r="AV28" s="360"/>
      <c r="AW28" s="360"/>
      <c r="AX28" s="419"/>
      <c r="AY28" s="423" t="s">
        <v>175</v>
      </c>
      <c r="AZ28" s="424"/>
      <c r="BA28" s="424"/>
      <c r="BB28" s="425"/>
      <c r="BC28" s="432" t="s">
        <v>46</v>
      </c>
      <c r="BD28" s="433"/>
      <c r="BE28" s="433"/>
      <c r="BF28" s="433"/>
      <c r="BG28" s="433"/>
      <c r="BH28" s="433"/>
      <c r="BI28" s="433"/>
      <c r="BJ28" s="433"/>
      <c r="BK28" s="433"/>
      <c r="BL28" s="433"/>
      <c r="BM28" s="434"/>
      <c r="BN28" s="435">
        <v>3358363</v>
      </c>
      <c r="BO28" s="436"/>
      <c r="BP28" s="436"/>
      <c r="BQ28" s="436"/>
      <c r="BR28" s="436"/>
      <c r="BS28" s="436"/>
      <c r="BT28" s="436"/>
      <c r="BU28" s="437"/>
      <c r="BV28" s="435">
        <v>3083572</v>
      </c>
      <c r="BW28" s="436"/>
      <c r="BX28" s="436"/>
      <c r="BY28" s="436"/>
      <c r="BZ28" s="436"/>
      <c r="CA28" s="436"/>
      <c r="CB28" s="436"/>
      <c r="CC28" s="437"/>
      <c r="CD28" s="188"/>
      <c r="CE28" s="438"/>
      <c r="CF28" s="438"/>
      <c r="CG28" s="438"/>
      <c r="CH28" s="438"/>
      <c r="CI28" s="438"/>
      <c r="CJ28" s="438"/>
      <c r="CK28" s="438"/>
      <c r="CL28" s="438"/>
      <c r="CM28" s="438"/>
      <c r="CN28" s="438"/>
      <c r="CO28" s="438"/>
      <c r="CP28" s="438"/>
      <c r="CQ28" s="438"/>
      <c r="CR28" s="438"/>
      <c r="CS28" s="439"/>
      <c r="CT28" s="403"/>
      <c r="CU28" s="404"/>
      <c r="CV28" s="404"/>
      <c r="CW28" s="404"/>
      <c r="CX28" s="404"/>
      <c r="CY28" s="404"/>
      <c r="CZ28" s="404"/>
      <c r="DA28" s="405"/>
      <c r="DB28" s="403"/>
      <c r="DC28" s="404"/>
      <c r="DD28" s="404"/>
      <c r="DE28" s="404"/>
      <c r="DF28" s="404"/>
      <c r="DG28" s="404"/>
      <c r="DH28" s="404"/>
      <c r="DI28" s="405"/>
    </row>
    <row r="29" spans="1:113" ht="18.75" customHeight="1" x14ac:dyDescent="0.15">
      <c r="A29" s="175"/>
      <c r="B29" s="385"/>
      <c r="C29" s="386"/>
      <c r="D29" s="387"/>
      <c r="E29" s="362" t="s">
        <v>176</v>
      </c>
      <c r="F29" s="363"/>
      <c r="G29" s="363"/>
      <c r="H29" s="363"/>
      <c r="I29" s="363"/>
      <c r="J29" s="363"/>
      <c r="K29" s="364"/>
      <c r="L29" s="359">
        <v>14</v>
      </c>
      <c r="M29" s="360"/>
      <c r="N29" s="360"/>
      <c r="O29" s="360"/>
      <c r="P29" s="361"/>
      <c r="Q29" s="359">
        <v>3400</v>
      </c>
      <c r="R29" s="360"/>
      <c r="S29" s="360"/>
      <c r="T29" s="360"/>
      <c r="U29" s="360"/>
      <c r="V29" s="361"/>
      <c r="W29" s="450"/>
      <c r="X29" s="451"/>
      <c r="Y29" s="452"/>
      <c r="Z29" s="362" t="s">
        <v>177</v>
      </c>
      <c r="AA29" s="363"/>
      <c r="AB29" s="363"/>
      <c r="AC29" s="363"/>
      <c r="AD29" s="363"/>
      <c r="AE29" s="363"/>
      <c r="AF29" s="363"/>
      <c r="AG29" s="364"/>
      <c r="AH29" s="359">
        <v>288</v>
      </c>
      <c r="AI29" s="360"/>
      <c r="AJ29" s="360"/>
      <c r="AK29" s="360"/>
      <c r="AL29" s="361"/>
      <c r="AM29" s="359">
        <v>943958</v>
      </c>
      <c r="AN29" s="360"/>
      <c r="AO29" s="360"/>
      <c r="AP29" s="360"/>
      <c r="AQ29" s="360"/>
      <c r="AR29" s="361"/>
      <c r="AS29" s="359">
        <v>3278</v>
      </c>
      <c r="AT29" s="360"/>
      <c r="AU29" s="360"/>
      <c r="AV29" s="360"/>
      <c r="AW29" s="360"/>
      <c r="AX29" s="419"/>
      <c r="AY29" s="426"/>
      <c r="AZ29" s="427"/>
      <c r="BA29" s="427"/>
      <c r="BB29" s="428"/>
      <c r="BC29" s="420" t="s">
        <v>178</v>
      </c>
      <c r="BD29" s="421"/>
      <c r="BE29" s="421"/>
      <c r="BF29" s="421"/>
      <c r="BG29" s="421"/>
      <c r="BH29" s="421"/>
      <c r="BI29" s="421"/>
      <c r="BJ29" s="421"/>
      <c r="BK29" s="421"/>
      <c r="BL29" s="421"/>
      <c r="BM29" s="422"/>
      <c r="BN29" s="406">
        <v>2074707</v>
      </c>
      <c r="BO29" s="407"/>
      <c r="BP29" s="407"/>
      <c r="BQ29" s="407"/>
      <c r="BR29" s="407"/>
      <c r="BS29" s="407"/>
      <c r="BT29" s="407"/>
      <c r="BU29" s="408"/>
      <c r="BV29" s="406">
        <v>2013893</v>
      </c>
      <c r="BW29" s="407"/>
      <c r="BX29" s="407"/>
      <c r="BY29" s="407"/>
      <c r="BZ29" s="407"/>
      <c r="CA29" s="407"/>
      <c r="CB29" s="407"/>
      <c r="CC29" s="408"/>
      <c r="CD29" s="190"/>
      <c r="CE29" s="438"/>
      <c r="CF29" s="438"/>
      <c r="CG29" s="438"/>
      <c r="CH29" s="438"/>
      <c r="CI29" s="438"/>
      <c r="CJ29" s="438"/>
      <c r="CK29" s="438"/>
      <c r="CL29" s="438"/>
      <c r="CM29" s="438"/>
      <c r="CN29" s="438"/>
      <c r="CO29" s="438"/>
      <c r="CP29" s="438"/>
      <c r="CQ29" s="438"/>
      <c r="CR29" s="438"/>
      <c r="CS29" s="439"/>
      <c r="CT29" s="403"/>
      <c r="CU29" s="404"/>
      <c r="CV29" s="404"/>
      <c r="CW29" s="404"/>
      <c r="CX29" s="404"/>
      <c r="CY29" s="404"/>
      <c r="CZ29" s="404"/>
      <c r="DA29" s="405"/>
      <c r="DB29" s="403"/>
      <c r="DC29" s="404"/>
      <c r="DD29" s="404"/>
      <c r="DE29" s="404"/>
      <c r="DF29" s="404"/>
      <c r="DG29" s="404"/>
      <c r="DH29" s="404"/>
      <c r="DI29" s="405"/>
    </row>
    <row r="30" spans="1:113" ht="18.75" customHeight="1" thickBot="1" x14ac:dyDescent="0.2">
      <c r="A30" s="175"/>
      <c r="B30" s="388"/>
      <c r="C30" s="389"/>
      <c r="D30" s="390"/>
      <c r="E30" s="367"/>
      <c r="F30" s="368"/>
      <c r="G30" s="368"/>
      <c r="H30" s="368"/>
      <c r="I30" s="368"/>
      <c r="J30" s="368"/>
      <c r="K30" s="369"/>
      <c r="L30" s="370"/>
      <c r="M30" s="371"/>
      <c r="N30" s="371"/>
      <c r="O30" s="371"/>
      <c r="P30" s="372"/>
      <c r="Q30" s="370"/>
      <c r="R30" s="371"/>
      <c r="S30" s="371"/>
      <c r="T30" s="371"/>
      <c r="U30" s="371"/>
      <c r="V30" s="372"/>
      <c r="W30" s="373" t="s">
        <v>179</v>
      </c>
      <c r="X30" s="374"/>
      <c r="Y30" s="374"/>
      <c r="Z30" s="374"/>
      <c r="AA30" s="374"/>
      <c r="AB30" s="374"/>
      <c r="AC30" s="374"/>
      <c r="AD30" s="374"/>
      <c r="AE30" s="374"/>
      <c r="AF30" s="374"/>
      <c r="AG30" s="375"/>
      <c r="AH30" s="376">
        <v>100.4</v>
      </c>
      <c r="AI30" s="377"/>
      <c r="AJ30" s="377"/>
      <c r="AK30" s="377"/>
      <c r="AL30" s="377"/>
      <c r="AM30" s="377"/>
      <c r="AN30" s="377"/>
      <c r="AO30" s="377"/>
      <c r="AP30" s="377"/>
      <c r="AQ30" s="377"/>
      <c r="AR30" s="377"/>
      <c r="AS30" s="377"/>
      <c r="AT30" s="377"/>
      <c r="AU30" s="377"/>
      <c r="AV30" s="377"/>
      <c r="AW30" s="377"/>
      <c r="AX30" s="378"/>
      <c r="AY30" s="429"/>
      <c r="AZ30" s="430"/>
      <c r="BA30" s="430"/>
      <c r="BB30" s="431"/>
      <c r="BC30" s="379" t="s">
        <v>48</v>
      </c>
      <c r="BD30" s="380"/>
      <c r="BE30" s="380"/>
      <c r="BF30" s="380"/>
      <c r="BG30" s="380"/>
      <c r="BH30" s="380"/>
      <c r="BI30" s="380"/>
      <c r="BJ30" s="380"/>
      <c r="BK30" s="380"/>
      <c r="BL30" s="380"/>
      <c r="BM30" s="381"/>
      <c r="BN30" s="440">
        <v>6463226</v>
      </c>
      <c r="BO30" s="441"/>
      <c r="BP30" s="441"/>
      <c r="BQ30" s="441"/>
      <c r="BR30" s="441"/>
      <c r="BS30" s="441"/>
      <c r="BT30" s="441"/>
      <c r="BU30" s="442"/>
      <c r="BV30" s="440">
        <v>6400524</v>
      </c>
      <c r="BW30" s="441"/>
      <c r="BX30" s="441"/>
      <c r="BY30" s="441"/>
      <c r="BZ30" s="441"/>
      <c r="CA30" s="441"/>
      <c r="CB30" s="441"/>
      <c r="CC30" s="442"/>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15">
      <c r="A31" s="175"/>
      <c r="B31" s="197"/>
      <c r="DI31" s="198"/>
    </row>
    <row r="32" spans="1:113" ht="13.5" customHeight="1" x14ac:dyDescent="0.15">
      <c r="A32" s="175"/>
      <c r="B32" s="199"/>
      <c r="C32" s="365" t="s">
        <v>180</v>
      </c>
      <c r="D32" s="365"/>
      <c r="E32" s="365"/>
      <c r="F32" s="365"/>
      <c r="G32" s="365"/>
      <c r="H32" s="365"/>
      <c r="I32" s="365"/>
      <c r="J32" s="365"/>
      <c r="K32" s="365"/>
      <c r="L32" s="365"/>
      <c r="M32" s="365"/>
      <c r="N32" s="365"/>
      <c r="O32" s="365"/>
      <c r="P32" s="365"/>
      <c r="Q32" s="365"/>
      <c r="R32" s="365"/>
      <c r="S32" s="365"/>
      <c r="U32" s="366" t="s">
        <v>181</v>
      </c>
      <c r="V32" s="366"/>
      <c r="W32" s="366"/>
      <c r="X32" s="366"/>
      <c r="Y32" s="366"/>
      <c r="Z32" s="366"/>
      <c r="AA32" s="366"/>
      <c r="AB32" s="366"/>
      <c r="AC32" s="366"/>
      <c r="AD32" s="366"/>
      <c r="AE32" s="366"/>
      <c r="AF32" s="366"/>
      <c r="AG32" s="366"/>
      <c r="AH32" s="366"/>
      <c r="AI32" s="366"/>
      <c r="AJ32" s="366"/>
      <c r="AK32" s="366"/>
      <c r="AM32" s="366" t="s">
        <v>182</v>
      </c>
      <c r="AN32" s="366"/>
      <c r="AO32" s="366"/>
      <c r="AP32" s="366"/>
      <c r="AQ32" s="366"/>
      <c r="AR32" s="366"/>
      <c r="AS32" s="366"/>
      <c r="AT32" s="366"/>
      <c r="AU32" s="366"/>
      <c r="AV32" s="366"/>
      <c r="AW32" s="366"/>
      <c r="AX32" s="366"/>
      <c r="AY32" s="366"/>
      <c r="AZ32" s="366"/>
      <c r="BA32" s="366"/>
      <c r="BB32" s="366"/>
      <c r="BC32" s="366"/>
      <c r="BE32" s="366" t="s">
        <v>183</v>
      </c>
      <c r="BF32" s="366"/>
      <c r="BG32" s="366"/>
      <c r="BH32" s="366"/>
      <c r="BI32" s="366"/>
      <c r="BJ32" s="366"/>
      <c r="BK32" s="366"/>
      <c r="BL32" s="366"/>
      <c r="BM32" s="366"/>
      <c r="BN32" s="366"/>
      <c r="BO32" s="366"/>
      <c r="BP32" s="366"/>
      <c r="BQ32" s="366"/>
      <c r="BR32" s="366"/>
      <c r="BS32" s="366"/>
      <c r="BT32" s="366"/>
      <c r="BU32" s="366"/>
      <c r="BW32" s="366" t="s">
        <v>184</v>
      </c>
      <c r="BX32" s="366"/>
      <c r="BY32" s="366"/>
      <c r="BZ32" s="366"/>
      <c r="CA32" s="366"/>
      <c r="CB32" s="366"/>
      <c r="CC32" s="366"/>
      <c r="CD32" s="366"/>
      <c r="CE32" s="366"/>
      <c r="CF32" s="366"/>
      <c r="CG32" s="366"/>
      <c r="CH32" s="366"/>
      <c r="CI32" s="366"/>
      <c r="CJ32" s="366"/>
      <c r="CK32" s="366"/>
      <c r="CL32" s="366"/>
      <c r="CM32" s="366"/>
      <c r="CO32" s="366" t="s">
        <v>185</v>
      </c>
      <c r="CP32" s="366"/>
      <c r="CQ32" s="366"/>
      <c r="CR32" s="366"/>
      <c r="CS32" s="366"/>
      <c r="CT32" s="366"/>
      <c r="CU32" s="366"/>
      <c r="CV32" s="366"/>
      <c r="CW32" s="366"/>
      <c r="CX32" s="366"/>
      <c r="CY32" s="366"/>
      <c r="CZ32" s="366"/>
      <c r="DA32" s="366"/>
      <c r="DB32" s="366"/>
      <c r="DC32" s="366"/>
      <c r="DD32" s="366"/>
      <c r="DE32" s="366"/>
      <c r="DI32" s="198"/>
    </row>
    <row r="33" spans="1:113" ht="13.5" customHeight="1" x14ac:dyDescent="0.15">
      <c r="A33" s="175"/>
      <c r="B33" s="199"/>
      <c r="C33" s="358" t="s">
        <v>186</v>
      </c>
      <c r="D33" s="358"/>
      <c r="E33" s="357" t="s">
        <v>187</v>
      </c>
      <c r="F33" s="357"/>
      <c r="G33" s="357"/>
      <c r="H33" s="357"/>
      <c r="I33" s="357"/>
      <c r="J33" s="357"/>
      <c r="K33" s="357"/>
      <c r="L33" s="357"/>
      <c r="M33" s="357"/>
      <c r="N33" s="357"/>
      <c r="O33" s="357"/>
      <c r="P33" s="357"/>
      <c r="Q33" s="357"/>
      <c r="R33" s="357"/>
      <c r="S33" s="357"/>
      <c r="T33" s="200"/>
      <c r="U33" s="358" t="s">
        <v>186</v>
      </c>
      <c r="V33" s="358"/>
      <c r="W33" s="357" t="s">
        <v>187</v>
      </c>
      <c r="X33" s="357"/>
      <c r="Y33" s="357"/>
      <c r="Z33" s="357"/>
      <c r="AA33" s="357"/>
      <c r="AB33" s="357"/>
      <c r="AC33" s="357"/>
      <c r="AD33" s="357"/>
      <c r="AE33" s="357"/>
      <c r="AF33" s="357"/>
      <c r="AG33" s="357"/>
      <c r="AH33" s="357"/>
      <c r="AI33" s="357"/>
      <c r="AJ33" s="357"/>
      <c r="AK33" s="357"/>
      <c r="AL33" s="200"/>
      <c r="AM33" s="358" t="s">
        <v>186</v>
      </c>
      <c r="AN33" s="358"/>
      <c r="AO33" s="357" t="s">
        <v>187</v>
      </c>
      <c r="AP33" s="357"/>
      <c r="AQ33" s="357"/>
      <c r="AR33" s="357"/>
      <c r="AS33" s="357"/>
      <c r="AT33" s="357"/>
      <c r="AU33" s="357"/>
      <c r="AV33" s="357"/>
      <c r="AW33" s="357"/>
      <c r="AX33" s="357"/>
      <c r="AY33" s="357"/>
      <c r="AZ33" s="357"/>
      <c r="BA33" s="357"/>
      <c r="BB33" s="357"/>
      <c r="BC33" s="357"/>
      <c r="BD33" s="201"/>
      <c r="BE33" s="357" t="s">
        <v>188</v>
      </c>
      <c r="BF33" s="357"/>
      <c r="BG33" s="357" t="s">
        <v>189</v>
      </c>
      <c r="BH33" s="357"/>
      <c r="BI33" s="357"/>
      <c r="BJ33" s="357"/>
      <c r="BK33" s="357"/>
      <c r="BL33" s="357"/>
      <c r="BM33" s="357"/>
      <c r="BN33" s="357"/>
      <c r="BO33" s="357"/>
      <c r="BP33" s="357"/>
      <c r="BQ33" s="357"/>
      <c r="BR33" s="357"/>
      <c r="BS33" s="357"/>
      <c r="BT33" s="357"/>
      <c r="BU33" s="357"/>
      <c r="BV33" s="201"/>
      <c r="BW33" s="358" t="s">
        <v>188</v>
      </c>
      <c r="BX33" s="358"/>
      <c r="BY33" s="357" t="s">
        <v>190</v>
      </c>
      <c r="BZ33" s="357"/>
      <c r="CA33" s="357"/>
      <c r="CB33" s="357"/>
      <c r="CC33" s="357"/>
      <c r="CD33" s="357"/>
      <c r="CE33" s="357"/>
      <c r="CF33" s="357"/>
      <c r="CG33" s="357"/>
      <c r="CH33" s="357"/>
      <c r="CI33" s="357"/>
      <c r="CJ33" s="357"/>
      <c r="CK33" s="357"/>
      <c r="CL33" s="357"/>
      <c r="CM33" s="357"/>
      <c r="CN33" s="200"/>
      <c r="CO33" s="358" t="s">
        <v>186</v>
      </c>
      <c r="CP33" s="358"/>
      <c r="CQ33" s="357" t="s">
        <v>191</v>
      </c>
      <c r="CR33" s="357"/>
      <c r="CS33" s="357"/>
      <c r="CT33" s="357"/>
      <c r="CU33" s="357"/>
      <c r="CV33" s="357"/>
      <c r="CW33" s="357"/>
      <c r="CX33" s="357"/>
      <c r="CY33" s="357"/>
      <c r="CZ33" s="357"/>
      <c r="DA33" s="357"/>
      <c r="DB33" s="357"/>
      <c r="DC33" s="357"/>
      <c r="DD33" s="357"/>
      <c r="DE33" s="357"/>
      <c r="DF33" s="200"/>
      <c r="DG33" s="356" t="s">
        <v>192</v>
      </c>
      <c r="DH33" s="356"/>
      <c r="DI33" s="202"/>
    </row>
    <row r="34" spans="1:113" ht="32.25" customHeight="1" x14ac:dyDescent="0.15">
      <c r="A34" s="175"/>
      <c r="B34" s="199"/>
      <c r="C34" s="354">
        <f>IF(E34="","",1)</f>
        <v>1</v>
      </c>
      <c r="D34" s="354"/>
      <c r="E34" s="355" t="str">
        <f>IF('各会計、関係団体の財政状況及び健全化判断比率'!B7="","",'各会計、関係団体の財政状況及び健全化判断比率'!B7)</f>
        <v>一般会計</v>
      </c>
      <c r="F34" s="355"/>
      <c r="G34" s="355"/>
      <c r="H34" s="355"/>
      <c r="I34" s="355"/>
      <c r="J34" s="355"/>
      <c r="K34" s="355"/>
      <c r="L34" s="355"/>
      <c r="M34" s="355"/>
      <c r="N34" s="355"/>
      <c r="O34" s="355"/>
      <c r="P34" s="355"/>
      <c r="Q34" s="355"/>
      <c r="R34" s="355"/>
      <c r="S34" s="355"/>
      <c r="T34" s="175"/>
      <c r="U34" s="354">
        <f>IF(W34="","",MAX(C34:D43)+1)</f>
        <v>3</v>
      </c>
      <c r="V34" s="354"/>
      <c r="W34" s="355" t="str">
        <f>IF('各会計、関係団体の財政状況及び健全化判断比率'!B28="","",'各会計、関係団体の財政状況及び健全化判断比率'!B28)</f>
        <v>国民健康保険特別会計</v>
      </c>
      <c r="X34" s="355"/>
      <c r="Y34" s="355"/>
      <c r="Z34" s="355"/>
      <c r="AA34" s="355"/>
      <c r="AB34" s="355"/>
      <c r="AC34" s="355"/>
      <c r="AD34" s="355"/>
      <c r="AE34" s="355"/>
      <c r="AF34" s="355"/>
      <c r="AG34" s="355"/>
      <c r="AH34" s="355"/>
      <c r="AI34" s="355"/>
      <c r="AJ34" s="355"/>
      <c r="AK34" s="355"/>
      <c r="AL34" s="175"/>
      <c r="AM34" s="354">
        <f>IF(AO34="","",MAX(C34:D43,U34:V43)+1)</f>
        <v>6</v>
      </c>
      <c r="AN34" s="354"/>
      <c r="AO34" s="355" t="str">
        <f>IF('各会計、関係団体の財政状況及び健全化判断比率'!B31="","",'各会計、関係団体の財政状況及び健全化判断比率'!B31)</f>
        <v>水道事業会計</v>
      </c>
      <c r="AP34" s="355"/>
      <c r="AQ34" s="355"/>
      <c r="AR34" s="355"/>
      <c r="AS34" s="355"/>
      <c r="AT34" s="355"/>
      <c r="AU34" s="355"/>
      <c r="AV34" s="355"/>
      <c r="AW34" s="355"/>
      <c r="AX34" s="355"/>
      <c r="AY34" s="355"/>
      <c r="AZ34" s="355"/>
      <c r="BA34" s="355"/>
      <c r="BB34" s="355"/>
      <c r="BC34" s="355"/>
      <c r="BD34" s="175"/>
      <c r="BE34" s="354" t="str">
        <f>IF(BG34="","",MAX(C34:D43,U34:V43,AM34:AN43)+1)</f>
        <v/>
      </c>
      <c r="BF34" s="354"/>
      <c r="BG34" s="355"/>
      <c r="BH34" s="355"/>
      <c r="BI34" s="355"/>
      <c r="BJ34" s="355"/>
      <c r="BK34" s="355"/>
      <c r="BL34" s="355"/>
      <c r="BM34" s="355"/>
      <c r="BN34" s="355"/>
      <c r="BO34" s="355"/>
      <c r="BP34" s="355"/>
      <c r="BQ34" s="355"/>
      <c r="BR34" s="355"/>
      <c r="BS34" s="355"/>
      <c r="BT34" s="355"/>
      <c r="BU34" s="355"/>
      <c r="BV34" s="175"/>
      <c r="BW34" s="354">
        <f>IF(BY34="","",MAX(C34:D43,U34:V43,AM34:AN43,BE34:BF43)+1)</f>
        <v>8</v>
      </c>
      <c r="BX34" s="354"/>
      <c r="BY34" s="355" t="str">
        <f>IF('各会計、関係団体の財政状況及び健全化判断比率'!B68="","",'各会計、関係団体の財政状況及び健全化判断比率'!B68)</f>
        <v>宇佐・高田・国東広域事務組合</v>
      </c>
      <c r="BZ34" s="355"/>
      <c r="CA34" s="355"/>
      <c r="CB34" s="355"/>
      <c r="CC34" s="355"/>
      <c r="CD34" s="355"/>
      <c r="CE34" s="355"/>
      <c r="CF34" s="355"/>
      <c r="CG34" s="355"/>
      <c r="CH34" s="355"/>
      <c r="CI34" s="355"/>
      <c r="CJ34" s="355"/>
      <c r="CK34" s="355"/>
      <c r="CL34" s="355"/>
      <c r="CM34" s="355"/>
      <c r="CN34" s="175"/>
      <c r="CO34" s="354">
        <f>IF(CQ34="","",MAX(C34:D43,U34:V43,AM34:AN43,BE34:BF43,BW34:BX43)+1)</f>
        <v>13</v>
      </c>
      <c r="CP34" s="354"/>
      <c r="CQ34" s="355" t="str">
        <f>IF('各会計、関係団体の財政状況及び健全化判断比率'!BS7="","",'各会計、関係団体の財政状況及び健全化判断比率'!BS7)</f>
        <v>豊後高田市土地開発公社</v>
      </c>
      <c r="CR34" s="355"/>
      <c r="CS34" s="355"/>
      <c r="CT34" s="355"/>
      <c r="CU34" s="355"/>
      <c r="CV34" s="355"/>
      <c r="CW34" s="355"/>
      <c r="CX34" s="355"/>
      <c r="CY34" s="355"/>
      <c r="CZ34" s="355"/>
      <c r="DA34" s="355"/>
      <c r="DB34" s="355"/>
      <c r="DC34" s="355"/>
      <c r="DD34" s="355"/>
      <c r="DE34" s="355"/>
      <c r="DG34" s="352" t="str">
        <f>IF('各会計、関係団体の財政状況及び健全化判断比率'!BR7="","",'各会計、関係団体の財政状況及び健全化判断比率'!BR7)</f>
        <v/>
      </c>
      <c r="DH34" s="352"/>
      <c r="DI34" s="202"/>
    </row>
    <row r="35" spans="1:113" ht="32.25" customHeight="1" x14ac:dyDescent="0.15">
      <c r="A35" s="175"/>
      <c r="B35" s="199"/>
      <c r="C35" s="354">
        <f>IF(E35="","",C34+1)</f>
        <v>2</v>
      </c>
      <c r="D35" s="354"/>
      <c r="E35" s="355" t="str">
        <f>IF('各会計、関係団体の財政状況及び健全化判断比率'!B8="","",'各会計、関係団体の財政状況及び健全化判断比率'!B8)</f>
        <v>ケーブルネットワーク事業特別会計</v>
      </c>
      <c r="F35" s="355"/>
      <c r="G35" s="355"/>
      <c r="H35" s="355"/>
      <c r="I35" s="355"/>
      <c r="J35" s="355"/>
      <c r="K35" s="355"/>
      <c r="L35" s="355"/>
      <c r="M35" s="355"/>
      <c r="N35" s="355"/>
      <c r="O35" s="355"/>
      <c r="P35" s="355"/>
      <c r="Q35" s="355"/>
      <c r="R35" s="355"/>
      <c r="S35" s="355"/>
      <c r="T35" s="175"/>
      <c r="U35" s="354">
        <f>IF(W35="","",U34+1)</f>
        <v>4</v>
      </c>
      <c r="V35" s="354"/>
      <c r="W35" s="355" t="str">
        <f>IF('各会計、関係団体の財政状況及び健全化判断比率'!B29="","",'各会計、関係団体の財政状況及び健全化判断比率'!B29)</f>
        <v>介護保険特別会計</v>
      </c>
      <c r="X35" s="355"/>
      <c r="Y35" s="355"/>
      <c r="Z35" s="355"/>
      <c r="AA35" s="355"/>
      <c r="AB35" s="355"/>
      <c r="AC35" s="355"/>
      <c r="AD35" s="355"/>
      <c r="AE35" s="355"/>
      <c r="AF35" s="355"/>
      <c r="AG35" s="355"/>
      <c r="AH35" s="355"/>
      <c r="AI35" s="355"/>
      <c r="AJ35" s="355"/>
      <c r="AK35" s="355"/>
      <c r="AL35" s="175"/>
      <c r="AM35" s="354">
        <f t="shared" ref="AM35:AM43" si="0">IF(AO35="","",AM34+1)</f>
        <v>7</v>
      </c>
      <c r="AN35" s="354"/>
      <c r="AO35" s="355" t="str">
        <f>IF('各会計、関係団体の財政状況及び健全化判断比率'!B32="","",'各会計、関係団体の財政状況及び健全化判断比率'!B32)</f>
        <v>下水道事業会計</v>
      </c>
      <c r="AP35" s="355"/>
      <c r="AQ35" s="355"/>
      <c r="AR35" s="355"/>
      <c r="AS35" s="355"/>
      <c r="AT35" s="355"/>
      <c r="AU35" s="355"/>
      <c r="AV35" s="355"/>
      <c r="AW35" s="355"/>
      <c r="AX35" s="355"/>
      <c r="AY35" s="355"/>
      <c r="AZ35" s="355"/>
      <c r="BA35" s="355"/>
      <c r="BB35" s="355"/>
      <c r="BC35" s="355"/>
      <c r="BD35" s="175"/>
      <c r="BE35" s="354" t="str">
        <f t="shared" ref="BE35:BE43" si="1">IF(BG35="","",BE34+1)</f>
        <v/>
      </c>
      <c r="BF35" s="354"/>
      <c r="BG35" s="355"/>
      <c r="BH35" s="355"/>
      <c r="BI35" s="355"/>
      <c r="BJ35" s="355"/>
      <c r="BK35" s="355"/>
      <c r="BL35" s="355"/>
      <c r="BM35" s="355"/>
      <c r="BN35" s="355"/>
      <c r="BO35" s="355"/>
      <c r="BP35" s="355"/>
      <c r="BQ35" s="355"/>
      <c r="BR35" s="355"/>
      <c r="BS35" s="355"/>
      <c r="BT35" s="355"/>
      <c r="BU35" s="355"/>
      <c r="BV35" s="175"/>
      <c r="BW35" s="354">
        <f t="shared" ref="BW35:BW43" si="2">IF(BY35="","",BW34+1)</f>
        <v>9</v>
      </c>
      <c r="BX35" s="354"/>
      <c r="BY35" s="355" t="str">
        <f>IF('各会計、関係団体の財政状況及び健全化判断比率'!B69="","",'各会計、関係団体の財政状況及び健全化判断比率'!B69)</f>
        <v>大分県交通災害共済組合</v>
      </c>
      <c r="BZ35" s="355"/>
      <c r="CA35" s="355"/>
      <c r="CB35" s="355"/>
      <c r="CC35" s="355"/>
      <c r="CD35" s="355"/>
      <c r="CE35" s="355"/>
      <c r="CF35" s="355"/>
      <c r="CG35" s="355"/>
      <c r="CH35" s="355"/>
      <c r="CI35" s="355"/>
      <c r="CJ35" s="355"/>
      <c r="CK35" s="355"/>
      <c r="CL35" s="355"/>
      <c r="CM35" s="355"/>
      <c r="CN35" s="175"/>
      <c r="CO35" s="354">
        <f t="shared" ref="CO35:CO43" si="3">IF(CQ35="","",CO34+1)</f>
        <v>14</v>
      </c>
      <c r="CP35" s="354"/>
      <c r="CQ35" s="355" t="str">
        <f>IF('各会計、関係団体の財政状況及び健全化判断比率'!BS8="","",'各会計、関係団体の財政状況及び健全化判断比率'!BS8)</f>
        <v>スパランド真玉</v>
      </c>
      <c r="CR35" s="355"/>
      <c r="CS35" s="355"/>
      <c r="CT35" s="355"/>
      <c r="CU35" s="355"/>
      <c r="CV35" s="355"/>
      <c r="CW35" s="355"/>
      <c r="CX35" s="355"/>
      <c r="CY35" s="355"/>
      <c r="CZ35" s="355"/>
      <c r="DA35" s="355"/>
      <c r="DB35" s="355"/>
      <c r="DC35" s="355"/>
      <c r="DD35" s="355"/>
      <c r="DE35" s="355"/>
      <c r="DG35" s="352" t="str">
        <f>IF('各会計、関係団体の財政状況及び健全化判断比率'!BR8="","",'各会計、関係団体の財政状況及び健全化判断比率'!BR8)</f>
        <v/>
      </c>
      <c r="DH35" s="352"/>
      <c r="DI35" s="202"/>
    </row>
    <row r="36" spans="1:113" ht="32.25" customHeight="1" x14ac:dyDescent="0.15">
      <c r="A36" s="175"/>
      <c r="B36" s="199"/>
      <c r="C36" s="354" t="str">
        <f>IF(E36="","",C35+1)</f>
        <v/>
      </c>
      <c r="D36" s="354"/>
      <c r="E36" s="355" t="str">
        <f>IF('各会計、関係団体の財政状況及び健全化判断比率'!B9="","",'各会計、関係団体の財政状況及び健全化判断比率'!B9)</f>
        <v/>
      </c>
      <c r="F36" s="355"/>
      <c r="G36" s="355"/>
      <c r="H36" s="355"/>
      <c r="I36" s="355"/>
      <c r="J36" s="355"/>
      <c r="K36" s="355"/>
      <c r="L36" s="355"/>
      <c r="M36" s="355"/>
      <c r="N36" s="355"/>
      <c r="O36" s="355"/>
      <c r="P36" s="355"/>
      <c r="Q36" s="355"/>
      <c r="R36" s="355"/>
      <c r="S36" s="355"/>
      <c r="T36" s="175"/>
      <c r="U36" s="354">
        <f t="shared" ref="U36:U43" si="4">IF(W36="","",U35+1)</f>
        <v>5</v>
      </c>
      <c r="V36" s="354"/>
      <c r="W36" s="355" t="str">
        <f>IF('各会計、関係団体の財政状況及び健全化判断比率'!B30="","",'各会計、関係団体の財政状況及び健全化判断比率'!B30)</f>
        <v>後期高齢者医療特別会計</v>
      </c>
      <c r="X36" s="355"/>
      <c r="Y36" s="355"/>
      <c r="Z36" s="355"/>
      <c r="AA36" s="355"/>
      <c r="AB36" s="355"/>
      <c r="AC36" s="355"/>
      <c r="AD36" s="355"/>
      <c r="AE36" s="355"/>
      <c r="AF36" s="355"/>
      <c r="AG36" s="355"/>
      <c r="AH36" s="355"/>
      <c r="AI36" s="355"/>
      <c r="AJ36" s="355"/>
      <c r="AK36" s="355"/>
      <c r="AL36" s="175"/>
      <c r="AM36" s="354" t="str">
        <f t="shared" si="0"/>
        <v/>
      </c>
      <c r="AN36" s="354"/>
      <c r="AO36" s="355"/>
      <c r="AP36" s="355"/>
      <c r="AQ36" s="355"/>
      <c r="AR36" s="355"/>
      <c r="AS36" s="355"/>
      <c r="AT36" s="355"/>
      <c r="AU36" s="355"/>
      <c r="AV36" s="355"/>
      <c r="AW36" s="355"/>
      <c r="AX36" s="355"/>
      <c r="AY36" s="355"/>
      <c r="AZ36" s="355"/>
      <c r="BA36" s="355"/>
      <c r="BB36" s="355"/>
      <c r="BC36" s="355"/>
      <c r="BD36" s="175"/>
      <c r="BE36" s="354" t="str">
        <f t="shared" si="1"/>
        <v/>
      </c>
      <c r="BF36" s="354"/>
      <c r="BG36" s="355"/>
      <c r="BH36" s="355"/>
      <c r="BI36" s="355"/>
      <c r="BJ36" s="355"/>
      <c r="BK36" s="355"/>
      <c r="BL36" s="355"/>
      <c r="BM36" s="355"/>
      <c r="BN36" s="355"/>
      <c r="BO36" s="355"/>
      <c r="BP36" s="355"/>
      <c r="BQ36" s="355"/>
      <c r="BR36" s="355"/>
      <c r="BS36" s="355"/>
      <c r="BT36" s="355"/>
      <c r="BU36" s="355"/>
      <c r="BV36" s="175"/>
      <c r="BW36" s="354">
        <f t="shared" si="2"/>
        <v>10</v>
      </c>
      <c r="BX36" s="354"/>
      <c r="BY36" s="355" t="str">
        <f>IF('各会計、関係団体の財政状況及び健全化判断比率'!B70="","",'各会計、関係団体の財政状況及び健全化判断比率'!B70)</f>
        <v>大分県市町村会館管理組合</v>
      </c>
      <c r="BZ36" s="355"/>
      <c r="CA36" s="355"/>
      <c r="CB36" s="355"/>
      <c r="CC36" s="355"/>
      <c r="CD36" s="355"/>
      <c r="CE36" s="355"/>
      <c r="CF36" s="355"/>
      <c r="CG36" s="355"/>
      <c r="CH36" s="355"/>
      <c r="CI36" s="355"/>
      <c r="CJ36" s="355"/>
      <c r="CK36" s="355"/>
      <c r="CL36" s="355"/>
      <c r="CM36" s="355"/>
      <c r="CN36" s="175"/>
      <c r="CO36" s="354">
        <f t="shared" si="3"/>
        <v>15</v>
      </c>
      <c r="CP36" s="354"/>
      <c r="CQ36" s="355" t="str">
        <f>IF('各会計、関係団体の財政状況及び健全化判断比率'!BS9="","",'各会計、関係団体の財政状況及び健全化判断比率'!BS9)</f>
        <v>豊後高田市観光まちづくり会社</v>
      </c>
      <c r="CR36" s="355"/>
      <c r="CS36" s="355"/>
      <c r="CT36" s="355"/>
      <c r="CU36" s="355"/>
      <c r="CV36" s="355"/>
      <c r="CW36" s="355"/>
      <c r="CX36" s="355"/>
      <c r="CY36" s="355"/>
      <c r="CZ36" s="355"/>
      <c r="DA36" s="355"/>
      <c r="DB36" s="355"/>
      <c r="DC36" s="355"/>
      <c r="DD36" s="355"/>
      <c r="DE36" s="355"/>
      <c r="DG36" s="352" t="str">
        <f>IF('各会計、関係団体の財政状況及び健全化判断比率'!BR9="","",'各会計、関係団体の財政状況及び健全化判断比率'!BR9)</f>
        <v/>
      </c>
      <c r="DH36" s="352"/>
      <c r="DI36" s="202"/>
    </row>
    <row r="37" spans="1:113" ht="32.25" customHeight="1" x14ac:dyDescent="0.15">
      <c r="A37" s="175"/>
      <c r="B37" s="199"/>
      <c r="C37" s="354" t="str">
        <f>IF(E37="","",C36+1)</f>
        <v/>
      </c>
      <c r="D37" s="354"/>
      <c r="E37" s="355" t="str">
        <f>IF('各会計、関係団体の財政状況及び健全化判断比率'!B10="","",'各会計、関係団体の財政状況及び健全化判断比率'!B10)</f>
        <v/>
      </c>
      <c r="F37" s="355"/>
      <c r="G37" s="355"/>
      <c r="H37" s="355"/>
      <c r="I37" s="355"/>
      <c r="J37" s="355"/>
      <c r="K37" s="355"/>
      <c r="L37" s="355"/>
      <c r="M37" s="355"/>
      <c r="N37" s="355"/>
      <c r="O37" s="355"/>
      <c r="P37" s="355"/>
      <c r="Q37" s="355"/>
      <c r="R37" s="355"/>
      <c r="S37" s="355"/>
      <c r="T37" s="175"/>
      <c r="U37" s="354" t="str">
        <f t="shared" si="4"/>
        <v/>
      </c>
      <c r="V37" s="354"/>
      <c r="W37" s="355"/>
      <c r="X37" s="355"/>
      <c r="Y37" s="355"/>
      <c r="Z37" s="355"/>
      <c r="AA37" s="355"/>
      <c r="AB37" s="355"/>
      <c r="AC37" s="355"/>
      <c r="AD37" s="355"/>
      <c r="AE37" s="355"/>
      <c r="AF37" s="355"/>
      <c r="AG37" s="355"/>
      <c r="AH37" s="355"/>
      <c r="AI37" s="355"/>
      <c r="AJ37" s="355"/>
      <c r="AK37" s="355"/>
      <c r="AL37" s="175"/>
      <c r="AM37" s="354" t="str">
        <f t="shared" si="0"/>
        <v/>
      </c>
      <c r="AN37" s="354"/>
      <c r="AO37" s="355"/>
      <c r="AP37" s="355"/>
      <c r="AQ37" s="355"/>
      <c r="AR37" s="355"/>
      <c r="AS37" s="355"/>
      <c r="AT37" s="355"/>
      <c r="AU37" s="355"/>
      <c r="AV37" s="355"/>
      <c r="AW37" s="355"/>
      <c r="AX37" s="355"/>
      <c r="AY37" s="355"/>
      <c r="AZ37" s="355"/>
      <c r="BA37" s="355"/>
      <c r="BB37" s="355"/>
      <c r="BC37" s="355"/>
      <c r="BD37" s="175"/>
      <c r="BE37" s="354" t="str">
        <f t="shared" si="1"/>
        <v/>
      </c>
      <c r="BF37" s="354"/>
      <c r="BG37" s="355"/>
      <c r="BH37" s="355"/>
      <c r="BI37" s="355"/>
      <c r="BJ37" s="355"/>
      <c r="BK37" s="355"/>
      <c r="BL37" s="355"/>
      <c r="BM37" s="355"/>
      <c r="BN37" s="355"/>
      <c r="BO37" s="355"/>
      <c r="BP37" s="355"/>
      <c r="BQ37" s="355"/>
      <c r="BR37" s="355"/>
      <c r="BS37" s="355"/>
      <c r="BT37" s="355"/>
      <c r="BU37" s="355"/>
      <c r="BV37" s="175"/>
      <c r="BW37" s="354">
        <f t="shared" si="2"/>
        <v>11</v>
      </c>
      <c r="BX37" s="354"/>
      <c r="BY37" s="355" t="str">
        <f>IF('各会計、関係団体の財政状況及び健全化判断比率'!B71="","",'各会計、関係団体の財政状況及び健全化判断比率'!B71)</f>
        <v>大分県後期高齢者医療広域連合（普通会計）</v>
      </c>
      <c r="BZ37" s="355"/>
      <c r="CA37" s="355"/>
      <c r="CB37" s="355"/>
      <c r="CC37" s="355"/>
      <c r="CD37" s="355"/>
      <c r="CE37" s="355"/>
      <c r="CF37" s="355"/>
      <c r="CG37" s="355"/>
      <c r="CH37" s="355"/>
      <c r="CI37" s="355"/>
      <c r="CJ37" s="355"/>
      <c r="CK37" s="355"/>
      <c r="CL37" s="355"/>
      <c r="CM37" s="355"/>
      <c r="CN37" s="175"/>
      <c r="CO37" s="354" t="str">
        <f t="shared" si="3"/>
        <v/>
      </c>
      <c r="CP37" s="354"/>
      <c r="CQ37" s="355" t="str">
        <f>IF('各会計、関係団体の財政状況及び健全化判断比率'!BS10="","",'各会計、関係団体の財政状況及び健全化判断比率'!BS10)</f>
        <v/>
      </c>
      <c r="CR37" s="355"/>
      <c r="CS37" s="355"/>
      <c r="CT37" s="355"/>
      <c r="CU37" s="355"/>
      <c r="CV37" s="355"/>
      <c r="CW37" s="355"/>
      <c r="CX37" s="355"/>
      <c r="CY37" s="355"/>
      <c r="CZ37" s="355"/>
      <c r="DA37" s="355"/>
      <c r="DB37" s="355"/>
      <c r="DC37" s="355"/>
      <c r="DD37" s="355"/>
      <c r="DE37" s="355"/>
      <c r="DG37" s="352" t="str">
        <f>IF('各会計、関係団体の財政状況及び健全化判断比率'!BR10="","",'各会計、関係団体の財政状況及び健全化判断比率'!BR10)</f>
        <v/>
      </c>
      <c r="DH37" s="352"/>
      <c r="DI37" s="202"/>
    </row>
    <row r="38" spans="1:113" ht="32.25" customHeight="1" x14ac:dyDescent="0.15">
      <c r="A38" s="175"/>
      <c r="B38" s="199"/>
      <c r="C38" s="354" t="str">
        <f t="shared" ref="C38:C43" si="5">IF(E38="","",C37+1)</f>
        <v/>
      </c>
      <c r="D38" s="354"/>
      <c r="E38" s="355" t="str">
        <f>IF('各会計、関係団体の財政状況及び健全化判断比率'!B11="","",'各会計、関係団体の財政状況及び健全化判断比率'!B11)</f>
        <v/>
      </c>
      <c r="F38" s="355"/>
      <c r="G38" s="355"/>
      <c r="H38" s="355"/>
      <c r="I38" s="355"/>
      <c r="J38" s="355"/>
      <c r="K38" s="355"/>
      <c r="L38" s="355"/>
      <c r="M38" s="355"/>
      <c r="N38" s="355"/>
      <c r="O38" s="355"/>
      <c r="P38" s="355"/>
      <c r="Q38" s="355"/>
      <c r="R38" s="355"/>
      <c r="S38" s="355"/>
      <c r="T38" s="175"/>
      <c r="U38" s="354" t="str">
        <f t="shared" si="4"/>
        <v/>
      </c>
      <c r="V38" s="354"/>
      <c r="W38" s="355"/>
      <c r="X38" s="355"/>
      <c r="Y38" s="355"/>
      <c r="Z38" s="355"/>
      <c r="AA38" s="355"/>
      <c r="AB38" s="355"/>
      <c r="AC38" s="355"/>
      <c r="AD38" s="355"/>
      <c r="AE38" s="355"/>
      <c r="AF38" s="355"/>
      <c r="AG38" s="355"/>
      <c r="AH38" s="355"/>
      <c r="AI38" s="355"/>
      <c r="AJ38" s="355"/>
      <c r="AK38" s="355"/>
      <c r="AL38" s="175"/>
      <c r="AM38" s="354" t="str">
        <f t="shared" si="0"/>
        <v/>
      </c>
      <c r="AN38" s="354"/>
      <c r="AO38" s="355"/>
      <c r="AP38" s="355"/>
      <c r="AQ38" s="355"/>
      <c r="AR38" s="355"/>
      <c r="AS38" s="355"/>
      <c r="AT38" s="355"/>
      <c r="AU38" s="355"/>
      <c r="AV38" s="355"/>
      <c r="AW38" s="355"/>
      <c r="AX38" s="355"/>
      <c r="AY38" s="355"/>
      <c r="AZ38" s="355"/>
      <c r="BA38" s="355"/>
      <c r="BB38" s="355"/>
      <c r="BC38" s="355"/>
      <c r="BD38" s="175"/>
      <c r="BE38" s="354" t="str">
        <f t="shared" si="1"/>
        <v/>
      </c>
      <c r="BF38" s="354"/>
      <c r="BG38" s="355"/>
      <c r="BH38" s="355"/>
      <c r="BI38" s="355"/>
      <c r="BJ38" s="355"/>
      <c r="BK38" s="355"/>
      <c r="BL38" s="355"/>
      <c r="BM38" s="355"/>
      <c r="BN38" s="355"/>
      <c r="BO38" s="355"/>
      <c r="BP38" s="355"/>
      <c r="BQ38" s="355"/>
      <c r="BR38" s="355"/>
      <c r="BS38" s="355"/>
      <c r="BT38" s="355"/>
      <c r="BU38" s="355"/>
      <c r="BV38" s="175"/>
      <c r="BW38" s="354">
        <f t="shared" si="2"/>
        <v>12</v>
      </c>
      <c r="BX38" s="354"/>
      <c r="BY38" s="355" t="str">
        <f>IF('各会計、関係団体の財政状況及び健全化判断比率'!B72="","",'各会計、関係団体の財政状況及び健全化判断比率'!B72)</f>
        <v>大分県後期高齢者医療広域連合（後期高齢者医療事業会計）</v>
      </c>
      <c r="BZ38" s="355"/>
      <c r="CA38" s="355"/>
      <c r="CB38" s="355"/>
      <c r="CC38" s="355"/>
      <c r="CD38" s="355"/>
      <c r="CE38" s="355"/>
      <c r="CF38" s="355"/>
      <c r="CG38" s="355"/>
      <c r="CH38" s="355"/>
      <c r="CI38" s="355"/>
      <c r="CJ38" s="355"/>
      <c r="CK38" s="355"/>
      <c r="CL38" s="355"/>
      <c r="CM38" s="355"/>
      <c r="CN38" s="175"/>
      <c r="CO38" s="354" t="str">
        <f t="shared" si="3"/>
        <v/>
      </c>
      <c r="CP38" s="354"/>
      <c r="CQ38" s="355" t="str">
        <f>IF('各会計、関係団体の財政状況及び健全化判断比率'!BS11="","",'各会計、関係団体の財政状況及び健全化判断比率'!BS11)</f>
        <v/>
      </c>
      <c r="CR38" s="355"/>
      <c r="CS38" s="355"/>
      <c r="CT38" s="355"/>
      <c r="CU38" s="355"/>
      <c r="CV38" s="355"/>
      <c r="CW38" s="355"/>
      <c r="CX38" s="355"/>
      <c r="CY38" s="355"/>
      <c r="CZ38" s="355"/>
      <c r="DA38" s="355"/>
      <c r="DB38" s="355"/>
      <c r="DC38" s="355"/>
      <c r="DD38" s="355"/>
      <c r="DE38" s="355"/>
      <c r="DG38" s="352" t="str">
        <f>IF('各会計、関係団体の財政状況及び健全化判断比率'!BR11="","",'各会計、関係団体の財政状況及び健全化判断比率'!BR11)</f>
        <v/>
      </c>
      <c r="DH38" s="352"/>
      <c r="DI38" s="202"/>
    </row>
    <row r="39" spans="1:113" ht="32.25" customHeight="1" x14ac:dyDescent="0.15">
      <c r="A39" s="175"/>
      <c r="B39" s="199"/>
      <c r="C39" s="354" t="str">
        <f t="shared" si="5"/>
        <v/>
      </c>
      <c r="D39" s="354"/>
      <c r="E39" s="355" t="str">
        <f>IF('各会計、関係団体の財政状況及び健全化判断比率'!B12="","",'各会計、関係団体の財政状況及び健全化判断比率'!B12)</f>
        <v/>
      </c>
      <c r="F39" s="355"/>
      <c r="G39" s="355"/>
      <c r="H39" s="355"/>
      <c r="I39" s="355"/>
      <c r="J39" s="355"/>
      <c r="K39" s="355"/>
      <c r="L39" s="355"/>
      <c r="M39" s="355"/>
      <c r="N39" s="355"/>
      <c r="O39" s="355"/>
      <c r="P39" s="355"/>
      <c r="Q39" s="355"/>
      <c r="R39" s="355"/>
      <c r="S39" s="355"/>
      <c r="T39" s="175"/>
      <c r="U39" s="354" t="str">
        <f t="shared" si="4"/>
        <v/>
      </c>
      <c r="V39" s="354"/>
      <c r="W39" s="355"/>
      <c r="X39" s="355"/>
      <c r="Y39" s="355"/>
      <c r="Z39" s="355"/>
      <c r="AA39" s="355"/>
      <c r="AB39" s="355"/>
      <c r="AC39" s="355"/>
      <c r="AD39" s="355"/>
      <c r="AE39" s="355"/>
      <c r="AF39" s="355"/>
      <c r="AG39" s="355"/>
      <c r="AH39" s="355"/>
      <c r="AI39" s="355"/>
      <c r="AJ39" s="355"/>
      <c r="AK39" s="355"/>
      <c r="AL39" s="175"/>
      <c r="AM39" s="354" t="str">
        <f t="shared" si="0"/>
        <v/>
      </c>
      <c r="AN39" s="354"/>
      <c r="AO39" s="355"/>
      <c r="AP39" s="355"/>
      <c r="AQ39" s="355"/>
      <c r="AR39" s="355"/>
      <c r="AS39" s="355"/>
      <c r="AT39" s="355"/>
      <c r="AU39" s="355"/>
      <c r="AV39" s="355"/>
      <c r="AW39" s="355"/>
      <c r="AX39" s="355"/>
      <c r="AY39" s="355"/>
      <c r="AZ39" s="355"/>
      <c r="BA39" s="355"/>
      <c r="BB39" s="355"/>
      <c r="BC39" s="355"/>
      <c r="BD39" s="175"/>
      <c r="BE39" s="354" t="str">
        <f t="shared" si="1"/>
        <v/>
      </c>
      <c r="BF39" s="354"/>
      <c r="BG39" s="355"/>
      <c r="BH39" s="355"/>
      <c r="BI39" s="355"/>
      <c r="BJ39" s="355"/>
      <c r="BK39" s="355"/>
      <c r="BL39" s="355"/>
      <c r="BM39" s="355"/>
      <c r="BN39" s="355"/>
      <c r="BO39" s="355"/>
      <c r="BP39" s="355"/>
      <c r="BQ39" s="355"/>
      <c r="BR39" s="355"/>
      <c r="BS39" s="355"/>
      <c r="BT39" s="355"/>
      <c r="BU39" s="355"/>
      <c r="BV39" s="175"/>
      <c r="BW39" s="354" t="str">
        <f t="shared" si="2"/>
        <v/>
      </c>
      <c r="BX39" s="354"/>
      <c r="BY39" s="355" t="str">
        <f>IF('各会計、関係団体の財政状況及び健全化判断比率'!B73="","",'各会計、関係団体の財政状況及び健全化判断比率'!B73)</f>
        <v/>
      </c>
      <c r="BZ39" s="355"/>
      <c r="CA39" s="355"/>
      <c r="CB39" s="355"/>
      <c r="CC39" s="355"/>
      <c r="CD39" s="355"/>
      <c r="CE39" s="355"/>
      <c r="CF39" s="355"/>
      <c r="CG39" s="355"/>
      <c r="CH39" s="355"/>
      <c r="CI39" s="355"/>
      <c r="CJ39" s="355"/>
      <c r="CK39" s="355"/>
      <c r="CL39" s="355"/>
      <c r="CM39" s="355"/>
      <c r="CN39" s="175"/>
      <c r="CO39" s="354" t="str">
        <f t="shared" si="3"/>
        <v/>
      </c>
      <c r="CP39" s="354"/>
      <c r="CQ39" s="355" t="str">
        <f>IF('各会計、関係団体の財政状況及び健全化判断比率'!BS12="","",'各会計、関係団体の財政状況及び健全化判断比率'!BS12)</f>
        <v/>
      </c>
      <c r="CR39" s="355"/>
      <c r="CS39" s="355"/>
      <c r="CT39" s="355"/>
      <c r="CU39" s="355"/>
      <c r="CV39" s="355"/>
      <c r="CW39" s="355"/>
      <c r="CX39" s="355"/>
      <c r="CY39" s="355"/>
      <c r="CZ39" s="355"/>
      <c r="DA39" s="355"/>
      <c r="DB39" s="355"/>
      <c r="DC39" s="355"/>
      <c r="DD39" s="355"/>
      <c r="DE39" s="355"/>
      <c r="DG39" s="352" t="str">
        <f>IF('各会計、関係団体の財政状況及び健全化判断比率'!BR12="","",'各会計、関係団体の財政状況及び健全化判断比率'!BR12)</f>
        <v/>
      </c>
      <c r="DH39" s="352"/>
      <c r="DI39" s="202"/>
    </row>
    <row r="40" spans="1:113" ht="32.25" customHeight="1" x14ac:dyDescent="0.15">
      <c r="A40" s="175"/>
      <c r="B40" s="199"/>
      <c r="C40" s="354" t="str">
        <f t="shared" si="5"/>
        <v/>
      </c>
      <c r="D40" s="354"/>
      <c r="E40" s="355" t="str">
        <f>IF('各会計、関係団体の財政状況及び健全化判断比率'!B13="","",'各会計、関係団体の財政状況及び健全化判断比率'!B13)</f>
        <v/>
      </c>
      <c r="F40" s="355"/>
      <c r="G40" s="355"/>
      <c r="H40" s="355"/>
      <c r="I40" s="355"/>
      <c r="J40" s="355"/>
      <c r="K40" s="355"/>
      <c r="L40" s="355"/>
      <c r="M40" s="355"/>
      <c r="N40" s="355"/>
      <c r="O40" s="355"/>
      <c r="P40" s="355"/>
      <c r="Q40" s="355"/>
      <c r="R40" s="355"/>
      <c r="S40" s="355"/>
      <c r="T40" s="175"/>
      <c r="U40" s="354" t="str">
        <f t="shared" si="4"/>
        <v/>
      </c>
      <c r="V40" s="354"/>
      <c r="W40" s="355"/>
      <c r="X40" s="355"/>
      <c r="Y40" s="355"/>
      <c r="Z40" s="355"/>
      <c r="AA40" s="355"/>
      <c r="AB40" s="355"/>
      <c r="AC40" s="355"/>
      <c r="AD40" s="355"/>
      <c r="AE40" s="355"/>
      <c r="AF40" s="355"/>
      <c r="AG40" s="355"/>
      <c r="AH40" s="355"/>
      <c r="AI40" s="355"/>
      <c r="AJ40" s="355"/>
      <c r="AK40" s="355"/>
      <c r="AL40" s="175"/>
      <c r="AM40" s="354" t="str">
        <f t="shared" si="0"/>
        <v/>
      </c>
      <c r="AN40" s="354"/>
      <c r="AO40" s="355"/>
      <c r="AP40" s="355"/>
      <c r="AQ40" s="355"/>
      <c r="AR40" s="355"/>
      <c r="AS40" s="355"/>
      <c r="AT40" s="355"/>
      <c r="AU40" s="355"/>
      <c r="AV40" s="355"/>
      <c r="AW40" s="355"/>
      <c r="AX40" s="355"/>
      <c r="AY40" s="355"/>
      <c r="AZ40" s="355"/>
      <c r="BA40" s="355"/>
      <c r="BB40" s="355"/>
      <c r="BC40" s="355"/>
      <c r="BD40" s="175"/>
      <c r="BE40" s="354" t="str">
        <f t="shared" si="1"/>
        <v/>
      </c>
      <c r="BF40" s="354"/>
      <c r="BG40" s="355"/>
      <c r="BH40" s="355"/>
      <c r="BI40" s="355"/>
      <c r="BJ40" s="355"/>
      <c r="BK40" s="355"/>
      <c r="BL40" s="355"/>
      <c r="BM40" s="355"/>
      <c r="BN40" s="355"/>
      <c r="BO40" s="355"/>
      <c r="BP40" s="355"/>
      <c r="BQ40" s="355"/>
      <c r="BR40" s="355"/>
      <c r="BS40" s="355"/>
      <c r="BT40" s="355"/>
      <c r="BU40" s="355"/>
      <c r="BV40" s="175"/>
      <c r="BW40" s="354" t="str">
        <f t="shared" si="2"/>
        <v/>
      </c>
      <c r="BX40" s="354"/>
      <c r="BY40" s="355" t="str">
        <f>IF('各会計、関係団体の財政状況及び健全化判断比率'!B74="","",'各会計、関係団体の財政状況及び健全化判断比率'!B74)</f>
        <v/>
      </c>
      <c r="BZ40" s="355"/>
      <c r="CA40" s="355"/>
      <c r="CB40" s="355"/>
      <c r="CC40" s="355"/>
      <c r="CD40" s="355"/>
      <c r="CE40" s="355"/>
      <c r="CF40" s="355"/>
      <c r="CG40" s="355"/>
      <c r="CH40" s="355"/>
      <c r="CI40" s="355"/>
      <c r="CJ40" s="355"/>
      <c r="CK40" s="355"/>
      <c r="CL40" s="355"/>
      <c r="CM40" s="355"/>
      <c r="CN40" s="175"/>
      <c r="CO40" s="354" t="str">
        <f t="shared" si="3"/>
        <v/>
      </c>
      <c r="CP40" s="354"/>
      <c r="CQ40" s="355" t="str">
        <f>IF('各会計、関係団体の財政状況及び健全化判断比率'!BS13="","",'各会計、関係団体の財政状況及び健全化判断比率'!BS13)</f>
        <v/>
      </c>
      <c r="CR40" s="355"/>
      <c r="CS40" s="355"/>
      <c r="CT40" s="355"/>
      <c r="CU40" s="355"/>
      <c r="CV40" s="355"/>
      <c r="CW40" s="355"/>
      <c r="CX40" s="355"/>
      <c r="CY40" s="355"/>
      <c r="CZ40" s="355"/>
      <c r="DA40" s="355"/>
      <c r="DB40" s="355"/>
      <c r="DC40" s="355"/>
      <c r="DD40" s="355"/>
      <c r="DE40" s="355"/>
      <c r="DG40" s="352" t="str">
        <f>IF('各会計、関係団体の財政状況及び健全化判断比率'!BR13="","",'各会計、関係団体の財政状況及び健全化判断比率'!BR13)</f>
        <v/>
      </c>
      <c r="DH40" s="352"/>
      <c r="DI40" s="202"/>
    </row>
    <row r="41" spans="1:113" ht="32.25" customHeight="1" x14ac:dyDescent="0.15">
      <c r="A41" s="175"/>
      <c r="B41" s="199"/>
      <c r="C41" s="354" t="str">
        <f t="shared" si="5"/>
        <v/>
      </c>
      <c r="D41" s="354"/>
      <c r="E41" s="355" t="str">
        <f>IF('各会計、関係団体の財政状況及び健全化判断比率'!B14="","",'各会計、関係団体の財政状況及び健全化判断比率'!B14)</f>
        <v/>
      </c>
      <c r="F41" s="355"/>
      <c r="G41" s="355"/>
      <c r="H41" s="355"/>
      <c r="I41" s="355"/>
      <c r="J41" s="355"/>
      <c r="K41" s="355"/>
      <c r="L41" s="355"/>
      <c r="M41" s="355"/>
      <c r="N41" s="355"/>
      <c r="O41" s="355"/>
      <c r="P41" s="355"/>
      <c r="Q41" s="355"/>
      <c r="R41" s="355"/>
      <c r="S41" s="355"/>
      <c r="T41" s="175"/>
      <c r="U41" s="354" t="str">
        <f t="shared" si="4"/>
        <v/>
      </c>
      <c r="V41" s="354"/>
      <c r="W41" s="355"/>
      <c r="X41" s="355"/>
      <c r="Y41" s="355"/>
      <c r="Z41" s="355"/>
      <c r="AA41" s="355"/>
      <c r="AB41" s="355"/>
      <c r="AC41" s="355"/>
      <c r="AD41" s="355"/>
      <c r="AE41" s="355"/>
      <c r="AF41" s="355"/>
      <c r="AG41" s="355"/>
      <c r="AH41" s="355"/>
      <c r="AI41" s="355"/>
      <c r="AJ41" s="355"/>
      <c r="AK41" s="355"/>
      <c r="AL41" s="175"/>
      <c r="AM41" s="354" t="str">
        <f t="shared" si="0"/>
        <v/>
      </c>
      <c r="AN41" s="354"/>
      <c r="AO41" s="355"/>
      <c r="AP41" s="355"/>
      <c r="AQ41" s="355"/>
      <c r="AR41" s="355"/>
      <c r="AS41" s="355"/>
      <c r="AT41" s="355"/>
      <c r="AU41" s="355"/>
      <c r="AV41" s="355"/>
      <c r="AW41" s="355"/>
      <c r="AX41" s="355"/>
      <c r="AY41" s="355"/>
      <c r="AZ41" s="355"/>
      <c r="BA41" s="355"/>
      <c r="BB41" s="355"/>
      <c r="BC41" s="355"/>
      <c r="BD41" s="175"/>
      <c r="BE41" s="354" t="str">
        <f t="shared" si="1"/>
        <v/>
      </c>
      <c r="BF41" s="354"/>
      <c r="BG41" s="355"/>
      <c r="BH41" s="355"/>
      <c r="BI41" s="355"/>
      <c r="BJ41" s="355"/>
      <c r="BK41" s="355"/>
      <c r="BL41" s="355"/>
      <c r="BM41" s="355"/>
      <c r="BN41" s="355"/>
      <c r="BO41" s="355"/>
      <c r="BP41" s="355"/>
      <c r="BQ41" s="355"/>
      <c r="BR41" s="355"/>
      <c r="BS41" s="355"/>
      <c r="BT41" s="355"/>
      <c r="BU41" s="355"/>
      <c r="BV41" s="175"/>
      <c r="BW41" s="354" t="str">
        <f t="shared" si="2"/>
        <v/>
      </c>
      <c r="BX41" s="354"/>
      <c r="BY41" s="355" t="str">
        <f>IF('各会計、関係団体の財政状況及び健全化判断比率'!B75="","",'各会計、関係団体の財政状況及び健全化判断比率'!B75)</f>
        <v/>
      </c>
      <c r="BZ41" s="355"/>
      <c r="CA41" s="355"/>
      <c r="CB41" s="355"/>
      <c r="CC41" s="355"/>
      <c r="CD41" s="355"/>
      <c r="CE41" s="355"/>
      <c r="CF41" s="355"/>
      <c r="CG41" s="355"/>
      <c r="CH41" s="355"/>
      <c r="CI41" s="355"/>
      <c r="CJ41" s="355"/>
      <c r="CK41" s="355"/>
      <c r="CL41" s="355"/>
      <c r="CM41" s="355"/>
      <c r="CN41" s="175"/>
      <c r="CO41" s="354" t="str">
        <f t="shared" si="3"/>
        <v/>
      </c>
      <c r="CP41" s="354"/>
      <c r="CQ41" s="355" t="str">
        <f>IF('各会計、関係団体の財政状況及び健全化判断比率'!BS14="","",'各会計、関係団体の財政状況及び健全化判断比率'!BS14)</f>
        <v/>
      </c>
      <c r="CR41" s="355"/>
      <c r="CS41" s="355"/>
      <c r="CT41" s="355"/>
      <c r="CU41" s="355"/>
      <c r="CV41" s="355"/>
      <c r="CW41" s="355"/>
      <c r="CX41" s="355"/>
      <c r="CY41" s="355"/>
      <c r="CZ41" s="355"/>
      <c r="DA41" s="355"/>
      <c r="DB41" s="355"/>
      <c r="DC41" s="355"/>
      <c r="DD41" s="355"/>
      <c r="DE41" s="355"/>
      <c r="DG41" s="352" t="str">
        <f>IF('各会計、関係団体の財政状況及び健全化判断比率'!BR14="","",'各会計、関係団体の財政状況及び健全化判断比率'!BR14)</f>
        <v/>
      </c>
      <c r="DH41" s="352"/>
      <c r="DI41" s="202"/>
    </row>
    <row r="42" spans="1:113" ht="32.25" customHeight="1" x14ac:dyDescent="0.15">
      <c r="B42" s="199"/>
      <c r="C42" s="354" t="str">
        <f t="shared" si="5"/>
        <v/>
      </c>
      <c r="D42" s="354"/>
      <c r="E42" s="355" t="str">
        <f>IF('各会計、関係団体の財政状況及び健全化判断比率'!B15="","",'各会計、関係団体の財政状況及び健全化判断比率'!B15)</f>
        <v/>
      </c>
      <c r="F42" s="355"/>
      <c r="G42" s="355"/>
      <c r="H42" s="355"/>
      <c r="I42" s="355"/>
      <c r="J42" s="355"/>
      <c r="K42" s="355"/>
      <c r="L42" s="355"/>
      <c r="M42" s="355"/>
      <c r="N42" s="355"/>
      <c r="O42" s="355"/>
      <c r="P42" s="355"/>
      <c r="Q42" s="355"/>
      <c r="R42" s="355"/>
      <c r="S42" s="355"/>
      <c r="T42" s="175"/>
      <c r="U42" s="354" t="str">
        <f t="shared" si="4"/>
        <v/>
      </c>
      <c r="V42" s="354"/>
      <c r="W42" s="355"/>
      <c r="X42" s="355"/>
      <c r="Y42" s="355"/>
      <c r="Z42" s="355"/>
      <c r="AA42" s="355"/>
      <c r="AB42" s="355"/>
      <c r="AC42" s="355"/>
      <c r="AD42" s="355"/>
      <c r="AE42" s="355"/>
      <c r="AF42" s="355"/>
      <c r="AG42" s="355"/>
      <c r="AH42" s="355"/>
      <c r="AI42" s="355"/>
      <c r="AJ42" s="355"/>
      <c r="AK42" s="355"/>
      <c r="AL42" s="175"/>
      <c r="AM42" s="354" t="str">
        <f t="shared" si="0"/>
        <v/>
      </c>
      <c r="AN42" s="354"/>
      <c r="AO42" s="355"/>
      <c r="AP42" s="355"/>
      <c r="AQ42" s="355"/>
      <c r="AR42" s="355"/>
      <c r="AS42" s="355"/>
      <c r="AT42" s="355"/>
      <c r="AU42" s="355"/>
      <c r="AV42" s="355"/>
      <c r="AW42" s="355"/>
      <c r="AX42" s="355"/>
      <c r="AY42" s="355"/>
      <c r="AZ42" s="355"/>
      <c r="BA42" s="355"/>
      <c r="BB42" s="355"/>
      <c r="BC42" s="355"/>
      <c r="BD42" s="175"/>
      <c r="BE42" s="354" t="str">
        <f t="shared" si="1"/>
        <v/>
      </c>
      <c r="BF42" s="354"/>
      <c r="BG42" s="355"/>
      <c r="BH42" s="355"/>
      <c r="BI42" s="355"/>
      <c r="BJ42" s="355"/>
      <c r="BK42" s="355"/>
      <c r="BL42" s="355"/>
      <c r="BM42" s="355"/>
      <c r="BN42" s="355"/>
      <c r="BO42" s="355"/>
      <c r="BP42" s="355"/>
      <c r="BQ42" s="355"/>
      <c r="BR42" s="355"/>
      <c r="BS42" s="355"/>
      <c r="BT42" s="355"/>
      <c r="BU42" s="355"/>
      <c r="BV42" s="175"/>
      <c r="BW42" s="354" t="str">
        <f t="shared" si="2"/>
        <v/>
      </c>
      <c r="BX42" s="354"/>
      <c r="BY42" s="355" t="str">
        <f>IF('各会計、関係団体の財政状況及び健全化判断比率'!B76="","",'各会計、関係団体の財政状況及び健全化判断比率'!B76)</f>
        <v/>
      </c>
      <c r="BZ42" s="355"/>
      <c r="CA42" s="355"/>
      <c r="CB42" s="355"/>
      <c r="CC42" s="355"/>
      <c r="CD42" s="355"/>
      <c r="CE42" s="355"/>
      <c r="CF42" s="355"/>
      <c r="CG42" s="355"/>
      <c r="CH42" s="355"/>
      <c r="CI42" s="355"/>
      <c r="CJ42" s="355"/>
      <c r="CK42" s="355"/>
      <c r="CL42" s="355"/>
      <c r="CM42" s="355"/>
      <c r="CN42" s="175"/>
      <c r="CO42" s="354" t="str">
        <f t="shared" si="3"/>
        <v/>
      </c>
      <c r="CP42" s="354"/>
      <c r="CQ42" s="355" t="str">
        <f>IF('各会計、関係団体の財政状況及び健全化判断比率'!BS15="","",'各会計、関係団体の財政状況及び健全化判断比率'!BS15)</f>
        <v/>
      </c>
      <c r="CR42" s="355"/>
      <c r="CS42" s="355"/>
      <c r="CT42" s="355"/>
      <c r="CU42" s="355"/>
      <c r="CV42" s="355"/>
      <c r="CW42" s="355"/>
      <c r="CX42" s="355"/>
      <c r="CY42" s="355"/>
      <c r="CZ42" s="355"/>
      <c r="DA42" s="355"/>
      <c r="DB42" s="355"/>
      <c r="DC42" s="355"/>
      <c r="DD42" s="355"/>
      <c r="DE42" s="355"/>
      <c r="DG42" s="352" t="str">
        <f>IF('各会計、関係団体の財政状況及び健全化判断比率'!BR15="","",'各会計、関係団体の財政状況及び健全化判断比率'!BR15)</f>
        <v/>
      </c>
      <c r="DH42" s="352"/>
      <c r="DI42" s="202"/>
    </row>
    <row r="43" spans="1:113" ht="32.25" customHeight="1" x14ac:dyDescent="0.15">
      <c r="B43" s="199"/>
      <c r="C43" s="354" t="str">
        <f t="shared" si="5"/>
        <v/>
      </c>
      <c r="D43" s="354"/>
      <c r="E43" s="355" t="str">
        <f>IF('各会計、関係団体の財政状況及び健全化判断比率'!B16="","",'各会計、関係団体の財政状況及び健全化判断比率'!B16)</f>
        <v/>
      </c>
      <c r="F43" s="355"/>
      <c r="G43" s="355"/>
      <c r="H43" s="355"/>
      <c r="I43" s="355"/>
      <c r="J43" s="355"/>
      <c r="K43" s="355"/>
      <c r="L43" s="355"/>
      <c r="M43" s="355"/>
      <c r="N43" s="355"/>
      <c r="O43" s="355"/>
      <c r="P43" s="355"/>
      <c r="Q43" s="355"/>
      <c r="R43" s="355"/>
      <c r="S43" s="355"/>
      <c r="T43" s="175"/>
      <c r="U43" s="354" t="str">
        <f t="shared" si="4"/>
        <v/>
      </c>
      <c r="V43" s="354"/>
      <c r="W43" s="355"/>
      <c r="X43" s="355"/>
      <c r="Y43" s="355"/>
      <c r="Z43" s="355"/>
      <c r="AA43" s="355"/>
      <c r="AB43" s="355"/>
      <c r="AC43" s="355"/>
      <c r="AD43" s="355"/>
      <c r="AE43" s="355"/>
      <c r="AF43" s="355"/>
      <c r="AG43" s="355"/>
      <c r="AH43" s="355"/>
      <c r="AI43" s="355"/>
      <c r="AJ43" s="355"/>
      <c r="AK43" s="355"/>
      <c r="AL43" s="175"/>
      <c r="AM43" s="354" t="str">
        <f t="shared" si="0"/>
        <v/>
      </c>
      <c r="AN43" s="354"/>
      <c r="AO43" s="355"/>
      <c r="AP43" s="355"/>
      <c r="AQ43" s="355"/>
      <c r="AR43" s="355"/>
      <c r="AS43" s="355"/>
      <c r="AT43" s="355"/>
      <c r="AU43" s="355"/>
      <c r="AV43" s="355"/>
      <c r="AW43" s="355"/>
      <c r="AX43" s="355"/>
      <c r="AY43" s="355"/>
      <c r="AZ43" s="355"/>
      <c r="BA43" s="355"/>
      <c r="BB43" s="355"/>
      <c r="BC43" s="355"/>
      <c r="BD43" s="175"/>
      <c r="BE43" s="354" t="str">
        <f t="shared" si="1"/>
        <v/>
      </c>
      <c r="BF43" s="354"/>
      <c r="BG43" s="355"/>
      <c r="BH43" s="355"/>
      <c r="BI43" s="355"/>
      <c r="BJ43" s="355"/>
      <c r="BK43" s="355"/>
      <c r="BL43" s="355"/>
      <c r="BM43" s="355"/>
      <c r="BN43" s="355"/>
      <c r="BO43" s="355"/>
      <c r="BP43" s="355"/>
      <c r="BQ43" s="355"/>
      <c r="BR43" s="355"/>
      <c r="BS43" s="355"/>
      <c r="BT43" s="355"/>
      <c r="BU43" s="355"/>
      <c r="BV43" s="175"/>
      <c r="BW43" s="354" t="str">
        <f t="shared" si="2"/>
        <v/>
      </c>
      <c r="BX43" s="354"/>
      <c r="BY43" s="355" t="str">
        <f>IF('各会計、関係団体の財政状況及び健全化判断比率'!B77="","",'各会計、関係団体の財政状況及び健全化判断比率'!B77)</f>
        <v/>
      </c>
      <c r="BZ43" s="355"/>
      <c r="CA43" s="355"/>
      <c r="CB43" s="355"/>
      <c r="CC43" s="355"/>
      <c r="CD43" s="355"/>
      <c r="CE43" s="355"/>
      <c r="CF43" s="355"/>
      <c r="CG43" s="355"/>
      <c r="CH43" s="355"/>
      <c r="CI43" s="355"/>
      <c r="CJ43" s="355"/>
      <c r="CK43" s="355"/>
      <c r="CL43" s="355"/>
      <c r="CM43" s="355"/>
      <c r="CN43" s="175"/>
      <c r="CO43" s="354" t="str">
        <f t="shared" si="3"/>
        <v/>
      </c>
      <c r="CP43" s="354"/>
      <c r="CQ43" s="355" t="str">
        <f>IF('各会計、関係団体の財政状況及び健全化判断比率'!BS16="","",'各会計、関係団体の財政状況及び健全化判断比率'!BS16)</f>
        <v/>
      </c>
      <c r="CR43" s="355"/>
      <c r="CS43" s="355"/>
      <c r="CT43" s="355"/>
      <c r="CU43" s="355"/>
      <c r="CV43" s="355"/>
      <c r="CW43" s="355"/>
      <c r="CX43" s="355"/>
      <c r="CY43" s="355"/>
      <c r="CZ43" s="355"/>
      <c r="DA43" s="355"/>
      <c r="DB43" s="355"/>
      <c r="DC43" s="355"/>
      <c r="DD43" s="355"/>
      <c r="DE43" s="355"/>
      <c r="DG43" s="352" t="str">
        <f>IF('各会計、関係団体の財政状況及び健全化判断比率'!BR16="","",'各会計、関係団体の財政状況及び健全化判断比率'!BR16)</f>
        <v/>
      </c>
      <c r="DH43" s="352"/>
      <c r="DI43" s="202"/>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193</v>
      </c>
      <c r="E46" s="351" t="s">
        <v>194</v>
      </c>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Q46" s="351"/>
      <c r="BR46" s="351"/>
      <c r="BS46" s="351"/>
      <c r="BT46" s="351"/>
      <c r="BU46" s="351"/>
      <c r="BV46" s="351"/>
      <c r="BW46" s="351"/>
      <c r="BX46" s="351"/>
      <c r="BY46" s="351"/>
      <c r="BZ46" s="351"/>
      <c r="CA46" s="351"/>
      <c r="CB46" s="351"/>
      <c r="CC46" s="351"/>
      <c r="CD46" s="351"/>
      <c r="CE46" s="351"/>
      <c r="CF46" s="351"/>
      <c r="CG46" s="351"/>
      <c r="CH46" s="351"/>
      <c r="CI46" s="351"/>
      <c r="CJ46" s="351"/>
      <c r="CK46" s="351"/>
      <c r="CL46" s="351"/>
      <c r="CM46" s="351"/>
      <c r="CN46" s="351"/>
      <c r="CO46" s="351"/>
      <c r="CP46" s="351"/>
      <c r="CQ46" s="351"/>
      <c r="CR46" s="351"/>
      <c r="CS46" s="351"/>
      <c r="CT46" s="351"/>
      <c r="CU46" s="351"/>
      <c r="CV46" s="351"/>
      <c r="CW46" s="351"/>
      <c r="CX46" s="351"/>
      <c r="CY46" s="351"/>
      <c r="CZ46" s="351"/>
      <c r="DA46" s="351"/>
      <c r="DB46" s="351"/>
      <c r="DC46" s="351"/>
      <c r="DD46" s="351"/>
      <c r="DE46" s="351"/>
      <c r="DF46" s="351"/>
      <c r="DG46" s="351"/>
      <c r="DH46" s="351"/>
      <c r="DI46" s="351"/>
    </row>
    <row r="47" spans="1:113" x14ac:dyDescent="0.15">
      <c r="E47" s="351" t="s">
        <v>195</v>
      </c>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1"/>
      <c r="BR47" s="351"/>
      <c r="BS47" s="351"/>
      <c r="BT47" s="351"/>
      <c r="BU47" s="351"/>
      <c r="BV47" s="351"/>
      <c r="BW47" s="351"/>
      <c r="BX47" s="351"/>
      <c r="BY47" s="351"/>
      <c r="BZ47" s="351"/>
      <c r="CA47" s="351"/>
      <c r="CB47" s="351"/>
      <c r="CC47" s="351"/>
      <c r="CD47" s="351"/>
      <c r="CE47" s="351"/>
      <c r="CF47" s="351"/>
      <c r="CG47" s="351"/>
      <c r="CH47" s="351"/>
      <c r="CI47" s="351"/>
      <c r="CJ47" s="351"/>
      <c r="CK47" s="351"/>
      <c r="CL47" s="351"/>
      <c r="CM47" s="351"/>
      <c r="CN47" s="351"/>
      <c r="CO47" s="351"/>
      <c r="CP47" s="351"/>
      <c r="CQ47" s="351"/>
      <c r="CR47" s="351"/>
      <c r="CS47" s="351"/>
      <c r="CT47" s="351"/>
      <c r="CU47" s="351"/>
      <c r="CV47" s="351"/>
      <c r="CW47" s="351"/>
      <c r="CX47" s="351"/>
      <c r="CY47" s="351"/>
      <c r="CZ47" s="351"/>
      <c r="DA47" s="351"/>
      <c r="DB47" s="351"/>
      <c r="DC47" s="351"/>
      <c r="DD47" s="351"/>
      <c r="DE47" s="351"/>
      <c r="DF47" s="351"/>
      <c r="DG47" s="351"/>
      <c r="DH47" s="351"/>
      <c r="DI47" s="351"/>
    </row>
    <row r="48" spans="1:113" x14ac:dyDescent="0.15">
      <c r="E48" s="351" t="s">
        <v>196</v>
      </c>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1"/>
      <c r="BR48" s="351"/>
      <c r="BS48" s="351"/>
      <c r="BT48" s="351"/>
      <c r="BU48" s="351"/>
      <c r="BV48" s="351"/>
      <c r="BW48" s="351"/>
      <c r="BX48" s="351"/>
      <c r="BY48" s="351"/>
      <c r="BZ48" s="351"/>
      <c r="CA48" s="351"/>
      <c r="CB48" s="351"/>
      <c r="CC48" s="351"/>
      <c r="CD48" s="351"/>
      <c r="CE48" s="351"/>
      <c r="CF48" s="351"/>
      <c r="CG48" s="351"/>
      <c r="CH48" s="351"/>
      <c r="CI48" s="351"/>
      <c r="CJ48" s="351"/>
      <c r="CK48" s="351"/>
      <c r="CL48" s="351"/>
      <c r="CM48" s="351"/>
      <c r="CN48" s="351"/>
      <c r="CO48" s="351"/>
      <c r="CP48" s="351"/>
      <c r="CQ48" s="351"/>
      <c r="CR48" s="351"/>
      <c r="CS48" s="351"/>
      <c r="CT48" s="351"/>
      <c r="CU48" s="351"/>
      <c r="CV48" s="351"/>
      <c r="CW48" s="351"/>
      <c r="CX48" s="351"/>
      <c r="CY48" s="351"/>
      <c r="CZ48" s="351"/>
      <c r="DA48" s="351"/>
      <c r="DB48" s="351"/>
      <c r="DC48" s="351"/>
      <c r="DD48" s="351"/>
      <c r="DE48" s="351"/>
      <c r="DF48" s="351"/>
      <c r="DG48" s="351"/>
      <c r="DH48" s="351"/>
      <c r="DI48" s="351"/>
    </row>
    <row r="49" spans="5:113" x14ac:dyDescent="0.15">
      <c r="E49" s="353" t="s">
        <v>197</v>
      </c>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3"/>
      <c r="AY49" s="353"/>
      <c r="AZ49" s="353"/>
      <c r="BA49" s="353"/>
      <c r="BB49" s="353"/>
      <c r="BC49" s="353"/>
      <c r="BD49" s="353"/>
      <c r="BE49" s="353"/>
      <c r="BF49" s="353"/>
      <c r="BG49" s="353"/>
      <c r="BH49" s="353"/>
      <c r="BI49" s="353"/>
      <c r="BJ49" s="353"/>
      <c r="BK49" s="353"/>
      <c r="BL49" s="353"/>
      <c r="BM49" s="353"/>
      <c r="BN49" s="353"/>
      <c r="BO49" s="353"/>
      <c r="BP49" s="353"/>
      <c r="BQ49" s="353"/>
      <c r="BR49" s="353"/>
      <c r="BS49" s="353"/>
      <c r="BT49" s="353"/>
      <c r="BU49" s="353"/>
      <c r="BV49" s="353"/>
      <c r="BW49" s="353"/>
      <c r="BX49" s="353"/>
      <c r="BY49" s="353"/>
      <c r="BZ49" s="353"/>
      <c r="CA49" s="353"/>
      <c r="CB49" s="353"/>
      <c r="CC49" s="353"/>
      <c r="CD49" s="353"/>
      <c r="CE49" s="353"/>
      <c r="CF49" s="353"/>
      <c r="CG49" s="353"/>
      <c r="CH49" s="353"/>
      <c r="CI49" s="353"/>
      <c r="CJ49" s="353"/>
      <c r="CK49" s="353"/>
      <c r="CL49" s="353"/>
      <c r="CM49" s="353"/>
      <c r="CN49" s="353"/>
      <c r="CO49" s="353"/>
      <c r="CP49" s="353"/>
      <c r="CQ49" s="353"/>
      <c r="CR49" s="353"/>
      <c r="CS49" s="353"/>
      <c r="CT49" s="353"/>
      <c r="CU49" s="353"/>
      <c r="CV49" s="353"/>
      <c r="CW49" s="353"/>
      <c r="CX49" s="353"/>
      <c r="CY49" s="353"/>
      <c r="CZ49" s="353"/>
      <c r="DA49" s="353"/>
      <c r="DB49" s="353"/>
      <c r="DC49" s="353"/>
      <c r="DD49" s="353"/>
      <c r="DE49" s="353"/>
      <c r="DF49" s="353"/>
      <c r="DG49" s="353"/>
      <c r="DH49" s="353"/>
      <c r="DI49" s="353"/>
    </row>
    <row r="50" spans="5:113" x14ac:dyDescent="0.15">
      <c r="E50" s="351" t="s">
        <v>198</v>
      </c>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c r="BT50" s="351"/>
      <c r="BU50" s="351"/>
      <c r="BV50" s="351"/>
      <c r="BW50" s="351"/>
      <c r="BX50" s="351"/>
      <c r="BY50" s="351"/>
      <c r="BZ50" s="351"/>
      <c r="CA50" s="351"/>
      <c r="CB50" s="351"/>
      <c r="CC50" s="351"/>
      <c r="CD50" s="351"/>
      <c r="CE50" s="351"/>
      <c r="CF50" s="351"/>
      <c r="CG50" s="351"/>
      <c r="CH50" s="351"/>
      <c r="CI50" s="351"/>
      <c r="CJ50" s="351"/>
      <c r="CK50" s="351"/>
      <c r="CL50" s="351"/>
      <c r="CM50" s="351"/>
      <c r="CN50" s="351"/>
      <c r="CO50" s="351"/>
      <c r="CP50" s="351"/>
      <c r="CQ50" s="351"/>
      <c r="CR50" s="351"/>
      <c r="CS50" s="351"/>
      <c r="CT50" s="351"/>
      <c r="CU50" s="351"/>
      <c r="CV50" s="351"/>
      <c r="CW50" s="351"/>
      <c r="CX50" s="351"/>
      <c r="CY50" s="351"/>
      <c r="CZ50" s="351"/>
      <c r="DA50" s="351"/>
      <c r="DB50" s="351"/>
      <c r="DC50" s="351"/>
      <c r="DD50" s="351"/>
      <c r="DE50" s="351"/>
      <c r="DF50" s="351"/>
      <c r="DG50" s="351"/>
      <c r="DH50" s="351"/>
      <c r="DI50" s="351"/>
    </row>
    <row r="51" spans="5:113" x14ac:dyDescent="0.15">
      <c r="E51" s="351" t="s">
        <v>199</v>
      </c>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c r="BV51" s="351"/>
      <c r="BW51" s="351"/>
      <c r="BX51" s="351"/>
      <c r="BY51" s="351"/>
      <c r="BZ51" s="351"/>
      <c r="CA51" s="351"/>
      <c r="CB51" s="351"/>
      <c r="CC51" s="351"/>
      <c r="CD51" s="351"/>
      <c r="CE51" s="351"/>
      <c r="CF51" s="351"/>
      <c r="CG51" s="351"/>
      <c r="CH51" s="351"/>
      <c r="CI51" s="351"/>
      <c r="CJ51" s="351"/>
      <c r="CK51" s="351"/>
      <c r="CL51" s="351"/>
      <c r="CM51" s="351"/>
      <c r="CN51" s="351"/>
      <c r="CO51" s="351"/>
      <c r="CP51" s="351"/>
      <c r="CQ51" s="351"/>
      <c r="CR51" s="351"/>
      <c r="CS51" s="351"/>
      <c r="CT51" s="351"/>
      <c r="CU51" s="351"/>
      <c r="CV51" s="351"/>
      <c r="CW51" s="351"/>
      <c r="CX51" s="351"/>
      <c r="CY51" s="351"/>
      <c r="CZ51" s="351"/>
      <c r="DA51" s="351"/>
      <c r="DB51" s="351"/>
      <c r="DC51" s="351"/>
      <c r="DD51" s="351"/>
      <c r="DE51" s="351"/>
      <c r="DF51" s="351"/>
      <c r="DG51" s="351"/>
      <c r="DH51" s="351"/>
      <c r="DI51" s="351"/>
    </row>
    <row r="52" spans="5:113" x14ac:dyDescent="0.15">
      <c r="E52" s="351" t="s">
        <v>200</v>
      </c>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1"/>
      <c r="BV52" s="351"/>
      <c r="BW52" s="351"/>
      <c r="BX52" s="351"/>
      <c r="BY52" s="351"/>
      <c r="BZ52" s="351"/>
      <c r="CA52" s="351"/>
      <c r="CB52" s="351"/>
      <c r="CC52" s="351"/>
      <c r="CD52" s="351"/>
      <c r="CE52" s="351"/>
      <c r="CF52" s="351"/>
      <c r="CG52" s="351"/>
      <c r="CH52" s="351"/>
      <c r="CI52" s="351"/>
      <c r="CJ52" s="351"/>
      <c r="CK52" s="351"/>
      <c r="CL52" s="351"/>
      <c r="CM52" s="351"/>
      <c r="CN52" s="351"/>
      <c r="CO52" s="351"/>
      <c r="CP52" s="351"/>
      <c r="CQ52" s="351"/>
      <c r="CR52" s="351"/>
      <c r="CS52" s="351"/>
      <c r="CT52" s="351"/>
      <c r="CU52" s="351"/>
      <c r="CV52" s="351"/>
      <c r="CW52" s="351"/>
      <c r="CX52" s="351"/>
      <c r="CY52" s="351"/>
      <c r="CZ52" s="351"/>
      <c r="DA52" s="351"/>
      <c r="DB52" s="351"/>
      <c r="DC52" s="351"/>
      <c r="DD52" s="351"/>
      <c r="DE52" s="351"/>
      <c r="DF52" s="351"/>
      <c r="DG52" s="351"/>
      <c r="DH52" s="351"/>
      <c r="DI52" s="351"/>
    </row>
    <row r="53" spans="5:113" x14ac:dyDescent="0.15">
      <c r="E53" s="351" t="s">
        <v>201</v>
      </c>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1"/>
      <c r="BV53" s="351"/>
      <c r="BW53" s="351"/>
      <c r="BX53" s="351"/>
      <c r="BY53" s="351"/>
      <c r="BZ53" s="351"/>
      <c r="CA53" s="351"/>
      <c r="CB53" s="351"/>
      <c r="CC53" s="351"/>
      <c r="CD53" s="351"/>
      <c r="CE53" s="351"/>
      <c r="CF53" s="351"/>
      <c r="CG53" s="351"/>
      <c r="CH53" s="351"/>
      <c r="CI53" s="351"/>
      <c r="CJ53" s="351"/>
      <c r="CK53" s="351"/>
      <c r="CL53" s="351"/>
      <c r="CM53" s="351"/>
      <c r="CN53" s="351"/>
      <c r="CO53" s="351"/>
      <c r="CP53" s="351"/>
      <c r="CQ53" s="351"/>
      <c r="CR53" s="351"/>
      <c r="CS53" s="351"/>
      <c r="CT53" s="351"/>
      <c r="CU53" s="351"/>
      <c r="CV53" s="351"/>
      <c r="CW53" s="351"/>
      <c r="CX53" s="351"/>
      <c r="CY53" s="351"/>
      <c r="CZ53" s="351"/>
      <c r="DA53" s="351"/>
      <c r="DB53" s="351"/>
      <c r="DC53" s="351"/>
      <c r="DD53" s="351"/>
      <c r="DE53" s="351"/>
      <c r="DF53" s="351"/>
      <c r="DG53" s="351"/>
      <c r="DH53" s="351"/>
      <c r="DI53" s="351"/>
    </row>
    <row r="54" spans="5:113" x14ac:dyDescent="0.15"/>
    <row r="55" spans="5:113" x14ac:dyDescent="0.15"/>
    <row r="56" spans="5:113" x14ac:dyDescent="0.15"/>
  </sheetData>
  <sheetProtection algorithmName="SHA-512" hashValue="ak0yjbIUijvDqHjqv9hHSjrn+fiZX9sbfSlzHe7co64kmWdNIRvAd5nPREgLHUURDr8kbMkwTrG5VtrD80ak/Q==" saltValue="wUFl5N3wliTVnUDkGK6m1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04" t="s">
        <v>202</v>
      </c>
      <c r="DI1" s="705"/>
      <c r="DJ1" s="705"/>
      <c r="DK1" s="705"/>
      <c r="DL1" s="705"/>
      <c r="DM1" s="705"/>
      <c r="DN1" s="706"/>
      <c r="DO1" s="208"/>
      <c r="DP1" s="704" t="s">
        <v>203</v>
      </c>
      <c r="DQ1" s="705"/>
      <c r="DR1" s="705"/>
      <c r="DS1" s="705"/>
      <c r="DT1" s="705"/>
      <c r="DU1" s="705"/>
      <c r="DV1" s="705"/>
      <c r="DW1" s="705"/>
      <c r="DX1" s="705"/>
      <c r="DY1" s="705"/>
      <c r="DZ1" s="705"/>
      <c r="EA1" s="705"/>
      <c r="EB1" s="705"/>
      <c r="EC1" s="706"/>
      <c r="ED1" s="207"/>
      <c r="EE1" s="207"/>
      <c r="EF1" s="207"/>
      <c r="EG1" s="207"/>
      <c r="EH1" s="207"/>
      <c r="EI1" s="207"/>
      <c r="EJ1" s="207"/>
      <c r="EK1" s="207"/>
      <c r="EL1" s="207"/>
      <c r="EM1" s="207"/>
    </row>
    <row r="2" spans="2:143" ht="22.5" customHeight="1" x14ac:dyDescent="0.15">
      <c r="B2" s="209" t="s">
        <v>204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660" t="s">
        <v>205</v>
      </c>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661"/>
      <c r="AJ3" s="661"/>
      <c r="AK3" s="661"/>
      <c r="AL3" s="661"/>
      <c r="AM3" s="661"/>
      <c r="AN3" s="661"/>
      <c r="AO3" s="661"/>
      <c r="AP3" s="660" t="s">
        <v>206</v>
      </c>
      <c r="AQ3" s="661"/>
      <c r="AR3" s="661"/>
      <c r="AS3" s="661"/>
      <c r="AT3" s="661"/>
      <c r="AU3" s="661"/>
      <c r="AV3" s="661"/>
      <c r="AW3" s="661"/>
      <c r="AX3" s="661"/>
      <c r="AY3" s="661"/>
      <c r="AZ3" s="661"/>
      <c r="BA3" s="661"/>
      <c r="BB3" s="661"/>
      <c r="BC3" s="661"/>
      <c r="BD3" s="661"/>
      <c r="BE3" s="661"/>
      <c r="BF3" s="661"/>
      <c r="BG3" s="661"/>
      <c r="BH3" s="661"/>
      <c r="BI3" s="661"/>
      <c r="BJ3" s="661"/>
      <c r="BK3" s="661"/>
      <c r="BL3" s="661"/>
      <c r="BM3" s="661"/>
      <c r="BN3" s="661"/>
      <c r="BO3" s="661"/>
      <c r="BP3" s="661"/>
      <c r="BQ3" s="661"/>
      <c r="BR3" s="661"/>
      <c r="BS3" s="661"/>
      <c r="BT3" s="661"/>
      <c r="BU3" s="661"/>
      <c r="BV3" s="661"/>
      <c r="BW3" s="661"/>
      <c r="BX3" s="661"/>
      <c r="BY3" s="661"/>
      <c r="BZ3" s="661"/>
      <c r="CA3" s="661"/>
      <c r="CB3" s="662"/>
      <c r="CD3" s="660" t="s">
        <v>207</v>
      </c>
      <c r="CE3" s="661"/>
      <c r="CF3" s="661"/>
      <c r="CG3" s="661"/>
      <c r="CH3" s="661"/>
      <c r="CI3" s="661"/>
      <c r="CJ3" s="661"/>
      <c r="CK3" s="661"/>
      <c r="CL3" s="661"/>
      <c r="CM3" s="661"/>
      <c r="CN3" s="661"/>
      <c r="CO3" s="661"/>
      <c r="CP3" s="661"/>
      <c r="CQ3" s="661"/>
      <c r="CR3" s="661"/>
      <c r="CS3" s="661"/>
      <c r="CT3" s="661"/>
      <c r="CU3" s="661"/>
      <c r="CV3" s="661"/>
      <c r="CW3" s="661"/>
      <c r="CX3" s="661"/>
      <c r="CY3" s="661"/>
      <c r="CZ3" s="661"/>
      <c r="DA3" s="661"/>
      <c r="DB3" s="661"/>
      <c r="DC3" s="661"/>
      <c r="DD3" s="661"/>
      <c r="DE3" s="661"/>
      <c r="DF3" s="661"/>
      <c r="DG3" s="661"/>
      <c r="DH3" s="661"/>
      <c r="DI3" s="661"/>
      <c r="DJ3" s="661"/>
      <c r="DK3" s="661"/>
      <c r="DL3" s="661"/>
      <c r="DM3" s="661"/>
      <c r="DN3" s="661"/>
      <c r="DO3" s="661"/>
      <c r="DP3" s="661"/>
      <c r="DQ3" s="661"/>
      <c r="DR3" s="661"/>
      <c r="DS3" s="661"/>
      <c r="DT3" s="661"/>
      <c r="DU3" s="661"/>
      <c r="DV3" s="661"/>
      <c r="DW3" s="661"/>
      <c r="DX3" s="661"/>
      <c r="DY3" s="661"/>
      <c r="DZ3" s="661"/>
      <c r="EA3" s="661"/>
      <c r="EB3" s="661"/>
      <c r="EC3" s="662"/>
    </row>
    <row r="4" spans="2:143" ht="11.25" customHeight="1" x14ac:dyDescent="0.15">
      <c r="B4" s="660" t="s">
        <v>1</v>
      </c>
      <c r="C4" s="661"/>
      <c r="D4" s="661"/>
      <c r="E4" s="661"/>
      <c r="F4" s="661"/>
      <c r="G4" s="661"/>
      <c r="H4" s="661"/>
      <c r="I4" s="661"/>
      <c r="J4" s="661"/>
      <c r="K4" s="661"/>
      <c r="L4" s="661"/>
      <c r="M4" s="661"/>
      <c r="N4" s="661"/>
      <c r="O4" s="661"/>
      <c r="P4" s="661"/>
      <c r="Q4" s="662"/>
      <c r="R4" s="660" t="s">
        <v>208</v>
      </c>
      <c r="S4" s="661"/>
      <c r="T4" s="661"/>
      <c r="U4" s="661"/>
      <c r="V4" s="661"/>
      <c r="W4" s="661"/>
      <c r="X4" s="661"/>
      <c r="Y4" s="662"/>
      <c r="Z4" s="660" t="s">
        <v>209</v>
      </c>
      <c r="AA4" s="661"/>
      <c r="AB4" s="661"/>
      <c r="AC4" s="662"/>
      <c r="AD4" s="660" t="s">
        <v>210</v>
      </c>
      <c r="AE4" s="661"/>
      <c r="AF4" s="661"/>
      <c r="AG4" s="661"/>
      <c r="AH4" s="661"/>
      <c r="AI4" s="661"/>
      <c r="AJ4" s="661"/>
      <c r="AK4" s="662"/>
      <c r="AL4" s="660" t="s">
        <v>209</v>
      </c>
      <c r="AM4" s="661"/>
      <c r="AN4" s="661"/>
      <c r="AO4" s="662"/>
      <c r="AP4" s="707" t="s">
        <v>211</v>
      </c>
      <c r="AQ4" s="707"/>
      <c r="AR4" s="707"/>
      <c r="AS4" s="707"/>
      <c r="AT4" s="707"/>
      <c r="AU4" s="707"/>
      <c r="AV4" s="707"/>
      <c r="AW4" s="707"/>
      <c r="AX4" s="707"/>
      <c r="AY4" s="707"/>
      <c r="AZ4" s="707"/>
      <c r="BA4" s="707"/>
      <c r="BB4" s="707"/>
      <c r="BC4" s="707"/>
      <c r="BD4" s="707"/>
      <c r="BE4" s="707"/>
      <c r="BF4" s="707"/>
      <c r="BG4" s="707" t="s">
        <v>212</v>
      </c>
      <c r="BH4" s="707"/>
      <c r="BI4" s="707"/>
      <c r="BJ4" s="707"/>
      <c r="BK4" s="707"/>
      <c r="BL4" s="707"/>
      <c r="BM4" s="707"/>
      <c r="BN4" s="707"/>
      <c r="BO4" s="707" t="s">
        <v>209</v>
      </c>
      <c r="BP4" s="707"/>
      <c r="BQ4" s="707"/>
      <c r="BR4" s="707"/>
      <c r="BS4" s="707" t="s">
        <v>213</v>
      </c>
      <c r="BT4" s="707"/>
      <c r="BU4" s="707"/>
      <c r="BV4" s="707"/>
      <c r="BW4" s="707"/>
      <c r="BX4" s="707"/>
      <c r="BY4" s="707"/>
      <c r="BZ4" s="707"/>
      <c r="CA4" s="707"/>
      <c r="CB4" s="707"/>
      <c r="CD4" s="660" t="s">
        <v>214</v>
      </c>
      <c r="CE4" s="661"/>
      <c r="CF4" s="661"/>
      <c r="CG4" s="661"/>
      <c r="CH4" s="661"/>
      <c r="CI4" s="661"/>
      <c r="CJ4" s="661"/>
      <c r="CK4" s="661"/>
      <c r="CL4" s="661"/>
      <c r="CM4" s="661"/>
      <c r="CN4" s="661"/>
      <c r="CO4" s="661"/>
      <c r="CP4" s="661"/>
      <c r="CQ4" s="661"/>
      <c r="CR4" s="661"/>
      <c r="CS4" s="661"/>
      <c r="CT4" s="661"/>
      <c r="CU4" s="661"/>
      <c r="CV4" s="661"/>
      <c r="CW4" s="661"/>
      <c r="CX4" s="661"/>
      <c r="CY4" s="661"/>
      <c r="CZ4" s="661"/>
      <c r="DA4" s="661"/>
      <c r="DB4" s="661"/>
      <c r="DC4" s="661"/>
      <c r="DD4" s="661"/>
      <c r="DE4" s="661"/>
      <c r="DF4" s="661"/>
      <c r="DG4" s="661"/>
      <c r="DH4" s="661"/>
      <c r="DI4" s="661"/>
      <c r="DJ4" s="661"/>
      <c r="DK4" s="661"/>
      <c r="DL4" s="661"/>
      <c r="DM4" s="661"/>
      <c r="DN4" s="661"/>
      <c r="DO4" s="661"/>
      <c r="DP4" s="661"/>
      <c r="DQ4" s="661"/>
      <c r="DR4" s="661"/>
      <c r="DS4" s="661"/>
      <c r="DT4" s="661"/>
      <c r="DU4" s="661"/>
      <c r="DV4" s="661"/>
      <c r="DW4" s="661"/>
      <c r="DX4" s="661"/>
      <c r="DY4" s="661"/>
      <c r="DZ4" s="661"/>
      <c r="EA4" s="661"/>
      <c r="EB4" s="661"/>
      <c r="EC4" s="662"/>
    </row>
    <row r="5" spans="2:143" ht="11.25" customHeight="1" x14ac:dyDescent="0.15">
      <c r="B5" s="666" t="s">
        <v>215</v>
      </c>
      <c r="C5" s="667"/>
      <c r="D5" s="667"/>
      <c r="E5" s="667"/>
      <c r="F5" s="667"/>
      <c r="G5" s="667"/>
      <c r="H5" s="667"/>
      <c r="I5" s="667"/>
      <c r="J5" s="667"/>
      <c r="K5" s="667"/>
      <c r="L5" s="667"/>
      <c r="M5" s="667"/>
      <c r="N5" s="667"/>
      <c r="O5" s="667"/>
      <c r="P5" s="667"/>
      <c r="Q5" s="668"/>
      <c r="R5" s="663">
        <v>2450264</v>
      </c>
      <c r="S5" s="664"/>
      <c r="T5" s="664"/>
      <c r="U5" s="664"/>
      <c r="V5" s="664"/>
      <c r="W5" s="664"/>
      <c r="X5" s="664"/>
      <c r="Y5" s="689"/>
      <c r="Z5" s="702">
        <v>13.8</v>
      </c>
      <c r="AA5" s="702"/>
      <c r="AB5" s="702"/>
      <c r="AC5" s="702"/>
      <c r="AD5" s="703">
        <v>2450264</v>
      </c>
      <c r="AE5" s="703"/>
      <c r="AF5" s="703"/>
      <c r="AG5" s="703"/>
      <c r="AH5" s="703"/>
      <c r="AI5" s="703"/>
      <c r="AJ5" s="703"/>
      <c r="AK5" s="703"/>
      <c r="AL5" s="690">
        <v>28.2</v>
      </c>
      <c r="AM5" s="672"/>
      <c r="AN5" s="672"/>
      <c r="AO5" s="691"/>
      <c r="AP5" s="666" t="s">
        <v>216</v>
      </c>
      <c r="AQ5" s="667"/>
      <c r="AR5" s="667"/>
      <c r="AS5" s="667"/>
      <c r="AT5" s="667"/>
      <c r="AU5" s="667"/>
      <c r="AV5" s="667"/>
      <c r="AW5" s="667"/>
      <c r="AX5" s="667"/>
      <c r="AY5" s="667"/>
      <c r="AZ5" s="667"/>
      <c r="BA5" s="667"/>
      <c r="BB5" s="667"/>
      <c r="BC5" s="667"/>
      <c r="BD5" s="667"/>
      <c r="BE5" s="667"/>
      <c r="BF5" s="668"/>
      <c r="BG5" s="608">
        <v>2448885</v>
      </c>
      <c r="BH5" s="609"/>
      <c r="BI5" s="609"/>
      <c r="BJ5" s="609"/>
      <c r="BK5" s="609"/>
      <c r="BL5" s="609"/>
      <c r="BM5" s="609"/>
      <c r="BN5" s="610"/>
      <c r="BO5" s="646">
        <v>99.9</v>
      </c>
      <c r="BP5" s="646"/>
      <c r="BQ5" s="646"/>
      <c r="BR5" s="646"/>
      <c r="BS5" s="647">
        <v>30518</v>
      </c>
      <c r="BT5" s="647"/>
      <c r="BU5" s="647"/>
      <c r="BV5" s="647"/>
      <c r="BW5" s="647"/>
      <c r="BX5" s="647"/>
      <c r="BY5" s="647"/>
      <c r="BZ5" s="647"/>
      <c r="CA5" s="647"/>
      <c r="CB5" s="687"/>
      <c r="CD5" s="660" t="s">
        <v>211</v>
      </c>
      <c r="CE5" s="661"/>
      <c r="CF5" s="661"/>
      <c r="CG5" s="661"/>
      <c r="CH5" s="661"/>
      <c r="CI5" s="661"/>
      <c r="CJ5" s="661"/>
      <c r="CK5" s="661"/>
      <c r="CL5" s="661"/>
      <c r="CM5" s="661"/>
      <c r="CN5" s="661"/>
      <c r="CO5" s="661"/>
      <c r="CP5" s="661"/>
      <c r="CQ5" s="662"/>
      <c r="CR5" s="660" t="s">
        <v>217</v>
      </c>
      <c r="CS5" s="661"/>
      <c r="CT5" s="661"/>
      <c r="CU5" s="661"/>
      <c r="CV5" s="661"/>
      <c r="CW5" s="661"/>
      <c r="CX5" s="661"/>
      <c r="CY5" s="662"/>
      <c r="CZ5" s="660" t="s">
        <v>209</v>
      </c>
      <c r="DA5" s="661"/>
      <c r="DB5" s="661"/>
      <c r="DC5" s="662"/>
      <c r="DD5" s="660" t="s">
        <v>218</v>
      </c>
      <c r="DE5" s="661"/>
      <c r="DF5" s="661"/>
      <c r="DG5" s="661"/>
      <c r="DH5" s="661"/>
      <c r="DI5" s="661"/>
      <c r="DJ5" s="661"/>
      <c r="DK5" s="661"/>
      <c r="DL5" s="661"/>
      <c r="DM5" s="661"/>
      <c r="DN5" s="661"/>
      <c r="DO5" s="661"/>
      <c r="DP5" s="662"/>
      <c r="DQ5" s="660" t="s">
        <v>219</v>
      </c>
      <c r="DR5" s="661"/>
      <c r="DS5" s="661"/>
      <c r="DT5" s="661"/>
      <c r="DU5" s="661"/>
      <c r="DV5" s="661"/>
      <c r="DW5" s="661"/>
      <c r="DX5" s="661"/>
      <c r="DY5" s="661"/>
      <c r="DZ5" s="661"/>
      <c r="EA5" s="661"/>
      <c r="EB5" s="661"/>
      <c r="EC5" s="662"/>
    </row>
    <row r="6" spans="2:143" ht="11.25" customHeight="1" x14ac:dyDescent="0.15">
      <c r="B6" s="605" t="s">
        <v>220</v>
      </c>
      <c r="C6" s="606"/>
      <c r="D6" s="606"/>
      <c r="E6" s="606"/>
      <c r="F6" s="606"/>
      <c r="G6" s="606"/>
      <c r="H6" s="606"/>
      <c r="I6" s="606"/>
      <c r="J6" s="606"/>
      <c r="K6" s="606"/>
      <c r="L6" s="606"/>
      <c r="M6" s="606"/>
      <c r="N6" s="606"/>
      <c r="O6" s="606"/>
      <c r="P6" s="606"/>
      <c r="Q6" s="607"/>
      <c r="R6" s="608">
        <v>160807</v>
      </c>
      <c r="S6" s="609"/>
      <c r="T6" s="609"/>
      <c r="U6" s="609"/>
      <c r="V6" s="609"/>
      <c r="W6" s="609"/>
      <c r="X6" s="609"/>
      <c r="Y6" s="610"/>
      <c r="Z6" s="646">
        <v>0.9</v>
      </c>
      <c r="AA6" s="646"/>
      <c r="AB6" s="646"/>
      <c r="AC6" s="646"/>
      <c r="AD6" s="647">
        <v>160807</v>
      </c>
      <c r="AE6" s="647"/>
      <c r="AF6" s="647"/>
      <c r="AG6" s="647"/>
      <c r="AH6" s="647"/>
      <c r="AI6" s="647"/>
      <c r="AJ6" s="647"/>
      <c r="AK6" s="647"/>
      <c r="AL6" s="611">
        <v>1.9</v>
      </c>
      <c r="AM6" s="612"/>
      <c r="AN6" s="612"/>
      <c r="AO6" s="648"/>
      <c r="AP6" s="605" t="s">
        <v>221</v>
      </c>
      <c r="AQ6" s="606"/>
      <c r="AR6" s="606"/>
      <c r="AS6" s="606"/>
      <c r="AT6" s="606"/>
      <c r="AU6" s="606"/>
      <c r="AV6" s="606"/>
      <c r="AW6" s="606"/>
      <c r="AX6" s="606"/>
      <c r="AY6" s="606"/>
      <c r="AZ6" s="606"/>
      <c r="BA6" s="606"/>
      <c r="BB6" s="606"/>
      <c r="BC6" s="606"/>
      <c r="BD6" s="606"/>
      <c r="BE6" s="606"/>
      <c r="BF6" s="607"/>
      <c r="BG6" s="608">
        <v>2448885</v>
      </c>
      <c r="BH6" s="609"/>
      <c r="BI6" s="609"/>
      <c r="BJ6" s="609"/>
      <c r="BK6" s="609"/>
      <c r="BL6" s="609"/>
      <c r="BM6" s="609"/>
      <c r="BN6" s="610"/>
      <c r="BO6" s="646">
        <v>99.9</v>
      </c>
      <c r="BP6" s="646"/>
      <c r="BQ6" s="646"/>
      <c r="BR6" s="646"/>
      <c r="BS6" s="647">
        <v>30518</v>
      </c>
      <c r="BT6" s="647"/>
      <c r="BU6" s="647"/>
      <c r="BV6" s="647"/>
      <c r="BW6" s="647"/>
      <c r="BX6" s="647"/>
      <c r="BY6" s="647"/>
      <c r="BZ6" s="647"/>
      <c r="CA6" s="647"/>
      <c r="CB6" s="687"/>
      <c r="CD6" s="666" t="s">
        <v>222</v>
      </c>
      <c r="CE6" s="667"/>
      <c r="CF6" s="667"/>
      <c r="CG6" s="667"/>
      <c r="CH6" s="667"/>
      <c r="CI6" s="667"/>
      <c r="CJ6" s="667"/>
      <c r="CK6" s="667"/>
      <c r="CL6" s="667"/>
      <c r="CM6" s="667"/>
      <c r="CN6" s="667"/>
      <c r="CO6" s="667"/>
      <c r="CP6" s="667"/>
      <c r="CQ6" s="668"/>
      <c r="CR6" s="608">
        <v>153071</v>
      </c>
      <c r="CS6" s="609"/>
      <c r="CT6" s="609"/>
      <c r="CU6" s="609"/>
      <c r="CV6" s="609"/>
      <c r="CW6" s="609"/>
      <c r="CX6" s="609"/>
      <c r="CY6" s="610"/>
      <c r="CZ6" s="690">
        <v>0.9</v>
      </c>
      <c r="DA6" s="672"/>
      <c r="DB6" s="672"/>
      <c r="DC6" s="692"/>
      <c r="DD6" s="614" t="s">
        <v>122</v>
      </c>
      <c r="DE6" s="609"/>
      <c r="DF6" s="609"/>
      <c r="DG6" s="609"/>
      <c r="DH6" s="609"/>
      <c r="DI6" s="609"/>
      <c r="DJ6" s="609"/>
      <c r="DK6" s="609"/>
      <c r="DL6" s="609"/>
      <c r="DM6" s="609"/>
      <c r="DN6" s="609"/>
      <c r="DO6" s="609"/>
      <c r="DP6" s="610"/>
      <c r="DQ6" s="614">
        <v>153071</v>
      </c>
      <c r="DR6" s="609"/>
      <c r="DS6" s="609"/>
      <c r="DT6" s="609"/>
      <c r="DU6" s="609"/>
      <c r="DV6" s="609"/>
      <c r="DW6" s="609"/>
      <c r="DX6" s="609"/>
      <c r="DY6" s="609"/>
      <c r="DZ6" s="609"/>
      <c r="EA6" s="609"/>
      <c r="EB6" s="609"/>
      <c r="EC6" s="645"/>
    </row>
    <row r="7" spans="2:143" ht="11.25" customHeight="1" x14ac:dyDescent="0.15">
      <c r="B7" s="605" t="s">
        <v>223</v>
      </c>
      <c r="C7" s="606"/>
      <c r="D7" s="606"/>
      <c r="E7" s="606"/>
      <c r="F7" s="606"/>
      <c r="G7" s="606"/>
      <c r="H7" s="606"/>
      <c r="I7" s="606"/>
      <c r="J7" s="606"/>
      <c r="K7" s="606"/>
      <c r="L7" s="606"/>
      <c r="M7" s="606"/>
      <c r="N7" s="606"/>
      <c r="O7" s="606"/>
      <c r="P7" s="606"/>
      <c r="Q7" s="607"/>
      <c r="R7" s="608">
        <v>660</v>
      </c>
      <c r="S7" s="609"/>
      <c r="T7" s="609"/>
      <c r="U7" s="609"/>
      <c r="V7" s="609"/>
      <c r="W7" s="609"/>
      <c r="X7" s="609"/>
      <c r="Y7" s="610"/>
      <c r="Z7" s="646">
        <v>0</v>
      </c>
      <c r="AA7" s="646"/>
      <c r="AB7" s="646"/>
      <c r="AC7" s="646"/>
      <c r="AD7" s="647">
        <v>660</v>
      </c>
      <c r="AE7" s="647"/>
      <c r="AF7" s="647"/>
      <c r="AG7" s="647"/>
      <c r="AH7" s="647"/>
      <c r="AI7" s="647"/>
      <c r="AJ7" s="647"/>
      <c r="AK7" s="647"/>
      <c r="AL7" s="611">
        <v>0</v>
      </c>
      <c r="AM7" s="612"/>
      <c r="AN7" s="612"/>
      <c r="AO7" s="648"/>
      <c r="AP7" s="605" t="s">
        <v>224</v>
      </c>
      <c r="AQ7" s="606"/>
      <c r="AR7" s="606"/>
      <c r="AS7" s="606"/>
      <c r="AT7" s="606"/>
      <c r="AU7" s="606"/>
      <c r="AV7" s="606"/>
      <c r="AW7" s="606"/>
      <c r="AX7" s="606"/>
      <c r="AY7" s="606"/>
      <c r="AZ7" s="606"/>
      <c r="BA7" s="606"/>
      <c r="BB7" s="606"/>
      <c r="BC7" s="606"/>
      <c r="BD7" s="606"/>
      <c r="BE7" s="606"/>
      <c r="BF7" s="607"/>
      <c r="BG7" s="608">
        <v>988675</v>
      </c>
      <c r="BH7" s="609"/>
      <c r="BI7" s="609"/>
      <c r="BJ7" s="609"/>
      <c r="BK7" s="609"/>
      <c r="BL7" s="609"/>
      <c r="BM7" s="609"/>
      <c r="BN7" s="610"/>
      <c r="BO7" s="646">
        <v>40.299999999999997</v>
      </c>
      <c r="BP7" s="646"/>
      <c r="BQ7" s="646"/>
      <c r="BR7" s="646"/>
      <c r="BS7" s="647">
        <v>30518</v>
      </c>
      <c r="BT7" s="647"/>
      <c r="BU7" s="647"/>
      <c r="BV7" s="647"/>
      <c r="BW7" s="647"/>
      <c r="BX7" s="647"/>
      <c r="BY7" s="647"/>
      <c r="BZ7" s="647"/>
      <c r="CA7" s="647"/>
      <c r="CB7" s="687"/>
      <c r="CD7" s="605" t="s">
        <v>225</v>
      </c>
      <c r="CE7" s="606"/>
      <c r="CF7" s="606"/>
      <c r="CG7" s="606"/>
      <c r="CH7" s="606"/>
      <c r="CI7" s="606"/>
      <c r="CJ7" s="606"/>
      <c r="CK7" s="606"/>
      <c r="CL7" s="606"/>
      <c r="CM7" s="606"/>
      <c r="CN7" s="606"/>
      <c r="CO7" s="606"/>
      <c r="CP7" s="606"/>
      <c r="CQ7" s="607"/>
      <c r="CR7" s="608">
        <v>2460945</v>
      </c>
      <c r="CS7" s="609"/>
      <c r="CT7" s="609"/>
      <c r="CU7" s="609"/>
      <c r="CV7" s="609"/>
      <c r="CW7" s="609"/>
      <c r="CX7" s="609"/>
      <c r="CY7" s="610"/>
      <c r="CZ7" s="646">
        <v>14.2</v>
      </c>
      <c r="DA7" s="646"/>
      <c r="DB7" s="646"/>
      <c r="DC7" s="646"/>
      <c r="DD7" s="614">
        <v>191757</v>
      </c>
      <c r="DE7" s="609"/>
      <c r="DF7" s="609"/>
      <c r="DG7" s="609"/>
      <c r="DH7" s="609"/>
      <c r="DI7" s="609"/>
      <c r="DJ7" s="609"/>
      <c r="DK7" s="609"/>
      <c r="DL7" s="609"/>
      <c r="DM7" s="609"/>
      <c r="DN7" s="609"/>
      <c r="DO7" s="609"/>
      <c r="DP7" s="610"/>
      <c r="DQ7" s="614">
        <v>1530783</v>
      </c>
      <c r="DR7" s="609"/>
      <c r="DS7" s="609"/>
      <c r="DT7" s="609"/>
      <c r="DU7" s="609"/>
      <c r="DV7" s="609"/>
      <c r="DW7" s="609"/>
      <c r="DX7" s="609"/>
      <c r="DY7" s="609"/>
      <c r="DZ7" s="609"/>
      <c r="EA7" s="609"/>
      <c r="EB7" s="609"/>
      <c r="EC7" s="645"/>
    </row>
    <row r="8" spans="2:143" ht="11.25" customHeight="1" x14ac:dyDescent="0.15">
      <c r="B8" s="605" t="s">
        <v>226</v>
      </c>
      <c r="C8" s="606"/>
      <c r="D8" s="606"/>
      <c r="E8" s="606"/>
      <c r="F8" s="606"/>
      <c r="G8" s="606"/>
      <c r="H8" s="606"/>
      <c r="I8" s="606"/>
      <c r="J8" s="606"/>
      <c r="K8" s="606"/>
      <c r="L8" s="606"/>
      <c r="M8" s="606"/>
      <c r="N8" s="606"/>
      <c r="O8" s="606"/>
      <c r="P8" s="606"/>
      <c r="Q8" s="607"/>
      <c r="R8" s="608">
        <v>8935</v>
      </c>
      <c r="S8" s="609"/>
      <c r="T8" s="609"/>
      <c r="U8" s="609"/>
      <c r="V8" s="609"/>
      <c r="W8" s="609"/>
      <c r="X8" s="609"/>
      <c r="Y8" s="610"/>
      <c r="Z8" s="646">
        <v>0.1</v>
      </c>
      <c r="AA8" s="646"/>
      <c r="AB8" s="646"/>
      <c r="AC8" s="646"/>
      <c r="AD8" s="647">
        <v>8935</v>
      </c>
      <c r="AE8" s="647"/>
      <c r="AF8" s="647"/>
      <c r="AG8" s="647"/>
      <c r="AH8" s="647"/>
      <c r="AI8" s="647"/>
      <c r="AJ8" s="647"/>
      <c r="AK8" s="647"/>
      <c r="AL8" s="611">
        <v>0.1</v>
      </c>
      <c r="AM8" s="612"/>
      <c r="AN8" s="612"/>
      <c r="AO8" s="648"/>
      <c r="AP8" s="605" t="s">
        <v>227</v>
      </c>
      <c r="AQ8" s="606"/>
      <c r="AR8" s="606"/>
      <c r="AS8" s="606"/>
      <c r="AT8" s="606"/>
      <c r="AU8" s="606"/>
      <c r="AV8" s="606"/>
      <c r="AW8" s="606"/>
      <c r="AX8" s="606"/>
      <c r="AY8" s="606"/>
      <c r="AZ8" s="606"/>
      <c r="BA8" s="606"/>
      <c r="BB8" s="606"/>
      <c r="BC8" s="606"/>
      <c r="BD8" s="606"/>
      <c r="BE8" s="606"/>
      <c r="BF8" s="607"/>
      <c r="BG8" s="608">
        <v>36088</v>
      </c>
      <c r="BH8" s="609"/>
      <c r="BI8" s="609"/>
      <c r="BJ8" s="609"/>
      <c r="BK8" s="609"/>
      <c r="BL8" s="609"/>
      <c r="BM8" s="609"/>
      <c r="BN8" s="610"/>
      <c r="BO8" s="646">
        <v>1.5</v>
      </c>
      <c r="BP8" s="646"/>
      <c r="BQ8" s="646"/>
      <c r="BR8" s="646"/>
      <c r="BS8" s="647" t="s">
        <v>122</v>
      </c>
      <c r="BT8" s="647"/>
      <c r="BU8" s="647"/>
      <c r="BV8" s="647"/>
      <c r="BW8" s="647"/>
      <c r="BX8" s="647"/>
      <c r="BY8" s="647"/>
      <c r="BZ8" s="647"/>
      <c r="CA8" s="647"/>
      <c r="CB8" s="687"/>
      <c r="CD8" s="605" t="s">
        <v>228</v>
      </c>
      <c r="CE8" s="606"/>
      <c r="CF8" s="606"/>
      <c r="CG8" s="606"/>
      <c r="CH8" s="606"/>
      <c r="CI8" s="606"/>
      <c r="CJ8" s="606"/>
      <c r="CK8" s="606"/>
      <c r="CL8" s="606"/>
      <c r="CM8" s="606"/>
      <c r="CN8" s="606"/>
      <c r="CO8" s="606"/>
      <c r="CP8" s="606"/>
      <c r="CQ8" s="607"/>
      <c r="CR8" s="608">
        <v>5613266</v>
      </c>
      <c r="CS8" s="609"/>
      <c r="CT8" s="609"/>
      <c r="CU8" s="609"/>
      <c r="CV8" s="609"/>
      <c r="CW8" s="609"/>
      <c r="CX8" s="609"/>
      <c r="CY8" s="610"/>
      <c r="CZ8" s="646">
        <v>32.4</v>
      </c>
      <c r="DA8" s="646"/>
      <c r="DB8" s="646"/>
      <c r="DC8" s="646"/>
      <c r="DD8" s="614">
        <v>41079</v>
      </c>
      <c r="DE8" s="609"/>
      <c r="DF8" s="609"/>
      <c r="DG8" s="609"/>
      <c r="DH8" s="609"/>
      <c r="DI8" s="609"/>
      <c r="DJ8" s="609"/>
      <c r="DK8" s="609"/>
      <c r="DL8" s="609"/>
      <c r="DM8" s="609"/>
      <c r="DN8" s="609"/>
      <c r="DO8" s="609"/>
      <c r="DP8" s="610"/>
      <c r="DQ8" s="614">
        <v>2998358</v>
      </c>
      <c r="DR8" s="609"/>
      <c r="DS8" s="609"/>
      <c r="DT8" s="609"/>
      <c r="DU8" s="609"/>
      <c r="DV8" s="609"/>
      <c r="DW8" s="609"/>
      <c r="DX8" s="609"/>
      <c r="DY8" s="609"/>
      <c r="DZ8" s="609"/>
      <c r="EA8" s="609"/>
      <c r="EB8" s="609"/>
      <c r="EC8" s="645"/>
    </row>
    <row r="9" spans="2:143" ht="11.25" customHeight="1" x14ac:dyDescent="0.15">
      <c r="B9" s="605" t="s">
        <v>229</v>
      </c>
      <c r="C9" s="606"/>
      <c r="D9" s="606"/>
      <c r="E9" s="606"/>
      <c r="F9" s="606"/>
      <c r="G9" s="606"/>
      <c r="H9" s="606"/>
      <c r="I9" s="606"/>
      <c r="J9" s="606"/>
      <c r="K9" s="606"/>
      <c r="L9" s="606"/>
      <c r="M9" s="606"/>
      <c r="N9" s="606"/>
      <c r="O9" s="606"/>
      <c r="P9" s="606"/>
      <c r="Q9" s="607"/>
      <c r="R9" s="608">
        <v>9663</v>
      </c>
      <c r="S9" s="609"/>
      <c r="T9" s="609"/>
      <c r="U9" s="609"/>
      <c r="V9" s="609"/>
      <c r="W9" s="609"/>
      <c r="X9" s="609"/>
      <c r="Y9" s="610"/>
      <c r="Z9" s="646">
        <v>0.1</v>
      </c>
      <c r="AA9" s="646"/>
      <c r="AB9" s="646"/>
      <c r="AC9" s="646"/>
      <c r="AD9" s="647">
        <v>9663</v>
      </c>
      <c r="AE9" s="647"/>
      <c r="AF9" s="647"/>
      <c r="AG9" s="647"/>
      <c r="AH9" s="647"/>
      <c r="AI9" s="647"/>
      <c r="AJ9" s="647"/>
      <c r="AK9" s="647"/>
      <c r="AL9" s="611">
        <v>0.1</v>
      </c>
      <c r="AM9" s="612"/>
      <c r="AN9" s="612"/>
      <c r="AO9" s="648"/>
      <c r="AP9" s="605" t="s">
        <v>230</v>
      </c>
      <c r="AQ9" s="606"/>
      <c r="AR9" s="606"/>
      <c r="AS9" s="606"/>
      <c r="AT9" s="606"/>
      <c r="AU9" s="606"/>
      <c r="AV9" s="606"/>
      <c r="AW9" s="606"/>
      <c r="AX9" s="606"/>
      <c r="AY9" s="606"/>
      <c r="AZ9" s="606"/>
      <c r="BA9" s="606"/>
      <c r="BB9" s="606"/>
      <c r="BC9" s="606"/>
      <c r="BD9" s="606"/>
      <c r="BE9" s="606"/>
      <c r="BF9" s="607"/>
      <c r="BG9" s="608">
        <v>784591</v>
      </c>
      <c r="BH9" s="609"/>
      <c r="BI9" s="609"/>
      <c r="BJ9" s="609"/>
      <c r="BK9" s="609"/>
      <c r="BL9" s="609"/>
      <c r="BM9" s="609"/>
      <c r="BN9" s="610"/>
      <c r="BO9" s="646">
        <v>32</v>
      </c>
      <c r="BP9" s="646"/>
      <c r="BQ9" s="646"/>
      <c r="BR9" s="646"/>
      <c r="BS9" s="647" t="s">
        <v>122</v>
      </c>
      <c r="BT9" s="647"/>
      <c r="BU9" s="647"/>
      <c r="BV9" s="647"/>
      <c r="BW9" s="647"/>
      <c r="BX9" s="647"/>
      <c r="BY9" s="647"/>
      <c r="BZ9" s="647"/>
      <c r="CA9" s="647"/>
      <c r="CB9" s="687"/>
      <c r="CD9" s="605" t="s">
        <v>231</v>
      </c>
      <c r="CE9" s="606"/>
      <c r="CF9" s="606"/>
      <c r="CG9" s="606"/>
      <c r="CH9" s="606"/>
      <c r="CI9" s="606"/>
      <c r="CJ9" s="606"/>
      <c r="CK9" s="606"/>
      <c r="CL9" s="606"/>
      <c r="CM9" s="606"/>
      <c r="CN9" s="606"/>
      <c r="CO9" s="606"/>
      <c r="CP9" s="606"/>
      <c r="CQ9" s="607"/>
      <c r="CR9" s="608">
        <v>1434660</v>
      </c>
      <c r="CS9" s="609"/>
      <c r="CT9" s="609"/>
      <c r="CU9" s="609"/>
      <c r="CV9" s="609"/>
      <c r="CW9" s="609"/>
      <c r="CX9" s="609"/>
      <c r="CY9" s="610"/>
      <c r="CZ9" s="646">
        <v>8.3000000000000007</v>
      </c>
      <c r="DA9" s="646"/>
      <c r="DB9" s="646"/>
      <c r="DC9" s="646"/>
      <c r="DD9" s="614">
        <v>65797</v>
      </c>
      <c r="DE9" s="609"/>
      <c r="DF9" s="609"/>
      <c r="DG9" s="609"/>
      <c r="DH9" s="609"/>
      <c r="DI9" s="609"/>
      <c r="DJ9" s="609"/>
      <c r="DK9" s="609"/>
      <c r="DL9" s="609"/>
      <c r="DM9" s="609"/>
      <c r="DN9" s="609"/>
      <c r="DO9" s="609"/>
      <c r="DP9" s="610"/>
      <c r="DQ9" s="614">
        <v>739516</v>
      </c>
      <c r="DR9" s="609"/>
      <c r="DS9" s="609"/>
      <c r="DT9" s="609"/>
      <c r="DU9" s="609"/>
      <c r="DV9" s="609"/>
      <c r="DW9" s="609"/>
      <c r="DX9" s="609"/>
      <c r="DY9" s="609"/>
      <c r="DZ9" s="609"/>
      <c r="EA9" s="609"/>
      <c r="EB9" s="609"/>
      <c r="EC9" s="645"/>
    </row>
    <row r="10" spans="2:143" ht="11.25" customHeight="1" x14ac:dyDescent="0.15">
      <c r="B10" s="605" t="s">
        <v>232</v>
      </c>
      <c r="C10" s="606"/>
      <c r="D10" s="606"/>
      <c r="E10" s="606"/>
      <c r="F10" s="606"/>
      <c r="G10" s="606"/>
      <c r="H10" s="606"/>
      <c r="I10" s="606"/>
      <c r="J10" s="606"/>
      <c r="K10" s="606"/>
      <c r="L10" s="606"/>
      <c r="M10" s="606"/>
      <c r="N10" s="606"/>
      <c r="O10" s="606"/>
      <c r="P10" s="606"/>
      <c r="Q10" s="607"/>
      <c r="R10" s="608" t="s">
        <v>122</v>
      </c>
      <c r="S10" s="609"/>
      <c r="T10" s="609"/>
      <c r="U10" s="609"/>
      <c r="V10" s="609"/>
      <c r="W10" s="609"/>
      <c r="X10" s="609"/>
      <c r="Y10" s="610"/>
      <c r="Z10" s="646" t="s">
        <v>122</v>
      </c>
      <c r="AA10" s="646"/>
      <c r="AB10" s="646"/>
      <c r="AC10" s="646"/>
      <c r="AD10" s="647" t="s">
        <v>122</v>
      </c>
      <c r="AE10" s="647"/>
      <c r="AF10" s="647"/>
      <c r="AG10" s="647"/>
      <c r="AH10" s="647"/>
      <c r="AI10" s="647"/>
      <c r="AJ10" s="647"/>
      <c r="AK10" s="647"/>
      <c r="AL10" s="611" t="s">
        <v>122</v>
      </c>
      <c r="AM10" s="612"/>
      <c r="AN10" s="612"/>
      <c r="AO10" s="648"/>
      <c r="AP10" s="605" t="s">
        <v>233</v>
      </c>
      <c r="AQ10" s="606"/>
      <c r="AR10" s="606"/>
      <c r="AS10" s="606"/>
      <c r="AT10" s="606"/>
      <c r="AU10" s="606"/>
      <c r="AV10" s="606"/>
      <c r="AW10" s="606"/>
      <c r="AX10" s="606"/>
      <c r="AY10" s="606"/>
      <c r="AZ10" s="606"/>
      <c r="BA10" s="606"/>
      <c r="BB10" s="606"/>
      <c r="BC10" s="606"/>
      <c r="BD10" s="606"/>
      <c r="BE10" s="606"/>
      <c r="BF10" s="607"/>
      <c r="BG10" s="608">
        <v>58890</v>
      </c>
      <c r="BH10" s="609"/>
      <c r="BI10" s="609"/>
      <c r="BJ10" s="609"/>
      <c r="BK10" s="609"/>
      <c r="BL10" s="609"/>
      <c r="BM10" s="609"/>
      <c r="BN10" s="610"/>
      <c r="BO10" s="646">
        <v>2.4</v>
      </c>
      <c r="BP10" s="646"/>
      <c r="BQ10" s="646"/>
      <c r="BR10" s="646"/>
      <c r="BS10" s="647" t="s">
        <v>122</v>
      </c>
      <c r="BT10" s="647"/>
      <c r="BU10" s="647"/>
      <c r="BV10" s="647"/>
      <c r="BW10" s="647"/>
      <c r="BX10" s="647"/>
      <c r="BY10" s="647"/>
      <c r="BZ10" s="647"/>
      <c r="CA10" s="647"/>
      <c r="CB10" s="687"/>
      <c r="CD10" s="605" t="s">
        <v>234</v>
      </c>
      <c r="CE10" s="606"/>
      <c r="CF10" s="606"/>
      <c r="CG10" s="606"/>
      <c r="CH10" s="606"/>
      <c r="CI10" s="606"/>
      <c r="CJ10" s="606"/>
      <c r="CK10" s="606"/>
      <c r="CL10" s="606"/>
      <c r="CM10" s="606"/>
      <c r="CN10" s="606"/>
      <c r="CO10" s="606"/>
      <c r="CP10" s="606"/>
      <c r="CQ10" s="607"/>
      <c r="CR10" s="608">
        <v>19286</v>
      </c>
      <c r="CS10" s="609"/>
      <c r="CT10" s="609"/>
      <c r="CU10" s="609"/>
      <c r="CV10" s="609"/>
      <c r="CW10" s="609"/>
      <c r="CX10" s="609"/>
      <c r="CY10" s="610"/>
      <c r="CZ10" s="646">
        <v>0.1</v>
      </c>
      <c r="DA10" s="646"/>
      <c r="DB10" s="646"/>
      <c r="DC10" s="646"/>
      <c r="DD10" s="614">
        <v>709</v>
      </c>
      <c r="DE10" s="609"/>
      <c r="DF10" s="609"/>
      <c r="DG10" s="609"/>
      <c r="DH10" s="609"/>
      <c r="DI10" s="609"/>
      <c r="DJ10" s="609"/>
      <c r="DK10" s="609"/>
      <c r="DL10" s="609"/>
      <c r="DM10" s="609"/>
      <c r="DN10" s="609"/>
      <c r="DO10" s="609"/>
      <c r="DP10" s="610"/>
      <c r="DQ10" s="614">
        <v>16463</v>
      </c>
      <c r="DR10" s="609"/>
      <c r="DS10" s="609"/>
      <c r="DT10" s="609"/>
      <c r="DU10" s="609"/>
      <c r="DV10" s="609"/>
      <c r="DW10" s="609"/>
      <c r="DX10" s="609"/>
      <c r="DY10" s="609"/>
      <c r="DZ10" s="609"/>
      <c r="EA10" s="609"/>
      <c r="EB10" s="609"/>
      <c r="EC10" s="645"/>
    </row>
    <row r="11" spans="2:143" ht="11.25" customHeight="1" x14ac:dyDescent="0.15">
      <c r="B11" s="605" t="s">
        <v>235</v>
      </c>
      <c r="C11" s="606"/>
      <c r="D11" s="606"/>
      <c r="E11" s="606"/>
      <c r="F11" s="606"/>
      <c r="G11" s="606"/>
      <c r="H11" s="606"/>
      <c r="I11" s="606"/>
      <c r="J11" s="606"/>
      <c r="K11" s="606"/>
      <c r="L11" s="606"/>
      <c r="M11" s="606"/>
      <c r="N11" s="606"/>
      <c r="O11" s="606"/>
      <c r="P11" s="606"/>
      <c r="Q11" s="607"/>
      <c r="R11" s="608">
        <v>544530</v>
      </c>
      <c r="S11" s="609"/>
      <c r="T11" s="609"/>
      <c r="U11" s="609"/>
      <c r="V11" s="609"/>
      <c r="W11" s="609"/>
      <c r="X11" s="609"/>
      <c r="Y11" s="610"/>
      <c r="Z11" s="611">
        <v>3.1</v>
      </c>
      <c r="AA11" s="612"/>
      <c r="AB11" s="612"/>
      <c r="AC11" s="613"/>
      <c r="AD11" s="614">
        <v>544530</v>
      </c>
      <c r="AE11" s="609"/>
      <c r="AF11" s="609"/>
      <c r="AG11" s="609"/>
      <c r="AH11" s="609"/>
      <c r="AI11" s="609"/>
      <c r="AJ11" s="609"/>
      <c r="AK11" s="610"/>
      <c r="AL11" s="611">
        <v>6.3</v>
      </c>
      <c r="AM11" s="612"/>
      <c r="AN11" s="612"/>
      <c r="AO11" s="648"/>
      <c r="AP11" s="605" t="s">
        <v>236</v>
      </c>
      <c r="AQ11" s="606"/>
      <c r="AR11" s="606"/>
      <c r="AS11" s="606"/>
      <c r="AT11" s="606"/>
      <c r="AU11" s="606"/>
      <c r="AV11" s="606"/>
      <c r="AW11" s="606"/>
      <c r="AX11" s="606"/>
      <c r="AY11" s="606"/>
      <c r="AZ11" s="606"/>
      <c r="BA11" s="606"/>
      <c r="BB11" s="606"/>
      <c r="BC11" s="606"/>
      <c r="BD11" s="606"/>
      <c r="BE11" s="606"/>
      <c r="BF11" s="607"/>
      <c r="BG11" s="608">
        <v>109106</v>
      </c>
      <c r="BH11" s="609"/>
      <c r="BI11" s="609"/>
      <c r="BJ11" s="609"/>
      <c r="BK11" s="609"/>
      <c r="BL11" s="609"/>
      <c r="BM11" s="609"/>
      <c r="BN11" s="610"/>
      <c r="BO11" s="646">
        <v>4.5</v>
      </c>
      <c r="BP11" s="646"/>
      <c r="BQ11" s="646"/>
      <c r="BR11" s="646"/>
      <c r="BS11" s="647">
        <v>30518</v>
      </c>
      <c r="BT11" s="647"/>
      <c r="BU11" s="647"/>
      <c r="BV11" s="647"/>
      <c r="BW11" s="647"/>
      <c r="BX11" s="647"/>
      <c r="BY11" s="647"/>
      <c r="BZ11" s="647"/>
      <c r="CA11" s="647"/>
      <c r="CB11" s="687"/>
      <c r="CD11" s="605" t="s">
        <v>237</v>
      </c>
      <c r="CE11" s="606"/>
      <c r="CF11" s="606"/>
      <c r="CG11" s="606"/>
      <c r="CH11" s="606"/>
      <c r="CI11" s="606"/>
      <c r="CJ11" s="606"/>
      <c r="CK11" s="606"/>
      <c r="CL11" s="606"/>
      <c r="CM11" s="606"/>
      <c r="CN11" s="606"/>
      <c r="CO11" s="606"/>
      <c r="CP11" s="606"/>
      <c r="CQ11" s="607"/>
      <c r="CR11" s="608">
        <v>1321174</v>
      </c>
      <c r="CS11" s="609"/>
      <c r="CT11" s="609"/>
      <c r="CU11" s="609"/>
      <c r="CV11" s="609"/>
      <c r="CW11" s="609"/>
      <c r="CX11" s="609"/>
      <c r="CY11" s="610"/>
      <c r="CZ11" s="646">
        <v>7.6</v>
      </c>
      <c r="DA11" s="646"/>
      <c r="DB11" s="646"/>
      <c r="DC11" s="646"/>
      <c r="DD11" s="614">
        <v>499970</v>
      </c>
      <c r="DE11" s="609"/>
      <c r="DF11" s="609"/>
      <c r="DG11" s="609"/>
      <c r="DH11" s="609"/>
      <c r="DI11" s="609"/>
      <c r="DJ11" s="609"/>
      <c r="DK11" s="609"/>
      <c r="DL11" s="609"/>
      <c r="DM11" s="609"/>
      <c r="DN11" s="609"/>
      <c r="DO11" s="609"/>
      <c r="DP11" s="610"/>
      <c r="DQ11" s="614">
        <v>559509</v>
      </c>
      <c r="DR11" s="609"/>
      <c r="DS11" s="609"/>
      <c r="DT11" s="609"/>
      <c r="DU11" s="609"/>
      <c r="DV11" s="609"/>
      <c r="DW11" s="609"/>
      <c r="DX11" s="609"/>
      <c r="DY11" s="609"/>
      <c r="DZ11" s="609"/>
      <c r="EA11" s="609"/>
      <c r="EB11" s="609"/>
      <c r="EC11" s="645"/>
    </row>
    <row r="12" spans="2:143" ht="11.25" customHeight="1" x14ac:dyDescent="0.15">
      <c r="B12" s="605" t="s">
        <v>238</v>
      </c>
      <c r="C12" s="606"/>
      <c r="D12" s="606"/>
      <c r="E12" s="606"/>
      <c r="F12" s="606"/>
      <c r="G12" s="606"/>
      <c r="H12" s="606"/>
      <c r="I12" s="606"/>
      <c r="J12" s="606"/>
      <c r="K12" s="606"/>
      <c r="L12" s="606"/>
      <c r="M12" s="606"/>
      <c r="N12" s="606"/>
      <c r="O12" s="606"/>
      <c r="P12" s="606"/>
      <c r="Q12" s="607"/>
      <c r="R12" s="608" t="s">
        <v>122</v>
      </c>
      <c r="S12" s="609"/>
      <c r="T12" s="609"/>
      <c r="U12" s="609"/>
      <c r="V12" s="609"/>
      <c r="W12" s="609"/>
      <c r="X12" s="609"/>
      <c r="Y12" s="610"/>
      <c r="Z12" s="646" t="s">
        <v>122</v>
      </c>
      <c r="AA12" s="646"/>
      <c r="AB12" s="646"/>
      <c r="AC12" s="646"/>
      <c r="AD12" s="647" t="s">
        <v>122</v>
      </c>
      <c r="AE12" s="647"/>
      <c r="AF12" s="647"/>
      <c r="AG12" s="647"/>
      <c r="AH12" s="647"/>
      <c r="AI12" s="647"/>
      <c r="AJ12" s="647"/>
      <c r="AK12" s="647"/>
      <c r="AL12" s="611" t="s">
        <v>122</v>
      </c>
      <c r="AM12" s="612"/>
      <c r="AN12" s="612"/>
      <c r="AO12" s="648"/>
      <c r="AP12" s="605" t="s">
        <v>239</v>
      </c>
      <c r="AQ12" s="606"/>
      <c r="AR12" s="606"/>
      <c r="AS12" s="606"/>
      <c r="AT12" s="606"/>
      <c r="AU12" s="606"/>
      <c r="AV12" s="606"/>
      <c r="AW12" s="606"/>
      <c r="AX12" s="606"/>
      <c r="AY12" s="606"/>
      <c r="AZ12" s="606"/>
      <c r="BA12" s="606"/>
      <c r="BB12" s="606"/>
      <c r="BC12" s="606"/>
      <c r="BD12" s="606"/>
      <c r="BE12" s="606"/>
      <c r="BF12" s="607"/>
      <c r="BG12" s="608">
        <v>1179671</v>
      </c>
      <c r="BH12" s="609"/>
      <c r="BI12" s="609"/>
      <c r="BJ12" s="609"/>
      <c r="BK12" s="609"/>
      <c r="BL12" s="609"/>
      <c r="BM12" s="609"/>
      <c r="BN12" s="610"/>
      <c r="BO12" s="646">
        <v>48.1</v>
      </c>
      <c r="BP12" s="646"/>
      <c r="BQ12" s="646"/>
      <c r="BR12" s="646"/>
      <c r="BS12" s="647" t="s">
        <v>122</v>
      </c>
      <c r="BT12" s="647"/>
      <c r="BU12" s="647"/>
      <c r="BV12" s="647"/>
      <c r="BW12" s="647"/>
      <c r="BX12" s="647"/>
      <c r="BY12" s="647"/>
      <c r="BZ12" s="647"/>
      <c r="CA12" s="647"/>
      <c r="CB12" s="687"/>
      <c r="CD12" s="605" t="s">
        <v>240</v>
      </c>
      <c r="CE12" s="606"/>
      <c r="CF12" s="606"/>
      <c r="CG12" s="606"/>
      <c r="CH12" s="606"/>
      <c r="CI12" s="606"/>
      <c r="CJ12" s="606"/>
      <c r="CK12" s="606"/>
      <c r="CL12" s="606"/>
      <c r="CM12" s="606"/>
      <c r="CN12" s="606"/>
      <c r="CO12" s="606"/>
      <c r="CP12" s="606"/>
      <c r="CQ12" s="607"/>
      <c r="CR12" s="608">
        <v>859587</v>
      </c>
      <c r="CS12" s="609"/>
      <c r="CT12" s="609"/>
      <c r="CU12" s="609"/>
      <c r="CV12" s="609"/>
      <c r="CW12" s="609"/>
      <c r="CX12" s="609"/>
      <c r="CY12" s="610"/>
      <c r="CZ12" s="646">
        <v>5</v>
      </c>
      <c r="DA12" s="646"/>
      <c r="DB12" s="646"/>
      <c r="DC12" s="646"/>
      <c r="DD12" s="614">
        <v>156689</v>
      </c>
      <c r="DE12" s="609"/>
      <c r="DF12" s="609"/>
      <c r="DG12" s="609"/>
      <c r="DH12" s="609"/>
      <c r="DI12" s="609"/>
      <c r="DJ12" s="609"/>
      <c r="DK12" s="609"/>
      <c r="DL12" s="609"/>
      <c r="DM12" s="609"/>
      <c r="DN12" s="609"/>
      <c r="DO12" s="609"/>
      <c r="DP12" s="610"/>
      <c r="DQ12" s="614">
        <v>487234</v>
      </c>
      <c r="DR12" s="609"/>
      <c r="DS12" s="609"/>
      <c r="DT12" s="609"/>
      <c r="DU12" s="609"/>
      <c r="DV12" s="609"/>
      <c r="DW12" s="609"/>
      <c r="DX12" s="609"/>
      <c r="DY12" s="609"/>
      <c r="DZ12" s="609"/>
      <c r="EA12" s="609"/>
      <c r="EB12" s="609"/>
      <c r="EC12" s="645"/>
    </row>
    <row r="13" spans="2:143" ht="11.25" customHeight="1" x14ac:dyDescent="0.15">
      <c r="B13" s="605" t="s">
        <v>241</v>
      </c>
      <c r="C13" s="606"/>
      <c r="D13" s="606"/>
      <c r="E13" s="606"/>
      <c r="F13" s="606"/>
      <c r="G13" s="606"/>
      <c r="H13" s="606"/>
      <c r="I13" s="606"/>
      <c r="J13" s="606"/>
      <c r="K13" s="606"/>
      <c r="L13" s="606"/>
      <c r="M13" s="606"/>
      <c r="N13" s="606"/>
      <c r="O13" s="606"/>
      <c r="P13" s="606"/>
      <c r="Q13" s="607"/>
      <c r="R13" s="608" t="s">
        <v>122</v>
      </c>
      <c r="S13" s="609"/>
      <c r="T13" s="609"/>
      <c r="U13" s="609"/>
      <c r="V13" s="609"/>
      <c r="W13" s="609"/>
      <c r="X13" s="609"/>
      <c r="Y13" s="610"/>
      <c r="Z13" s="646" t="s">
        <v>122</v>
      </c>
      <c r="AA13" s="646"/>
      <c r="AB13" s="646"/>
      <c r="AC13" s="646"/>
      <c r="AD13" s="647" t="s">
        <v>122</v>
      </c>
      <c r="AE13" s="647"/>
      <c r="AF13" s="647"/>
      <c r="AG13" s="647"/>
      <c r="AH13" s="647"/>
      <c r="AI13" s="647"/>
      <c r="AJ13" s="647"/>
      <c r="AK13" s="647"/>
      <c r="AL13" s="611" t="s">
        <v>122</v>
      </c>
      <c r="AM13" s="612"/>
      <c r="AN13" s="612"/>
      <c r="AO13" s="648"/>
      <c r="AP13" s="605" t="s">
        <v>242</v>
      </c>
      <c r="AQ13" s="606"/>
      <c r="AR13" s="606"/>
      <c r="AS13" s="606"/>
      <c r="AT13" s="606"/>
      <c r="AU13" s="606"/>
      <c r="AV13" s="606"/>
      <c r="AW13" s="606"/>
      <c r="AX13" s="606"/>
      <c r="AY13" s="606"/>
      <c r="AZ13" s="606"/>
      <c r="BA13" s="606"/>
      <c r="BB13" s="606"/>
      <c r="BC13" s="606"/>
      <c r="BD13" s="606"/>
      <c r="BE13" s="606"/>
      <c r="BF13" s="607"/>
      <c r="BG13" s="608">
        <v>1178582</v>
      </c>
      <c r="BH13" s="609"/>
      <c r="BI13" s="609"/>
      <c r="BJ13" s="609"/>
      <c r="BK13" s="609"/>
      <c r="BL13" s="609"/>
      <c r="BM13" s="609"/>
      <c r="BN13" s="610"/>
      <c r="BO13" s="646">
        <v>48.1</v>
      </c>
      <c r="BP13" s="646"/>
      <c r="BQ13" s="646"/>
      <c r="BR13" s="646"/>
      <c r="BS13" s="647" t="s">
        <v>122</v>
      </c>
      <c r="BT13" s="647"/>
      <c r="BU13" s="647"/>
      <c r="BV13" s="647"/>
      <c r="BW13" s="647"/>
      <c r="BX13" s="647"/>
      <c r="BY13" s="647"/>
      <c r="BZ13" s="647"/>
      <c r="CA13" s="647"/>
      <c r="CB13" s="687"/>
      <c r="CD13" s="605" t="s">
        <v>243</v>
      </c>
      <c r="CE13" s="606"/>
      <c r="CF13" s="606"/>
      <c r="CG13" s="606"/>
      <c r="CH13" s="606"/>
      <c r="CI13" s="606"/>
      <c r="CJ13" s="606"/>
      <c r="CK13" s="606"/>
      <c r="CL13" s="606"/>
      <c r="CM13" s="606"/>
      <c r="CN13" s="606"/>
      <c r="CO13" s="606"/>
      <c r="CP13" s="606"/>
      <c r="CQ13" s="607"/>
      <c r="CR13" s="608">
        <v>1746648</v>
      </c>
      <c r="CS13" s="609"/>
      <c r="CT13" s="609"/>
      <c r="CU13" s="609"/>
      <c r="CV13" s="609"/>
      <c r="CW13" s="609"/>
      <c r="CX13" s="609"/>
      <c r="CY13" s="610"/>
      <c r="CZ13" s="646">
        <v>10.1</v>
      </c>
      <c r="DA13" s="646"/>
      <c r="DB13" s="646"/>
      <c r="DC13" s="646"/>
      <c r="DD13" s="614">
        <v>1008341</v>
      </c>
      <c r="DE13" s="609"/>
      <c r="DF13" s="609"/>
      <c r="DG13" s="609"/>
      <c r="DH13" s="609"/>
      <c r="DI13" s="609"/>
      <c r="DJ13" s="609"/>
      <c r="DK13" s="609"/>
      <c r="DL13" s="609"/>
      <c r="DM13" s="609"/>
      <c r="DN13" s="609"/>
      <c r="DO13" s="609"/>
      <c r="DP13" s="610"/>
      <c r="DQ13" s="614">
        <v>671859</v>
      </c>
      <c r="DR13" s="609"/>
      <c r="DS13" s="609"/>
      <c r="DT13" s="609"/>
      <c r="DU13" s="609"/>
      <c r="DV13" s="609"/>
      <c r="DW13" s="609"/>
      <c r="DX13" s="609"/>
      <c r="DY13" s="609"/>
      <c r="DZ13" s="609"/>
      <c r="EA13" s="609"/>
      <c r="EB13" s="609"/>
      <c r="EC13" s="645"/>
    </row>
    <row r="14" spans="2:143" ht="11.25" customHeight="1" x14ac:dyDescent="0.15">
      <c r="B14" s="605" t="s">
        <v>244</v>
      </c>
      <c r="C14" s="606"/>
      <c r="D14" s="606"/>
      <c r="E14" s="606"/>
      <c r="F14" s="606"/>
      <c r="G14" s="606"/>
      <c r="H14" s="606"/>
      <c r="I14" s="606"/>
      <c r="J14" s="606"/>
      <c r="K14" s="606"/>
      <c r="L14" s="606"/>
      <c r="M14" s="606"/>
      <c r="N14" s="606"/>
      <c r="O14" s="606"/>
      <c r="P14" s="606"/>
      <c r="Q14" s="607"/>
      <c r="R14" s="608">
        <v>738</v>
      </c>
      <c r="S14" s="609"/>
      <c r="T14" s="609"/>
      <c r="U14" s="609"/>
      <c r="V14" s="609"/>
      <c r="W14" s="609"/>
      <c r="X14" s="609"/>
      <c r="Y14" s="610"/>
      <c r="Z14" s="646">
        <v>0</v>
      </c>
      <c r="AA14" s="646"/>
      <c r="AB14" s="646"/>
      <c r="AC14" s="646"/>
      <c r="AD14" s="647">
        <v>738</v>
      </c>
      <c r="AE14" s="647"/>
      <c r="AF14" s="647"/>
      <c r="AG14" s="647"/>
      <c r="AH14" s="647"/>
      <c r="AI14" s="647"/>
      <c r="AJ14" s="647"/>
      <c r="AK14" s="647"/>
      <c r="AL14" s="611">
        <v>0</v>
      </c>
      <c r="AM14" s="612"/>
      <c r="AN14" s="612"/>
      <c r="AO14" s="648"/>
      <c r="AP14" s="605" t="s">
        <v>245</v>
      </c>
      <c r="AQ14" s="606"/>
      <c r="AR14" s="606"/>
      <c r="AS14" s="606"/>
      <c r="AT14" s="606"/>
      <c r="AU14" s="606"/>
      <c r="AV14" s="606"/>
      <c r="AW14" s="606"/>
      <c r="AX14" s="606"/>
      <c r="AY14" s="606"/>
      <c r="AZ14" s="606"/>
      <c r="BA14" s="606"/>
      <c r="BB14" s="606"/>
      <c r="BC14" s="606"/>
      <c r="BD14" s="606"/>
      <c r="BE14" s="606"/>
      <c r="BF14" s="607"/>
      <c r="BG14" s="608">
        <v>95936</v>
      </c>
      <c r="BH14" s="609"/>
      <c r="BI14" s="609"/>
      <c r="BJ14" s="609"/>
      <c r="BK14" s="609"/>
      <c r="BL14" s="609"/>
      <c r="BM14" s="609"/>
      <c r="BN14" s="610"/>
      <c r="BO14" s="646">
        <v>3.9</v>
      </c>
      <c r="BP14" s="646"/>
      <c r="BQ14" s="646"/>
      <c r="BR14" s="646"/>
      <c r="BS14" s="647" t="s">
        <v>122</v>
      </c>
      <c r="BT14" s="647"/>
      <c r="BU14" s="647"/>
      <c r="BV14" s="647"/>
      <c r="BW14" s="647"/>
      <c r="BX14" s="647"/>
      <c r="BY14" s="647"/>
      <c r="BZ14" s="647"/>
      <c r="CA14" s="647"/>
      <c r="CB14" s="687"/>
      <c r="CD14" s="605" t="s">
        <v>246</v>
      </c>
      <c r="CE14" s="606"/>
      <c r="CF14" s="606"/>
      <c r="CG14" s="606"/>
      <c r="CH14" s="606"/>
      <c r="CI14" s="606"/>
      <c r="CJ14" s="606"/>
      <c r="CK14" s="606"/>
      <c r="CL14" s="606"/>
      <c r="CM14" s="606"/>
      <c r="CN14" s="606"/>
      <c r="CO14" s="606"/>
      <c r="CP14" s="606"/>
      <c r="CQ14" s="607"/>
      <c r="CR14" s="608">
        <v>505511</v>
      </c>
      <c r="CS14" s="609"/>
      <c r="CT14" s="609"/>
      <c r="CU14" s="609"/>
      <c r="CV14" s="609"/>
      <c r="CW14" s="609"/>
      <c r="CX14" s="609"/>
      <c r="CY14" s="610"/>
      <c r="CZ14" s="646">
        <v>2.9</v>
      </c>
      <c r="DA14" s="646"/>
      <c r="DB14" s="646"/>
      <c r="DC14" s="646"/>
      <c r="DD14" s="614">
        <v>25142</v>
      </c>
      <c r="DE14" s="609"/>
      <c r="DF14" s="609"/>
      <c r="DG14" s="609"/>
      <c r="DH14" s="609"/>
      <c r="DI14" s="609"/>
      <c r="DJ14" s="609"/>
      <c r="DK14" s="609"/>
      <c r="DL14" s="609"/>
      <c r="DM14" s="609"/>
      <c r="DN14" s="609"/>
      <c r="DO14" s="609"/>
      <c r="DP14" s="610"/>
      <c r="DQ14" s="614">
        <v>465116</v>
      </c>
      <c r="DR14" s="609"/>
      <c r="DS14" s="609"/>
      <c r="DT14" s="609"/>
      <c r="DU14" s="609"/>
      <c r="DV14" s="609"/>
      <c r="DW14" s="609"/>
      <c r="DX14" s="609"/>
      <c r="DY14" s="609"/>
      <c r="DZ14" s="609"/>
      <c r="EA14" s="609"/>
      <c r="EB14" s="609"/>
      <c r="EC14" s="645"/>
    </row>
    <row r="15" spans="2:143" ht="11.25" customHeight="1" x14ac:dyDescent="0.15">
      <c r="B15" s="605" t="s">
        <v>247</v>
      </c>
      <c r="C15" s="606"/>
      <c r="D15" s="606"/>
      <c r="E15" s="606"/>
      <c r="F15" s="606"/>
      <c r="G15" s="606"/>
      <c r="H15" s="606"/>
      <c r="I15" s="606"/>
      <c r="J15" s="606"/>
      <c r="K15" s="606"/>
      <c r="L15" s="606"/>
      <c r="M15" s="606"/>
      <c r="N15" s="606"/>
      <c r="O15" s="606"/>
      <c r="P15" s="606"/>
      <c r="Q15" s="607"/>
      <c r="R15" s="608" t="s">
        <v>122</v>
      </c>
      <c r="S15" s="609"/>
      <c r="T15" s="609"/>
      <c r="U15" s="609"/>
      <c r="V15" s="609"/>
      <c r="W15" s="609"/>
      <c r="X15" s="609"/>
      <c r="Y15" s="610"/>
      <c r="Z15" s="646" t="s">
        <v>122</v>
      </c>
      <c r="AA15" s="646"/>
      <c r="AB15" s="646"/>
      <c r="AC15" s="646"/>
      <c r="AD15" s="647" t="s">
        <v>122</v>
      </c>
      <c r="AE15" s="647"/>
      <c r="AF15" s="647"/>
      <c r="AG15" s="647"/>
      <c r="AH15" s="647"/>
      <c r="AI15" s="647"/>
      <c r="AJ15" s="647"/>
      <c r="AK15" s="647"/>
      <c r="AL15" s="611" t="s">
        <v>122</v>
      </c>
      <c r="AM15" s="612"/>
      <c r="AN15" s="612"/>
      <c r="AO15" s="648"/>
      <c r="AP15" s="605" t="s">
        <v>248</v>
      </c>
      <c r="AQ15" s="606"/>
      <c r="AR15" s="606"/>
      <c r="AS15" s="606"/>
      <c r="AT15" s="606"/>
      <c r="AU15" s="606"/>
      <c r="AV15" s="606"/>
      <c r="AW15" s="606"/>
      <c r="AX15" s="606"/>
      <c r="AY15" s="606"/>
      <c r="AZ15" s="606"/>
      <c r="BA15" s="606"/>
      <c r="BB15" s="606"/>
      <c r="BC15" s="606"/>
      <c r="BD15" s="606"/>
      <c r="BE15" s="606"/>
      <c r="BF15" s="607"/>
      <c r="BG15" s="608">
        <v>184603</v>
      </c>
      <c r="BH15" s="609"/>
      <c r="BI15" s="609"/>
      <c r="BJ15" s="609"/>
      <c r="BK15" s="609"/>
      <c r="BL15" s="609"/>
      <c r="BM15" s="609"/>
      <c r="BN15" s="610"/>
      <c r="BO15" s="646">
        <v>7.5</v>
      </c>
      <c r="BP15" s="646"/>
      <c r="BQ15" s="646"/>
      <c r="BR15" s="646"/>
      <c r="BS15" s="647" t="s">
        <v>122</v>
      </c>
      <c r="BT15" s="647"/>
      <c r="BU15" s="647"/>
      <c r="BV15" s="647"/>
      <c r="BW15" s="647"/>
      <c r="BX15" s="647"/>
      <c r="BY15" s="647"/>
      <c r="BZ15" s="647"/>
      <c r="CA15" s="647"/>
      <c r="CB15" s="687"/>
      <c r="CD15" s="605" t="s">
        <v>249</v>
      </c>
      <c r="CE15" s="606"/>
      <c r="CF15" s="606"/>
      <c r="CG15" s="606"/>
      <c r="CH15" s="606"/>
      <c r="CI15" s="606"/>
      <c r="CJ15" s="606"/>
      <c r="CK15" s="606"/>
      <c r="CL15" s="606"/>
      <c r="CM15" s="606"/>
      <c r="CN15" s="606"/>
      <c r="CO15" s="606"/>
      <c r="CP15" s="606"/>
      <c r="CQ15" s="607"/>
      <c r="CR15" s="608">
        <v>1334313</v>
      </c>
      <c r="CS15" s="609"/>
      <c r="CT15" s="609"/>
      <c r="CU15" s="609"/>
      <c r="CV15" s="609"/>
      <c r="CW15" s="609"/>
      <c r="CX15" s="609"/>
      <c r="CY15" s="610"/>
      <c r="CZ15" s="646">
        <v>7.7</v>
      </c>
      <c r="DA15" s="646"/>
      <c r="DB15" s="646"/>
      <c r="DC15" s="646"/>
      <c r="DD15" s="614">
        <v>212793</v>
      </c>
      <c r="DE15" s="609"/>
      <c r="DF15" s="609"/>
      <c r="DG15" s="609"/>
      <c r="DH15" s="609"/>
      <c r="DI15" s="609"/>
      <c r="DJ15" s="609"/>
      <c r="DK15" s="609"/>
      <c r="DL15" s="609"/>
      <c r="DM15" s="609"/>
      <c r="DN15" s="609"/>
      <c r="DO15" s="609"/>
      <c r="DP15" s="610"/>
      <c r="DQ15" s="614">
        <v>945007</v>
      </c>
      <c r="DR15" s="609"/>
      <c r="DS15" s="609"/>
      <c r="DT15" s="609"/>
      <c r="DU15" s="609"/>
      <c r="DV15" s="609"/>
      <c r="DW15" s="609"/>
      <c r="DX15" s="609"/>
      <c r="DY15" s="609"/>
      <c r="DZ15" s="609"/>
      <c r="EA15" s="609"/>
      <c r="EB15" s="609"/>
      <c r="EC15" s="645"/>
    </row>
    <row r="16" spans="2:143" ht="11.25" customHeight="1" x14ac:dyDescent="0.15">
      <c r="B16" s="605" t="s">
        <v>250</v>
      </c>
      <c r="C16" s="606"/>
      <c r="D16" s="606"/>
      <c r="E16" s="606"/>
      <c r="F16" s="606"/>
      <c r="G16" s="606"/>
      <c r="H16" s="606"/>
      <c r="I16" s="606"/>
      <c r="J16" s="606"/>
      <c r="K16" s="606"/>
      <c r="L16" s="606"/>
      <c r="M16" s="606"/>
      <c r="N16" s="606"/>
      <c r="O16" s="606"/>
      <c r="P16" s="606"/>
      <c r="Q16" s="607"/>
      <c r="R16" s="608">
        <v>14954</v>
      </c>
      <c r="S16" s="609"/>
      <c r="T16" s="609"/>
      <c r="U16" s="609"/>
      <c r="V16" s="609"/>
      <c r="W16" s="609"/>
      <c r="X16" s="609"/>
      <c r="Y16" s="610"/>
      <c r="Z16" s="646">
        <v>0.1</v>
      </c>
      <c r="AA16" s="646"/>
      <c r="AB16" s="646"/>
      <c r="AC16" s="646"/>
      <c r="AD16" s="647">
        <v>14954</v>
      </c>
      <c r="AE16" s="647"/>
      <c r="AF16" s="647"/>
      <c r="AG16" s="647"/>
      <c r="AH16" s="647"/>
      <c r="AI16" s="647"/>
      <c r="AJ16" s="647"/>
      <c r="AK16" s="647"/>
      <c r="AL16" s="611">
        <v>0.2</v>
      </c>
      <c r="AM16" s="612"/>
      <c r="AN16" s="612"/>
      <c r="AO16" s="648"/>
      <c r="AP16" s="605" t="s">
        <v>251</v>
      </c>
      <c r="AQ16" s="606"/>
      <c r="AR16" s="606"/>
      <c r="AS16" s="606"/>
      <c r="AT16" s="606"/>
      <c r="AU16" s="606"/>
      <c r="AV16" s="606"/>
      <c r="AW16" s="606"/>
      <c r="AX16" s="606"/>
      <c r="AY16" s="606"/>
      <c r="AZ16" s="606"/>
      <c r="BA16" s="606"/>
      <c r="BB16" s="606"/>
      <c r="BC16" s="606"/>
      <c r="BD16" s="606"/>
      <c r="BE16" s="606"/>
      <c r="BF16" s="607"/>
      <c r="BG16" s="608" t="s">
        <v>122</v>
      </c>
      <c r="BH16" s="609"/>
      <c r="BI16" s="609"/>
      <c r="BJ16" s="609"/>
      <c r="BK16" s="609"/>
      <c r="BL16" s="609"/>
      <c r="BM16" s="609"/>
      <c r="BN16" s="610"/>
      <c r="BO16" s="646" t="s">
        <v>122</v>
      </c>
      <c r="BP16" s="646"/>
      <c r="BQ16" s="646"/>
      <c r="BR16" s="646"/>
      <c r="BS16" s="647" t="s">
        <v>122</v>
      </c>
      <c r="BT16" s="647"/>
      <c r="BU16" s="647"/>
      <c r="BV16" s="647"/>
      <c r="BW16" s="647"/>
      <c r="BX16" s="647"/>
      <c r="BY16" s="647"/>
      <c r="BZ16" s="647"/>
      <c r="CA16" s="647"/>
      <c r="CB16" s="687"/>
      <c r="CD16" s="605" t="s">
        <v>252</v>
      </c>
      <c r="CE16" s="606"/>
      <c r="CF16" s="606"/>
      <c r="CG16" s="606"/>
      <c r="CH16" s="606"/>
      <c r="CI16" s="606"/>
      <c r="CJ16" s="606"/>
      <c r="CK16" s="606"/>
      <c r="CL16" s="606"/>
      <c r="CM16" s="606"/>
      <c r="CN16" s="606"/>
      <c r="CO16" s="606"/>
      <c r="CP16" s="606"/>
      <c r="CQ16" s="607"/>
      <c r="CR16" s="608">
        <v>252206</v>
      </c>
      <c r="CS16" s="609"/>
      <c r="CT16" s="609"/>
      <c r="CU16" s="609"/>
      <c r="CV16" s="609"/>
      <c r="CW16" s="609"/>
      <c r="CX16" s="609"/>
      <c r="CY16" s="610"/>
      <c r="CZ16" s="646">
        <v>1.5</v>
      </c>
      <c r="DA16" s="646"/>
      <c r="DB16" s="646"/>
      <c r="DC16" s="646"/>
      <c r="DD16" s="614" t="s">
        <v>122</v>
      </c>
      <c r="DE16" s="609"/>
      <c r="DF16" s="609"/>
      <c r="DG16" s="609"/>
      <c r="DH16" s="609"/>
      <c r="DI16" s="609"/>
      <c r="DJ16" s="609"/>
      <c r="DK16" s="609"/>
      <c r="DL16" s="609"/>
      <c r="DM16" s="609"/>
      <c r="DN16" s="609"/>
      <c r="DO16" s="609"/>
      <c r="DP16" s="610"/>
      <c r="DQ16" s="614">
        <v>44119</v>
      </c>
      <c r="DR16" s="609"/>
      <c r="DS16" s="609"/>
      <c r="DT16" s="609"/>
      <c r="DU16" s="609"/>
      <c r="DV16" s="609"/>
      <c r="DW16" s="609"/>
      <c r="DX16" s="609"/>
      <c r="DY16" s="609"/>
      <c r="DZ16" s="609"/>
      <c r="EA16" s="609"/>
      <c r="EB16" s="609"/>
      <c r="EC16" s="645"/>
    </row>
    <row r="17" spans="2:133" ht="11.25" customHeight="1" x14ac:dyDescent="0.15">
      <c r="B17" s="605" t="s">
        <v>253</v>
      </c>
      <c r="C17" s="606"/>
      <c r="D17" s="606"/>
      <c r="E17" s="606"/>
      <c r="F17" s="606"/>
      <c r="G17" s="606"/>
      <c r="H17" s="606"/>
      <c r="I17" s="606"/>
      <c r="J17" s="606"/>
      <c r="K17" s="606"/>
      <c r="L17" s="606"/>
      <c r="M17" s="606"/>
      <c r="N17" s="606"/>
      <c r="O17" s="606"/>
      <c r="P17" s="606"/>
      <c r="Q17" s="607"/>
      <c r="R17" s="608">
        <v>42321</v>
      </c>
      <c r="S17" s="609"/>
      <c r="T17" s="609"/>
      <c r="U17" s="609"/>
      <c r="V17" s="609"/>
      <c r="W17" s="609"/>
      <c r="X17" s="609"/>
      <c r="Y17" s="610"/>
      <c r="Z17" s="646">
        <v>0.2</v>
      </c>
      <c r="AA17" s="646"/>
      <c r="AB17" s="646"/>
      <c r="AC17" s="646"/>
      <c r="AD17" s="647">
        <v>42321</v>
      </c>
      <c r="AE17" s="647"/>
      <c r="AF17" s="647"/>
      <c r="AG17" s="647"/>
      <c r="AH17" s="647"/>
      <c r="AI17" s="647"/>
      <c r="AJ17" s="647"/>
      <c r="AK17" s="647"/>
      <c r="AL17" s="611">
        <v>0.5</v>
      </c>
      <c r="AM17" s="612"/>
      <c r="AN17" s="612"/>
      <c r="AO17" s="648"/>
      <c r="AP17" s="605" t="s">
        <v>254</v>
      </c>
      <c r="AQ17" s="606"/>
      <c r="AR17" s="606"/>
      <c r="AS17" s="606"/>
      <c r="AT17" s="606"/>
      <c r="AU17" s="606"/>
      <c r="AV17" s="606"/>
      <c r="AW17" s="606"/>
      <c r="AX17" s="606"/>
      <c r="AY17" s="606"/>
      <c r="AZ17" s="606"/>
      <c r="BA17" s="606"/>
      <c r="BB17" s="606"/>
      <c r="BC17" s="606"/>
      <c r="BD17" s="606"/>
      <c r="BE17" s="606"/>
      <c r="BF17" s="607"/>
      <c r="BG17" s="608" t="s">
        <v>122</v>
      </c>
      <c r="BH17" s="609"/>
      <c r="BI17" s="609"/>
      <c r="BJ17" s="609"/>
      <c r="BK17" s="609"/>
      <c r="BL17" s="609"/>
      <c r="BM17" s="609"/>
      <c r="BN17" s="610"/>
      <c r="BO17" s="646" t="s">
        <v>122</v>
      </c>
      <c r="BP17" s="646"/>
      <c r="BQ17" s="646"/>
      <c r="BR17" s="646"/>
      <c r="BS17" s="647" t="s">
        <v>122</v>
      </c>
      <c r="BT17" s="647"/>
      <c r="BU17" s="647"/>
      <c r="BV17" s="647"/>
      <c r="BW17" s="647"/>
      <c r="BX17" s="647"/>
      <c r="BY17" s="647"/>
      <c r="BZ17" s="647"/>
      <c r="CA17" s="647"/>
      <c r="CB17" s="687"/>
      <c r="CD17" s="605" t="s">
        <v>255</v>
      </c>
      <c r="CE17" s="606"/>
      <c r="CF17" s="606"/>
      <c r="CG17" s="606"/>
      <c r="CH17" s="606"/>
      <c r="CI17" s="606"/>
      <c r="CJ17" s="606"/>
      <c r="CK17" s="606"/>
      <c r="CL17" s="606"/>
      <c r="CM17" s="606"/>
      <c r="CN17" s="606"/>
      <c r="CO17" s="606"/>
      <c r="CP17" s="606"/>
      <c r="CQ17" s="607"/>
      <c r="CR17" s="608">
        <v>1605168</v>
      </c>
      <c r="CS17" s="609"/>
      <c r="CT17" s="609"/>
      <c r="CU17" s="609"/>
      <c r="CV17" s="609"/>
      <c r="CW17" s="609"/>
      <c r="CX17" s="609"/>
      <c r="CY17" s="610"/>
      <c r="CZ17" s="646">
        <v>9.3000000000000007</v>
      </c>
      <c r="DA17" s="646"/>
      <c r="DB17" s="646"/>
      <c r="DC17" s="646"/>
      <c r="DD17" s="614" t="s">
        <v>122</v>
      </c>
      <c r="DE17" s="609"/>
      <c r="DF17" s="609"/>
      <c r="DG17" s="609"/>
      <c r="DH17" s="609"/>
      <c r="DI17" s="609"/>
      <c r="DJ17" s="609"/>
      <c r="DK17" s="609"/>
      <c r="DL17" s="609"/>
      <c r="DM17" s="609"/>
      <c r="DN17" s="609"/>
      <c r="DO17" s="609"/>
      <c r="DP17" s="610"/>
      <c r="DQ17" s="614">
        <v>1579858</v>
      </c>
      <c r="DR17" s="609"/>
      <c r="DS17" s="609"/>
      <c r="DT17" s="609"/>
      <c r="DU17" s="609"/>
      <c r="DV17" s="609"/>
      <c r="DW17" s="609"/>
      <c r="DX17" s="609"/>
      <c r="DY17" s="609"/>
      <c r="DZ17" s="609"/>
      <c r="EA17" s="609"/>
      <c r="EB17" s="609"/>
      <c r="EC17" s="645"/>
    </row>
    <row r="18" spans="2:133" ht="11.25" customHeight="1" x14ac:dyDescent="0.15">
      <c r="B18" s="605" t="s">
        <v>256</v>
      </c>
      <c r="C18" s="606"/>
      <c r="D18" s="606"/>
      <c r="E18" s="606"/>
      <c r="F18" s="606"/>
      <c r="G18" s="606"/>
      <c r="H18" s="606"/>
      <c r="I18" s="606"/>
      <c r="J18" s="606"/>
      <c r="K18" s="606"/>
      <c r="L18" s="606"/>
      <c r="M18" s="606"/>
      <c r="N18" s="606"/>
      <c r="O18" s="606"/>
      <c r="P18" s="606"/>
      <c r="Q18" s="607"/>
      <c r="R18" s="608">
        <v>22745</v>
      </c>
      <c r="S18" s="609"/>
      <c r="T18" s="609"/>
      <c r="U18" s="609"/>
      <c r="V18" s="609"/>
      <c r="W18" s="609"/>
      <c r="X18" s="609"/>
      <c r="Y18" s="610"/>
      <c r="Z18" s="646">
        <v>0.1</v>
      </c>
      <c r="AA18" s="646"/>
      <c r="AB18" s="646"/>
      <c r="AC18" s="646"/>
      <c r="AD18" s="647">
        <v>22745</v>
      </c>
      <c r="AE18" s="647"/>
      <c r="AF18" s="647"/>
      <c r="AG18" s="647"/>
      <c r="AH18" s="647"/>
      <c r="AI18" s="647"/>
      <c r="AJ18" s="647"/>
      <c r="AK18" s="647"/>
      <c r="AL18" s="611">
        <v>0.3</v>
      </c>
      <c r="AM18" s="612"/>
      <c r="AN18" s="612"/>
      <c r="AO18" s="648"/>
      <c r="AP18" s="605" t="s">
        <v>257</v>
      </c>
      <c r="AQ18" s="606"/>
      <c r="AR18" s="606"/>
      <c r="AS18" s="606"/>
      <c r="AT18" s="606"/>
      <c r="AU18" s="606"/>
      <c r="AV18" s="606"/>
      <c r="AW18" s="606"/>
      <c r="AX18" s="606"/>
      <c r="AY18" s="606"/>
      <c r="AZ18" s="606"/>
      <c r="BA18" s="606"/>
      <c r="BB18" s="606"/>
      <c r="BC18" s="606"/>
      <c r="BD18" s="606"/>
      <c r="BE18" s="606"/>
      <c r="BF18" s="607"/>
      <c r="BG18" s="608" t="s">
        <v>122</v>
      </c>
      <c r="BH18" s="609"/>
      <c r="BI18" s="609"/>
      <c r="BJ18" s="609"/>
      <c r="BK18" s="609"/>
      <c r="BL18" s="609"/>
      <c r="BM18" s="609"/>
      <c r="BN18" s="610"/>
      <c r="BO18" s="646" t="s">
        <v>122</v>
      </c>
      <c r="BP18" s="646"/>
      <c r="BQ18" s="646"/>
      <c r="BR18" s="646"/>
      <c r="BS18" s="647" t="s">
        <v>122</v>
      </c>
      <c r="BT18" s="647"/>
      <c r="BU18" s="647"/>
      <c r="BV18" s="647"/>
      <c r="BW18" s="647"/>
      <c r="BX18" s="647"/>
      <c r="BY18" s="647"/>
      <c r="BZ18" s="647"/>
      <c r="CA18" s="647"/>
      <c r="CB18" s="687"/>
      <c r="CD18" s="605" t="s">
        <v>258</v>
      </c>
      <c r="CE18" s="606"/>
      <c r="CF18" s="606"/>
      <c r="CG18" s="606"/>
      <c r="CH18" s="606"/>
      <c r="CI18" s="606"/>
      <c r="CJ18" s="606"/>
      <c r="CK18" s="606"/>
      <c r="CL18" s="606"/>
      <c r="CM18" s="606"/>
      <c r="CN18" s="606"/>
      <c r="CO18" s="606"/>
      <c r="CP18" s="606"/>
      <c r="CQ18" s="607"/>
      <c r="CR18" s="608" t="s">
        <v>122</v>
      </c>
      <c r="CS18" s="609"/>
      <c r="CT18" s="609"/>
      <c r="CU18" s="609"/>
      <c r="CV18" s="609"/>
      <c r="CW18" s="609"/>
      <c r="CX18" s="609"/>
      <c r="CY18" s="610"/>
      <c r="CZ18" s="646" t="s">
        <v>122</v>
      </c>
      <c r="DA18" s="646"/>
      <c r="DB18" s="646"/>
      <c r="DC18" s="646"/>
      <c r="DD18" s="614" t="s">
        <v>122</v>
      </c>
      <c r="DE18" s="609"/>
      <c r="DF18" s="609"/>
      <c r="DG18" s="609"/>
      <c r="DH18" s="609"/>
      <c r="DI18" s="609"/>
      <c r="DJ18" s="609"/>
      <c r="DK18" s="609"/>
      <c r="DL18" s="609"/>
      <c r="DM18" s="609"/>
      <c r="DN18" s="609"/>
      <c r="DO18" s="609"/>
      <c r="DP18" s="610"/>
      <c r="DQ18" s="614" t="s">
        <v>122</v>
      </c>
      <c r="DR18" s="609"/>
      <c r="DS18" s="609"/>
      <c r="DT18" s="609"/>
      <c r="DU18" s="609"/>
      <c r="DV18" s="609"/>
      <c r="DW18" s="609"/>
      <c r="DX18" s="609"/>
      <c r="DY18" s="609"/>
      <c r="DZ18" s="609"/>
      <c r="EA18" s="609"/>
      <c r="EB18" s="609"/>
      <c r="EC18" s="645"/>
    </row>
    <row r="19" spans="2:133" ht="11.25" customHeight="1" x14ac:dyDescent="0.15">
      <c r="B19" s="605" t="s">
        <v>259</v>
      </c>
      <c r="C19" s="606"/>
      <c r="D19" s="606"/>
      <c r="E19" s="606"/>
      <c r="F19" s="606"/>
      <c r="G19" s="606"/>
      <c r="H19" s="606"/>
      <c r="I19" s="606"/>
      <c r="J19" s="606"/>
      <c r="K19" s="606"/>
      <c r="L19" s="606"/>
      <c r="M19" s="606"/>
      <c r="N19" s="606"/>
      <c r="O19" s="606"/>
      <c r="P19" s="606"/>
      <c r="Q19" s="607"/>
      <c r="R19" s="608">
        <v>18519</v>
      </c>
      <c r="S19" s="609"/>
      <c r="T19" s="609"/>
      <c r="U19" s="609"/>
      <c r="V19" s="609"/>
      <c r="W19" s="609"/>
      <c r="X19" s="609"/>
      <c r="Y19" s="610"/>
      <c r="Z19" s="646">
        <v>0.1</v>
      </c>
      <c r="AA19" s="646"/>
      <c r="AB19" s="646"/>
      <c r="AC19" s="646"/>
      <c r="AD19" s="647">
        <v>18519</v>
      </c>
      <c r="AE19" s="647"/>
      <c r="AF19" s="647"/>
      <c r="AG19" s="647"/>
      <c r="AH19" s="647"/>
      <c r="AI19" s="647"/>
      <c r="AJ19" s="647"/>
      <c r="AK19" s="647"/>
      <c r="AL19" s="611">
        <v>0.2</v>
      </c>
      <c r="AM19" s="612"/>
      <c r="AN19" s="612"/>
      <c r="AO19" s="648"/>
      <c r="AP19" s="605" t="s">
        <v>260</v>
      </c>
      <c r="AQ19" s="606"/>
      <c r="AR19" s="606"/>
      <c r="AS19" s="606"/>
      <c r="AT19" s="606"/>
      <c r="AU19" s="606"/>
      <c r="AV19" s="606"/>
      <c r="AW19" s="606"/>
      <c r="AX19" s="606"/>
      <c r="AY19" s="606"/>
      <c r="AZ19" s="606"/>
      <c r="BA19" s="606"/>
      <c r="BB19" s="606"/>
      <c r="BC19" s="606"/>
      <c r="BD19" s="606"/>
      <c r="BE19" s="606"/>
      <c r="BF19" s="607"/>
      <c r="BG19" s="608">
        <v>1379</v>
      </c>
      <c r="BH19" s="609"/>
      <c r="BI19" s="609"/>
      <c r="BJ19" s="609"/>
      <c r="BK19" s="609"/>
      <c r="BL19" s="609"/>
      <c r="BM19" s="609"/>
      <c r="BN19" s="610"/>
      <c r="BO19" s="646">
        <v>0.1</v>
      </c>
      <c r="BP19" s="646"/>
      <c r="BQ19" s="646"/>
      <c r="BR19" s="646"/>
      <c r="BS19" s="647" t="s">
        <v>122</v>
      </c>
      <c r="BT19" s="647"/>
      <c r="BU19" s="647"/>
      <c r="BV19" s="647"/>
      <c r="BW19" s="647"/>
      <c r="BX19" s="647"/>
      <c r="BY19" s="647"/>
      <c r="BZ19" s="647"/>
      <c r="CA19" s="647"/>
      <c r="CB19" s="687"/>
      <c r="CD19" s="605" t="s">
        <v>261</v>
      </c>
      <c r="CE19" s="606"/>
      <c r="CF19" s="606"/>
      <c r="CG19" s="606"/>
      <c r="CH19" s="606"/>
      <c r="CI19" s="606"/>
      <c r="CJ19" s="606"/>
      <c r="CK19" s="606"/>
      <c r="CL19" s="606"/>
      <c r="CM19" s="606"/>
      <c r="CN19" s="606"/>
      <c r="CO19" s="606"/>
      <c r="CP19" s="606"/>
      <c r="CQ19" s="607"/>
      <c r="CR19" s="608" t="s">
        <v>122</v>
      </c>
      <c r="CS19" s="609"/>
      <c r="CT19" s="609"/>
      <c r="CU19" s="609"/>
      <c r="CV19" s="609"/>
      <c r="CW19" s="609"/>
      <c r="CX19" s="609"/>
      <c r="CY19" s="610"/>
      <c r="CZ19" s="646" t="s">
        <v>122</v>
      </c>
      <c r="DA19" s="646"/>
      <c r="DB19" s="646"/>
      <c r="DC19" s="646"/>
      <c r="DD19" s="614" t="s">
        <v>122</v>
      </c>
      <c r="DE19" s="609"/>
      <c r="DF19" s="609"/>
      <c r="DG19" s="609"/>
      <c r="DH19" s="609"/>
      <c r="DI19" s="609"/>
      <c r="DJ19" s="609"/>
      <c r="DK19" s="609"/>
      <c r="DL19" s="609"/>
      <c r="DM19" s="609"/>
      <c r="DN19" s="609"/>
      <c r="DO19" s="609"/>
      <c r="DP19" s="610"/>
      <c r="DQ19" s="614" t="s">
        <v>122</v>
      </c>
      <c r="DR19" s="609"/>
      <c r="DS19" s="609"/>
      <c r="DT19" s="609"/>
      <c r="DU19" s="609"/>
      <c r="DV19" s="609"/>
      <c r="DW19" s="609"/>
      <c r="DX19" s="609"/>
      <c r="DY19" s="609"/>
      <c r="DZ19" s="609"/>
      <c r="EA19" s="609"/>
      <c r="EB19" s="609"/>
      <c r="EC19" s="645"/>
    </row>
    <row r="20" spans="2:133" ht="11.25" customHeight="1" x14ac:dyDescent="0.15">
      <c r="B20" s="675" t="s">
        <v>262</v>
      </c>
      <c r="C20" s="676"/>
      <c r="D20" s="676"/>
      <c r="E20" s="676"/>
      <c r="F20" s="676"/>
      <c r="G20" s="676"/>
      <c r="H20" s="676"/>
      <c r="I20" s="676"/>
      <c r="J20" s="676"/>
      <c r="K20" s="676"/>
      <c r="L20" s="676"/>
      <c r="M20" s="676"/>
      <c r="N20" s="676"/>
      <c r="O20" s="676"/>
      <c r="P20" s="676"/>
      <c r="Q20" s="677"/>
      <c r="R20" s="608">
        <v>4226</v>
      </c>
      <c r="S20" s="609"/>
      <c r="T20" s="609"/>
      <c r="U20" s="609"/>
      <c r="V20" s="609"/>
      <c r="W20" s="609"/>
      <c r="X20" s="609"/>
      <c r="Y20" s="610"/>
      <c r="Z20" s="646">
        <v>0</v>
      </c>
      <c r="AA20" s="646"/>
      <c r="AB20" s="646"/>
      <c r="AC20" s="646"/>
      <c r="AD20" s="647">
        <v>4226</v>
      </c>
      <c r="AE20" s="647"/>
      <c r="AF20" s="647"/>
      <c r="AG20" s="647"/>
      <c r="AH20" s="647"/>
      <c r="AI20" s="647"/>
      <c r="AJ20" s="647"/>
      <c r="AK20" s="647"/>
      <c r="AL20" s="611">
        <v>0</v>
      </c>
      <c r="AM20" s="612"/>
      <c r="AN20" s="612"/>
      <c r="AO20" s="648"/>
      <c r="AP20" s="605" t="s">
        <v>263</v>
      </c>
      <c r="AQ20" s="606"/>
      <c r="AR20" s="606"/>
      <c r="AS20" s="606"/>
      <c r="AT20" s="606"/>
      <c r="AU20" s="606"/>
      <c r="AV20" s="606"/>
      <c r="AW20" s="606"/>
      <c r="AX20" s="606"/>
      <c r="AY20" s="606"/>
      <c r="AZ20" s="606"/>
      <c r="BA20" s="606"/>
      <c r="BB20" s="606"/>
      <c r="BC20" s="606"/>
      <c r="BD20" s="606"/>
      <c r="BE20" s="606"/>
      <c r="BF20" s="607"/>
      <c r="BG20" s="608">
        <v>1379</v>
      </c>
      <c r="BH20" s="609"/>
      <c r="BI20" s="609"/>
      <c r="BJ20" s="609"/>
      <c r="BK20" s="609"/>
      <c r="BL20" s="609"/>
      <c r="BM20" s="609"/>
      <c r="BN20" s="610"/>
      <c r="BO20" s="646">
        <v>0.1</v>
      </c>
      <c r="BP20" s="646"/>
      <c r="BQ20" s="646"/>
      <c r="BR20" s="646"/>
      <c r="BS20" s="647" t="s">
        <v>122</v>
      </c>
      <c r="BT20" s="647"/>
      <c r="BU20" s="647"/>
      <c r="BV20" s="647"/>
      <c r="BW20" s="647"/>
      <c r="BX20" s="647"/>
      <c r="BY20" s="647"/>
      <c r="BZ20" s="647"/>
      <c r="CA20" s="647"/>
      <c r="CB20" s="687"/>
      <c r="CD20" s="605" t="s">
        <v>264</v>
      </c>
      <c r="CE20" s="606"/>
      <c r="CF20" s="606"/>
      <c r="CG20" s="606"/>
      <c r="CH20" s="606"/>
      <c r="CI20" s="606"/>
      <c r="CJ20" s="606"/>
      <c r="CK20" s="606"/>
      <c r="CL20" s="606"/>
      <c r="CM20" s="606"/>
      <c r="CN20" s="606"/>
      <c r="CO20" s="606"/>
      <c r="CP20" s="606"/>
      <c r="CQ20" s="607"/>
      <c r="CR20" s="608">
        <v>17305835</v>
      </c>
      <c r="CS20" s="609"/>
      <c r="CT20" s="609"/>
      <c r="CU20" s="609"/>
      <c r="CV20" s="609"/>
      <c r="CW20" s="609"/>
      <c r="CX20" s="609"/>
      <c r="CY20" s="610"/>
      <c r="CZ20" s="646">
        <v>100</v>
      </c>
      <c r="DA20" s="646"/>
      <c r="DB20" s="646"/>
      <c r="DC20" s="646"/>
      <c r="DD20" s="614">
        <v>2202277</v>
      </c>
      <c r="DE20" s="609"/>
      <c r="DF20" s="609"/>
      <c r="DG20" s="609"/>
      <c r="DH20" s="609"/>
      <c r="DI20" s="609"/>
      <c r="DJ20" s="609"/>
      <c r="DK20" s="609"/>
      <c r="DL20" s="609"/>
      <c r="DM20" s="609"/>
      <c r="DN20" s="609"/>
      <c r="DO20" s="609"/>
      <c r="DP20" s="610"/>
      <c r="DQ20" s="614">
        <v>10190893</v>
      </c>
      <c r="DR20" s="609"/>
      <c r="DS20" s="609"/>
      <c r="DT20" s="609"/>
      <c r="DU20" s="609"/>
      <c r="DV20" s="609"/>
      <c r="DW20" s="609"/>
      <c r="DX20" s="609"/>
      <c r="DY20" s="609"/>
      <c r="DZ20" s="609"/>
      <c r="EA20" s="609"/>
      <c r="EB20" s="609"/>
      <c r="EC20" s="645"/>
    </row>
    <row r="21" spans="2:133" ht="11.25" customHeight="1" x14ac:dyDescent="0.15">
      <c r="B21" s="605" t="s">
        <v>265</v>
      </c>
      <c r="C21" s="606"/>
      <c r="D21" s="606"/>
      <c r="E21" s="606"/>
      <c r="F21" s="606"/>
      <c r="G21" s="606"/>
      <c r="H21" s="606"/>
      <c r="I21" s="606"/>
      <c r="J21" s="606"/>
      <c r="K21" s="606"/>
      <c r="L21" s="606"/>
      <c r="M21" s="606"/>
      <c r="N21" s="606"/>
      <c r="O21" s="606"/>
      <c r="P21" s="606"/>
      <c r="Q21" s="607"/>
      <c r="R21" s="608">
        <v>6111197</v>
      </c>
      <c r="S21" s="609"/>
      <c r="T21" s="609"/>
      <c r="U21" s="609"/>
      <c r="V21" s="609"/>
      <c r="W21" s="609"/>
      <c r="X21" s="609"/>
      <c r="Y21" s="610"/>
      <c r="Z21" s="646">
        <v>34.4</v>
      </c>
      <c r="AA21" s="646"/>
      <c r="AB21" s="646"/>
      <c r="AC21" s="646"/>
      <c r="AD21" s="647">
        <v>5420148</v>
      </c>
      <c r="AE21" s="647"/>
      <c r="AF21" s="647"/>
      <c r="AG21" s="647"/>
      <c r="AH21" s="647"/>
      <c r="AI21" s="647"/>
      <c r="AJ21" s="647"/>
      <c r="AK21" s="647"/>
      <c r="AL21" s="611">
        <v>62.4</v>
      </c>
      <c r="AM21" s="612"/>
      <c r="AN21" s="612"/>
      <c r="AO21" s="648"/>
      <c r="AP21" s="605" t="s">
        <v>266</v>
      </c>
      <c r="AQ21" s="685"/>
      <c r="AR21" s="685"/>
      <c r="AS21" s="685"/>
      <c r="AT21" s="685"/>
      <c r="AU21" s="685"/>
      <c r="AV21" s="685"/>
      <c r="AW21" s="685"/>
      <c r="AX21" s="685"/>
      <c r="AY21" s="685"/>
      <c r="AZ21" s="685"/>
      <c r="BA21" s="685"/>
      <c r="BB21" s="685"/>
      <c r="BC21" s="685"/>
      <c r="BD21" s="685"/>
      <c r="BE21" s="685"/>
      <c r="BF21" s="686"/>
      <c r="BG21" s="608">
        <v>1379</v>
      </c>
      <c r="BH21" s="609"/>
      <c r="BI21" s="609"/>
      <c r="BJ21" s="609"/>
      <c r="BK21" s="609"/>
      <c r="BL21" s="609"/>
      <c r="BM21" s="609"/>
      <c r="BN21" s="610"/>
      <c r="BO21" s="646">
        <v>0.1</v>
      </c>
      <c r="BP21" s="646"/>
      <c r="BQ21" s="646"/>
      <c r="BR21" s="646"/>
      <c r="BS21" s="647" t="s">
        <v>122</v>
      </c>
      <c r="BT21" s="647"/>
      <c r="BU21" s="647"/>
      <c r="BV21" s="647"/>
      <c r="BW21" s="647"/>
      <c r="BX21" s="647"/>
      <c r="BY21" s="647"/>
      <c r="BZ21" s="647"/>
      <c r="CA21" s="647"/>
      <c r="CB21" s="687"/>
      <c r="CD21" s="589"/>
      <c r="CE21" s="590"/>
      <c r="CF21" s="590"/>
      <c r="CG21" s="590"/>
      <c r="CH21" s="590"/>
      <c r="CI21" s="590"/>
      <c r="CJ21" s="590"/>
      <c r="CK21" s="590"/>
      <c r="CL21" s="590"/>
      <c r="CM21" s="590"/>
      <c r="CN21" s="590"/>
      <c r="CO21" s="590"/>
      <c r="CP21" s="590"/>
      <c r="CQ21" s="591"/>
      <c r="CR21" s="693"/>
      <c r="CS21" s="694"/>
      <c r="CT21" s="694"/>
      <c r="CU21" s="694"/>
      <c r="CV21" s="694"/>
      <c r="CW21" s="694"/>
      <c r="CX21" s="694"/>
      <c r="CY21" s="695"/>
      <c r="CZ21" s="696"/>
      <c r="DA21" s="696"/>
      <c r="DB21" s="696"/>
      <c r="DC21" s="696"/>
      <c r="DD21" s="697"/>
      <c r="DE21" s="694"/>
      <c r="DF21" s="694"/>
      <c r="DG21" s="694"/>
      <c r="DH21" s="694"/>
      <c r="DI21" s="694"/>
      <c r="DJ21" s="694"/>
      <c r="DK21" s="694"/>
      <c r="DL21" s="694"/>
      <c r="DM21" s="694"/>
      <c r="DN21" s="694"/>
      <c r="DO21" s="694"/>
      <c r="DP21" s="695"/>
      <c r="DQ21" s="697"/>
      <c r="DR21" s="694"/>
      <c r="DS21" s="694"/>
      <c r="DT21" s="694"/>
      <c r="DU21" s="694"/>
      <c r="DV21" s="694"/>
      <c r="DW21" s="694"/>
      <c r="DX21" s="694"/>
      <c r="DY21" s="694"/>
      <c r="DZ21" s="694"/>
      <c r="EA21" s="694"/>
      <c r="EB21" s="694"/>
      <c r="EC21" s="701"/>
    </row>
    <row r="22" spans="2:133" ht="11.25" customHeight="1" x14ac:dyDescent="0.15">
      <c r="B22" s="605" t="s">
        <v>267</v>
      </c>
      <c r="C22" s="606"/>
      <c r="D22" s="606"/>
      <c r="E22" s="606"/>
      <c r="F22" s="606"/>
      <c r="G22" s="606"/>
      <c r="H22" s="606"/>
      <c r="I22" s="606"/>
      <c r="J22" s="606"/>
      <c r="K22" s="606"/>
      <c r="L22" s="606"/>
      <c r="M22" s="606"/>
      <c r="N22" s="606"/>
      <c r="O22" s="606"/>
      <c r="P22" s="606"/>
      <c r="Q22" s="607"/>
      <c r="R22" s="608">
        <v>5420148</v>
      </c>
      <c r="S22" s="609"/>
      <c r="T22" s="609"/>
      <c r="U22" s="609"/>
      <c r="V22" s="609"/>
      <c r="W22" s="609"/>
      <c r="X22" s="609"/>
      <c r="Y22" s="610"/>
      <c r="Z22" s="646">
        <v>30.5</v>
      </c>
      <c r="AA22" s="646"/>
      <c r="AB22" s="646"/>
      <c r="AC22" s="646"/>
      <c r="AD22" s="647">
        <v>5420148</v>
      </c>
      <c r="AE22" s="647"/>
      <c r="AF22" s="647"/>
      <c r="AG22" s="647"/>
      <c r="AH22" s="647"/>
      <c r="AI22" s="647"/>
      <c r="AJ22" s="647"/>
      <c r="AK22" s="647"/>
      <c r="AL22" s="611">
        <v>62.4</v>
      </c>
      <c r="AM22" s="612"/>
      <c r="AN22" s="612"/>
      <c r="AO22" s="648"/>
      <c r="AP22" s="605" t="s">
        <v>268</v>
      </c>
      <c r="AQ22" s="685"/>
      <c r="AR22" s="685"/>
      <c r="AS22" s="685"/>
      <c r="AT22" s="685"/>
      <c r="AU22" s="685"/>
      <c r="AV22" s="685"/>
      <c r="AW22" s="685"/>
      <c r="AX22" s="685"/>
      <c r="AY22" s="685"/>
      <c r="AZ22" s="685"/>
      <c r="BA22" s="685"/>
      <c r="BB22" s="685"/>
      <c r="BC22" s="685"/>
      <c r="BD22" s="685"/>
      <c r="BE22" s="685"/>
      <c r="BF22" s="686"/>
      <c r="BG22" s="608" t="s">
        <v>122</v>
      </c>
      <c r="BH22" s="609"/>
      <c r="BI22" s="609"/>
      <c r="BJ22" s="609"/>
      <c r="BK22" s="609"/>
      <c r="BL22" s="609"/>
      <c r="BM22" s="609"/>
      <c r="BN22" s="610"/>
      <c r="BO22" s="646" t="s">
        <v>122</v>
      </c>
      <c r="BP22" s="646"/>
      <c r="BQ22" s="646"/>
      <c r="BR22" s="646"/>
      <c r="BS22" s="647" t="s">
        <v>122</v>
      </c>
      <c r="BT22" s="647"/>
      <c r="BU22" s="647"/>
      <c r="BV22" s="647"/>
      <c r="BW22" s="647"/>
      <c r="BX22" s="647"/>
      <c r="BY22" s="647"/>
      <c r="BZ22" s="647"/>
      <c r="CA22" s="647"/>
      <c r="CB22" s="687"/>
      <c r="CD22" s="660" t="s">
        <v>269</v>
      </c>
      <c r="CE22" s="661"/>
      <c r="CF22" s="661"/>
      <c r="CG22" s="661"/>
      <c r="CH22" s="661"/>
      <c r="CI22" s="661"/>
      <c r="CJ22" s="661"/>
      <c r="CK22" s="661"/>
      <c r="CL22" s="661"/>
      <c r="CM22" s="661"/>
      <c r="CN22" s="661"/>
      <c r="CO22" s="661"/>
      <c r="CP22" s="661"/>
      <c r="CQ22" s="661"/>
      <c r="CR22" s="661"/>
      <c r="CS22" s="661"/>
      <c r="CT22" s="661"/>
      <c r="CU22" s="661"/>
      <c r="CV22" s="661"/>
      <c r="CW22" s="661"/>
      <c r="CX22" s="661"/>
      <c r="CY22" s="661"/>
      <c r="CZ22" s="661"/>
      <c r="DA22" s="661"/>
      <c r="DB22" s="661"/>
      <c r="DC22" s="661"/>
      <c r="DD22" s="661"/>
      <c r="DE22" s="661"/>
      <c r="DF22" s="661"/>
      <c r="DG22" s="661"/>
      <c r="DH22" s="661"/>
      <c r="DI22" s="661"/>
      <c r="DJ22" s="661"/>
      <c r="DK22" s="661"/>
      <c r="DL22" s="661"/>
      <c r="DM22" s="661"/>
      <c r="DN22" s="661"/>
      <c r="DO22" s="661"/>
      <c r="DP22" s="661"/>
      <c r="DQ22" s="661"/>
      <c r="DR22" s="661"/>
      <c r="DS22" s="661"/>
      <c r="DT22" s="661"/>
      <c r="DU22" s="661"/>
      <c r="DV22" s="661"/>
      <c r="DW22" s="661"/>
      <c r="DX22" s="661"/>
      <c r="DY22" s="661"/>
      <c r="DZ22" s="661"/>
      <c r="EA22" s="661"/>
      <c r="EB22" s="661"/>
      <c r="EC22" s="662"/>
    </row>
    <row r="23" spans="2:133" ht="11.25" customHeight="1" x14ac:dyDescent="0.15">
      <c r="B23" s="605" t="s">
        <v>270</v>
      </c>
      <c r="C23" s="606"/>
      <c r="D23" s="606"/>
      <c r="E23" s="606"/>
      <c r="F23" s="606"/>
      <c r="G23" s="606"/>
      <c r="H23" s="606"/>
      <c r="I23" s="606"/>
      <c r="J23" s="606"/>
      <c r="K23" s="606"/>
      <c r="L23" s="606"/>
      <c r="M23" s="606"/>
      <c r="N23" s="606"/>
      <c r="O23" s="606"/>
      <c r="P23" s="606"/>
      <c r="Q23" s="607"/>
      <c r="R23" s="608">
        <v>691049</v>
      </c>
      <c r="S23" s="609"/>
      <c r="T23" s="609"/>
      <c r="U23" s="609"/>
      <c r="V23" s="609"/>
      <c r="W23" s="609"/>
      <c r="X23" s="609"/>
      <c r="Y23" s="610"/>
      <c r="Z23" s="646">
        <v>3.9</v>
      </c>
      <c r="AA23" s="646"/>
      <c r="AB23" s="646"/>
      <c r="AC23" s="646"/>
      <c r="AD23" s="647" t="s">
        <v>122</v>
      </c>
      <c r="AE23" s="647"/>
      <c r="AF23" s="647"/>
      <c r="AG23" s="647"/>
      <c r="AH23" s="647"/>
      <c r="AI23" s="647"/>
      <c r="AJ23" s="647"/>
      <c r="AK23" s="647"/>
      <c r="AL23" s="611" t="s">
        <v>122</v>
      </c>
      <c r="AM23" s="612"/>
      <c r="AN23" s="612"/>
      <c r="AO23" s="648"/>
      <c r="AP23" s="605" t="s">
        <v>271</v>
      </c>
      <c r="AQ23" s="685"/>
      <c r="AR23" s="685"/>
      <c r="AS23" s="685"/>
      <c r="AT23" s="685"/>
      <c r="AU23" s="685"/>
      <c r="AV23" s="685"/>
      <c r="AW23" s="685"/>
      <c r="AX23" s="685"/>
      <c r="AY23" s="685"/>
      <c r="AZ23" s="685"/>
      <c r="BA23" s="685"/>
      <c r="BB23" s="685"/>
      <c r="BC23" s="685"/>
      <c r="BD23" s="685"/>
      <c r="BE23" s="685"/>
      <c r="BF23" s="686"/>
      <c r="BG23" s="608" t="s">
        <v>122</v>
      </c>
      <c r="BH23" s="609"/>
      <c r="BI23" s="609"/>
      <c r="BJ23" s="609"/>
      <c r="BK23" s="609"/>
      <c r="BL23" s="609"/>
      <c r="BM23" s="609"/>
      <c r="BN23" s="610"/>
      <c r="BO23" s="646" t="s">
        <v>122</v>
      </c>
      <c r="BP23" s="646"/>
      <c r="BQ23" s="646"/>
      <c r="BR23" s="646"/>
      <c r="BS23" s="647" t="s">
        <v>122</v>
      </c>
      <c r="BT23" s="647"/>
      <c r="BU23" s="647"/>
      <c r="BV23" s="647"/>
      <c r="BW23" s="647"/>
      <c r="BX23" s="647"/>
      <c r="BY23" s="647"/>
      <c r="BZ23" s="647"/>
      <c r="CA23" s="647"/>
      <c r="CB23" s="687"/>
      <c r="CD23" s="660" t="s">
        <v>211</v>
      </c>
      <c r="CE23" s="661"/>
      <c r="CF23" s="661"/>
      <c r="CG23" s="661"/>
      <c r="CH23" s="661"/>
      <c r="CI23" s="661"/>
      <c r="CJ23" s="661"/>
      <c r="CK23" s="661"/>
      <c r="CL23" s="661"/>
      <c r="CM23" s="661"/>
      <c r="CN23" s="661"/>
      <c r="CO23" s="661"/>
      <c r="CP23" s="661"/>
      <c r="CQ23" s="662"/>
      <c r="CR23" s="660" t="s">
        <v>272</v>
      </c>
      <c r="CS23" s="661"/>
      <c r="CT23" s="661"/>
      <c r="CU23" s="661"/>
      <c r="CV23" s="661"/>
      <c r="CW23" s="661"/>
      <c r="CX23" s="661"/>
      <c r="CY23" s="662"/>
      <c r="CZ23" s="660" t="s">
        <v>273</v>
      </c>
      <c r="DA23" s="661"/>
      <c r="DB23" s="661"/>
      <c r="DC23" s="662"/>
      <c r="DD23" s="660" t="s">
        <v>274</v>
      </c>
      <c r="DE23" s="661"/>
      <c r="DF23" s="661"/>
      <c r="DG23" s="661"/>
      <c r="DH23" s="661"/>
      <c r="DI23" s="661"/>
      <c r="DJ23" s="661"/>
      <c r="DK23" s="662"/>
      <c r="DL23" s="698" t="s">
        <v>275</v>
      </c>
      <c r="DM23" s="699"/>
      <c r="DN23" s="699"/>
      <c r="DO23" s="699"/>
      <c r="DP23" s="699"/>
      <c r="DQ23" s="699"/>
      <c r="DR23" s="699"/>
      <c r="DS23" s="699"/>
      <c r="DT23" s="699"/>
      <c r="DU23" s="699"/>
      <c r="DV23" s="700"/>
      <c r="DW23" s="660" t="s">
        <v>276</v>
      </c>
      <c r="DX23" s="661"/>
      <c r="DY23" s="661"/>
      <c r="DZ23" s="661"/>
      <c r="EA23" s="661"/>
      <c r="EB23" s="661"/>
      <c r="EC23" s="662"/>
    </row>
    <row r="24" spans="2:133" ht="11.25" customHeight="1" x14ac:dyDescent="0.15">
      <c r="B24" s="605" t="s">
        <v>277</v>
      </c>
      <c r="C24" s="606"/>
      <c r="D24" s="606"/>
      <c r="E24" s="606"/>
      <c r="F24" s="606"/>
      <c r="G24" s="606"/>
      <c r="H24" s="606"/>
      <c r="I24" s="606"/>
      <c r="J24" s="606"/>
      <c r="K24" s="606"/>
      <c r="L24" s="606"/>
      <c r="M24" s="606"/>
      <c r="N24" s="606"/>
      <c r="O24" s="606"/>
      <c r="P24" s="606"/>
      <c r="Q24" s="607"/>
      <c r="R24" s="608" t="s">
        <v>122</v>
      </c>
      <c r="S24" s="609"/>
      <c r="T24" s="609"/>
      <c r="U24" s="609"/>
      <c r="V24" s="609"/>
      <c r="W24" s="609"/>
      <c r="X24" s="609"/>
      <c r="Y24" s="610"/>
      <c r="Z24" s="646" t="s">
        <v>122</v>
      </c>
      <c r="AA24" s="646"/>
      <c r="AB24" s="646"/>
      <c r="AC24" s="646"/>
      <c r="AD24" s="647" t="s">
        <v>122</v>
      </c>
      <c r="AE24" s="647"/>
      <c r="AF24" s="647"/>
      <c r="AG24" s="647"/>
      <c r="AH24" s="647"/>
      <c r="AI24" s="647"/>
      <c r="AJ24" s="647"/>
      <c r="AK24" s="647"/>
      <c r="AL24" s="611" t="s">
        <v>122</v>
      </c>
      <c r="AM24" s="612"/>
      <c r="AN24" s="612"/>
      <c r="AO24" s="648"/>
      <c r="AP24" s="605" t="s">
        <v>278</v>
      </c>
      <c r="AQ24" s="685"/>
      <c r="AR24" s="685"/>
      <c r="AS24" s="685"/>
      <c r="AT24" s="685"/>
      <c r="AU24" s="685"/>
      <c r="AV24" s="685"/>
      <c r="AW24" s="685"/>
      <c r="AX24" s="685"/>
      <c r="AY24" s="685"/>
      <c r="AZ24" s="685"/>
      <c r="BA24" s="685"/>
      <c r="BB24" s="685"/>
      <c r="BC24" s="685"/>
      <c r="BD24" s="685"/>
      <c r="BE24" s="685"/>
      <c r="BF24" s="686"/>
      <c r="BG24" s="608" t="s">
        <v>122</v>
      </c>
      <c r="BH24" s="609"/>
      <c r="BI24" s="609"/>
      <c r="BJ24" s="609"/>
      <c r="BK24" s="609"/>
      <c r="BL24" s="609"/>
      <c r="BM24" s="609"/>
      <c r="BN24" s="610"/>
      <c r="BO24" s="646" t="s">
        <v>122</v>
      </c>
      <c r="BP24" s="646"/>
      <c r="BQ24" s="646"/>
      <c r="BR24" s="646"/>
      <c r="BS24" s="647" t="s">
        <v>122</v>
      </c>
      <c r="BT24" s="647"/>
      <c r="BU24" s="647"/>
      <c r="BV24" s="647"/>
      <c r="BW24" s="647"/>
      <c r="BX24" s="647"/>
      <c r="BY24" s="647"/>
      <c r="BZ24" s="647"/>
      <c r="CA24" s="647"/>
      <c r="CB24" s="687"/>
      <c r="CD24" s="666" t="s">
        <v>279</v>
      </c>
      <c r="CE24" s="667"/>
      <c r="CF24" s="667"/>
      <c r="CG24" s="667"/>
      <c r="CH24" s="667"/>
      <c r="CI24" s="667"/>
      <c r="CJ24" s="667"/>
      <c r="CK24" s="667"/>
      <c r="CL24" s="667"/>
      <c r="CM24" s="667"/>
      <c r="CN24" s="667"/>
      <c r="CO24" s="667"/>
      <c r="CP24" s="667"/>
      <c r="CQ24" s="668"/>
      <c r="CR24" s="663">
        <v>7323822</v>
      </c>
      <c r="CS24" s="664"/>
      <c r="CT24" s="664"/>
      <c r="CU24" s="664"/>
      <c r="CV24" s="664"/>
      <c r="CW24" s="664"/>
      <c r="CX24" s="664"/>
      <c r="CY24" s="689"/>
      <c r="CZ24" s="690">
        <v>42.3</v>
      </c>
      <c r="DA24" s="672"/>
      <c r="DB24" s="672"/>
      <c r="DC24" s="692"/>
      <c r="DD24" s="688">
        <v>4995301</v>
      </c>
      <c r="DE24" s="664"/>
      <c r="DF24" s="664"/>
      <c r="DG24" s="664"/>
      <c r="DH24" s="664"/>
      <c r="DI24" s="664"/>
      <c r="DJ24" s="664"/>
      <c r="DK24" s="689"/>
      <c r="DL24" s="688">
        <v>4787442</v>
      </c>
      <c r="DM24" s="664"/>
      <c r="DN24" s="664"/>
      <c r="DO24" s="664"/>
      <c r="DP24" s="664"/>
      <c r="DQ24" s="664"/>
      <c r="DR24" s="664"/>
      <c r="DS24" s="664"/>
      <c r="DT24" s="664"/>
      <c r="DU24" s="664"/>
      <c r="DV24" s="689"/>
      <c r="DW24" s="690">
        <v>54.9</v>
      </c>
      <c r="DX24" s="672"/>
      <c r="DY24" s="672"/>
      <c r="DZ24" s="672"/>
      <c r="EA24" s="672"/>
      <c r="EB24" s="672"/>
      <c r="EC24" s="691"/>
    </row>
    <row r="25" spans="2:133" ht="11.25" customHeight="1" x14ac:dyDescent="0.15">
      <c r="B25" s="605" t="s">
        <v>280</v>
      </c>
      <c r="C25" s="606"/>
      <c r="D25" s="606"/>
      <c r="E25" s="606"/>
      <c r="F25" s="606"/>
      <c r="G25" s="606"/>
      <c r="H25" s="606"/>
      <c r="I25" s="606"/>
      <c r="J25" s="606"/>
      <c r="K25" s="606"/>
      <c r="L25" s="606"/>
      <c r="M25" s="606"/>
      <c r="N25" s="606"/>
      <c r="O25" s="606"/>
      <c r="P25" s="606"/>
      <c r="Q25" s="607"/>
      <c r="R25" s="608">
        <v>9366814</v>
      </c>
      <c r="S25" s="609"/>
      <c r="T25" s="609"/>
      <c r="U25" s="609"/>
      <c r="V25" s="609"/>
      <c r="W25" s="609"/>
      <c r="X25" s="609"/>
      <c r="Y25" s="610"/>
      <c r="Z25" s="646">
        <v>52.7</v>
      </c>
      <c r="AA25" s="646"/>
      <c r="AB25" s="646"/>
      <c r="AC25" s="646"/>
      <c r="AD25" s="647">
        <v>8675765</v>
      </c>
      <c r="AE25" s="647"/>
      <c r="AF25" s="647"/>
      <c r="AG25" s="647"/>
      <c r="AH25" s="647"/>
      <c r="AI25" s="647"/>
      <c r="AJ25" s="647"/>
      <c r="AK25" s="647"/>
      <c r="AL25" s="611">
        <v>99.9</v>
      </c>
      <c r="AM25" s="612"/>
      <c r="AN25" s="612"/>
      <c r="AO25" s="648"/>
      <c r="AP25" s="605" t="s">
        <v>281</v>
      </c>
      <c r="AQ25" s="685"/>
      <c r="AR25" s="685"/>
      <c r="AS25" s="685"/>
      <c r="AT25" s="685"/>
      <c r="AU25" s="685"/>
      <c r="AV25" s="685"/>
      <c r="AW25" s="685"/>
      <c r="AX25" s="685"/>
      <c r="AY25" s="685"/>
      <c r="AZ25" s="685"/>
      <c r="BA25" s="685"/>
      <c r="BB25" s="685"/>
      <c r="BC25" s="685"/>
      <c r="BD25" s="685"/>
      <c r="BE25" s="685"/>
      <c r="BF25" s="686"/>
      <c r="BG25" s="608" t="s">
        <v>122</v>
      </c>
      <c r="BH25" s="609"/>
      <c r="BI25" s="609"/>
      <c r="BJ25" s="609"/>
      <c r="BK25" s="609"/>
      <c r="BL25" s="609"/>
      <c r="BM25" s="609"/>
      <c r="BN25" s="610"/>
      <c r="BO25" s="646" t="s">
        <v>122</v>
      </c>
      <c r="BP25" s="646"/>
      <c r="BQ25" s="646"/>
      <c r="BR25" s="646"/>
      <c r="BS25" s="647" t="s">
        <v>122</v>
      </c>
      <c r="BT25" s="647"/>
      <c r="BU25" s="647"/>
      <c r="BV25" s="647"/>
      <c r="BW25" s="647"/>
      <c r="BX25" s="647"/>
      <c r="BY25" s="647"/>
      <c r="BZ25" s="647"/>
      <c r="CA25" s="647"/>
      <c r="CB25" s="687"/>
      <c r="CD25" s="605" t="s">
        <v>282</v>
      </c>
      <c r="CE25" s="606"/>
      <c r="CF25" s="606"/>
      <c r="CG25" s="606"/>
      <c r="CH25" s="606"/>
      <c r="CI25" s="606"/>
      <c r="CJ25" s="606"/>
      <c r="CK25" s="606"/>
      <c r="CL25" s="606"/>
      <c r="CM25" s="606"/>
      <c r="CN25" s="606"/>
      <c r="CO25" s="606"/>
      <c r="CP25" s="606"/>
      <c r="CQ25" s="607"/>
      <c r="CR25" s="608">
        <v>2648259</v>
      </c>
      <c r="CS25" s="621"/>
      <c r="CT25" s="621"/>
      <c r="CU25" s="621"/>
      <c r="CV25" s="621"/>
      <c r="CW25" s="621"/>
      <c r="CX25" s="621"/>
      <c r="CY25" s="622"/>
      <c r="CZ25" s="611">
        <v>15.3</v>
      </c>
      <c r="DA25" s="623"/>
      <c r="DB25" s="623"/>
      <c r="DC25" s="624"/>
      <c r="DD25" s="614">
        <v>2495489</v>
      </c>
      <c r="DE25" s="621"/>
      <c r="DF25" s="621"/>
      <c r="DG25" s="621"/>
      <c r="DH25" s="621"/>
      <c r="DI25" s="621"/>
      <c r="DJ25" s="621"/>
      <c r="DK25" s="622"/>
      <c r="DL25" s="614">
        <v>2440008</v>
      </c>
      <c r="DM25" s="621"/>
      <c r="DN25" s="621"/>
      <c r="DO25" s="621"/>
      <c r="DP25" s="621"/>
      <c r="DQ25" s="621"/>
      <c r="DR25" s="621"/>
      <c r="DS25" s="621"/>
      <c r="DT25" s="621"/>
      <c r="DU25" s="621"/>
      <c r="DV25" s="622"/>
      <c r="DW25" s="611">
        <v>28</v>
      </c>
      <c r="DX25" s="623"/>
      <c r="DY25" s="623"/>
      <c r="DZ25" s="623"/>
      <c r="EA25" s="623"/>
      <c r="EB25" s="623"/>
      <c r="EC25" s="635"/>
    </row>
    <row r="26" spans="2:133" ht="11.25" customHeight="1" x14ac:dyDescent="0.15">
      <c r="B26" s="605" t="s">
        <v>283</v>
      </c>
      <c r="C26" s="606"/>
      <c r="D26" s="606"/>
      <c r="E26" s="606"/>
      <c r="F26" s="606"/>
      <c r="G26" s="606"/>
      <c r="H26" s="606"/>
      <c r="I26" s="606"/>
      <c r="J26" s="606"/>
      <c r="K26" s="606"/>
      <c r="L26" s="606"/>
      <c r="M26" s="606"/>
      <c r="N26" s="606"/>
      <c r="O26" s="606"/>
      <c r="P26" s="606"/>
      <c r="Q26" s="607"/>
      <c r="R26" s="608">
        <v>1965</v>
      </c>
      <c r="S26" s="609"/>
      <c r="T26" s="609"/>
      <c r="U26" s="609"/>
      <c r="V26" s="609"/>
      <c r="W26" s="609"/>
      <c r="X26" s="609"/>
      <c r="Y26" s="610"/>
      <c r="Z26" s="646">
        <v>0</v>
      </c>
      <c r="AA26" s="646"/>
      <c r="AB26" s="646"/>
      <c r="AC26" s="646"/>
      <c r="AD26" s="647">
        <v>1965</v>
      </c>
      <c r="AE26" s="647"/>
      <c r="AF26" s="647"/>
      <c r="AG26" s="647"/>
      <c r="AH26" s="647"/>
      <c r="AI26" s="647"/>
      <c r="AJ26" s="647"/>
      <c r="AK26" s="647"/>
      <c r="AL26" s="611">
        <v>0</v>
      </c>
      <c r="AM26" s="612"/>
      <c r="AN26" s="612"/>
      <c r="AO26" s="648"/>
      <c r="AP26" s="605" t="s">
        <v>284</v>
      </c>
      <c r="AQ26" s="685"/>
      <c r="AR26" s="685"/>
      <c r="AS26" s="685"/>
      <c r="AT26" s="685"/>
      <c r="AU26" s="685"/>
      <c r="AV26" s="685"/>
      <c r="AW26" s="685"/>
      <c r="AX26" s="685"/>
      <c r="AY26" s="685"/>
      <c r="AZ26" s="685"/>
      <c r="BA26" s="685"/>
      <c r="BB26" s="685"/>
      <c r="BC26" s="685"/>
      <c r="BD26" s="685"/>
      <c r="BE26" s="685"/>
      <c r="BF26" s="686"/>
      <c r="BG26" s="608" t="s">
        <v>122</v>
      </c>
      <c r="BH26" s="609"/>
      <c r="BI26" s="609"/>
      <c r="BJ26" s="609"/>
      <c r="BK26" s="609"/>
      <c r="BL26" s="609"/>
      <c r="BM26" s="609"/>
      <c r="BN26" s="610"/>
      <c r="BO26" s="646" t="s">
        <v>122</v>
      </c>
      <c r="BP26" s="646"/>
      <c r="BQ26" s="646"/>
      <c r="BR26" s="646"/>
      <c r="BS26" s="647" t="s">
        <v>122</v>
      </c>
      <c r="BT26" s="647"/>
      <c r="BU26" s="647"/>
      <c r="BV26" s="647"/>
      <c r="BW26" s="647"/>
      <c r="BX26" s="647"/>
      <c r="BY26" s="647"/>
      <c r="BZ26" s="647"/>
      <c r="CA26" s="647"/>
      <c r="CB26" s="687"/>
      <c r="CD26" s="605" t="s">
        <v>285</v>
      </c>
      <c r="CE26" s="606"/>
      <c r="CF26" s="606"/>
      <c r="CG26" s="606"/>
      <c r="CH26" s="606"/>
      <c r="CI26" s="606"/>
      <c r="CJ26" s="606"/>
      <c r="CK26" s="606"/>
      <c r="CL26" s="606"/>
      <c r="CM26" s="606"/>
      <c r="CN26" s="606"/>
      <c r="CO26" s="606"/>
      <c r="CP26" s="606"/>
      <c r="CQ26" s="607"/>
      <c r="CR26" s="608">
        <v>1730753</v>
      </c>
      <c r="CS26" s="609"/>
      <c r="CT26" s="609"/>
      <c r="CU26" s="609"/>
      <c r="CV26" s="609"/>
      <c r="CW26" s="609"/>
      <c r="CX26" s="609"/>
      <c r="CY26" s="610"/>
      <c r="CZ26" s="611">
        <v>10</v>
      </c>
      <c r="DA26" s="623"/>
      <c r="DB26" s="623"/>
      <c r="DC26" s="624"/>
      <c r="DD26" s="614">
        <v>1626534</v>
      </c>
      <c r="DE26" s="609"/>
      <c r="DF26" s="609"/>
      <c r="DG26" s="609"/>
      <c r="DH26" s="609"/>
      <c r="DI26" s="609"/>
      <c r="DJ26" s="609"/>
      <c r="DK26" s="610"/>
      <c r="DL26" s="614" t="s">
        <v>122</v>
      </c>
      <c r="DM26" s="609"/>
      <c r="DN26" s="609"/>
      <c r="DO26" s="609"/>
      <c r="DP26" s="609"/>
      <c r="DQ26" s="609"/>
      <c r="DR26" s="609"/>
      <c r="DS26" s="609"/>
      <c r="DT26" s="609"/>
      <c r="DU26" s="609"/>
      <c r="DV26" s="610"/>
      <c r="DW26" s="611" t="s">
        <v>122</v>
      </c>
      <c r="DX26" s="623"/>
      <c r="DY26" s="623"/>
      <c r="DZ26" s="623"/>
      <c r="EA26" s="623"/>
      <c r="EB26" s="623"/>
      <c r="EC26" s="635"/>
    </row>
    <row r="27" spans="2:133" ht="11.25" customHeight="1" x14ac:dyDescent="0.15">
      <c r="B27" s="605" t="s">
        <v>286</v>
      </c>
      <c r="C27" s="606"/>
      <c r="D27" s="606"/>
      <c r="E27" s="606"/>
      <c r="F27" s="606"/>
      <c r="G27" s="606"/>
      <c r="H27" s="606"/>
      <c r="I27" s="606"/>
      <c r="J27" s="606"/>
      <c r="K27" s="606"/>
      <c r="L27" s="606"/>
      <c r="M27" s="606"/>
      <c r="N27" s="606"/>
      <c r="O27" s="606"/>
      <c r="P27" s="606"/>
      <c r="Q27" s="607"/>
      <c r="R27" s="608">
        <v>59757</v>
      </c>
      <c r="S27" s="609"/>
      <c r="T27" s="609"/>
      <c r="U27" s="609"/>
      <c r="V27" s="609"/>
      <c r="W27" s="609"/>
      <c r="X27" s="609"/>
      <c r="Y27" s="610"/>
      <c r="Z27" s="646">
        <v>0.3</v>
      </c>
      <c r="AA27" s="646"/>
      <c r="AB27" s="646"/>
      <c r="AC27" s="646"/>
      <c r="AD27" s="647" t="s">
        <v>122</v>
      </c>
      <c r="AE27" s="647"/>
      <c r="AF27" s="647"/>
      <c r="AG27" s="647"/>
      <c r="AH27" s="647"/>
      <c r="AI27" s="647"/>
      <c r="AJ27" s="647"/>
      <c r="AK27" s="647"/>
      <c r="AL27" s="611" t="s">
        <v>122</v>
      </c>
      <c r="AM27" s="612"/>
      <c r="AN27" s="612"/>
      <c r="AO27" s="648"/>
      <c r="AP27" s="605" t="s">
        <v>287</v>
      </c>
      <c r="AQ27" s="606"/>
      <c r="AR27" s="606"/>
      <c r="AS27" s="606"/>
      <c r="AT27" s="606"/>
      <c r="AU27" s="606"/>
      <c r="AV27" s="606"/>
      <c r="AW27" s="606"/>
      <c r="AX27" s="606"/>
      <c r="AY27" s="606"/>
      <c r="AZ27" s="606"/>
      <c r="BA27" s="606"/>
      <c r="BB27" s="606"/>
      <c r="BC27" s="606"/>
      <c r="BD27" s="606"/>
      <c r="BE27" s="606"/>
      <c r="BF27" s="607"/>
      <c r="BG27" s="608">
        <v>2450264</v>
      </c>
      <c r="BH27" s="609"/>
      <c r="BI27" s="609"/>
      <c r="BJ27" s="609"/>
      <c r="BK27" s="609"/>
      <c r="BL27" s="609"/>
      <c r="BM27" s="609"/>
      <c r="BN27" s="610"/>
      <c r="BO27" s="646">
        <v>100</v>
      </c>
      <c r="BP27" s="646"/>
      <c r="BQ27" s="646"/>
      <c r="BR27" s="646"/>
      <c r="BS27" s="647">
        <v>30518</v>
      </c>
      <c r="BT27" s="647"/>
      <c r="BU27" s="647"/>
      <c r="BV27" s="647"/>
      <c r="BW27" s="647"/>
      <c r="BX27" s="647"/>
      <c r="BY27" s="647"/>
      <c r="BZ27" s="647"/>
      <c r="CA27" s="647"/>
      <c r="CB27" s="687"/>
      <c r="CD27" s="605" t="s">
        <v>288</v>
      </c>
      <c r="CE27" s="606"/>
      <c r="CF27" s="606"/>
      <c r="CG27" s="606"/>
      <c r="CH27" s="606"/>
      <c r="CI27" s="606"/>
      <c r="CJ27" s="606"/>
      <c r="CK27" s="606"/>
      <c r="CL27" s="606"/>
      <c r="CM27" s="606"/>
      <c r="CN27" s="606"/>
      <c r="CO27" s="606"/>
      <c r="CP27" s="606"/>
      <c r="CQ27" s="607"/>
      <c r="CR27" s="608">
        <v>3070395</v>
      </c>
      <c r="CS27" s="621"/>
      <c r="CT27" s="621"/>
      <c r="CU27" s="621"/>
      <c r="CV27" s="621"/>
      <c r="CW27" s="621"/>
      <c r="CX27" s="621"/>
      <c r="CY27" s="622"/>
      <c r="CZ27" s="611">
        <v>17.7</v>
      </c>
      <c r="DA27" s="623"/>
      <c r="DB27" s="623"/>
      <c r="DC27" s="624"/>
      <c r="DD27" s="614">
        <v>919954</v>
      </c>
      <c r="DE27" s="621"/>
      <c r="DF27" s="621"/>
      <c r="DG27" s="621"/>
      <c r="DH27" s="621"/>
      <c r="DI27" s="621"/>
      <c r="DJ27" s="621"/>
      <c r="DK27" s="622"/>
      <c r="DL27" s="614">
        <v>799776</v>
      </c>
      <c r="DM27" s="621"/>
      <c r="DN27" s="621"/>
      <c r="DO27" s="621"/>
      <c r="DP27" s="621"/>
      <c r="DQ27" s="621"/>
      <c r="DR27" s="621"/>
      <c r="DS27" s="621"/>
      <c r="DT27" s="621"/>
      <c r="DU27" s="621"/>
      <c r="DV27" s="622"/>
      <c r="DW27" s="611">
        <v>9.1999999999999993</v>
      </c>
      <c r="DX27" s="623"/>
      <c r="DY27" s="623"/>
      <c r="DZ27" s="623"/>
      <c r="EA27" s="623"/>
      <c r="EB27" s="623"/>
      <c r="EC27" s="635"/>
    </row>
    <row r="28" spans="2:133" ht="11.25" customHeight="1" x14ac:dyDescent="0.15">
      <c r="B28" s="605" t="s">
        <v>289</v>
      </c>
      <c r="C28" s="606"/>
      <c r="D28" s="606"/>
      <c r="E28" s="606"/>
      <c r="F28" s="606"/>
      <c r="G28" s="606"/>
      <c r="H28" s="606"/>
      <c r="I28" s="606"/>
      <c r="J28" s="606"/>
      <c r="K28" s="606"/>
      <c r="L28" s="606"/>
      <c r="M28" s="606"/>
      <c r="N28" s="606"/>
      <c r="O28" s="606"/>
      <c r="P28" s="606"/>
      <c r="Q28" s="607"/>
      <c r="R28" s="608">
        <v>244324</v>
      </c>
      <c r="S28" s="609"/>
      <c r="T28" s="609"/>
      <c r="U28" s="609"/>
      <c r="V28" s="609"/>
      <c r="W28" s="609"/>
      <c r="X28" s="609"/>
      <c r="Y28" s="610"/>
      <c r="Z28" s="646">
        <v>1.4</v>
      </c>
      <c r="AA28" s="646"/>
      <c r="AB28" s="646"/>
      <c r="AC28" s="646"/>
      <c r="AD28" s="647">
        <v>4718</v>
      </c>
      <c r="AE28" s="647"/>
      <c r="AF28" s="647"/>
      <c r="AG28" s="647"/>
      <c r="AH28" s="647"/>
      <c r="AI28" s="647"/>
      <c r="AJ28" s="647"/>
      <c r="AK28" s="647"/>
      <c r="AL28" s="611">
        <v>0.1</v>
      </c>
      <c r="AM28" s="612"/>
      <c r="AN28" s="612"/>
      <c r="AO28" s="648"/>
      <c r="AP28" s="605"/>
      <c r="AQ28" s="606"/>
      <c r="AR28" s="606"/>
      <c r="AS28" s="606"/>
      <c r="AT28" s="606"/>
      <c r="AU28" s="606"/>
      <c r="AV28" s="606"/>
      <c r="AW28" s="606"/>
      <c r="AX28" s="606"/>
      <c r="AY28" s="606"/>
      <c r="AZ28" s="606"/>
      <c r="BA28" s="606"/>
      <c r="BB28" s="606"/>
      <c r="BC28" s="606"/>
      <c r="BD28" s="606"/>
      <c r="BE28" s="606"/>
      <c r="BF28" s="607"/>
      <c r="BG28" s="608"/>
      <c r="BH28" s="609"/>
      <c r="BI28" s="609"/>
      <c r="BJ28" s="609"/>
      <c r="BK28" s="609"/>
      <c r="BL28" s="609"/>
      <c r="BM28" s="609"/>
      <c r="BN28" s="610"/>
      <c r="BO28" s="646"/>
      <c r="BP28" s="646"/>
      <c r="BQ28" s="646"/>
      <c r="BR28" s="646"/>
      <c r="BS28" s="614"/>
      <c r="BT28" s="609"/>
      <c r="BU28" s="609"/>
      <c r="BV28" s="609"/>
      <c r="BW28" s="609"/>
      <c r="BX28" s="609"/>
      <c r="BY28" s="609"/>
      <c r="BZ28" s="609"/>
      <c r="CA28" s="609"/>
      <c r="CB28" s="645"/>
      <c r="CD28" s="605" t="s">
        <v>290</v>
      </c>
      <c r="CE28" s="606"/>
      <c r="CF28" s="606"/>
      <c r="CG28" s="606"/>
      <c r="CH28" s="606"/>
      <c r="CI28" s="606"/>
      <c r="CJ28" s="606"/>
      <c r="CK28" s="606"/>
      <c r="CL28" s="606"/>
      <c r="CM28" s="606"/>
      <c r="CN28" s="606"/>
      <c r="CO28" s="606"/>
      <c r="CP28" s="606"/>
      <c r="CQ28" s="607"/>
      <c r="CR28" s="608">
        <v>1605168</v>
      </c>
      <c r="CS28" s="609"/>
      <c r="CT28" s="609"/>
      <c r="CU28" s="609"/>
      <c r="CV28" s="609"/>
      <c r="CW28" s="609"/>
      <c r="CX28" s="609"/>
      <c r="CY28" s="610"/>
      <c r="CZ28" s="611">
        <v>9.3000000000000007</v>
      </c>
      <c r="DA28" s="623"/>
      <c r="DB28" s="623"/>
      <c r="DC28" s="624"/>
      <c r="DD28" s="614">
        <v>1579858</v>
      </c>
      <c r="DE28" s="609"/>
      <c r="DF28" s="609"/>
      <c r="DG28" s="609"/>
      <c r="DH28" s="609"/>
      <c r="DI28" s="609"/>
      <c r="DJ28" s="609"/>
      <c r="DK28" s="610"/>
      <c r="DL28" s="614">
        <v>1547658</v>
      </c>
      <c r="DM28" s="609"/>
      <c r="DN28" s="609"/>
      <c r="DO28" s="609"/>
      <c r="DP28" s="609"/>
      <c r="DQ28" s="609"/>
      <c r="DR28" s="609"/>
      <c r="DS28" s="609"/>
      <c r="DT28" s="609"/>
      <c r="DU28" s="609"/>
      <c r="DV28" s="610"/>
      <c r="DW28" s="611">
        <v>17.7</v>
      </c>
      <c r="DX28" s="623"/>
      <c r="DY28" s="623"/>
      <c r="DZ28" s="623"/>
      <c r="EA28" s="623"/>
      <c r="EB28" s="623"/>
      <c r="EC28" s="635"/>
    </row>
    <row r="29" spans="2:133" ht="11.25" customHeight="1" x14ac:dyDescent="0.15">
      <c r="B29" s="605" t="s">
        <v>291</v>
      </c>
      <c r="C29" s="606"/>
      <c r="D29" s="606"/>
      <c r="E29" s="606"/>
      <c r="F29" s="606"/>
      <c r="G29" s="606"/>
      <c r="H29" s="606"/>
      <c r="I29" s="606"/>
      <c r="J29" s="606"/>
      <c r="K29" s="606"/>
      <c r="L29" s="606"/>
      <c r="M29" s="606"/>
      <c r="N29" s="606"/>
      <c r="O29" s="606"/>
      <c r="P29" s="606"/>
      <c r="Q29" s="607"/>
      <c r="R29" s="608">
        <v>39793</v>
      </c>
      <c r="S29" s="609"/>
      <c r="T29" s="609"/>
      <c r="U29" s="609"/>
      <c r="V29" s="609"/>
      <c r="W29" s="609"/>
      <c r="X29" s="609"/>
      <c r="Y29" s="610"/>
      <c r="Z29" s="646">
        <v>0.2</v>
      </c>
      <c r="AA29" s="646"/>
      <c r="AB29" s="646"/>
      <c r="AC29" s="646"/>
      <c r="AD29" s="647" t="s">
        <v>122</v>
      </c>
      <c r="AE29" s="647"/>
      <c r="AF29" s="647"/>
      <c r="AG29" s="647"/>
      <c r="AH29" s="647"/>
      <c r="AI29" s="647"/>
      <c r="AJ29" s="647"/>
      <c r="AK29" s="647"/>
      <c r="AL29" s="611" t="s">
        <v>122</v>
      </c>
      <c r="AM29" s="612"/>
      <c r="AN29" s="612"/>
      <c r="AO29" s="648"/>
      <c r="AP29" s="589"/>
      <c r="AQ29" s="590"/>
      <c r="AR29" s="590"/>
      <c r="AS29" s="590"/>
      <c r="AT29" s="590"/>
      <c r="AU29" s="590"/>
      <c r="AV29" s="590"/>
      <c r="AW29" s="590"/>
      <c r="AX29" s="590"/>
      <c r="AY29" s="590"/>
      <c r="AZ29" s="590"/>
      <c r="BA29" s="590"/>
      <c r="BB29" s="590"/>
      <c r="BC29" s="590"/>
      <c r="BD29" s="590"/>
      <c r="BE29" s="590"/>
      <c r="BF29" s="591"/>
      <c r="BG29" s="608"/>
      <c r="BH29" s="609"/>
      <c r="BI29" s="609"/>
      <c r="BJ29" s="609"/>
      <c r="BK29" s="609"/>
      <c r="BL29" s="609"/>
      <c r="BM29" s="609"/>
      <c r="BN29" s="610"/>
      <c r="BO29" s="646"/>
      <c r="BP29" s="646"/>
      <c r="BQ29" s="646"/>
      <c r="BR29" s="646"/>
      <c r="BS29" s="647"/>
      <c r="BT29" s="647"/>
      <c r="BU29" s="647"/>
      <c r="BV29" s="647"/>
      <c r="BW29" s="647"/>
      <c r="BX29" s="647"/>
      <c r="BY29" s="647"/>
      <c r="BZ29" s="647"/>
      <c r="CA29" s="647"/>
      <c r="CB29" s="687"/>
      <c r="CD29" s="627" t="s">
        <v>292</v>
      </c>
      <c r="CE29" s="628"/>
      <c r="CF29" s="605" t="s">
        <v>66</v>
      </c>
      <c r="CG29" s="606"/>
      <c r="CH29" s="606"/>
      <c r="CI29" s="606"/>
      <c r="CJ29" s="606"/>
      <c r="CK29" s="606"/>
      <c r="CL29" s="606"/>
      <c r="CM29" s="606"/>
      <c r="CN29" s="606"/>
      <c r="CO29" s="606"/>
      <c r="CP29" s="606"/>
      <c r="CQ29" s="607"/>
      <c r="CR29" s="608">
        <v>1605168</v>
      </c>
      <c r="CS29" s="621"/>
      <c r="CT29" s="621"/>
      <c r="CU29" s="621"/>
      <c r="CV29" s="621"/>
      <c r="CW29" s="621"/>
      <c r="CX29" s="621"/>
      <c r="CY29" s="622"/>
      <c r="CZ29" s="611">
        <v>9.3000000000000007</v>
      </c>
      <c r="DA29" s="623"/>
      <c r="DB29" s="623"/>
      <c r="DC29" s="624"/>
      <c r="DD29" s="614">
        <v>1579858</v>
      </c>
      <c r="DE29" s="621"/>
      <c r="DF29" s="621"/>
      <c r="DG29" s="621"/>
      <c r="DH29" s="621"/>
      <c r="DI29" s="621"/>
      <c r="DJ29" s="621"/>
      <c r="DK29" s="622"/>
      <c r="DL29" s="614">
        <v>1547658</v>
      </c>
      <c r="DM29" s="621"/>
      <c r="DN29" s="621"/>
      <c r="DO29" s="621"/>
      <c r="DP29" s="621"/>
      <c r="DQ29" s="621"/>
      <c r="DR29" s="621"/>
      <c r="DS29" s="621"/>
      <c r="DT29" s="621"/>
      <c r="DU29" s="621"/>
      <c r="DV29" s="622"/>
      <c r="DW29" s="611">
        <v>17.7</v>
      </c>
      <c r="DX29" s="623"/>
      <c r="DY29" s="623"/>
      <c r="DZ29" s="623"/>
      <c r="EA29" s="623"/>
      <c r="EB29" s="623"/>
      <c r="EC29" s="635"/>
    </row>
    <row r="30" spans="2:133" ht="11.25" customHeight="1" x14ac:dyDescent="0.15">
      <c r="B30" s="605" t="s">
        <v>293</v>
      </c>
      <c r="C30" s="606"/>
      <c r="D30" s="606"/>
      <c r="E30" s="606"/>
      <c r="F30" s="606"/>
      <c r="G30" s="606"/>
      <c r="H30" s="606"/>
      <c r="I30" s="606"/>
      <c r="J30" s="606"/>
      <c r="K30" s="606"/>
      <c r="L30" s="606"/>
      <c r="M30" s="606"/>
      <c r="N30" s="606"/>
      <c r="O30" s="606"/>
      <c r="P30" s="606"/>
      <c r="Q30" s="607"/>
      <c r="R30" s="608">
        <v>2896014</v>
      </c>
      <c r="S30" s="609"/>
      <c r="T30" s="609"/>
      <c r="U30" s="609"/>
      <c r="V30" s="609"/>
      <c r="W30" s="609"/>
      <c r="X30" s="609"/>
      <c r="Y30" s="610"/>
      <c r="Z30" s="646">
        <v>16.3</v>
      </c>
      <c r="AA30" s="646"/>
      <c r="AB30" s="646"/>
      <c r="AC30" s="646"/>
      <c r="AD30" s="647" t="s">
        <v>122</v>
      </c>
      <c r="AE30" s="647"/>
      <c r="AF30" s="647"/>
      <c r="AG30" s="647"/>
      <c r="AH30" s="647"/>
      <c r="AI30" s="647"/>
      <c r="AJ30" s="647"/>
      <c r="AK30" s="647"/>
      <c r="AL30" s="611" t="s">
        <v>122</v>
      </c>
      <c r="AM30" s="612"/>
      <c r="AN30" s="612"/>
      <c r="AO30" s="648"/>
      <c r="AP30" s="660" t="s">
        <v>211</v>
      </c>
      <c r="AQ30" s="661"/>
      <c r="AR30" s="661"/>
      <c r="AS30" s="661"/>
      <c r="AT30" s="661"/>
      <c r="AU30" s="661"/>
      <c r="AV30" s="661"/>
      <c r="AW30" s="661"/>
      <c r="AX30" s="661"/>
      <c r="AY30" s="661"/>
      <c r="AZ30" s="661"/>
      <c r="BA30" s="661"/>
      <c r="BB30" s="661"/>
      <c r="BC30" s="661"/>
      <c r="BD30" s="661"/>
      <c r="BE30" s="661"/>
      <c r="BF30" s="662"/>
      <c r="BG30" s="660" t="s">
        <v>294</v>
      </c>
      <c r="BH30" s="678"/>
      <c r="BI30" s="678"/>
      <c r="BJ30" s="678"/>
      <c r="BK30" s="678"/>
      <c r="BL30" s="678"/>
      <c r="BM30" s="678"/>
      <c r="BN30" s="678"/>
      <c r="BO30" s="678"/>
      <c r="BP30" s="678"/>
      <c r="BQ30" s="679"/>
      <c r="BR30" s="660" t="s">
        <v>295</v>
      </c>
      <c r="BS30" s="678"/>
      <c r="BT30" s="678"/>
      <c r="BU30" s="678"/>
      <c r="BV30" s="678"/>
      <c r="BW30" s="678"/>
      <c r="BX30" s="678"/>
      <c r="BY30" s="678"/>
      <c r="BZ30" s="678"/>
      <c r="CA30" s="678"/>
      <c r="CB30" s="679"/>
      <c r="CD30" s="629"/>
      <c r="CE30" s="630"/>
      <c r="CF30" s="605" t="s">
        <v>296</v>
      </c>
      <c r="CG30" s="606"/>
      <c r="CH30" s="606"/>
      <c r="CI30" s="606"/>
      <c r="CJ30" s="606"/>
      <c r="CK30" s="606"/>
      <c r="CL30" s="606"/>
      <c r="CM30" s="606"/>
      <c r="CN30" s="606"/>
      <c r="CO30" s="606"/>
      <c r="CP30" s="606"/>
      <c r="CQ30" s="607"/>
      <c r="CR30" s="608">
        <v>1554108</v>
      </c>
      <c r="CS30" s="609"/>
      <c r="CT30" s="609"/>
      <c r="CU30" s="609"/>
      <c r="CV30" s="609"/>
      <c r="CW30" s="609"/>
      <c r="CX30" s="609"/>
      <c r="CY30" s="610"/>
      <c r="CZ30" s="611">
        <v>9</v>
      </c>
      <c r="DA30" s="623"/>
      <c r="DB30" s="623"/>
      <c r="DC30" s="624"/>
      <c r="DD30" s="614">
        <v>1528798</v>
      </c>
      <c r="DE30" s="609"/>
      <c r="DF30" s="609"/>
      <c r="DG30" s="609"/>
      <c r="DH30" s="609"/>
      <c r="DI30" s="609"/>
      <c r="DJ30" s="609"/>
      <c r="DK30" s="610"/>
      <c r="DL30" s="614">
        <v>1496598</v>
      </c>
      <c r="DM30" s="609"/>
      <c r="DN30" s="609"/>
      <c r="DO30" s="609"/>
      <c r="DP30" s="609"/>
      <c r="DQ30" s="609"/>
      <c r="DR30" s="609"/>
      <c r="DS30" s="609"/>
      <c r="DT30" s="609"/>
      <c r="DU30" s="609"/>
      <c r="DV30" s="610"/>
      <c r="DW30" s="611">
        <v>17.2</v>
      </c>
      <c r="DX30" s="623"/>
      <c r="DY30" s="623"/>
      <c r="DZ30" s="623"/>
      <c r="EA30" s="623"/>
      <c r="EB30" s="623"/>
      <c r="EC30" s="635"/>
    </row>
    <row r="31" spans="2:133" ht="11.25" customHeight="1" x14ac:dyDescent="0.15">
      <c r="B31" s="675" t="s">
        <v>297</v>
      </c>
      <c r="C31" s="676"/>
      <c r="D31" s="676"/>
      <c r="E31" s="676"/>
      <c r="F31" s="676"/>
      <c r="G31" s="676"/>
      <c r="H31" s="676"/>
      <c r="I31" s="676"/>
      <c r="J31" s="676"/>
      <c r="K31" s="676"/>
      <c r="L31" s="676"/>
      <c r="M31" s="676"/>
      <c r="N31" s="676"/>
      <c r="O31" s="676"/>
      <c r="P31" s="676"/>
      <c r="Q31" s="677"/>
      <c r="R31" s="608" t="s">
        <v>122</v>
      </c>
      <c r="S31" s="609"/>
      <c r="T31" s="609"/>
      <c r="U31" s="609"/>
      <c r="V31" s="609"/>
      <c r="W31" s="609"/>
      <c r="X31" s="609"/>
      <c r="Y31" s="610"/>
      <c r="Z31" s="646" t="s">
        <v>122</v>
      </c>
      <c r="AA31" s="646"/>
      <c r="AB31" s="646"/>
      <c r="AC31" s="646"/>
      <c r="AD31" s="647" t="s">
        <v>122</v>
      </c>
      <c r="AE31" s="647"/>
      <c r="AF31" s="647"/>
      <c r="AG31" s="647"/>
      <c r="AH31" s="647"/>
      <c r="AI31" s="647"/>
      <c r="AJ31" s="647"/>
      <c r="AK31" s="647"/>
      <c r="AL31" s="611" t="s">
        <v>122</v>
      </c>
      <c r="AM31" s="612"/>
      <c r="AN31" s="612"/>
      <c r="AO31" s="648"/>
      <c r="AP31" s="680" t="s">
        <v>298</v>
      </c>
      <c r="AQ31" s="681"/>
      <c r="AR31" s="681"/>
      <c r="AS31" s="681"/>
      <c r="AT31" s="682" t="s">
        <v>299</v>
      </c>
      <c r="AU31" s="212"/>
      <c r="AV31" s="212"/>
      <c r="AW31" s="212"/>
      <c r="AX31" s="666" t="s">
        <v>177</v>
      </c>
      <c r="AY31" s="667"/>
      <c r="AZ31" s="667"/>
      <c r="BA31" s="667"/>
      <c r="BB31" s="667"/>
      <c r="BC31" s="667"/>
      <c r="BD31" s="667"/>
      <c r="BE31" s="667"/>
      <c r="BF31" s="668"/>
      <c r="BG31" s="670">
        <v>99.5</v>
      </c>
      <c r="BH31" s="671"/>
      <c r="BI31" s="671"/>
      <c r="BJ31" s="671"/>
      <c r="BK31" s="671"/>
      <c r="BL31" s="671"/>
      <c r="BM31" s="672">
        <v>98.1</v>
      </c>
      <c r="BN31" s="671"/>
      <c r="BO31" s="671"/>
      <c r="BP31" s="671"/>
      <c r="BQ31" s="673"/>
      <c r="BR31" s="670">
        <v>99.3</v>
      </c>
      <c r="BS31" s="671"/>
      <c r="BT31" s="671"/>
      <c r="BU31" s="671"/>
      <c r="BV31" s="671"/>
      <c r="BW31" s="671"/>
      <c r="BX31" s="672">
        <v>97.7</v>
      </c>
      <c r="BY31" s="671"/>
      <c r="BZ31" s="671"/>
      <c r="CA31" s="671"/>
      <c r="CB31" s="673"/>
      <c r="CD31" s="629"/>
      <c r="CE31" s="630"/>
      <c r="CF31" s="605" t="s">
        <v>300</v>
      </c>
      <c r="CG31" s="606"/>
      <c r="CH31" s="606"/>
      <c r="CI31" s="606"/>
      <c r="CJ31" s="606"/>
      <c r="CK31" s="606"/>
      <c r="CL31" s="606"/>
      <c r="CM31" s="606"/>
      <c r="CN31" s="606"/>
      <c r="CO31" s="606"/>
      <c r="CP31" s="606"/>
      <c r="CQ31" s="607"/>
      <c r="CR31" s="608">
        <v>51060</v>
      </c>
      <c r="CS31" s="621"/>
      <c r="CT31" s="621"/>
      <c r="CU31" s="621"/>
      <c r="CV31" s="621"/>
      <c r="CW31" s="621"/>
      <c r="CX31" s="621"/>
      <c r="CY31" s="622"/>
      <c r="CZ31" s="611">
        <v>0.3</v>
      </c>
      <c r="DA31" s="623"/>
      <c r="DB31" s="623"/>
      <c r="DC31" s="624"/>
      <c r="DD31" s="614">
        <v>51060</v>
      </c>
      <c r="DE31" s="621"/>
      <c r="DF31" s="621"/>
      <c r="DG31" s="621"/>
      <c r="DH31" s="621"/>
      <c r="DI31" s="621"/>
      <c r="DJ31" s="621"/>
      <c r="DK31" s="622"/>
      <c r="DL31" s="614">
        <v>51060</v>
      </c>
      <c r="DM31" s="621"/>
      <c r="DN31" s="621"/>
      <c r="DO31" s="621"/>
      <c r="DP31" s="621"/>
      <c r="DQ31" s="621"/>
      <c r="DR31" s="621"/>
      <c r="DS31" s="621"/>
      <c r="DT31" s="621"/>
      <c r="DU31" s="621"/>
      <c r="DV31" s="622"/>
      <c r="DW31" s="611">
        <v>0.6</v>
      </c>
      <c r="DX31" s="623"/>
      <c r="DY31" s="623"/>
      <c r="DZ31" s="623"/>
      <c r="EA31" s="623"/>
      <c r="EB31" s="623"/>
      <c r="EC31" s="635"/>
    </row>
    <row r="32" spans="2:133" ht="11.25" customHeight="1" x14ac:dyDescent="0.15">
      <c r="B32" s="605" t="s">
        <v>301</v>
      </c>
      <c r="C32" s="606"/>
      <c r="D32" s="606"/>
      <c r="E32" s="606"/>
      <c r="F32" s="606"/>
      <c r="G32" s="606"/>
      <c r="H32" s="606"/>
      <c r="I32" s="606"/>
      <c r="J32" s="606"/>
      <c r="K32" s="606"/>
      <c r="L32" s="606"/>
      <c r="M32" s="606"/>
      <c r="N32" s="606"/>
      <c r="O32" s="606"/>
      <c r="P32" s="606"/>
      <c r="Q32" s="607"/>
      <c r="R32" s="608">
        <v>1671405</v>
      </c>
      <c r="S32" s="609"/>
      <c r="T32" s="609"/>
      <c r="U32" s="609"/>
      <c r="V32" s="609"/>
      <c r="W32" s="609"/>
      <c r="X32" s="609"/>
      <c r="Y32" s="610"/>
      <c r="Z32" s="646">
        <v>9.4</v>
      </c>
      <c r="AA32" s="646"/>
      <c r="AB32" s="646"/>
      <c r="AC32" s="646"/>
      <c r="AD32" s="647" t="s">
        <v>122</v>
      </c>
      <c r="AE32" s="647"/>
      <c r="AF32" s="647"/>
      <c r="AG32" s="647"/>
      <c r="AH32" s="647"/>
      <c r="AI32" s="647"/>
      <c r="AJ32" s="647"/>
      <c r="AK32" s="647"/>
      <c r="AL32" s="611" t="s">
        <v>122</v>
      </c>
      <c r="AM32" s="612"/>
      <c r="AN32" s="612"/>
      <c r="AO32" s="648"/>
      <c r="AP32" s="649"/>
      <c r="AQ32" s="650"/>
      <c r="AR32" s="650"/>
      <c r="AS32" s="650"/>
      <c r="AT32" s="683"/>
      <c r="AU32" s="208" t="s">
        <v>302</v>
      </c>
      <c r="AX32" s="605" t="s">
        <v>303</v>
      </c>
      <c r="AY32" s="606"/>
      <c r="AZ32" s="606"/>
      <c r="BA32" s="606"/>
      <c r="BB32" s="606"/>
      <c r="BC32" s="606"/>
      <c r="BD32" s="606"/>
      <c r="BE32" s="606"/>
      <c r="BF32" s="607"/>
      <c r="BG32" s="674">
        <v>99.5</v>
      </c>
      <c r="BH32" s="621"/>
      <c r="BI32" s="621"/>
      <c r="BJ32" s="621"/>
      <c r="BK32" s="621"/>
      <c r="BL32" s="621"/>
      <c r="BM32" s="612">
        <v>98</v>
      </c>
      <c r="BN32" s="621"/>
      <c r="BO32" s="621"/>
      <c r="BP32" s="621"/>
      <c r="BQ32" s="644"/>
      <c r="BR32" s="674">
        <v>99.4</v>
      </c>
      <c r="BS32" s="621"/>
      <c r="BT32" s="621"/>
      <c r="BU32" s="621"/>
      <c r="BV32" s="621"/>
      <c r="BW32" s="621"/>
      <c r="BX32" s="612">
        <v>97.5</v>
      </c>
      <c r="BY32" s="621"/>
      <c r="BZ32" s="621"/>
      <c r="CA32" s="621"/>
      <c r="CB32" s="644"/>
      <c r="CD32" s="631"/>
      <c r="CE32" s="632"/>
      <c r="CF32" s="605" t="s">
        <v>304</v>
      </c>
      <c r="CG32" s="606"/>
      <c r="CH32" s="606"/>
      <c r="CI32" s="606"/>
      <c r="CJ32" s="606"/>
      <c r="CK32" s="606"/>
      <c r="CL32" s="606"/>
      <c r="CM32" s="606"/>
      <c r="CN32" s="606"/>
      <c r="CO32" s="606"/>
      <c r="CP32" s="606"/>
      <c r="CQ32" s="607"/>
      <c r="CR32" s="608" t="s">
        <v>122</v>
      </c>
      <c r="CS32" s="609"/>
      <c r="CT32" s="609"/>
      <c r="CU32" s="609"/>
      <c r="CV32" s="609"/>
      <c r="CW32" s="609"/>
      <c r="CX32" s="609"/>
      <c r="CY32" s="610"/>
      <c r="CZ32" s="611" t="s">
        <v>122</v>
      </c>
      <c r="DA32" s="623"/>
      <c r="DB32" s="623"/>
      <c r="DC32" s="624"/>
      <c r="DD32" s="614" t="s">
        <v>122</v>
      </c>
      <c r="DE32" s="609"/>
      <c r="DF32" s="609"/>
      <c r="DG32" s="609"/>
      <c r="DH32" s="609"/>
      <c r="DI32" s="609"/>
      <c r="DJ32" s="609"/>
      <c r="DK32" s="610"/>
      <c r="DL32" s="614" t="s">
        <v>122</v>
      </c>
      <c r="DM32" s="609"/>
      <c r="DN32" s="609"/>
      <c r="DO32" s="609"/>
      <c r="DP32" s="609"/>
      <c r="DQ32" s="609"/>
      <c r="DR32" s="609"/>
      <c r="DS32" s="609"/>
      <c r="DT32" s="609"/>
      <c r="DU32" s="609"/>
      <c r="DV32" s="610"/>
      <c r="DW32" s="611" t="s">
        <v>122</v>
      </c>
      <c r="DX32" s="623"/>
      <c r="DY32" s="623"/>
      <c r="DZ32" s="623"/>
      <c r="EA32" s="623"/>
      <c r="EB32" s="623"/>
      <c r="EC32" s="635"/>
    </row>
    <row r="33" spans="2:133" ht="11.25" customHeight="1" x14ac:dyDescent="0.15">
      <c r="B33" s="605" t="s">
        <v>305</v>
      </c>
      <c r="C33" s="606"/>
      <c r="D33" s="606"/>
      <c r="E33" s="606"/>
      <c r="F33" s="606"/>
      <c r="G33" s="606"/>
      <c r="H33" s="606"/>
      <c r="I33" s="606"/>
      <c r="J33" s="606"/>
      <c r="K33" s="606"/>
      <c r="L33" s="606"/>
      <c r="M33" s="606"/>
      <c r="N33" s="606"/>
      <c r="O33" s="606"/>
      <c r="P33" s="606"/>
      <c r="Q33" s="607"/>
      <c r="R33" s="608">
        <v>181819</v>
      </c>
      <c r="S33" s="609"/>
      <c r="T33" s="609"/>
      <c r="U33" s="609"/>
      <c r="V33" s="609"/>
      <c r="W33" s="609"/>
      <c r="X33" s="609"/>
      <c r="Y33" s="610"/>
      <c r="Z33" s="646">
        <v>1</v>
      </c>
      <c r="AA33" s="646"/>
      <c r="AB33" s="646"/>
      <c r="AC33" s="646"/>
      <c r="AD33" s="647" t="s">
        <v>122</v>
      </c>
      <c r="AE33" s="647"/>
      <c r="AF33" s="647"/>
      <c r="AG33" s="647"/>
      <c r="AH33" s="647"/>
      <c r="AI33" s="647"/>
      <c r="AJ33" s="647"/>
      <c r="AK33" s="647"/>
      <c r="AL33" s="611" t="s">
        <v>122</v>
      </c>
      <c r="AM33" s="612"/>
      <c r="AN33" s="612"/>
      <c r="AO33" s="648"/>
      <c r="AP33" s="651"/>
      <c r="AQ33" s="652"/>
      <c r="AR33" s="652"/>
      <c r="AS33" s="652"/>
      <c r="AT33" s="684"/>
      <c r="AU33" s="213"/>
      <c r="AV33" s="213"/>
      <c r="AW33" s="213"/>
      <c r="AX33" s="589" t="s">
        <v>306</v>
      </c>
      <c r="AY33" s="590"/>
      <c r="AZ33" s="590"/>
      <c r="BA33" s="590"/>
      <c r="BB33" s="590"/>
      <c r="BC33" s="590"/>
      <c r="BD33" s="590"/>
      <c r="BE33" s="590"/>
      <c r="BF33" s="591"/>
      <c r="BG33" s="669">
        <v>99.5</v>
      </c>
      <c r="BH33" s="593"/>
      <c r="BI33" s="593"/>
      <c r="BJ33" s="593"/>
      <c r="BK33" s="593"/>
      <c r="BL33" s="593"/>
      <c r="BM33" s="639">
        <v>98.1</v>
      </c>
      <c r="BN33" s="593"/>
      <c r="BO33" s="593"/>
      <c r="BP33" s="593"/>
      <c r="BQ33" s="656"/>
      <c r="BR33" s="669">
        <v>99.2</v>
      </c>
      <c r="BS33" s="593"/>
      <c r="BT33" s="593"/>
      <c r="BU33" s="593"/>
      <c r="BV33" s="593"/>
      <c r="BW33" s="593"/>
      <c r="BX33" s="639">
        <v>97.6</v>
      </c>
      <c r="BY33" s="593"/>
      <c r="BZ33" s="593"/>
      <c r="CA33" s="593"/>
      <c r="CB33" s="656"/>
      <c r="CD33" s="605" t="s">
        <v>307</v>
      </c>
      <c r="CE33" s="606"/>
      <c r="CF33" s="606"/>
      <c r="CG33" s="606"/>
      <c r="CH33" s="606"/>
      <c r="CI33" s="606"/>
      <c r="CJ33" s="606"/>
      <c r="CK33" s="606"/>
      <c r="CL33" s="606"/>
      <c r="CM33" s="606"/>
      <c r="CN33" s="606"/>
      <c r="CO33" s="606"/>
      <c r="CP33" s="606"/>
      <c r="CQ33" s="607"/>
      <c r="CR33" s="608">
        <v>7527530</v>
      </c>
      <c r="CS33" s="621"/>
      <c r="CT33" s="621"/>
      <c r="CU33" s="621"/>
      <c r="CV33" s="621"/>
      <c r="CW33" s="621"/>
      <c r="CX33" s="621"/>
      <c r="CY33" s="622"/>
      <c r="CZ33" s="611">
        <v>43.5</v>
      </c>
      <c r="DA33" s="623"/>
      <c r="DB33" s="623"/>
      <c r="DC33" s="624"/>
      <c r="DD33" s="614">
        <v>4870124</v>
      </c>
      <c r="DE33" s="621"/>
      <c r="DF33" s="621"/>
      <c r="DG33" s="621"/>
      <c r="DH33" s="621"/>
      <c r="DI33" s="621"/>
      <c r="DJ33" s="621"/>
      <c r="DK33" s="622"/>
      <c r="DL33" s="614">
        <v>2760948</v>
      </c>
      <c r="DM33" s="621"/>
      <c r="DN33" s="621"/>
      <c r="DO33" s="621"/>
      <c r="DP33" s="621"/>
      <c r="DQ33" s="621"/>
      <c r="DR33" s="621"/>
      <c r="DS33" s="621"/>
      <c r="DT33" s="621"/>
      <c r="DU33" s="621"/>
      <c r="DV33" s="622"/>
      <c r="DW33" s="611">
        <v>31.6</v>
      </c>
      <c r="DX33" s="623"/>
      <c r="DY33" s="623"/>
      <c r="DZ33" s="623"/>
      <c r="EA33" s="623"/>
      <c r="EB33" s="623"/>
      <c r="EC33" s="635"/>
    </row>
    <row r="34" spans="2:133" ht="11.25" customHeight="1" x14ac:dyDescent="0.15">
      <c r="B34" s="605" t="s">
        <v>308</v>
      </c>
      <c r="C34" s="606"/>
      <c r="D34" s="606"/>
      <c r="E34" s="606"/>
      <c r="F34" s="606"/>
      <c r="G34" s="606"/>
      <c r="H34" s="606"/>
      <c r="I34" s="606"/>
      <c r="J34" s="606"/>
      <c r="K34" s="606"/>
      <c r="L34" s="606"/>
      <c r="M34" s="606"/>
      <c r="N34" s="606"/>
      <c r="O34" s="606"/>
      <c r="P34" s="606"/>
      <c r="Q34" s="607"/>
      <c r="R34" s="608">
        <v>355133</v>
      </c>
      <c r="S34" s="609"/>
      <c r="T34" s="609"/>
      <c r="U34" s="609"/>
      <c r="V34" s="609"/>
      <c r="W34" s="609"/>
      <c r="X34" s="609"/>
      <c r="Y34" s="610"/>
      <c r="Z34" s="646">
        <v>2</v>
      </c>
      <c r="AA34" s="646"/>
      <c r="AB34" s="646"/>
      <c r="AC34" s="646"/>
      <c r="AD34" s="647" t="s">
        <v>122</v>
      </c>
      <c r="AE34" s="647"/>
      <c r="AF34" s="647"/>
      <c r="AG34" s="647"/>
      <c r="AH34" s="647"/>
      <c r="AI34" s="647"/>
      <c r="AJ34" s="647"/>
      <c r="AK34" s="647"/>
      <c r="AL34" s="611" t="s">
        <v>122</v>
      </c>
      <c r="AM34" s="612"/>
      <c r="AN34" s="612"/>
      <c r="AO34" s="648"/>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05" t="s">
        <v>309</v>
      </c>
      <c r="CE34" s="606"/>
      <c r="CF34" s="606"/>
      <c r="CG34" s="606"/>
      <c r="CH34" s="606"/>
      <c r="CI34" s="606"/>
      <c r="CJ34" s="606"/>
      <c r="CK34" s="606"/>
      <c r="CL34" s="606"/>
      <c r="CM34" s="606"/>
      <c r="CN34" s="606"/>
      <c r="CO34" s="606"/>
      <c r="CP34" s="606"/>
      <c r="CQ34" s="607"/>
      <c r="CR34" s="608">
        <v>2207507</v>
      </c>
      <c r="CS34" s="609"/>
      <c r="CT34" s="609"/>
      <c r="CU34" s="609"/>
      <c r="CV34" s="609"/>
      <c r="CW34" s="609"/>
      <c r="CX34" s="609"/>
      <c r="CY34" s="610"/>
      <c r="CZ34" s="611">
        <v>12.8</v>
      </c>
      <c r="DA34" s="623"/>
      <c r="DB34" s="623"/>
      <c r="DC34" s="624"/>
      <c r="DD34" s="614">
        <v>1402510</v>
      </c>
      <c r="DE34" s="609"/>
      <c r="DF34" s="609"/>
      <c r="DG34" s="609"/>
      <c r="DH34" s="609"/>
      <c r="DI34" s="609"/>
      <c r="DJ34" s="609"/>
      <c r="DK34" s="610"/>
      <c r="DL34" s="614">
        <v>1174891</v>
      </c>
      <c r="DM34" s="609"/>
      <c r="DN34" s="609"/>
      <c r="DO34" s="609"/>
      <c r="DP34" s="609"/>
      <c r="DQ34" s="609"/>
      <c r="DR34" s="609"/>
      <c r="DS34" s="609"/>
      <c r="DT34" s="609"/>
      <c r="DU34" s="609"/>
      <c r="DV34" s="610"/>
      <c r="DW34" s="611">
        <v>13.5</v>
      </c>
      <c r="DX34" s="623"/>
      <c r="DY34" s="623"/>
      <c r="DZ34" s="623"/>
      <c r="EA34" s="623"/>
      <c r="EB34" s="623"/>
      <c r="EC34" s="635"/>
    </row>
    <row r="35" spans="2:133" ht="11.25" customHeight="1" x14ac:dyDescent="0.15">
      <c r="B35" s="605" t="s">
        <v>310</v>
      </c>
      <c r="C35" s="606"/>
      <c r="D35" s="606"/>
      <c r="E35" s="606"/>
      <c r="F35" s="606"/>
      <c r="G35" s="606"/>
      <c r="H35" s="606"/>
      <c r="I35" s="606"/>
      <c r="J35" s="606"/>
      <c r="K35" s="606"/>
      <c r="L35" s="606"/>
      <c r="M35" s="606"/>
      <c r="N35" s="606"/>
      <c r="O35" s="606"/>
      <c r="P35" s="606"/>
      <c r="Q35" s="607"/>
      <c r="R35" s="608">
        <v>344425</v>
      </c>
      <c r="S35" s="609"/>
      <c r="T35" s="609"/>
      <c r="U35" s="609"/>
      <c r="V35" s="609"/>
      <c r="W35" s="609"/>
      <c r="X35" s="609"/>
      <c r="Y35" s="610"/>
      <c r="Z35" s="646">
        <v>1.9</v>
      </c>
      <c r="AA35" s="646"/>
      <c r="AB35" s="646"/>
      <c r="AC35" s="646"/>
      <c r="AD35" s="647" t="s">
        <v>122</v>
      </c>
      <c r="AE35" s="647"/>
      <c r="AF35" s="647"/>
      <c r="AG35" s="647"/>
      <c r="AH35" s="647"/>
      <c r="AI35" s="647"/>
      <c r="AJ35" s="647"/>
      <c r="AK35" s="647"/>
      <c r="AL35" s="611" t="s">
        <v>122</v>
      </c>
      <c r="AM35" s="612"/>
      <c r="AN35" s="612"/>
      <c r="AO35" s="648"/>
      <c r="AP35" s="216"/>
      <c r="AQ35" s="660" t="s">
        <v>311</v>
      </c>
      <c r="AR35" s="661"/>
      <c r="AS35" s="661"/>
      <c r="AT35" s="661"/>
      <c r="AU35" s="661"/>
      <c r="AV35" s="661"/>
      <c r="AW35" s="661"/>
      <c r="AX35" s="661"/>
      <c r="AY35" s="661"/>
      <c r="AZ35" s="661"/>
      <c r="BA35" s="661"/>
      <c r="BB35" s="661"/>
      <c r="BC35" s="661"/>
      <c r="BD35" s="661"/>
      <c r="BE35" s="661"/>
      <c r="BF35" s="662"/>
      <c r="BG35" s="660" t="s">
        <v>312</v>
      </c>
      <c r="BH35" s="661"/>
      <c r="BI35" s="661"/>
      <c r="BJ35" s="661"/>
      <c r="BK35" s="661"/>
      <c r="BL35" s="661"/>
      <c r="BM35" s="661"/>
      <c r="BN35" s="661"/>
      <c r="BO35" s="661"/>
      <c r="BP35" s="661"/>
      <c r="BQ35" s="661"/>
      <c r="BR35" s="661"/>
      <c r="BS35" s="661"/>
      <c r="BT35" s="661"/>
      <c r="BU35" s="661"/>
      <c r="BV35" s="661"/>
      <c r="BW35" s="661"/>
      <c r="BX35" s="661"/>
      <c r="BY35" s="661"/>
      <c r="BZ35" s="661"/>
      <c r="CA35" s="661"/>
      <c r="CB35" s="662"/>
      <c r="CD35" s="605" t="s">
        <v>313</v>
      </c>
      <c r="CE35" s="606"/>
      <c r="CF35" s="606"/>
      <c r="CG35" s="606"/>
      <c r="CH35" s="606"/>
      <c r="CI35" s="606"/>
      <c r="CJ35" s="606"/>
      <c r="CK35" s="606"/>
      <c r="CL35" s="606"/>
      <c r="CM35" s="606"/>
      <c r="CN35" s="606"/>
      <c r="CO35" s="606"/>
      <c r="CP35" s="606"/>
      <c r="CQ35" s="607"/>
      <c r="CR35" s="608">
        <v>132969</v>
      </c>
      <c r="CS35" s="621"/>
      <c r="CT35" s="621"/>
      <c r="CU35" s="621"/>
      <c r="CV35" s="621"/>
      <c r="CW35" s="621"/>
      <c r="CX35" s="621"/>
      <c r="CY35" s="622"/>
      <c r="CZ35" s="611">
        <v>0.8</v>
      </c>
      <c r="DA35" s="623"/>
      <c r="DB35" s="623"/>
      <c r="DC35" s="624"/>
      <c r="DD35" s="614">
        <v>51520</v>
      </c>
      <c r="DE35" s="621"/>
      <c r="DF35" s="621"/>
      <c r="DG35" s="621"/>
      <c r="DH35" s="621"/>
      <c r="DI35" s="621"/>
      <c r="DJ35" s="621"/>
      <c r="DK35" s="622"/>
      <c r="DL35" s="614">
        <v>51520</v>
      </c>
      <c r="DM35" s="621"/>
      <c r="DN35" s="621"/>
      <c r="DO35" s="621"/>
      <c r="DP35" s="621"/>
      <c r="DQ35" s="621"/>
      <c r="DR35" s="621"/>
      <c r="DS35" s="621"/>
      <c r="DT35" s="621"/>
      <c r="DU35" s="621"/>
      <c r="DV35" s="622"/>
      <c r="DW35" s="611">
        <v>0.6</v>
      </c>
      <c r="DX35" s="623"/>
      <c r="DY35" s="623"/>
      <c r="DZ35" s="623"/>
      <c r="EA35" s="623"/>
      <c r="EB35" s="623"/>
      <c r="EC35" s="635"/>
    </row>
    <row r="36" spans="2:133" ht="11.25" customHeight="1" x14ac:dyDescent="0.15">
      <c r="B36" s="605" t="s">
        <v>314</v>
      </c>
      <c r="C36" s="606"/>
      <c r="D36" s="606"/>
      <c r="E36" s="606"/>
      <c r="F36" s="606"/>
      <c r="G36" s="606"/>
      <c r="H36" s="606"/>
      <c r="I36" s="606"/>
      <c r="J36" s="606"/>
      <c r="K36" s="606"/>
      <c r="L36" s="606"/>
      <c r="M36" s="606"/>
      <c r="N36" s="606"/>
      <c r="O36" s="606"/>
      <c r="P36" s="606"/>
      <c r="Q36" s="607"/>
      <c r="R36" s="608">
        <v>496733</v>
      </c>
      <c r="S36" s="609"/>
      <c r="T36" s="609"/>
      <c r="U36" s="609"/>
      <c r="V36" s="609"/>
      <c r="W36" s="609"/>
      <c r="X36" s="609"/>
      <c r="Y36" s="610"/>
      <c r="Z36" s="646">
        <v>2.8</v>
      </c>
      <c r="AA36" s="646"/>
      <c r="AB36" s="646"/>
      <c r="AC36" s="646"/>
      <c r="AD36" s="647" t="s">
        <v>122</v>
      </c>
      <c r="AE36" s="647"/>
      <c r="AF36" s="647"/>
      <c r="AG36" s="647"/>
      <c r="AH36" s="647"/>
      <c r="AI36" s="647"/>
      <c r="AJ36" s="647"/>
      <c r="AK36" s="647"/>
      <c r="AL36" s="611" t="s">
        <v>122</v>
      </c>
      <c r="AM36" s="612"/>
      <c r="AN36" s="612"/>
      <c r="AO36" s="648"/>
      <c r="AP36" s="216"/>
      <c r="AQ36" s="657" t="s">
        <v>315</v>
      </c>
      <c r="AR36" s="658"/>
      <c r="AS36" s="658"/>
      <c r="AT36" s="658"/>
      <c r="AU36" s="658"/>
      <c r="AV36" s="658"/>
      <c r="AW36" s="658"/>
      <c r="AX36" s="658"/>
      <c r="AY36" s="659"/>
      <c r="AZ36" s="663">
        <v>1800968</v>
      </c>
      <c r="BA36" s="664"/>
      <c r="BB36" s="664"/>
      <c r="BC36" s="664"/>
      <c r="BD36" s="664"/>
      <c r="BE36" s="664"/>
      <c r="BF36" s="665"/>
      <c r="BG36" s="666" t="s">
        <v>316</v>
      </c>
      <c r="BH36" s="667"/>
      <c r="BI36" s="667"/>
      <c r="BJ36" s="667"/>
      <c r="BK36" s="667"/>
      <c r="BL36" s="667"/>
      <c r="BM36" s="667"/>
      <c r="BN36" s="667"/>
      <c r="BO36" s="667"/>
      <c r="BP36" s="667"/>
      <c r="BQ36" s="667"/>
      <c r="BR36" s="667"/>
      <c r="BS36" s="667"/>
      <c r="BT36" s="667"/>
      <c r="BU36" s="668"/>
      <c r="BV36" s="663" t="s">
        <v>122</v>
      </c>
      <c r="BW36" s="664"/>
      <c r="BX36" s="664"/>
      <c r="BY36" s="664"/>
      <c r="BZ36" s="664"/>
      <c r="CA36" s="664"/>
      <c r="CB36" s="665"/>
      <c r="CD36" s="605" t="s">
        <v>317</v>
      </c>
      <c r="CE36" s="606"/>
      <c r="CF36" s="606"/>
      <c r="CG36" s="606"/>
      <c r="CH36" s="606"/>
      <c r="CI36" s="606"/>
      <c r="CJ36" s="606"/>
      <c r="CK36" s="606"/>
      <c r="CL36" s="606"/>
      <c r="CM36" s="606"/>
      <c r="CN36" s="606"/>
      <c r="CO36" s="606"/>
      <c r="CP36" s="606"/>
      <c r="CQ36" s="607"/>
      <c r="CR36" s="608">
        <v>2945566</v>
      </c>
      <c r="CS36" s="609"/>
      <c r="CT36" s="609"/>
      <c r="CU36" s="609"/>
      <c r="CV36" s="609"/>
      <c r="CW36" s="609"/>
      <c r="CX36" s="609"/>
      <c r="CY36" s="610"/>
      <c r="CZ36" s="611">
        <v>17</v>
      </c>
      <c r="DA36" s="623"/>
      <c r="DB36" s="623"/>
      <c r="DC36" s="624"/>
      <c r="DD36" s="614">
        <v>1854656</v>
      </c>
      <c r="DE36" s="609"/>
      <c r="DF36" s="609"/>
      <c r="DG36" s="609"/>
      <c r="DH36" s="609"/>
      <c r="DI36" s="609"/>
      <c r="DJ36" s="609"/>
      <c r="DK36" s="610"/>
      <c r="DL36" s="614">
        <v>573446</v>
      </c>
      <c r="DM36" s="609"/>
      <c r="DN36" s="609"/>
      <c r="DO36" s="609"/>
      <c r="DP36" s="609"/>
      <c r="DQ36" s="609"/>
      <c r="DR36" s="609"/>
      <c r="DS36" s="609"/>
      <c r="DT36" s="609"/>
      <c r="DU36" s="609"/>
      <c r="DV36" s="610"/>
      <c r="DW36" s="611">
        <v>6.6</v>
      </c>
      <c r="DX36" s="623"/>
      <c r="DY36" s="623"/>
      <c r="DZ36" s="623"/>
      <c r="EA36" s="623"/>
      <c r="EB36" s="623"/>
      <c r="EC36" s="635"/>
    </row>
    <row r="37" spans="2:133" ht="11.25" customHeight="1" x14ac:dyDescent="0.15">
      <c r="B37" s="605" t="s">
        <v>318</v>
      </c>
      <c r="C37" s="606"/>
      <c r="D37" s="606"/>
      <c r="E37" s="606"/>
      <c r="F37" s="606"/>
      <c r="G37" s="606"/>
      <c r="H37" s="606"/>
      <c r="I37" s="606"/>
      <c r="J37" s="606"/>
      <c r="K37" s="606"/>
      <c r="L37" s="606"/>
      <c r="M37" s="606"/>
      <c r="N37" s="606"/>
      <c r="O37" s="606"/>
      <c r="P37" s="606"/>
      <c r="Q37" s="607"/>
      <c r="R37" s="608">
        <v>287600</v>
      </c>
      <c r="S37" s="609"/>
      <c r="T37" s="609"/>
      <c r="U37" s="609"/>
      <c r="V37" s="609"/>
      <c r="W37" s="609"/>
      <c r="X37" s="609"/>
      <c r="Y37" s="610"/>
      <c r="Z37" s="646">
        <v>1.6</v>
      </c>
      <c r="AA37" s="646"/>
      <c r="AB37" s="646"/>
      <c r="AC37" s="646"/>
      <c r="AD37" s="647">
        <v>1</v>
      </c>
      <c r="AE37" s="647"/>
      <c r="AF37" s="647"/>
      <c r="AG37" s="647"/>
      <c r="AH37" s="647"/>
      <c r="AI37" s="647"/>
      <c r="AJ37" s="647"/>
      <c r="AK37" s="647"/>
      <c r="AL37" s="611">
        <v>0</v>
      </c>
      <c r="AM37" s="612"/>
      <c r="AN37" s="612"/>
      <c r="AO37" s="648"/>
      <c r="AQ37" s="641" t="s">
        <v>319</v>
      </c>
      <c r="AR37" s="642"/>
      <c r="AS37" s="642"/>
      <c r="AT37" s="642"/>
      <c r="AU37" s="642"/>
      <c r="AV37" s="642"/>
      <c r="AW37" s="642"/>
      <c r="AX37" s="642"/>
      <c r="AY37" s="643"/>
      <c r="AZ37" s="608">
        <v>450601</v>
      </c>
      <c r="BA37" s="609"/>
      <c r="BB37" s="609"/>
      <c r="BC37" s="609"/>
      <c r="BD37" s="621"/>
      <c r="BE37" s="621"/>
      <c r="BF37" s="644"/>
      <c r="BG37" s="605" t="s">
        <v>320</v>
      </c>
      <c r="BH37" s="606"/>
      <c r="BI37" s="606"/>
      <c r="BJ37" s="606"/>
      <c r="BK37" s="606"/>
      <c r="BL37" s="606"/>
      <c r="BM37" s="606"/>
      <c r="BN37" s="606"/>
      <c r="BO37" s="606"/>
      <c r="BP37" s="606"/>
      <c r="BQ37" s="606"/>
      <c r="BR37" s="606"/>
      <c r="BS37" s="606"/>
      <c r="BT37" s="606"/>
      <c r="BU37" s="607"/>
      <c r="BV37" s="608">
        <v>-49205</v>
      </c>
      <c r="BW37" s="609"/>
      <c r="BX37" s="609"/>
      <c r="BY37" s="609"/>
      <c r="BZ37" s="609"/>
      <c r="CA37" s="609"/>
      <c r="CB37" s="645"/>
      <c r="CD37" s="605" t="s">
        <v>321</v>
      </c>
      <c r="CE37" s="606"/>
      <c r="CF37" s="606"/>
      <c r="CG37" s="606"/>
      <c r="CH37" s="606"/>
      <c r="CI37" s="606"/>
      <c r="CJ37" s="606"/>
      <c r="CK37" s="606"/>
      <c r="CL37" s="606"/>
      <c r="CM37" s="606"/>
      <c r="CN37" s="606"/>
      <c r="CO37" s="606"/>
      <c r="CP37" s="606"/>
      <c r="CQ37" s="607"/>
      <c r="CR37" s="608">
        <v>370942</v>
      </c>
      <c r="CS37" s="621"/>
      <c r="CT37" s="621"/>
      <c r="CU37" s="621"/>
      <c r="CV37" s="621"/>
      <c r="CW37" s="621"/>
      <c r="CX37" s="621"/>
      <c r="CY37" s="622"/>
      <c r="CZ37" s="611">
        <v>2.1</v>
      </c>
      <c r="DA37" s="623"/>
      <c r="DB37" s="623"/>
      <c r="DC37" s="624"/>
      <c r="DD37" s="614">
        <v>8542</v>
      </c>
      <c r="DE37" s="621"/>
      <c r="DF37" s="621"/>
      <c r="DG37" s="621"/>
      <c r="DH37" s="621"/>
      <c r="DI37" s="621"/>
      <c r="DJ37" s="621"/>
      <c r="DK37" s="622"/>
      <c r="DL37" s="614">
        <v>7269</v>
      </c>
      <c r="DM37" s="621"/>
      <c r="DN37" s="621"/>
      <c r="DO37" s="621"/>
      <c r="DP37" s="621"/>
      <c r="DQ37" s="621"/>
      <c r="DR37" s="621"/>
      <c r="DS37" s="621"/>
      <c r="DT37" s="621"/>
      <c r="DU37" s="621"/>
      <c r="DV37" s="622"/>
      <c r="DW37" s="611">
        <v>0.1</v>
      </c>
      <c r="DX37" s="623"/>
      <c r="DY37" s="623"/>
      <c r="DZ37" s="623"/>
      <c r="EA37" s="623"/>
      <c r="EB37" s="623"/>
      <c r="EC37" s="635"/>
    </row>
    <row r="38" spans="2:133" ht="11.25" customHeight="1" x14ac:dyDescent="0.15">
      <c r="B38" s="605" t="s">
        <v>322</v>
      </c>
      <c r="C38" s="606"/>
      <c r="D38" s="606"/>
      <c r="E38" s="606"/>
      <c r="F38" s="606"/>
      <c r="G38" s="606"/>
      <c r="H38" s="606"/>
      <c r="I38" s="606"/>
      <c r="J38" s="606"/>
      <c r="K38" s="606"/>
      <c r="L38" s="606"/>
      <c r="M38" s="606"/>
      <c r="N38" s="606"/>
      <c r="O38" s="606"/>
      <c r="P38" s="606"/>
      <c r="Q38" s="607"/>
      <c r="R38" s="608">
        <v>1823142</v>
      </c>
      <c r="S38" s="609"/>
      <c r="T38" s="609"/>
      <c r="U38" s="609"/>
      <c r="V38" s="609"/>
      <c r="W38" s="609"/>
      <c r="X38" s="609"/>
      <c r="Y38" s="610"/>
      <c r="Z38" s="646">
        <v>10.3</v>
      </c>
      <c r="AA38" s="646"/>
      <c r="AB38" s="646"/>
      <c r="AC38" s="646"/>
      <c r="AD38" s="647" t="s">
        <v>122</v>
      </c>
      <c r="AE38" s="647"/>
      <c r="AF38" s="647"/>
      <c r="AG38" s="647"/>
      <c r="AH38" s="647"/>
      <c r="AI38" s="647"/>
      <c r="AJ38" s="647"/>
      <c r="AK38" s="647"/>
      <c r="AL38" s="611" t="s">
        <v>122</v>
      </c>
      <c r="AM38" s="612"/>
      <c r="AN38" s="612"/>
      <c r="AO38" s="648"/>
      <c r="AQ38" s="641" t="s">
        <v>323</v>
      </c>
      <c r="AR38" s="642"/>
      <c r="AS38" s="642"/>
      <c r="AT38" s="642"/>
      <c r="AU38" s="642"/>
      <c r="AV38" s="642"/>
      <c r="AW38" s="642"/>
      <c r="AX38" s="642"/>
      <c r="AY38" s="643"/>
      <c r="AZ38" s="608">
        <v>47406</v>
      </c>
      <c r="BA38" s="609"/>
      <c r="BB38" s="609"/>
      <c r="BC38" s="609"/>
      <c r="BD38" s="621"/>
      <c r="BE38" s="621"/>
      <c r="BF38" s="644"/>
      <c r="BG38" s="605" t="s">
        <v>324</v>
      </c>
      <c r="BH38" s="606"/>
      <c r="BI38" s="606"/>
      <c r="BJ38" s="606"/>
      <c r="BK38" s="606"/>
      <c r="BL38" s="606"/>
      <c r="BM38" s="606"/>
      <c r="BN38" s="606"/>
      <c r="BO38" s="606"/>
      <c r="BP38" s="606"/>
      <c r="BQ38" s="606"/>
      <c r="BR38" s="606"/>
      <c r="BS38" s="606"/>
      <c r="BT38" s="606"/>
      <c r="BU38" s="607"/>
      <c r="BV38" s="608">
        <v>3127</v>
      </c>
      <c r="BW38" s="609"/>
      <c r="BX38" s="609"/>
      <c r="BY38" s="609"/>
      <c r="BZ38" s="609"/>
      <c r="CA38" s="609"/>
      <c r="CB38" s="645"/>
      <c r="CD38" s="605" t="s">
        <v>325</v>
      </c>
      <c r="CE38" s="606"/>
      <c r="CF38" s="606"/>
      <c r="CG38" s="606"/>
      <c r="CH38" s="606"/>
      <c r="CI38" s="606"/>
      <c r="CJ38" s="606"/>
      <c r="CK38" s="606"/>
      <c r="CL38" s="606"/>
      <c r="CM38" s="606"/>
      <c r="CN38" s="606"/>
      <c r="CO38" s="606"/>
      <c r="CP38" s="606"/>
      <c r="CQ38" s="607"/>
      <c r="CR38" s="608">
        <v>1302961</v>
      </c>
      <c r="CS38" s="609"/>
      <c r="CT38" s="609"/>
      <c r="CU38" s="609"/>
      <c r="CV38" s="609"/>
      <c r="CW38" s="609"/>
      <c r="CX38" s="609"/>
      <c r="CY38" s="610"/>
      <c r="CZ38" s="611">
        <v>7.5</v>
      </c>
      <c r="DA38" s="623"/>
      <c r="DB38" s="623"/>
      <c r="DC38" s="624"/>
      <c r="DD38" s="614">
        <v>1012359</v>
      </c>
      <c r="DE38" s="609"/>
      <c r="DF38" s="609"/>
      <c r="DG38" s="609"/>
      <c r="DH38" s="609"/>
      <c r="DI38" s="609"/>
      <c r="DJ38" s="609"/>
      <c r="DK38" s="610"/>
      <c r="DL38" s="614">
        <v>960299</v>
      </c>
      <c r="DM38" s="609"/>
      <c r="DN38" s="609"/>
      <c r="DO38" s="609"/>
      <c r="DP38" s="609"/>
      <c r="DQ38" s="609"/>
      <c r="DR38" s="609"/>
      <c r="DS38" s="609"/>
      <c r="DT38" s="609"/>
      <c r="DU38" s="609"/>
      <c r="DV38" s="610"/>
      <c r="DW38" s="611">
        <v>11</v>
      </c>
      <c r="DX38" s="623"/>
      <c r="DY38" s="623"/>
      <c r="DZ38" s="623"/>
      <c r="EA38" s="623"/>
      <c r="EB38" s="623"/>
      <c r="EC38" s="635"/>
    </row>
    <row r="39" spans="2:133" ht="11.25" customHeight="1" x14ac:dyDescent="0.15">
      <c r="B39" s="605" t="s">
        <v>326</v>
      </c>
      <c r="C39" s="606"/>
      <c r="D39" s="606"/>
      <c r="E39" s="606"/>
      <c r="F39" s="606"/>
      <c r="G39" s="606"/>
      <c r="H39" s="606"/>
      <c r="I39" s="606"/>
      <c r="J39" s="606"/>
      <c r="K39" s="606"/>
      <c r="L39" s="606"/>
      <c r="M39" s="606"/>
      <c r="N39" s="606"/>
      <c r="O39" s="606"/>
      <c r="P39" s="606"/>
      <c r="Q39" s="607"/>
      <c r="R39" s="608" t="s">
        <v>122</v>
      </c>
      <c r="S39" s="609"/>
      <c r="T39" s="609"/>
      <c r="U39" s="609"/>
      <c r="V39" s="609"/>
      <c r="W39" s="609"/>
      <c r="X39" s="609"/>
      <c r="Y39" s="610"/>
      <c r="Z39" s="646" t="s">
        <v>122</v>
      </c>
      <c r="AA39" s="646"/>
      <c r="AB39" s="646"/>
      <c r="AC39" s="646"/>
      <c r="AD39" s="647" t="s">
        <v>122</v>
      </c>
      <c r="AE39" s="647"/>
      <c r="AF39" s="647"/>
      <c r="AG39" s="647"/>
      <c r="AH39" s="647"/>
      <c r="AI39" s="647"/>
      <c r="AJ39" s="647"/>
      <c r="AK39" s="647"/>
      <c r="AL39" s="611" t="s">
        <v>122</v>
      </c>
      <c r="AM39" s="612"/>
      <c r="AN39" s="612"/>
      <c r="AO39" s="648"/>
      <c r="AQ39" s="641" t="s">
        <v>327</v>
      </c>
      <c r="AR39" s="642"/>
      <c r="AS39" s="642"/>
      <c r="AT39" s="642"/>
      <c r="AU39" s="642"/>
      <c r="AV39" s="642"/>
      <c r="AW39" s="642"/>
      <c r="AX39" s="642"/>
      <c r="AY39" s="643"/>
      <c r="AZ39" s="608" t="s">
        <v>122</v>
      </c>
      <c r="BA39" s="609"/>
      <c r="BB39" s="609"/>
      <c r="BC39" s="609"/>
      <c r="BD39" s="621"/>
      <c r="BE39" s="621"/>
      <c r="BF39" s="644"/>
      <c r="BG39" s="605" t="s">
        <v>328</v>
      </c>
      <c r="BH39" s="606"/>
      <c r="BI39" s="606"/>
      <c r="BJ39" s="606"/>
      <c r="BK39" s="606"/>
      <c r="BL39" s="606"/>
      <c r="BM39" s="606"/>
      <c r="BN39" s="606"/>
      <c r="BO39" s="606"/>
      <c r="BP39" s="606"/>
      <c r="BQ39" s="606"/>
      <c r="BR39" s="606"/>
      <c r="BS39" s="606"/>
      <c r="BT39" s="606"/>
      <c r="BU39" s="607"/>
      <c r="BV39" s="608">
        <v>4748</v>
      </c>
      <c r="BW39" s="609"/>
      <c r="BX39" s="609"/>
      <c r="BY39" s="609"/>
      <c r="BZ39" s="609"/>
      <c r="CA39" s="609"/>
      <c r="CB39" s="645"/>
      <c r="CD39" s="605" t="s">
        <v>329</v>
      </c>
      <c r="CE39" s="606"/>
      <c r="CF39" s="606"/>
      <c r="CG39" s="606"/>
      <c r="CH39" s="606"/>
      <c r="CI39" s="606"/>
      <c r="CJ39" s="606"/>
      <c r="CK39" s="606"/>
      <c r="CL39" s="606"/>
      <c r="CM39" s="606"/>
      <c r="CN39" s="606"/>
      <c r="CO39" s="606"/>
      <c r="CP39" s="606"/>
      <c r="CQ39" s="607"/>
      <c r="CR39" s="608">
        <v>739696</v>
      </c>
      <c r="CS39" s="621"/>
      <c r="CT39" s="621"/>
      <c r="CU39" s="621"/>
      <c r="CV39" s="621"/>
      <c r="CW39" s="621"/>
      <c r="CX39" s="621"/>
      <c r="CY39" s="622"/>
      <c r="CZ39" s="611">
        <v>4.3</v>
      </c>
      <c r="DA39" s="623"/>
      <c r="DB39" s="623"/>
      <c r="DC39" s="624"/>
      <c r="DD39" s="614">
        <v>426036</v>
      </c>
      <c r="DE39" s="621"/>
      <c r="DF39" s="621"/>
      <c r="DG39" s="621"/>
      <c r="DH39" s="621"/>
      <c r="DI39" s="621"/>
      <c r="DJ39" s="621"/>
      <c r="DK39" s="622"/>
      <c r="DL39" s="614" t="s">
        <v>122</v>
      </c>
      <c r="DM39" s="621"/>
      <c r="DN39" s="621"/>
      <c r="DO39" s="621"/>
      <c r="DP39" s="621"/>
      <c r="DQ39" s="621"/>
      <c r="DR39" s="621"/>
      <c r="DS39" s="621"/>
      <c r="DT39" s="621"/>
      <c r="DU39" s="621"/>
      <c r="DV39" s="622"/>
      <c r="DW39" s="611" t="s">
        <v>122</v>
      </c>
      <c r="DX39" s="623"/>
      <c r="DY39" s="623"/>
      <c r="DZ39" s="623"/>
      <c r="EA39" s="623"/>
      <c r="EB39" s="623"/>
      <c r="EC39" s="635"/>
    </row>
    <row r="40" spans="2:133" ht="11.25" customHeight="1" x14ac:dyDescent="0.15">
      <c r="B40" s="605" t="s">
        <v>330</v>
      </c>
      <c r="C40" s="606"/>
      <c r="D40" s="606"/>
      <c r="E40" s="606"/>
      <c r="F40" s="606"/>
      <c r="G40" s="606"/>
      <c r="H40" s="606"/>
      <c r="I40" s="606"/>
      <c r="J40" s="606"/>
      <c r="K40" s="606"/>
      <c r="L40" s="606"/>
      <c r="M40" s="606"/>
      <c r="N40" s="606"/>
      <c r="O40" s="606"/>
      <c r="P40" s="606"/>
      <c r="Q40" s="607"/>
      <c r="R40" s="608">
        <v>40942</v>
      </c>
      <c r="S40" s="609"/>
      <c r="T40" s="609"/>
      <c r="U40" s="609"/>
      <c r="V40" s="609"/>
      <c r="W40" s="609"/>
      <c r="X40" s="609"/>
      <c r="Y40" s="610"/>
      <c r="Z40" s="646">
        <v>0.2</v>
      </c>
      <c r="AA40" s="646"/>
      <c r="AB40" s="646"/>
      <c r="AC40" s="646"/>
      <c r="AD40" s="647" t="s">
        <v>122</v>
      </c>
      <c r="AE40" s="647"/>
      <c r="AF40" s="647"/>
      <c r="AG40" s="647"/>
      <c r="AH40" s="647"/>
      <c r="AI40" s="647"/>
      <c r="AJ40" s="647"/>
      <c r="AK40" s="647"/>
      <c r="AL40" s="611" t="s">
        <v>122</v>
      </c>
      <c r="AM40" s="612"/>
      <c r="AN40" s="612"/>
      <c r="AO40" s="648"/>
      <c r="AQ40" s="641" t="s">
        <v>331</v>
      </c>
      <c r="AR40" s="642"/>
      <c r="AS40" s="642"/>
      <c r="AT40" s="642"/>
      <c r="AU40" s="642"/>
      <c r="AV40" s="642"/>
      <c r="AW40" s="642"/>
      <c r="AX40" s="642"/>
      <c r="AY40" s="643"/>
      <c r="AZ40" s="608" t="s">
        <v>122</v>
      </c>
      <c r="BA40" s="609"/>
      <c r="BB40" s="609"/>
      <c r="BC40" s="609"/>
      <c r="BD40" s="621"/>
      <c r="BE40" s="621"/>
      <c r="BF40" s="644"/>
      <c r="BG40" s="649" t="s">
        <v>332</v>
      </c>
      <c r="BH40" s="650"/>
      <c r="BI40" s="650"/>
      <c r="BJ40" s="650"/>
      <c r="BK40" s="650"/>
      <c r="BL40" s="217"/>
      <c r="BM40" s="606" t="s">
        <v>333</v>
      </c>
      <c r="BN40" s="606"/>
      <c r="BO40" s="606"/>
      <c r="BP40" s="606"/>
      <c r="BQ40" s="606"/>
      <c r="BR40" s="606"/>
      <c r="BS40" s="606"/>
      <c r="BT40" s="606"/>
      <c r="BU40" s="607"/>
      <c r="BV40" s="608">
        <v>88</v>
      </c>
      <c r="BW40" s="609"/>
      <c r="BX40" s="609"/>
      <c r="BY40" s="609"/>
      <c r="BZ40" s="609"/>
      <c r="CA40" s="609"/>
      <c r="CB40" s="645"/>
      <c r="CD40" s="605" t="s">
        <v>334</v>
      </c>
      <c r="CE40" s="606"/>
      <c r="CF40" s="606"/>
      <c r="CG40" s="606"/>
      <c r="CH40" s="606"/>
      <c r="CI40" s="606"/>
      <c r="CJ40" s="606"/>
      <c r="CK40" s="606"/>
      <c r="CL40" s="606"/>
      <c r="CM40" s="606"/>
      <c r="CN40" s="606"/>
      <c r="CO40" s="606"/>
      <c r="CP40" s="606"/>
      <c r="CQ40" s="607"/>
      <c r="CR40" s="608">
        <v>198831</v>
      </c>
      <c r="CS40" s="609"/>
      <c r="CT40" s="609"/>
      <c r="CU40" s="609"/>
      <c r="CV40" s="609"/>
      <c r="CW40" s="609"/>
      <c r="CX40" s="609"/>
      <c r="CY40" s="610"/>
      <c r="CZ40" s="611">
        <v>1.1000000000000001</v>
      </c>
      <c r="DA40" s="623"/>
      <c r="DB40" s="623"/>
      <c r="DC40" s="624"/>
      <c r="DD40" s="614">
        <v>123043</v>
      </c>
      <c r="DE40" s="609"/>
      <c r="DF40" s="609"/>
      <c r="DG40" s="609"/>
      <c r="DH40" s="609"/>
      <c r="DI40" s="609"/>
      <c r="DJ40" s="609"/>
      <c r="DK40" s="610"/>
      <c r="DL40" s="614">
        <v>792</v>
      </c>
      <c r="DM40" s="609"/>
      <c r="DN40" s="609"/>
      <c r="DO40" s="609"/>
      <c r="DP40" s="609"/>
      <c r="DQ40" s="609"/>
      <c r="DR40" s="609"/>
      <c r="DS40" s="609"/>
      <c r="DT40" s="609"/>
      <c r="DU40" s="609"/>
      <c r="DV40" s="610"/>
      <c r="DW40" s="611">
        <v>0</v>
      </c>
      <c r="DX40" s="623"/>
      <c r="DY40" s="623"/>
      <c r="DZ40" s="623"/>
      <c r="EA40" s="623"/>
      <c r="EB40" s="623"/>
      <c r="EC40" s="635"/>
    </row>
    <row r="41" spans="2:133" ht="11.25" customHeight="1" x14ac:dyDescent="0.15">
      <c r="B41" s="589" t="s">
        <v>335</v>
      </c>
      <c r="C41" s="590"/>
      <c r="D41" s="590"/>
      <c r="E41" s="590"/>
      <c r="F41" s="590"/>
      <c r="G41" s="590"/>
      <c r="H41" s="590"/>
      <c r="I41" s="590"/>
      <c r="J41" s="590"/>
      <c r="K41" s="590"/>
      <c r="L41" s="590"/>
      <c r="M41" s="590"/>
      <c r="N41" s="590"/>
      <c r="O41" s="590"/>
      <c r="P41" s="590"/>
      <c r="Q41" s="591"/>
      <c r="R41" s="592">
        <v>17768924</v>
      </c>
      <c r="S41" s="633"/>
      <c r="T41" s="633"/>
      <c r="U41" s="633"/>
      <c r="V41" s="633"/>
      <c r="W41" s="633"/>
      <c r="X41" s="633"/>
      <c r="Y41" s="636"/>
      <c r="Z41" s="637">
        <v>100</v>
      </c>
      <c r="AA41" s="637"/>
      <c r="AB41" s="637"/>
      <c r="AC41" s="637"/>
      <c r="AD41" s="638">
        <v>8682449</v>
      </c>
      <c r="AE41" s="638"/>
      <c r="AF41" s="638"/>
      <c r="AG41" s="638"/>
      <c r="AH41" s="638"/>
      <c r="AI41" s="638"/>
      <c r="AJ41" s="638"/>
      <c r="AK41" s="638"/>
      <c r="AL41" s="595">
        <v>100</v>
      </c>
      <c r="AM41" s="639"/>
      <c r="AN41" s="639"/>
      <c r="AO41" s="640"/>
      <c r="AQ41" s="641" t="s">
        <v>336</v>
      </c>
      <c r="AR41" s="642"/>
      <c r="AS41" s="642"/>
      <c r="AT41" s="642"/>
      <c r="AU41" s="642"/>
      <c r="AV41" s="642"/>
      <c r="AW41" s="642"/>
      <c r="AX41" s="642"/>
      <c r="AY41" s="643"/>
      <c r="AZ41" s="608">
        <v>286221</v>
      </c>
      <c r="BA41" s="609"/>
      <c r="BB41" s="609"/>
      <c r="BC41" s="609"/>
      <c r="BD41" s="621"/>
      <c r="BE41" s="621"/>
      <c r="BF41" s="644"/>
      <c r="BG41" s="649"/>
      <c r="BH41" s="650"/>
      <c r="BI41" s="650"/>
      <c r="BJ41" s="650"/>
      <c r="BK41" s="650"/>
      <c r="BL41" s="217"/>
      <c r="BM41" s="606" t="s">
        <v>337</v>
      </c>
      <c r="BN41" s="606"/>
      <c r="BO41" s="606"/>
      <c r="BP41" s="606"/>
      <c r="BQ41" s="606"/>
      <c r="BR41" s="606"/>
      <c r="BS41" s="606"/>
      <c r="BT41" s="606"/>
      <c r="BU41" s="607"/>
      <c r="BV41" s="608" t="s">
        <v>122</v>
      </c>
      <c r="BW41" s="609"/>
      <c r="BX41" s="609"/>
      <c r="BY41" s="609"/>
      <c r="BZ41" s="609"/>
      <c r="CA41" s="609"/>
      <c r="CB41" s="645"/>
      <c r="CD41" s="605" t="s">
        <v>338</v>
      </c>
      <c r="CE41" s="606"/>
      <c r="CF41" s="606"/>
      <c r="CG41" s="606"/>
      <c r="CH41" s="606"/>
      <c r="CI41" s="606"/>
      <c r="CJ41" s="606"/>
      <c r="CK41" s="606"/>
      <c r="CL41" s="606"/>
      <c r="CM41" s="606"/>
      <c r="CN41" s="606"/>
      <c r="CO41" s="606"/>
      <c r="CP41" s="606"/>
      <c r="CQ41" s="607"/>
      <c r="CR41" s="608" t="s">
        <v>122</v>
      </c>
      <c r="CS41" s="621"/>
      <c r="CT41" s="621"/>
      <c r="CU41" s="621"/>
      <c r="CV41" s="621"/>
      <c r="CW41" s="621"/>
      <c r="CX41" s="621"/>
      <c r="CY41" s="622"/>
      <c r="CZ41" s="611" t="s">
        <v>122</v>
      </c>
      <c r="DA41" s="623"/>
      <c r="DB41" s="623"/>
      <c r="DC41" s="624"/>
      <c r="DD41" s="614" t="s">
        <v>122</v>
      </c>
      <c r="DE41" s="621"/>
      <c r="DF41" s="621"/>
      <c r="DG41" s="621"/>
      <c r="DH41" s="621"/>
      <c r="DI41" s="621"/>
      <c r="DJ41" s="621"/>
      <c r="DK41" s="622"/>
      <c r="DL41" s="615"/>
      <c r="DM41" s="616"/>
      <c r="DN41" s="616"/>
      <c r="DO41" s="616"/>
      <c r="DP41" s="616"/>
      <c r="DQ41" s="616"/>
      <c r="DR41" s="616"/>
      <c r="DS41" s="616"/>
      <c r="DT41" s="616"/>
      <c r="DU41" s="616"/>
      <c r="DV41" s="617"/>
      <c r="DW41" s="618"/>
      <c r="DX41" s="619"/>
      <c r="DY41" s="619"/>
      <c r="DZ41" s="619"/>
      <c r="EA41" s="619"/>
      <c r="EB41" s="619"/>
      <c r="EC41" s="620"/>
    </row>
    <row r="42" spans="2:133" ht="11.25" customHeight="1" x14ac:dyDescent="0.15">
      <c r="AQ42" s="653" t="s">
        <v>339</v>
      </c>
      <c r="AR42" s="654"/>
      <c r="AS42" s="654"/>
      <c r="AT42" s="654"/>
      <c r="AU42" s="654"/>
      <c r="AV42" s="654"/>
      <c r="AW42" s="654"/>
      <c r="AX42" s="654"/>
      <c r="AY42" s="655"/>
      <c r="AZ42" s="592">
        <v>1016740</v>
      </c>
      <c r="BA42" s="633"/>
      <c r="BB42" s="633"/>
      <c r="BC42" s="633"/>
      <c r="BD42" s="593"/>
      <c r="BE42" s="593"/>
      <c r="BF42" s="656"/>
      <c r="BG42" s="651"/>
      <c r="BH42" s="652"/>
      <c r="BI42" s="652"/>
      <c r="BJ42" s="652"/>
      <c r="BK42" s="652"/>
      <c r="BL42" s="218"/>
      <c r="BM42" s="590" t="s">
        <v>340</v>
      </c>
      <c r="BN42" s="590"/>
      <c r="BO42" s="590"/>
      <c r="BP42" s="590"/>
      <c r="BQ42" s="590"/>
      <c r="BR42" s="590"/>
      <c r="BS42" s="590"/>
      <c r="BT42" s="590"/>
      <c r="BU42" s="591"/>
      <c r="BV42" s="592">
        <v>456</v>
      </c>
      <c r="BW42" s="633"/>
      <c r="BX42" s="633"/>
      <c r="BY42" s="633"/>
      <c r="BZ42" s="633"/>
      <c r="CA42" s="633"/>
      <c r="CB42" s="634"/>
      <c r="CD42" s="605" t="s">
        <v>341</v>
      </c>
      <c r="CE42" s="606"/>
      <c r="CF42" s="606"/>
      <c r="CG42" s="606"/>
      <c r="CH42" s="606"/>
      <c r="CI42" s="606"/>
      <c r="CJ42" s="606"/>
      <c r="CK42" s="606"/>
      <c r="CL42" s="606"/>
      <c r="CM42" s="606"/>
      <c r="CN42" s="606"/>
      <c r="CO42" s="606"/>
      <c r="CP42" s="606"/>
      <c r="CQ42" s="607"/>
      <c r="CR42" s="608">
        <v>2454483</v>
      </c>
      <c r="CS42" s="621"/>
      <c r="CT42" s="621"/>
      <c r="CU42" s="621"/>
      <c r="CV42" s="621"/>
      <c r="CW42" s="621"/>
      <c r="CX42" s="621"/>
      <c r="CY42" s="622"/>
      <c r="CZ42" s="611">
        <v>14.2</v>
      </c>
      <c r="DA42" s="623"/>
      <c r="DB42" s="623"/>
      <c r="DC42" s="624"/>
      <c r="DD42" s="614">
        <v>325468</v>
      </c>
      <c r="DE42" s="621"/>
      <c r="DF42" s="621"/>
      <c r="DG42" s="621"/>
      <c r="DH42" s="621"/>
      <c r="DI42" s="621"/>
      <c r="DJ42" s="621"/>
      <c r="DK42" s="622"/>
      <c r="DL42" s="615"/>
      <c r="DM42" s="616"/>
      <c r="DN42" s="616"/>
      <c r="DO42" s="616"/>
      <c r="DP42" s="616"/>
      <c r="DQ42" s="616"/>
      <c r="DR42" s="616"/>
      <c r="DS42" s="616"/>
      <c r="DT42" s="616"/>
      <c r="DU42" s="616"/>
      <c r="DV42" s="617"/>
      <c r="DW42" s="618"/>
      <c r="DX42" s="619"/>
      <c r="DY42" s="619"/>
      <c r="DZ42" s="619"/>
      <c r="EA42" s="619"/>
      <c r="EB42" s="619"/>
      <c r="EC42" s="620"/>
    </row>
    <row r="43" spans="2:133" ht="11.25" customHeight="1" x14ac:dyDescent="0.15">
      <c r="B43" s="208" t="s">
        <v>342</v>
      </c>
      <c r="CD43" s="605" t="s">
        <v>343</v>
      </c>
      <c r="CE43" s="606"/>
      <c r="CF43" s="606"/>
      <c r="CG43" s="606"/>
      <c r="CH43" s="606"/>
      <c r="CI43" s="606"/>
      <c r="CJ43" s="606"/>
      <c r="CK43" s="606"/>
      <c r="CL43" s="606"/>
      <c r="CM43" s="606"/>
      <c r="CN43" s="606"/>
      <c r="CO43" s="606"/>
      <c r="CP43" s="606"/>
      <c r="CQ43" s="607"/>
      <c r="CR43" s="608">
        <v>63677</v>
      </c>
      <c r="CS43" s="621"/>
      <c r="CT43" s="621"/>
      <c r="CU43" s="621"/>
      <c r="CV43" s="621"/>
      <c r="CW43" s="621"/>
      <c r="CX43" s="621"/>
      <c r="CY43" s="622"/>
      <c r="CZ43" s="611">
        <v>0.4</v>
      </c>
      <c r="DA43" s="623"/>
      <c r="DB43" s="623"/>
      <c r="DC43" s="624"/>
      <c r="DD43" s="614">
        <v>30877</v>
      </c>
      <c r="DE43" s="621"/>
      <c r="DF43" s="621"/>
      <c r="DG43" s="621"/>
      <c r="DH43" s="621"/>
      <c r="DI43" s="621"/>
      <c r="DJ43" s="621"/>
      <c r="DK43" s="622"/>
      <c r="DL43" s="615"/>
      <c r="DM43" s="616"/>
      <c r="DN43" s="616"/>
      <c r="DO43" s="616"/>
      <c r="DP43" s="616"/>
      <c r="DQ43" s="616"/>
      <c r="DR43" s="616"/>
      <c r="DS43" s="616"/>
      <c r="DT43" s="616"/>
      <c r="DU43" s="616"/>
      <c r="DV43" s="617"/>
      <c r="DW43" s="618"/>
      <c r="DX43" s="619"/>
      <c r="DY43" s="619"/>
      <c r="DZ43" s="619"/>
      <c r="EA43" s="619"/>
      <c r="EB43" s="619"/>
      <c r="EC43" s="620"/>
    </row>
    <row r="44" spans="2:133" ht="11.25" customHeight="1" x14ac:dyDescent="0.15">
      <c r="B44" s="625" t="s">
        <v>344</v>
      </c>
      <c r="C44" s="625"/>
      <c r="D44" s="625"/>
      <c r="E44" s="625"/>
      <c r="F44" s="625"/>
      <c r="G44" s="625"/>
      <c r="H44" s="625"/>
      <c r="I44" s="625"/>
      <c r="J44" s="625"/>
      <c r="K44" s="625"/>
      <c r="L44" s="625"/>
      <c r="M44" s="625"/>
      <c r="N44" s="625"/>
      <c r="O44" s="625"/>
      <c r="P44" s="625"/>
      <c r="Q44" s="625"/>
      <c r="R44" s="625"/>
      <c r="S44" s="625"/>
      <c r="T44" s="625"/>
      <c r="U44" s="625"/>
      <c r="V44" s="625"/>
      <c r="W44" s="625"/>
      <c r="X44" s="625"/>
      <c r="Y44" s="625"/>
      <c r="Z44" s="625"/>
      <c r="AA44" s="625"/>
      <c r="AB44" s="625"/>
      <c r="AC44" s="625"/>
      <c r="AD44" s="625"/>
      <c r="AE44" s="625"/>
      <c r="AF44" s="625"/>
      <c r="AG44" s="625"/>
      <c r="AH44" s="625"/>
      <c r="AI44" s="625"/>
      <c r="AJ44" s="625"/>
      <c r="AK44" s="625"/>
      <c r="AL44" s="625"/>
      <c r="AM44" s="625"/>
      <c r="AN44" s="625"/>
      <c r="AO44" s="625"/>
      <c r="AP44" s="625"/>
      <c r="AQ44" s="625"/>
      <c r="AR44" s="625"/>
      <c r="AS44" s="625"/>
      <c r="AT44" s="625"/>
      <c r="AU44" s="625"/>
      <c r="AV44" s="625"/>
      <c r="AW44" s="625"/>
      <c r="AX44" s="625"/>
      <c r="AY44" s="625"/>
      <c r="AZ44" s="625"/>
      <c r="BA44" s="625"/>
      <c r="BB44" s="625"/>
      <c r="BC44" s="625"/>
      <c r="BD44" s="625"/>
      <c r="BE44" s="625"/>
      <c r="BF44" s="625"/>
      <c r="BG44" s="625"/>
      <c r="BH44" s="625"/>
      <c r="BI44" s="625"/>
      <c r="BJ44" s="625"/>
      <c r="BK44" s="625"/>
      <c r="BL44" s="625"/>
      <c r="BM44" s="625"/>
      <c r="BN44" s="625"/>
      <c r="BO44" s="625"/>
      <c r="BP44" s="625"/>
      <c r="BQ44" s="625"/>
      <c r="BR44" s="625"/>
      <c r="BS44" s="625"/>
      <c r="BT44" s="625"/>
      <c r="BU44" s="625"/>
      <c r="BV44" s="625"/>
      <c r="BW44" s="625"/>
      <c r="BX44" s="625"/>
      <c r="BY44" s="625"/>
      <c r="BZ44" s="625"/>
      <c r="CA44" s="625"/>
      <c r="CB44" s="625"/>
      <c r="CC44" s="626"/>
      <c r="CD44" s="627" t="s">
        <v>292</v>
      </c>
      <c r="CE44" s="628"/>
      <c r="CF44" s="605" t="s">
        <v>345</v>
      </c>
      <c r="CG44" s="606"/>
      <c r="CH44" s="606"/>
      <c r="CI44" s="606"/>
      <c r="CJ44" s="606"/>
      <c r="CK44" s="606"/>
      <c r="CL44" s="606"/>
      <c r="CM44" s="606"/>
      <c r="CN44" s="606"/>
      <c r="CO44" s="606"/>
      <c r="CP44" s="606"/>
      <c r="CQ44" s="607"/>
      <c r="CR44" s="608">
        <v>2202277</v>
      </c>
      <c r="CS44" s="609"/>
      <c r="CT44" s="609"/>
      <c r="CU44" s="609"/>
      <c r="CV44" s="609"/>
      <c r="CW44" s="609"/>
      <c r="CX44" s="609"/>
      <c r="CY44" s="610"/>
      <c r="CZ44" s="611">
        <v>12.7</v>
      </c>
      <c r="DA44" s="612"/>
      <c r="DB44" s="612"/>
      <c r="DC44" s="613"/>
      <c r="DD44" s="614">
        <v>281349</v>
      </c>
      <c r="DE44" s="609"/>
      <c r="DF44" s="609"/>
      <c r="DG44" s="609"/>
      <c r="DH44" s="609"/>
      <c r="DI44" s="609"/>
      <c r="DJ44" s="609"/>
      <c r="DK44" s="610"/>
      <c r="DL44" s="615"/>
      <c r="DM44" s="616"/>
      <c r="DN44" s="616"/>
      <c r="DO44" s="616"/>
      <c r="DP44" s="616"/>
      <c r="DQ44" s="616"/>
      <c r="DR44" s="616"/>
      <c r="DS44" s="616"/>
      <c r="DT44" s="616"/>
      <c r="DU44" s="616"/>
      <c r="DV44" s="617"/>
      <c r="DW44" s="618"/>
      <c r="DX44" s="619"/>
      <c r="DY44" s="619"/>
      <c r="DZ44" s="619"/>
      <c r="EA44" s="619"/>
      <c r="EB44" s="619"/>
      <c r="EC44" s="620"/>
    </row>
    <row r="45" spans="2:133" ht="11.25" customHeight="1" x14ac:dyDescent="0.15">
      <c r="B45" s="625" t="s">
        <v>346</v>
      </c>
      <c r="C45" s="625"/>
      <c r="D45" s="625"/>
      <c r="E45" s="625"/>
      <c r="F45" s="625"/>
      <c r="G45" s="625"/>
      <c r="H45" s="625"/>
      <c r="I45" s="625"/>
      <c r="J45" s="625"/>
      <c r="K45" s="625"/>
      <c r="L45" s="625"/>
      <c r="M45" s="625"/>
      <c r="N45" s="625"/>
      <c r="O45" s="625"/>
      <c r="P45" s="625"/>
      <c r="Q45" s="625"/>
      <c r="R45" s="625"/>
      <c r="S45" s="625"/>
      <c r="T45" s="625"/>
      <c r="U45" s="625"/>
      <c r="V45" s="625"/>
      <c r="W45" s="625"/>
      <c r="X45" s="625"/>
      <c r="Y45" s="625"/>
      <c r="Z45" s="625"/>
      <c r="AA45" s="625"/>
      <c r="AB45" s="625"/>
      <c r="AC45" s="625"/>
      <c r="AD45" s="625"/>
      <c r="AE45" s="625"/>
      <c r="AF45" s="625"/>
      <c r="AG45" s="625"/>
      <c r="AH45" s="625"/>
      <c r="AI45" s="625"/>
      <c r="AJ45" s="625"/>
      <c r="AK45" s="625"/>
      <c r="AL45" s="625"/>
      <c r="AM45" s="625"/>
      <c r="AN45" s="625"/>
      <c r="AO45" s="625"/>
      <c r="AP45" s="625"/>
      <c r="AQ45" s="625"/>
      <c r="AR45" s="625"/>
      <c r="AS45" s="625"/>
      <c r="AT45" s="625"/>
      <c r="AU45" s="625"/>
      <c r="AV45" s="625"/>
      <c r="AW45" s="625"/>
      <c r="AX45" s="625"/>
      <c r="AY45" s="625"/>
      <c r="AZ45" s="625"/>
      <c r="BA45" s="625"/>
      <c r="BB45" s="625"/>
      <c r="BC45" s="625"/>
      <c r="BD45" s="625"/>
      <c r="BE45" s="625"/>
      <c r="BF45" s="625"/>
      <c r="BG45" s="625"/>
      <c r="BH45" s="625"/>
      <c r="BI45" s="625"/>
      <c r="BJ45" s="625"/>
      <c r="BK45" s="625"/>
      <c r="BL45" s="625"/>
      <c r="BM45" s="625"/>
      <c r="BN45" s="625"/>
      <c r="BO45" s="625"/>
      <c r="BP45" s="625"/>
      <c r="BQ45" s="625"/>
      <c r="BR45" s="625"/>
      <c r="BS45" s="625"/>
      <c r="BT45" s="625"/>
      <c r="BU45" s="625"/>
      <c r="BV45" s="625"/>
      <c r="BW45" s="625"/>
      <c r="BX45" s="625"/>
      <c r="BY45" s="625"/>
      <c r="BZ45" s="625"/>
      <c r="CA45" s="625"/>
      <c r="CB45" s="625"/>
      <c r="CC45" s="626"/>
      <c r="CD45" s="629"/>
      <c r="CE45" s="630"/>
      <c r="CF45" s="605" t="s">
        <v>347</v>
      </c>
      <c r="CG45" s="606"/>
      <c r="CH45" s="606"/>
      <c r="CI45" s="606"/>
      <c r="CJ45" s="606"/>
      <c r="CK45" s="606"/>
      <c r="CL45" s="606"/>
      <c r="CM45" s="606"/>
      <c r="CN45" s="606"/>
      <c r="CO45" s="606"/>
      <c r="CP45" s="606"/>
      <c r="CQ45" s="607"/>
      <c r="CR45" s="608">
        <v>1021316</v>
      </c>
      <c r="CS45" s="621"/>
      <c r="CT45" s="621"/>
      <c r="CU45" s="621"/>
      <c r="CV45" s="621"/>
      <c r="CW45" s="621"/>
      <c r="CX45" s="621"/>
      <c r="CY45" s="622"/>
      <c r="CZ45" s="611">
        <v>5.9</v>
      </c>
      <c r="DA45" s="623"/>
      <c r="DB45" s="623"/>
      <c r="DC45" s="624"/>
      <c r="DD45" s="614">
        <v>47863</v>
      </c>
      <c r="DE45" s="621"/>
      <c r="DF45" s="621"/>
      <c r="DG45" s="621"/>
      <c r="DH45" s="621"/>
      <c r="DI45" s="621"/>
      <c r="DJ45" s="621"/>
      <c r="DK45" s="622"/>
      <c r="DL45" s="615"/>
      <c r="DM45" s="616"/>
      <c r="DN45" s="616"/>
      <c r="DO45" s="616"/>
      <c r="DP45" s="616"/>
      <c r="DQ45" s="616"/>
      <c r="DR45" s="616"/>
      <c r="DS45" s="616"/>
      <c r="DT45" s="616"/>
      <c r="DU45" s="616"/>
      <c r="DV45" s="617"/>
      <c r="DW45" s="618"/>
      <c r="DX45" s="619"/>
      <c r="DY45" s="619"/>
      <c r="DZ45" s="619"/>
      <c r="EA45" s="619"/>
      <c r="EB45" s="619"/>
      <c r="EC45" s="620"/>
    </row>
    <row r="46" spans="2:133" ht="11.25" customHeight="1" x14ac:dyDescent="0.15">
      <c r="B46" s="219"/>
      <c r="CD46" s="629"/>
      <c r="CE46" s="630"/>
      <c r="CF46" s="605" t="s">
        <v>348</v>
      </c>
      <c r="CG46" s="606"/>
      <c r="CH46" s="606"/>
      <c r="CI46" s="606"/>
      <c r="CJ46" s="606"/>
      <c r="CK46" s="606"/>
      <c r="CL46" s="606"/>
      <c r="CM46" s="606"/>
      <c r="CN46" s="606"/>
      <c r="CO46" s="606"/>
      <c r="CP46" s="606"/>
      <c r="CQ46" s="607"/>
      <c r="CR46" s="608">
        <v>984955</v>
      </c>
      <c r="CS46" s="609"/>
      <c r="CT46" s="609"/>
      <c r="CU46" s="609"/>
      <c r="CV46" s="609"/>
      <c r="CW46" s="609"/>
      <c r="CX46" s="609"/>
      <c r="CY46" s="610"/>
      <c r="CZ46" s="611">
        <v>5.7</v>
      </c>
      <c r="DA46" s="612"/>
      <c r="DB46" s="612"/>
      <c r="DC46" s="613"/>
      <c r="DD46" s="614">
        <v>170880</v>
      </c>
      <c r="DE46" s="609"/>
      <c r="DF46" s="609"/>
      <c r="DG46" s="609"/>
      <c r="DH46" s="609"/>
      <c r="DI46" s="609"/>
      <c r="DJ46" s="609"/>
      <c r="DK46" s="610"/>
      <c r="DL46" s="615"/>
      <c r="DM46" s="616"/>
      <c r="DN46" s="616"/>
      <c r="DO46" s="616"/>
      <c r="DP46" s="616"/>
      <c r="DQ46" s="616"/>
      <c r="DR46" s="616"/>
      <c r="DS46" s="616"/>
      <c r="DT46" s="616"/>
      <c r="DU46" s="616"/>
      <c r="DV46" s="617"/>
      <c r="DW46" s="618"/>
      <c r="DX46" s="619"/>
      <c r="DY46" s="619"/>
      <c r="DZ46" s="619"/>
      <c r="EA46" s="619"/>
      <c r="EB46" s="619"/>
      <c r="EC46" s="620"/>
    </row>
    <row r="47" spans="2:133" ht="11.25" customHeight="1" x14ac:dyDescent="0.15">
      <c r="B47" s="219"/>
      <c r="CD47" s="629"/>
      <c r="CE47" s="630"/>
      <c r="CF47" s="605" t="s">
        <v>349</v>
      </c>
      <c r="CG47" s="606"/>
      <c r="CH47" s="606"/>
      <c r="CI47" s="606"/>
      <c r="CJ47" s="606"/>
      <c r="CK47" s="606"/>
      <c r="CL47" s="606"/>
      <c r="CM47" s="606"/>
      <c r="CN47" s="606"/>
      <c r="CO47" s="606"/>
      <c r="CP47" s="606"/>
      <c r="CQ47" s="607"/>
      <c r="CR47" s="608">
        <v>252206</v>
      </c>
      <c r="CS47" s="621"/>
      <c r="CT47" s="621"/>
      <c r="CU47" s="621"/>
      <c r="CV47" s="621"/>
      <c r="CW47" s="621"/>
      <c r="CX47" s="621"/>
      <c r="CY47" s="622"/>
      <c r="CZ47" s="611">
        <v>1.5</v>
      </c>
      <c r="DA47" s="623"/>
      <c r="DB47" s="623"/>
      <c r="DC47" s="624"/>
      <c r="DD47" s="614">
        <v>44119</v>
      </c>
      <c r="DE47" s="621"/>
      <c r="DF47" s="621"/>
      <c r="DG47" s="621"/>
      <c r="DH47" s="621"/>
      <c r="DI47" s="621"/>
      <c r="DJ47" s="621"/>
      <c r="DK47" s="622"/>
      <c r="DL47" s="615"/>
      <c r="DM47" s="616"/>
      <c r="DN47" s="616"/>
      <c r="DO47" s="616"/>
      <c r="DP47" s="616"/>
      <c r="DQ47" s="616"/>
      <c r="DR47" s="616"/>
      <c r="DS47" s="616"/>
      <c r="DT47" s="616"/>
      <c r="DU47" s="616"/>
      <c r="DV47" s="617"/>
      <c r="DW47" s="618"/>
      <c r="DX47" s="619"/>
      <c r="DY47" s="619"/>
      <c r="DZ47" s="619"/>
      <c r="EA47" s="619"/>
      <c r="EB47" s="619"/>
      <c r="EC47" s="620"/>
    </row>
    <row r="48" spans="2:133" x14ac:dyDescent="0.15">
      <c r="B48" s="219"/>
      <c r="CD48" s="631"/>
      <c r="CE48" s="632"/>
      <c r="CF48" s="605" t="s">
        <v>350</v>
      </c>
      <c r="CG48" s="606"/>
      <c r="CH48" s="606"/>
      <c r="CI48" s="606"/>
      <c r="CJ48" s="606"/>
      <c r="CK48" s="606"/>
      <c r="CL48" s="606"/>
      <c r="CM48" s="606"/>
      <c r="CN48" s="606"/>
      <c r="CO48" s="606"/>
      <c r="CP48" s="606"/>
      <c r="CQ48" s="607"/>
      <c r="CR48" s="608" t="s">
        <v>122</v>
      </c>
      <c r="CS48" s="609"/>
      <c r="CT48" s="609"/>
      <c r="CU48" s="609"/>
      <c r="CV48" s="609"/>
      <c r="CW48" s="609"/>
      <c r="CX48" s="609"/>
      <c r="CY48" s="610"/>
      <c r="CZ48" s="611" t="s">
        <v>122</v>
      </c>
      <c r="DA48" s="612"/>
      <c r="DB48" s="612"/>
      <c r="DC48" s="613"/>
      <c r="DD48" s="614" t="s">
        <v>122</v>
      </c>
      <c r="DE48" s="609"/>
      <c r="DF48" s="609"/>
      <c r="DG48" s="609"/>
      <c r="DH48" s="609"/>
      <c r="DI48" s="609"/>
      <c r="DJ48" s="609"/>
      <c r="DK48" s="610"/>
      <c r="DL48" s="615"/>
      <c r="DM48" s="616"/>
      <c r="DN48" s="616"/>
      <c r="DO48" s="616"/>
      <c r="DP48" s="616"/>
      <c r="DQ48" s="616"/>
      <c r="DR48" s="616"/>
      <c r="DS48" s="616"/>
      <c r="DT48" s="616"/>
      <c r="DU48" s="616"/>
      <c r="DV48" s="617"/>
      <c r="DW48" s="618"/>
      <c r="DX48" s="619"/>
      <c r="DY48" s="619"/>
      <c r="DZ48" s="619"/>
      <c r="EA48" s="619"/>
      <c r="EB48" s="619"/>
      <c r="EC48" s="620"/>
    </row>
    <row r="49" spans="2:133" ht="11.25" customHeight="1" x14ac:dyDescent="0.15">
      <c r="B49" s="219"/>
      <c r="CD49" s="589" t="s">
        <v>351</v>
      </c>
      <c r="CE49" s="590"/>
      <c r="CF49" s="590"/>
      <c r="CG49" s="590"/>
      <c r="CH49" s="590"/>
      <c r="CI49" s="590"/>
      <c r="CJ49" s="590"/>
      <c r="CK49" s="590"/>
      <c r="CL49" s="590"/>
      <c r="CM49" s="590"/>
      <c r="CN49" s="590"/>
      <c r="CO49" s="590"/>
      <c r="CP49" s="590"/>
      <c r="CQ49" s="591"/>
      <c r="CR49" s="592">
        <v>17305835</v>
      </c>
      <c r="CS49" s="593"/>
      <c r="CT49" s="593"/>
      <c r="CU49" s="593"/>
      <c r="CV49" s="593"/>
      <c r="CW49" s="593"/>
      <c r="CX49" s="593"/>
      <c r="CY49" s="594"/>
      <c r="CZ49" s="595">
        <v>100</v>
      </c>
      <c r="DA49" s="596"/>
      <c r="DB49" s="596"/>
      <c r="DC49" s="597"/>
      <c r="DD49" s="598">
        <v>10190893</v>
      </c>
      <c r="DE49" s="593"/>
      <c r="DF49" s="593"/>
      <c r="DG49" s="593"/>
      <c r="DH49" s="593"/>
      <c r="DI49" s="593"/>
      <c r="DJ49" s="593"/>
      <c r="DK49" s="594"/>
      <c r="DL49" s="599"/>
      <c r="DM49" s="600"/>
      <c r="DN49" s="600"/>
      <c r="DO49" s="600"/>
      <c r="DP49" s="600"/>
      <c r="DQ49" s="600"/>
      <c r="DR49" s="600"/>
      <c r="DS49" s="600"/>
      <c r="DT49" s="600"/>
      <c r="DU49" s="600"/>
      <c r="DV49" s="601"/>
      <c r="DW49" s="602"/>
      <c r="DX49" s="603"/>
      <c r="DY49" s="603"/>
      <c r="DZ49" s="603"/>
      <c r="EA49" s="603"/>
      <c r="EB49" s="603"/>
      <c r="EC49" s="604"/>
    </row>
  </sheetData>
  <sheetProtection algorithmName="SHA-512" hashValue="VwOyEvSO3dyU0OASHJ/RJRmdhUbwu9cAWOphYBHTTQuJv6CoxsGuML4tkR7liu8fysB4hGbY54Uy49xAq5+zrA==" saltValue="qfqq/LF3WstJYxvRHzZ8o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1077" t="s">
        <v>352</v>
      </c>
      <c r="B2" s="1077"/>
      <c r="C2" s="1077"/>
      <c r="D2" s="1077"/>
      <c r="E2" s="1077"/>
      <c r="F2" s="1077"/>
      <c r="G2" s="1077"/>
      <c r="H2" s="1077"/>
      <c r="I2" s="1077"/>
      <c r="J2" s="1077"/>
      <c r="K2" s="1077"/>
      <c r="L2" s="1077"/>
      <c r="M2" s="1077"/>
      <c r="N2" s="1077"/>
      <c r="O2" s="1077"/>
      <c r="P2" s="1077"/>
      <c r="Q2" s="1077"/>
      <c r="R2" s="1077"/>
      <c r="S2" s="1077"/>
      <c r="T2" s="1077"/>
      <c r="U2" s="1077"/>
      <c r="V2" s="1077"/>
      <c r="W2" s="1077"/>
      <c r="X2" s="1077"/>
      <c r="Y2" s="1077"/>
      <c r="Z2" s="1077"/>
      <c r="AA2" s="1077"/>
      <c r="AB2" s="1077"/>
      <c r="AC2" s="1077"/>
      <c r="AD2" s="1077"/>
      <c r="AE2" s="1077"/>
      <c r="AF2" s="1077"/>
      <c r="AG2" s="1077"/>
      <c r="AH2" s="1077"/>
      <c r="AI2" s="1077"/>
      <c r="AJ2" s="1077"/>
      <c r="AK2" s="1077"/>
      <c r="AL2" s="1077"/>
      <c r="AM2" s="1077"/>
      <c r="AN2" s="1077"/>
      <c r="AO2" s="1077"/>
      <c r="AP2" s="1077"/>
      <c r="AQ2" s="1077"/>
      <c r="AR2" s="1077"/>
      <c r="AS2" s="1077"/>
      <c r="AT2" s="1077"/>
      <c r="AU2" s="1077"/>
      <c r="AV2" s="1077"/>
      <c r="AW2" s="1077"/>
      <c r="AX2" s="1077"/>
      <c r="AY2" s="1077"/>
      <c r="AZ2" s="1077"/>
      <c r="BA2" s="1077"/>
      <c r="BB2" s="1077"/>
      <c r="BC2" s="1077"/>
      <c r="BD2" s="1077"/>
      <c r="BE2" s="1077"/>
      <c r="BF2" s="1077"/>
      <c r="BG2" s="1077"/>
      <c r="BH2" s="1077"/>
      <c r="BI2" s="1077"/>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078" t="s">
        <v>353</v>
      </c>
      <c r="DK2" s="1079"/>
      <c r="DL2" s="1079"/>
      <c r="DM2" s="1079"/>
      <c r="DN2" s="1079"/>
      <c r="DO2" s="1080"/>
      <c r="DP2" s="222"/>
      <c r="DQ2" s="1078" t="s">
        <v>354</v>
      </c>
      <c r="DR2" s="1079"/>
      <c r="DS2" s="1079"/>
      <c r="DT2" s="1079"/>
      <c r="DU2" s="1079"/>
      <c r="DV2" s="1079"/>
      <c r="DW2" s="1079"/>
      <c r="DX2" s="1079"/>
      <c r="DY2" s="1079"/>
      <c r="DZ2" s="1080"/>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
      <c r="A4" s="1046" t="s">
        <v>355</v>
      </c>
      <c r="B4" s="1046"/>
      <c r="C4" s="1046"/>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1046"/>
      <c r="AB4" s="1046"/>
      <c r="AC4" s="1046"/>
      <c r="AD4" s="1046"/>
      <c r="AE4" s="1046"/>
      <c r="AF4" s="1046"/>
      <c r="AG4" s="1046"/>
      <c r="AH4" s="1046"/>
      <c r="AI4" s="1046"/>
      <c r="AJ4" s="1046"/>
      <c r="AK4" s="1046"/>
      <c r="AL4" s="1046"/>
      <c r="AM4" s="1046"/>
      <c r="AN4" s="1046"/>
      <c r="AO4" s="1046"/>
      <c r="AP4" s="1046"/>
      <c r="AQ4" s="1046"/>
      <c r="AR4" s="1046"/>
      <c r="AS4" s="1046"/>
      <c r="AT4" s="1046"/>
      <c r="AU4" s="1046"/>
      <c r="AV4" s="1046"/>
      <c r="AW4" s="1046"/>
      <c r="AX4" s="1046"/>
      <c r="AY4" s="1046"/>
      <c r="AZ4" s="226"/>
      <c r="BA4" s="226"/>
      <c r="BB4" s="226"/>
      <c r="BC4" s="226"/>
      <c r="BD4" s="226"/>
      <c r="BE4" s="227"/>
      <c r="BF4" s="227"/>
      <c r="BG4" s="227"/>
      <c r="BH4" s="227"/>
      <c r="BI4" s="227"/>
      <c r="BJ4" s="227"/>
      <c r="BK4" s="227"/>
      <c r="BL4" s="227"/>
      <c r="BM4" s="227"/>
      <c r="BN4" s="227"/>
      <c r="BO4" s="227"/>
      <c r="BP4" s="227"/>
      <c r="BQ4" s="717" t="s">
        <v>356</v>
      </c>
      <c r="BR4" s="717"/>
      <c r="BS4" s="717"/>
      <c r="BT4" s="717"/>
      <c r="BU4" s="717"/>
      <c r="BV4" s="717"/>
      <c r="BW4" s="717"/>
      <c r="BX4" s="717"/>
      <c r="BY4" s="717"/>
      <c r="BZ4" s="717"/>
      <c r="CA4" s="717"/>
      <c r="CB4" s="717"/>
      <c r="CC4" s="717"/>
      <c r="CD4" s="717"/>
      <c r="CE4" s="717"/>
      <c r="CF4" s="717"/>
      <c r="CG4" s="717"/>
      <c r="CH4" s="717"/>
      <c r="CI4" s="717"/>
      <c r="CJ4" s="717"/>
      <c r="CK4" s="717"/>
      <c r="CL4" s="717"/>
      <c r="CM4" s="717"/>
      <c r="CN4" s="717"/>
      <c r="CO4" s="717"/>
      <c r="CP4" s="717"/>
      <c r="CQ4" s="717"/>
      <c r="CR4" s="717"/>
      <c r="CS4" s="717"/>
      <c r="CT4" s="717"/>
      <c r="CU4" s="717"/>
      <c r="CV4" s="717"/>
      <c r="CW4" s="717"/>
      <c r="CX4" s="717"/>
      <c r="CY4" s="717"/>
      <c r="CZ4" s="717"/>
      <c r="DA4" s="717"/>
      <c r="DB4" s="717"/>
      <c r="DC4" s="717"/>
      <c r="DD4" s="717"/>
      <c r="DE4" s="717"/>
      <c r="DF4" s="717"/>
      <c r="DG4" s="717"/>
      <c r="DH4" s="717"/>
      <c r="DI4" s="717"/>
      <c r="DJ4" s="717"/>
      <c r="DK4" s="717"/>
      <c r="DL4" s="717"/>
      <c r="DM4" s="717"/>
      <c r="DN4" s="717"/>
      <c r="DO4" s="717"/>
      <c r="DP4" s="717"/>
      <c r="DQ4" s="717"/>
      <c r="DR4" s="717"/>
      <c r="DS4" s="717"/>
      <c r="DT4" s="717"/>
      <c r="DU4" s="717"/>
      <c r="DV4" s="717"/>
      <c r="DW4" s="717"/>
      <c r="DX4" s="717"/>
      <c r="DY4" s="717"/>
      <c r="DZ4" s="717"/>
      <c r="EA4" s="228"/>
    </row>
    <row r="5" spans="1:131" s="229" customFormat="1" ht="26.25" customHeight="1" x14ac:dyDescent="0.15">
      <c r="A5" s="982" t="s">
        <v>357</v>
      </c>
      <c r="B5" s="983"/>
      <c r="C5" s="983"/>
      <c r="D5" s="983"/>
      <c r="E5" s="983"/>
      <c r="F5" s="983"/>
      <c r="G5" s="983"/>
      <c r="H5" s="983"/>
      <c r="I5" s="983"/>
      <c r="J5" s="983"/>
      <c r="K5" s="983"/>
      <c r="L5" s="983"/>
      <c r="M5" s="983"/>
      <c r="N5" s="983"/>
      <c r="O5" s="983"/>
      <c r="P5" s="984"/>
      <c r="Q5" s="988" t="s">
        <v>358</v>
      </c>
      <c r="R5" s="989"/>
      <c r="S5" s="989"/>
      <c r="T5" s="989"/>
      <c r="U5" s="990"/>
      <c r="V5" s="988" t="s">
        <v>359</v>
      </c>
      <c r="W5" s="989"/>
      <c r="X5" s="989"/>
      <c r="Y5" s="989"/>
      <c r="Z5" s="990"/>
      <c r="AA5" s="988" t="s">
        <v>360</v>
      </c>
      <c r="AB5" s="989"/>
      <c r="AC5" s="989"/>
      <c r="AD5" s="989"/>
      <c r="AE5" s="989"/>
      <c r="AF5" s="1081" t="s">
        <v>361</v>
      </c>
      <c r="AG5" s="989"/>
      <c r="AH5" s="989"/>
      <c r="AI5" s="989"/>
      <c r="AJ5" s="1002"/>
      <c r="AK5" s="989" t="s">
        <v>362</v>
      </c>
      <c r="AL5" s="989"/>
      <c r="AM5" s="989"/>
      <c r="AN5" s="989"/>
      <c r="AO5" s="990"/>
      <c r="AP5" s="988" t="s">
        <v>363</v>
      </c>
      <c r="AQ5" s="989"/>
      <c r="AR5" s="989"/>
      <c r="AS5" s="989"/>
      <c r="AT5" s="990"/>
      <c r="AU5" s="988" t="s">
        <v>364</v>
      </c>
      <c r="AV5" s="989"/>
      <c r="AW5" s="989"/>
      <c r="AX5" s="989"/>
      <c r="AY5" s="1002"/>
      <c r="AZ5" s="226"/>
      <c r="BA5" s="226"/>
      <c r="BB5" s="226"/>
      <c r="BC5" s="226"/>
      <c r="BD5" s="226"/>
      <c r="BE5" s="227"/>
      <c r="BF5" s="227"/>
      <c r="BG5" s="227"/>
      <c r="BH5" s="227"/>
      <c r="BI5" s="227"/>
      <c r="BJ5" s="227"/>
      <c r="BK5" s="227"/>
      <c r="BL5" s="227"/>
      <c r="BM5" s="227"/>
      <c r="BN5" s="227"/>
      <c r="BO5" s="227"/>
      <c r="BP5" s="227"/>
      <c r="BQ5" s="982" t="s">
        <v>365</v>
      </c>
      <c r="BR5" s="983"/>
      <c r="BS5" s="983"/>
      <c r="BT5" s="983"/>
      <c r="BU5" s="983"/>
      <c r="BV5" s="983"/>
      <c r="BW5" s="983"/>
      <c r="BX5" s="983"/>
      <c r="BY5" s="983"/>
      <c r="BZ5" s="983"/>
      <c r="CA5" s="983"/>
      <c r="CB5" s="983"/>
      <c r="CC5" s="983"/>
      <c r="CD5" s="983"/>
      <c r="CE5" s="983"/>
      <c r="CF5" s="983"/>
      <c r="CG5" s="984"/>
      <c r="CH5" s="988" t="s">
        <v>366</v>
      </c>
      <c r="CI5" s="989"/>
      <c r="CJ5" s="989"/>
      <c r="CK5" s="989"/>
      <c r="CL5" s="990"/>
      <c r="CM5" s="988" t="s">
        <v>367</v>
      </c>
      <c r="CN5" s="989"/>
      <c r="CO5" s="989"/>
      <c r="CP5" s="989"/>
      <c r="CQ5" s="990"/>
      <c r="CR5" s="988" t="s">
        <v>368</v>
      </c>
      <c r="CS5" s="989"/>
      <c r="CT5" s="989"/>
      <c r="CU5" s="989"/>
      <c r="CV5" s="990"/>
      <c r="CW5" s="988" t="s">
        <v>369</v>
      </c>
      <c r="CX5" s="989"/>
      <c r="CY5" s="989"/>
      <c r="CZ5" s="989"/>
      <c r="DA5" s="990"/>
      <c r="DB5" s="988" t="s">
        <v>370</v>
      </c>
      <c r="DC5" s="989"/>
      <c r="DD5" s="989"/>
      <c r="DE5" s="989"/>
      <c r="DF5" s="990"/>
      <c r="DG5" s="1071" t="s">
        <v>371</v>
      </c>
      <c r="DH5" s="1072"/>
      <c r="DI5" s="1072"/>
      <c r="DJ5" s="1072"/>
      <c r="DK5" s="1073"/>
      <c r="DL5" s="1071" t="s">
        <v>372</v>
      </c>
      <c r="DM5" s="1072"/>
      <c r="DN5" s="1072"/>
      <c r="DO5" s="1072"/>
      <c r="DP5" s="1073"/>
      <c r="DQ5" s="988" t="s">
        <v>373</v>
      </c>
      <c r="DR5" s="989"/>
      <c r="DS5" s="989"/>
      <c r="DT5" s="989"/>
      <c r="DU5" s="990"/>
      <c r="DV5" s="988" t="s">
        <v>364</v>
      </c>
      <c r="DW5" s="989"/>
      <c r="DX5" s="989"/>
      <c r="DY5" s="989"/>
      <c r="DZ5" s="1002"/>
      <c r="EA5" s="228"/>
    </row>
    <row r="6" spans="1:131" s="229" customFormat="1" ht="26.25" customHeight="1" thickBot="1" x14ac:dyDescent="0.2">
      <c r="A6" s="985"/>
      <c r="B6" s="986"/>
      <c r="C6" s="986"/>
      <c r="D6" s="986"/>
      <c r="E6" s="986"/>
      <c r="F6" s="986"/>
      <c r="G6" s="986"/>
      <c r="H6" s="986"/>
      <c r="I6" s="986"/>
      <c r="J6" s="986"/>
      <c r="K6" s="986"/>
      <c r="L6" s="986"/>
      <c r="M6" s="986"/>
      <c r="N6" s="986"/>
      <c r="O6" s="986"/>
      <c r="P6" s="987"/>
      <c r="Q6" s="991"/>
      <c r="R6" s="992"/>
      <c r="S6" s="992"/>
      <c r="T6" s="992"/>
      <c r="U6" s="993"/>
      <c r="V6" s="991"/>
      <c r="W6" s="992"/>
      <c r="X6" s="992"/>
      <c r="Y6" s="992"/>
      <c r="Z6" s="993"/>
      <c r="AA6" s="991"/>
      <c r="AB6" s="992"/>
      <c r="AC6" s="992"/>
      <c r="AD6" s="992"/>
      <c r="AE6" s="992"/>
      <c r="AF6" s="1082"/>
      <c r="AG6" s="992"/>
      <c r="AH6" s="992"/>
      <c r="AI6" s="992"/>
      <c r="AJ6" s="1003"/>
      <c r="AK6" s="992"/>
      <c r="AL6" s="992"/>
      <c r="AM6" s="992"/>
      <c r="AN6" s="992"/>
      <c r="AO6" s="993"/>
      <c r="AP6" s="991"/>
      <c r="AQ6" s="992"/>
      <c r="AR6" s="992"/>
      <c r="AS6" s="992"/>
      <c r="AT6" s="993"/>
      <c r="AU6" s="991"/>
      <c r="AV6" s="992"/>
      <c r="AW6" s="992"/>
      <c r="AX6" s="992"/>
      <c r="AY6" s="1003"/>
      <c r="AZ6" s="226"/>
      <c r="BA6" s="226"/>
      <c r="BB6" s="226"/>
      <c r="BC6" s="226"/>
      <c r="BD6" s="226"/>
      <c r="BE6" s="227"/>
      <c r="BF6" s="227"/>
      <c r="BG6" s="227"/>
      <c r="BH6" s="227"/>
      <c r="BI6" s="227"/>
      <c r="BJ6" s="227"/>
      <c r="BK6" s="227"/>
      <c r="BL6" s="227"/>
      <c r="BM6" s="227"/>
      <c r="BN6" s="227"/>
      <c r="BO6" s="227"/>
      <c r="BP6" s="227"/>
      <c r="BQ6" s="985"/>
      <c r="BR6" s="986"/>
      <c r="BS6" s="986"/>
      <c r="BT6" s="986"/>
      <c r="BU6" s="986"/>
      <c r="BV6" s="986"/>
      <c r="BW6" s="986"/>
      <c r="BX6" s="986"/>
      <c r="BY6" s="986"/>
      <c r="BZ6" s="986"/>
      <c r="CA6" s="986"/>
      <c r="CB6" s="986"/>
      <c r="CC6" s="986"/>
      <c r="CD6" s="986"/>
      <c r="CE6" s="986"/>
      <c r="CF6" s="986"/>
      <c r="CG6" s="987"/>
      <c r="CH6" s="991"/>
      <c r="CI6" s="992"/>
      <c r="CJ6" s="992"/>
      <c r="CK6" s="992"/>
      <c r="CL6" s="993"/>
      <c r="CM6" s="991"/>
      <c r="CN6" s="992"/>
      <c r="CO6" s="992"/>
      <c r="CP6" s="992"/>
      <c r="CQ6" s="993"/>
      <c r="CR6" s="991"/>
      <c r="CS6" s="992"/>
      <c r="CT6" s="992"/>
      <c r="CU6" s="992"/>
      <c r="CV6" s="993"/>
      <c r="CW6" s="991"/>
      <c r="CX6" s="992"/>
      <c r="CY6" s="992"/>
      <c r="CZ6" s="992"/>
      <c r="DA6" s="993"/>
      <c r="DB6" s="991"/>
      <c r="DC6" s="992"/>
      <c r="DD6" s="992"/>
      <c r="DE6" s="992"/>
      <c r="DF6" s="993"/>
      <c r="DG6" s="1074"/>
      <c r="DH6" s="1075"/>
      <c r="DI6" s="1075"/>
      <c r="DJ6" s="1075"/>
      <c r="DK6" s="1076"/>
      <c r="DL6" s="1074"/>
      <c r="DM6" s="1075"/>
      <c r="DN6" s="1075"/>
      <c r="DO6" s="1075"/>
      <c r="DP6" s="1076"/>
      <c r="DQ6" s="991"/>
      <c r="DR6" s="992"/>
      <c r="DS6" s="992"/>
      <c r="DT6" s="992"/>
      <c r="DU6" s="993"/>
      <c r="DV6" s="991"/>
      <c r="DW6" s="992"/>
      <c r="DX6" s="992"/>
      <c r="DY6" s="992"/>
      <c r="DZ6" s="1003"/>
      <c r="EA6" s="228"/>
    </row>
    <row r="7" spans="1:131" s="229" customFormat="1" ht="26.25" customHeight="1" thickTop="1" x14ac:dyDescent="0.15">
      <c r="A7" s="230">
        <v>1</v>
      </c>
      <c r="B7" s="1034" t="s">
        <v>374</v>
      </c>
      <c r="C7" s="1035"/>
      <c r="D7" s="1035"/>
      <c r="E7" s="1035"/>
      <c r="F7" s="1035"/>
      <c r="G7" s="1035"/>
      <c r="H7" s="1035"/>
      <c r="I7" s="1035"/>
      <c r="J7" s="1035"/>
      <c r="K7" s="1035"/>
      <c r="L7" s="1035"/>
      <c r="M7" s="1035"/>
      <c r="N7" s="1035"/>
      <c r="O7" s="1035"/>
      <c r="P7" s="1036"/>
      <c r="Q7" s="1089">
        <v>17512</v>
      </c>
      <c r="R7" s="1090"/>
      <c r="S7" s="1090"/>
      <c r="T7" s="1090"/>
      <c r="U7" s="1090"/>
      <c r="V7" s="1090">
        <v>17049</v>
      </c>
      <c r="W7" s="1090"/>
      <c r="X7" s="1090"/>
      <c r="Y7" s="1090"/>
      <c r="Z7" s="1090"/>
      <c r="AA7" s="1090">
        <v>463</v>
      </c>
      <c r="AB7" s="1090"/>
      <c r="AC7" s="1090"/>
      <c r="AD7" s="1090"/>
      <c r="AE7" s="1091"/>
      <c r="AF7" s="1092">
        <v>402</v>
      </c>
      <c r="AG7" s="1093"/>
      <c r="AH7" s="1093"/>
      <c r="AI7" s="1093"/>
      <c r="AJ7" s="1094"/>
      <c r="AK7" s="1095">
        <v>344</v>
      </c>
      <c r="AL7" s="1096"/>
      <c r="AM7" s="1096"/>
      <c r="AN7" s="1096"/>
      <c r="AO7" s="1096"/>
      <c r="AP7" s="1096">
        <v>15761</v>
      </c>
      <c r="AQ7" s="1096"/>
      <c r="AR7" s="1096"/>
      <c r="AS7" s="1096"/>
      <c r="AT7" s="1096"/>
      <c r="AU7" s="1097"/>
      <c r="AV7" s="1097"/>
      <c r="AW7" s="1097"/>
      <c r="AX7" s="1097"/>
      <c r="AY7" s="1098"/>
      <c r="AZ7" s="226"/>
      <c r="BA7" s="226"/>
      <c r="BB7" s="226"/>
      <c r="BC7" s="226"/>
      <c r="BD7" s="226"/>
      <c r="BE7" s="227"/>
      <c r="BF7" s="227"/>
      <c r="BG7" s="227"/>
      <c r="BH7" s="227"/>
      <c r="BI7" s="227"/>
      <c r="BJ7" s="227"/>
      <c r="BK7" s="227"/>
      <c r="BL7" s="227"/>
      <c r="BM7" s="227"/>
      <c r="BN7" s="227"/>
      <c r="BO7" s="227"/>
      <c r="BP7" s="227"/>
      <c r="BQ7" s="230">
        <v>1</v>
      </c>
      <c r="BR7" s="231"/>
      <c r="BS7" s="1086" t="s">
        <v>555</v>
      </c>
      <c r="BT7" s="1087"/>
      <c r="BU7" s="1087"/>
      <c r="BV7" s="1087"/>
      <c r="BW7" s="1087"/>
      <c r="BX7" s="1087"/>
      <c r="BY7" s="1087"/>
      <c r="BZ7" s="1087"/>
      <c r="CA7" s="1087"/>
      <c r="CB7" s="1087"/>
      <c r="CC7" s="1087"/>
      <c r="CD7" s="1087"/>
      <c r="CE7" s="1087"/>
      <c r="CF7" s="1087"/>
      <c r="CG7" s="1099"/>
      <c r="CH7" s="1083">
        <v>0</v>
      </c>
      <c r="CI7" s="1084"/>
      <c r="CJ7" s="1084"/>
      <c r="CK7" s="1084"/>
      <c r="CL7" s="1085"/>
      <c r="CM7" s="1083">
        <v>107</v>
      </c>
      <c r="CN7" s="1084"/>
      <c r="CO7" s="1084"/>
      <c r="CP7" s="1084"/>
      <c r="CQ7" s="1085"/>
      <c r="CR7" s="1083">
        <v>2</v>
      </c>
      <c r="CS7" s="1084"/>
      <c r="CT7" s="1084"/>
      <c r="CU7" s="1084"/>
      <c r="CV7" s="1085"/>
      <c r="CW7" s="1083" t="s">
        <v>558</v>
      </c>
      <c r="CX7" s="1084"/>
      <c r="CY7" s="1084"/>
      <c r="CZ7" s="1084"/>
      <c r="DA7" s="1085"/>
      <c r="DB7" s="1083" t="s">
        <v>558</v>
      </c>
      <c r="DC7" s="1084"/>
      <c r="DD7" s="1084"/>
      <c r="DE7" s="1084"/>
      <c r="DF7" s="1085"/>
      <c r="DG7" s="1083" t="s">
        <v>558</v>
      </c>
      <c r="DH7" s="1084"/>
      <c r="DI7" s="1084"/>
      <c r="DJ7" s="1084"/>
      <c r="DK7" s="1085"/>
      <c r="DL7" s="1083" t="s">
        <v>558</v>
      </c>
      <c r="DM7" s="1084"/>
      <c r="DN7" s="1084"/>
      <c r="DO7" s="1084"/>
      <c r="DP7" s="1085"/>
      <c r="DQ7" s="1083" t="s">
        <v>558</v>
      </c>
      <c r="DR7" s="1084"/>
      <c r="DS7" s="1084"/>
      <c r="DT7" s="1084"/>
      <c r="DU7" s="1085"/>
      <c r="DV7" s="1086"/>
      <c r="DW7" s="1087"/>
      <c r="DX7" s="1087"/>
      <c r="DY7" s="1087"/>
      <c r="DZ7" s="1088"/>
      <c r="EA7" s="228"/>
    </row>
    <row r="8" spans="1:131" s="229" customFormat="1" ht="26.25" customHeight="1" x14ac:dyDescent="0.15">
      <c r="A8" s="232">
        <v>2</v>
      </c>
      <c r="B8" s="1017" t="s">
        <v>375</v>
      </c>
      <c r="C8" s="1018"/>
      <c r="D8" s="1018"/>
      <c r="E8" s="1018"/>
      <c r="F8" s="1018"/>
      <c r="G8" s="1018"/>
      <c r="H8" s="1018"/>
      <c r="I8" s="1018"/>
      <c r="J8" s="1018"/>
      <c r="K8" s="1018"/>
      <c r="L8" s="1018"/>
      <c r="M8" s="1018"/>
      <c r="N8" s="1018"/>
      <c r="O8" s="1018"/>
      <c r="P8" s="1019"/>
      <c r="Q8" s="1025">
        <v>339</v>
      </c>
      <c r="R8" s="1026"/>
      <c r="S8" s="1026"/>
      <c r="T8" s="1026"/>
      <c r="U8" s="1026"/>
      <c r="V8" s="1026">
        <v>339</v>
      </c>
      <c r="W8" s="1026"/>
      <c r="X8" s="1026"/>
      <c r="Y8" s="1026"/>
      <c r="Z8" s="1026"/>
      <c r="AA8" s="1026" t="s">
        <v>545</v>
      </c>
      <c r="AB8" s="1026"/>
      <c r="AC8" s="1026"/>
      <c r="AD8" s="1026"/>
      <c r="AE8" s="1027"/>
      <c r="AF8" s="1022" t="s">
        <v>122</v>
      </c>
      <c r="AG8" s="1023"/>
      <c r="AH8" s="1023"/>
      <c r="AI8" s="1023"/>
      <c r="AJ8" s="1024"/>
      <c r="AK8" s="1067">
        <v>74</v>
      </c>
      <c r="AL8" s="1068"/>
      <c r="AM8" s="1068"/>
      <c r="AN8" s="1068"/>
      <c r="AO8" s="1068"/>
      <c r="AP8" s="1068">
        <v>441</v>
      </c>
      <c r="AQ8" s="1068"/>
      <c r="AR8" s="1068"/>
      <c r="AS8" s="1068"/>
      <c r="AT8" s="1068"/>
      <c r="AU8" s="1069"/>
      <c r="AV8" s="1069"/>
      <c r="AW8" s="1069"/>
      <c r="AX8" s="1069"/>
      <c r="AY8" s="1070"/>
      <c r="AZ8" s="226"/>
      <c r="BA8" s="226"/>
      <c r="BB8" s="226"/>
      <c r="BC8" s="226"/>
      <c r="BD8" s="226"/>
      <c r="BE8" s="227"/>
      <c r="BF8" s="227"/>
      <c r="BG8" s="227"/>
      <c r="BH8" s="227"/>
      <c r="BI8" s="227"/>
      <c r="BJ8" s="227"/>
      <c r="BK8" s="227"/>
      <c r="BL8" s="227"/>
      <c r="BM8" s="227"/>
      <c r="BN8" s="227"/>
      <c r="BO8" s="227"/>
      <c r="BP8" s="227"/>
      <c r="BQ8" s="232">
        <v>2</v>
      </c>
      <c r="BR8" s="233"/>
      <c r="BS8" s="979" t="s">
        <v>556</v>
      </c>
      <c r="BT8" s="980"/>
      <c r="BU8" s="980"/>
      <c r="BV8" s="980"/>
      <c r="BW8" s="980"/>
      <c r="BX8" s="980"/>
      <c r="BY8" s="980"/>
      <c r="BZ8" s="980"/>
      <c r="CA8" s="980"/>
      <c r="CB8" s="980"/>
      <c r="CC8" s="980"/>
      <c r="CD8" s="980"/>
      <c r="CE8" s="980"/>
      <c r="CF8" s="980"/>
      <c r="CG8" s="1001"/>
      <c r="CH8" s="976">
        <v>0</v>
      </c>
      <c r="CI8" s="977"/>
      <c r="CJ8" s="977"/>
      <c r="CK8" s="977"/>
      <c r="CL8" s="978"/>
      <c r="CM8" s="976">
        <v>6</v>
      </c>
      <c r="CN8" s="977"/>
      <c r="CO8" s="977"/>
      <c r="CP8" s="977"/>
      <c r="CQ8" s="978"/>
      <c r="CR8" s="976">
        <v>80</v>
      </c>
      <c r="CS8" s="977"/>
      <c r="CT8" s="977"/>
      <c r="CU8" s="977"/>
      <c r="CV8" s="978"/>
      <c r="CW8" s="976" t="s">
        <v>559</v>
      </c>
      <c r="CX8" s="977"/>
      <c r="CY8" s="977"/>
      <c r="CZ8" s="977"/>
      <c r="DA8" s="978"/>
      <c r="DB8" s="976" t="s">
        <v>559</v>
      </c>
      <c r="DC8" s="977"/>
      <c r="DD8" s="977"/>
      <c r="DE8" s="977"/>
      <c r="DF8" s="978"/>
      <c r="DG8" s="976" t="s">
        <v>559</v>
      </c>
      <c r="DH8" s="977"/>
      <c r="DI8" s="977"/>
      <c r="DJ8" s="977"/>
      <c r="DK8" s="978"/>
      <c r="DL8" s="976" t="s">
        <v>559</v>
      </c>
      <c r="DM8" s="977"/>
      <c r="DN8" s="977"/>
      <c r="DO8" s="977"/>
      <c r="DP8" s="978"/>
      <c r="DQ8" s="976" t="s">
        <v>560</v>
      </c>
      <c r="DR8" s="977"/>
      <c r="DS8" s="977"/>
      <c r="DT8" s="977"/>
      <c r="DU8" s="978"/>
      <c r="DV8" s="979"/>
      <c r="DW8" s="980"/>
      <c r="DX8" s="980"/>
      <c r="DY8" s="980"/>
      <c r="DZ8" s="981"/>
      <c r="EA8" s="228"/>
    </row>
    <row r="9" spans="1:131" s="229" customFormat="1" ht="26.25" customHeight="1" x14ac:dyDescent="0.15">
      <c r="A9" s="232">
        <v>3</v>
      </c>
      <c r="B9" s="1017"/>
      <c r="C9" s="1018"/>
      <c r="D9" s="1018"/>
      <c r="E9" s="1018"/>
      <c r="F9" s="1018"/>
      <c r="G9" s="1018"/>
      <c r="H9" s="1018"/>
      <c r="I9" s="1018"/>
      <c r="J9" s="1018"/>
      <c r="K9" s="1018"/>
      <c r="L9" s="1018"/>
      <c r="M9" s="1018"/>
      <c r="N9" s="1018"/>
      <c r="O9" s="1018"/>
      <c r="P9" s="1019"/>
      <c r="Q9" s="1025"/>
      <c r="R9" s="1026"/>
      <c r="S9" s="1026"/>
      <c r="T9" s="1026"/>
      <c r="U9" s="1026"/>
      <c r="V9" s="1026"/>
      <c r="W9" s="1026"/>
      <c r="X9" s="1026"/>
      <c r="Y9" s="1026"/>
      <c r="Z9" s="1026"/>
      <c r="AA9" s="1026"/>
      <c r="AB9" s="1026"/>
      <c r="AC9" s="1026"/>
      <c r="AD9" s="1026"/>
      <c r="AE9" s="1027"/>
      <c r="AF9" s="1022"/>
      <c r="AG9" s="1023"/>
      <c r="AH9" s="1023"/>
      <c r="AI9" s="1023"/>
      <c r="AJ9" s="1024"/>
      <c r="AK9" s="1067"/>
      <c r="AL9" s="1068"/>
      <c r="AM9" s="1068"/>
      <c r="AN9" s="1068"/>
      <c r="AO9" s="1068"/>
      <c r="AP9" s="1068"/>
      <c r="AQ9" s="1068"/>
      <c r="AR9" s="1068"/>
      <c r="AS9" s="1068"/>
      <c r="AT9" s="1068"/>
      <c r="AU9" s="1069"/>
      <c r="AV9" s="1069"/>
      <c r="AW9" s="1069"/>
      <c r="AX9" s="1069"/>
      <c r="AY9" s="1070"/>
      <c r="AZ9" s="226"/>
      <c r="BA9" s="226"/>
      <c r="BB9" s="226"/>
      <c r="BC9" s="226"/>
      <c r="BD9" s="226"/>
      <c r="BE9" s="227"/>
      <c r="BF9" s="227"/>
      <c r="BG9" s="227"/>
      <c r="BH9" s="227"/>
      <c r="BI9" s="227"/>
      <c r="BJ9" s="227"/>
      <c r="BK9" s="227"/>
      <c r="BL9" s="227"/>
      <c r="BM9" s="227"/>
      <c r="BN9" s="227"/>
      <c r="BO9" s="227"/>
      <c r="BP9" s="227"/>
      <c r="BQ9" s="232">
        <v>3</v>
      </c>
      <c r="BR9" s="233"/>
      <c r="BS9" s="979" t="s">
        <v>557</v>
      </c>
      <c r="BT9" s="980"/>
      <c r="BU9" s="980"/>
      <c r="BV9" s="980"/>
      <c r="BW9" s="980"/>
      <c r="BX9" s="980"/>
      <c r="BY9" s="980"/>
      <c r="BZ9" s="980"/>
      <c r="CA9" s="980"/>
      <c r="CB9" s="980"/>
      <c r="CC9" s="980"/>
      <c r="CD9" s="980"/>
      <c r="CE9" s="980"/>
      <c r="CF9" s="980"/>
      <c r="CG9" s="1001"/>
      <c r="CH9" s="976">
        <v>-13</v>
      </c>
      <c r="CI9" s="977"/>
      <c r="CJ9" s="977"/>
      <c r="CK9" s="977"/>
      <c r="CL9" s="978"/>
      <c r="CM9" s="976">
        <v>129</v>
      </c>
      <c r="CN9" s="977"/>
      <c r="CO9" s="977"/>
      <c r="CP9" s="977"/>
      <c r="CQ9" s="978"/>
      <c r="CR9" s="976">
        <v>70</v>
      </c>
      <c r="CS9" s="977"/>
      <c r="CT9" s="977"/>
      <c r="CU9" s="977"/>
      <c r="CV9" s="978"/>
      <c r="CW9" s="976" t="s">
        <v>559</v>
      </c>
      <c r="CX9" s="977"/>
      <c r="CY9" s="977"/>
      <c r="CZ9" s="977"/>
      <c r="DA9" s="978"/>
      <c r="DB9" s="976" t="s">
        <v>559</v>
      </c>
      <c r="DC9" s="977"/>
      <c r="DD9" s="977"/>
      <c r="DE9" s="977"/>
      <c r="DF9" s="978"/>
      <c r="DG9" s="976" t="s">
        <v>559</v>
      </c>
      <c r="DH9" s="977"/>
      <c r="DI9" s="977"/>
      <c r="DJ9" s="977"/>
      <c r="DK9" s="978"/>
      <c r="DL9" s="976" t="s">
        <v>559</v>
      </c>
      <c r="DM9" s="977"/>
      <c r="DN9" s="977"/>
      <c r="DO9" s="977"/>
      <c r="DP9" s="978"/>
      <c r="DQ9" s="976" t="s">
        <v>560</v>
      </c>
      <c r="DR9" s="977"/>
      <c r="DS9" s="977"/>
      <c r="DT9" s="977"/>
      <c r="DU9" s="978"/>
      <c r="DV9" s="979"/>
      <c r="DW9" s="980"/>
      <c r="DX9" s="980"/>
      <c r="DY9" s="980"/>
      <c r="DZ9" s="981"/>
      <c r="EA9" s="228"/>
    </row>
    <row r="10" spans="1:131" s="229" customFormat="1" ht="26.25" customHeight="1" x14ac:dyDescent="0.15">
      <c r="A10" s="232">
        <v>4</v>
      </c>
      <c r="B10" s="1017"/>
      <c r="C10" s="1018"/>
      <c r="D10" s="1018"/>
      <c r="E10" s="1018"/>
      <c r="F10" s="1018"/>
      <c r="G10" s="1018"/>
      <c r="H10" s="1018"/>
      <c r="I10" s="1018"/>
      <c r="J10" s="1018"/>
      <c r="K10" s="1018"/>
      <c r="L10" s="1018"/>
      <c r="M10" s="1018"/>
      <c r="N10" s="1018"/>
      <c r="O10" s="1018"/>
      <c r="P10" s="1019"/>
      <c r="Q10" s="1025"/>
      <c r="R10" s="1026"/>
      <c r="S10" s="1026"/>
      <c r="T10" s="1026"/>
      <c r="U10" s="1026"/>
      <c r="V10" s="1026"/>
      <c r="W10" s="1026"/>
      <c r="X10" s="1026"/>
      <c r="Y10" s="1026"/>
      <c r="Z10" s="1026"/>
      <c r="AA10" s="1026"/>
      <c r="AB10" s="1026"/>
      <c r="AC10" s="1026"/>
      <c r="AD10" s="1026"/>
      <c r="AE10" s="1027"/>
      <c r="AF10" s="1022"/>
      <c r="AG10" s="1023"/>
      <c r="AH10" s="1023"/>
      <c r="AI10" s="1023"/>
      <c r="AJ10" s="1024"/>
      <c r="AK10" s="1067"/>
      <c r="AL10" s="1068"/>
      <c r="AM10" s="1068"/>
      <c r="AN10" s="1068"/>
      <c r="AO10" s="1068"/>
      <c r="AP10" s="1068"/>
      <c r="AQ10" s="1068"/>
      <c r="AR10" s="1068"/>
      <c r="AS10" s="1068"/>
      <c r="AT10" s="1068"/>
      <c r="AU10" s="1069"/>
      <c r="AV10" s="1069"/>
      <c r="AW10" s="1069"/>
      <c r="AX10" s="1069"/>
      <c r="AY10" s="1070"/>
      <c r="AZ10" s="226"/>
      <c r="BA10" s="226"/>
      <c r="BB10" s="226"/>
      <c r="BC10" s="226"/>
      <c r="BD10" s="226"/>
      <c r="BE10" s="227"/>
      <c r="BF10" s="227"/>
      <c r="BG10" s="227"/>
      <c r="BH10" s="227"/>
      <c r="BI10" s="227"/>
      <c r="BJ10" s="227"/>
      <c r="BK10" s="227"/>
      <c r="BL10" s="227"/>
      <c r="BM10" s="227"/>
      <c r="BN10" s="227"/>
      <c r="BO10" s="227"/>
      <c r="BP10" s="227"/>
      <c r="BQ10" s="232">
        <v>4</v>
      </c>
      <c r="BR10" s="233"/>
      <c r="BS10" s="979"/>
      <c r="BT10" s="980"/>
      <c r="BU10" s="980"/>
      <c r="BV10" s="980"/>
      <c r="BW10" s="980"/>
      <c r="BX10" s="980"/>
      <c r="BY10" s="980"/>
      <c r="BZ10" s="980"/>
      <c r="CA10" s="980"/>
      <c r="CB10" s="980"/>
      <c r="CC10" s="980"/>
      <c r="CD10" s="980"/>
      <c r="CE10" s="980"/>
      <c r="CF10" s="980"/>
      <c r="CG10" s="1001"/>
      <c r="CH10" s="976"/>
      <c r="CI10" s="977"/>
      <c r="CJ10" s="977"/>
      <c r="CK10" s="977"/>
      <c r="CL10" s="978"/>
      <c r="CM10" s="976"/>
      <c r="CN10" s="977"/>
      <c r="CO10" s="977"/>
      <c r="CP10" s="977"/>
      <c r="CQ10" s="978"/>
      <c r="CR10" s="976"/>
      <c r="CS10" s="977"/>
      <c r="CT10" s="977"/>
      <c r="CU10" s="977"/>
      <c r="CV10" s="978"/>
      <c r="CW10" s="976"/>
      <c r="CX10" s="977"/>
      <c r="CY10" s="977"/>
      <c r="CZ10" s="977"/>
      <c r="DA10" s="978"/>
      <c r="DB10" s="976"/>
      <c r="DC10" s="977"/>
      <c r="DD10" s="977"/>
      <c r="DE10" s="977"/>
      <c r="DF10" s="978"/>
      <c r="DG10" s="976"/>
      <c r="DH10" s="977"/>
      <c r="DI10" s="977"/>
      <c r="DJ10" s="977"/>
      <c r="DK10" s="978"/>
      <c r="DL10" s="976"/>
      <c r="DM10" s="977"/>
      <c r="DN10" s="977"/>
      <c r="DO10" s="977"/>
      <c r="DP10" s="978"/>
      <c r="DQ10" s="976"/>
      <c r="DR10" s="977"/>
      <c r="DS10" s="977"/>
      <c r="DT10" s="977"/>
      <c r="DU10" s="978"/>
      <c r="DV10" s="979"/>
      <c r="DW10" s="980"/>
      <c r="DX10" s="980"/>
      <c r="DY10" s="980"/>
      <c r="DZ10" s="981"/>
      <c r="EA10" s="228"/>
    </row>
    <row r="11" spans="1:131" s="229" customFormat="1" ht="26.25" customHeight="1" x14ac:dyDescent="0.15">
      <c r="A11" s="232">
        <v>5</v>
      </c>
      <c r="B11" s="1017"/>
      <c r="C11" s="1018"/>
      <c r="D11" s="1018"/>
      <c r="E11" s="1018"/>
      <c r="F11" s="1018"/>
      <c r="G11" s="1018"/>
      <c r="H11" s="1018"/>
      <c r="I11" s="1018"/>
      <c r="J11" s="1018"/>
      <c r="K11" s="1018"/>
      <c r="L11" s="1018"/>
      <c r="M11" s="1018"/>
      <c r="N11" s="1018"/>
      <c r="O11" s="1018"/>
      <c r="P11" s="1019"/>
      <c r="Q11" s="1025"/>
      <c r="R11" s="1026"/>
      <c r="S11" s="1026"/>
      <c r="T11" s="1026"/>
      <c r="U11" s="1026"/>
      <c r="V11" s="1026"/>
      <c r="W11" s="1026"/>
      <c r="X11" s="1026"/>
      <c r="Y11" s="1026"/>
      <c r="Z11" s="1026"/>
      <c r="AA11" s="1026"/>
      <c r="AB11" s="1026"/>
      <c r="AC11" s="1026"/>
      <c r="AD11" s="1026"/>
      <c r="AE11" s="1027"/>
      <c r="AF11" s="1022"/>
      <c r="AG11" s="1023"/>
      <c r="AH11" s="1023"/>
      <c r="AI11" s="1023"/>
      <c r="AJ11" s="1024"/>
      <c r="AK11" s="1067"/>
      <c r="AL11" s="1068"/>
      <c r="AM11" s="1068"/>
      <c r="AN11" s="1068"/>
      <c r="AO11" s="1068"/>
      <c r="AP11" s="1068"/>
      <c r="AQ11" s="1068"/>
      <c r="AR11" s="1068"/>
      <c r="AS11" s="1068"/>
      <c r="AT11" s="1068"/>
      <c r="AU11" s="1069"/>
      <c r="AV11" s="1069"/>
      <c r="AW11" s="1069"/>
      <c r="AX11" s="1069"/>
      <c r="AY11" s="1070"/>
      <c r="AZ11" s="226"/>
      <c r="BA11" s="226"/>
      <c r="BB11" s="226"/>
      <c r="BC11" s="226"/>
      <c r="BD11" s="226"/>
      <c r="BE11" s="227"/>
      <c r="BF11" s="227"/>
      <c r="BG11" s="227"/>
      <c r="BH11" s="227"/>
      <c r="BI11" s="227"/>
      <c r="BJ11" s="227"/>
      <c r="BK11" s="227"/>
      <c r="BL11" s="227"/>
      <c r="BM11" s="227"/>
      <c r="BN11" s="227"/>
      <c r="BO11" s="227"/>
      <c r="BP11" s="227"/>
      <c r="BQ11" s="232">
        <v>5</v>
      </c>
      <c r="BR11" s="233"/>
      <c r="BS11" s="979"/>
      <c r="BT11" s="980"/>
      <c r="BU11" s="980"/>
      <c r="BV11" s="980"/>
      <c r="BW11" s="980"/>
      <c r="BX11" s="980"/>
      <c r="BY11" s="980"/>
      <c r="BZ11" s="980"/>
      <c r="CA11" s="980"/>
      <c r="CB11" s="980"/>
      <c r="CC11" s="980"/>
      <c r="CD11" s="980"/>
      <c r="CE11" s="980"/>
      <c r="CF11" s="980"/>
      <c r="CG11" s="1001"/>
      <c r="CH11" s="976"/>
      <c r="CI11" s="977"/>
      <c r="CJ11" s="977"/>
      <c r="CK11" s="977"/>
      <c r="CL11" s="978"/>
      <c r="CM11" s="976"/>
      <c r="CN11" s="977"/>
      <c r="CO11" s="977"/>
      <c r="CP11" s="977"/>
      <c r="CQ11" s="978"/>
      <c r="CR11" s="976"/>
      <c r="CS11" s="977"/>
      <c r="CT11" s="977"/>
      <c r="CU11" s="977"/>
      <c r="CV11" s="978"/>
      <c r="CW11" s="976"/>
      <c r="CX11" s="977"/>
      <c r="CY11" s="977"/>
      <c r="CZ11" s="977"/>
      <c r="DA11" s="978"/>
      <c r="DB11" s="976"/>
      <c r="DC11" s="977"/>
      <c r="DD11" s="977"/>
      <c r="DE11" s="977"/>
      <c r="DF11" s="978"/>
      <c r="DG11" s="976"/>
      <c r="DH11" s="977"/>
      <c r="DI11" s="977"/>
      <c r="DJ11" s="977"/>
      <c r="DK11" s="978"/>
      <c r="DL11" s="976"/>
      <c r="DM11" s="977"/>
      <c r="DN11" s="977"/>
      <c r="DO11" s="977"/>
      <c r="DP11" s="978"/>
      <c r="DQ11" s="976"/>
      <c r="DR11" s="977"/>
      <c r="DS11" s="977"/>
      <c r="DT11" s="977"/>
      <c r="DU11" s="978"/>
      <c r="DV11" s="979"/>
      <c r="DW11" s="980"/>
      <c r="DX11" s="980"/>
      <c r="DY11" s="980"/>
      <c r="DZ11" s="981"/>
      <c r="EA11" s="228"/>
    </row>
    <row r="12" spans="1:131" s="229" customFormat="1" ht="26.25" customHeight="1" x14ac:dyDescent="0.15">
      <c r="A12" s="232">
        <v>6</v>
      </c>
      <c r="B12" s="1017"/>
      <c r="C12" s="1018"/>
      <c r="D12" s="1018"/>
      <c r="E12" s="1018"/>
      <c r="F12" s="1018"/>
      <c r="G12" s="1018"/>
      <c r="H12" s="1018"/>
      <c r="I12" s="1018"/>
      <c r="J12" s="1018"/>
      <c r="K12" s="1018"/>
      <c r="L12" s="1018"/>
      <c r="M12" s="1018"/>
      <c r="N12" s="1018"/>
      <c r="O12" s="1018"/>
      <c r="P12" s="1019"/>
      <c r="Q12" s="1025"/>
      <c r="R12" s="1026"/>
      <c r="S12" s="1026"/>
      <c r="T12" s="1026"/>
      <c r="U12" s="1026"/>
      <c r="V12" s="1026"/>
      <c r="W12" s="1026"/>
      <c r="X12" s="1026"/>
      <c r="Y12" s="1026"/>
      <c r="Z12" s="1026"/>
      <c r="AA12" s="1026"/>
      <c r="AB12" s="1026"/>
      <c r="AC12" s="1026"/>
      <c r="AD12" s="1026"/>
      <c r="AE12" s="1027"/>
      <c r="AF12" s="1022"/>
      <c r="AG12" s="1023"/>
      <c r="AH12" s="1023"/>
      <c r="AI12" s="1023"/>
      <c r="AJ12" s="1024"/>
      <c r="AK12" s="1067"/>
      <c r="AL12" s="1068"/>
      <c r="AM12" s="1068"/>
      <c r="AN12" s="1068"/>
      <c r="AO12" s="1068"/>
      <c r="AP12" s="1068"/>
      <c r="AQ12" s="1068"/>
      <c r="AR12" s="1068"/>
      <c r="AS12" s="1068"/>
      <c r="AT12" s="1068"/>
      <c r="AU12" s="1069"/>
      <c r="AV12" s="1069"/>
      <c r="AW12" s="1069"/>
      <c r="AX12" s="1069"/>
      <c r="AY12" s="1070"/>
      <c r="AZ12" s="226"/>
      <c r="BA12" s="226"/>
      <c r="BB12" s="226"/>
      <c r="BC12" s="226"/>
      <c r="BD12" s="226"/>
      <c r="BE12" s="227"/>
      <c r="BF12" s="227"/>
      <c r="BG12" s="227"/>
      <c r="BH12" s="227"/>
      <c r="BI12" s="227"/>
      <c r="BJ12" s="227"/>
      <c r="BK12" s="227"/>
      <c r="BL12" s="227"/>
      <c r="BM12" s="227"/>
      <c r="BN12" s="227"/>
      <c r="BO12" s="227"/>
      <c r="BP12" s="227"/>
      <c r="BQ12" s="232">
        <v>6</v>
      </c>
      <c r="BR12" s="233"/>
      <c r="BS12" s="979"/>
      <c r="BT12" s="980"/>
      <c r="BU12" s="980"/>
      <c r="BV12" s="980"/>
      <c r="BW12" s="980"/>
      <c r="BX12" s="980"/>
      <c r="BY12" s="980"/>
      <c r="BZ12" s="980"/>
      <c r="CA12" s="980"/>
      <c r="CB12" s="980"/>
      <c r="CC12" s="980"/>
      <c r="CD12" s="980"/>
      <c r="CE12" s="980"/>
      <c r="CF12" s="980"/>
      <c r="CG12" s="1001"/>
      <c r="CH12" s="976"/>
      <c r="CI12" s="977"/>
      <c r="CJ12" s="977"/>
      <c r="CK12" s="977"/>
      <c r="CL12" s="978"/>
      <c r="CM12" s="976"/>
      <c r="CN12" s="977"/>
      <c r="CO12" s="977"/>
      <c r="CP12" s="977"/>
      <c r="CQ12" s="978"/>
      <c r="CR12" s="976"/>
      <c r="CS12" s="977"/>
      <c r="CT12" s="977"/>
      <c r="CU12" s="977"/>
      <c r="CV12" s="978"/>
      <c r="CW12" s="976"/>
      <c r="CX12" s="977"/>
      <c r="CY12" s="977"/>
      <c r="CZ12" s="977"/>
      <c r="DA12" s="978"/>
      <c r="DB12" s="976"/>
      <c r="DC12" s="977"/>
      <c r="DD12" s="977"/>
      <c r="DE12" s="977"/>
      <c r="DF12" s="978"/>
      <c r="DG12" s="976"/>
      <c r="DH12" s="977"/>
      <c r="DI12" s="977"/>
      <c r="DJ12" s="977"/>
      <c r="DK12" s="978"/>
      <c r="DL12" s="976"/>
      <c r="DM12" s="977"/>
      <c r="DN12" s="977"/>
      <c r="DO12" s="977"/>
      <c r="DP12" s="978"/>
      <c r="DQ12" s="976"/>
      <c r="DR12" s="977"/>
      <c r="DS12" s="977"/>
      <c r="DT12" s="977"/>
      <c r="DU12" s="978"/>
      <c r="DV12" s="979"/>
      <c r="DW12" s="980"/>
      <c r="DX12" s="980"/>
      <c r="DY12" s="980"/>
      <c r="DZ12" s="981"/>
      <c r="EA12" s="228"/>
    </row>
    <row r="13" spans="1:131" s="229" customFormat="1" ht="26.25" customHeight="1" x14ac:dyDescent="0.15">
      <c r="A13" s="232">
        <v>7</v>
      </c>
      <c r="B13" s="1017"/>
      <c r="C13" s="1018"/>
      <c r="D13" s="1018"/>
      <c r="E13" s="1018"/>
      <c r="F13" s="1018"/>
      <c r="G13" s="1018"/>
      <c r="H13" s="1018"/>
      <c r="I13" s="1018"/>
      <c r="J13" s="1018"/>
      <c r="K13" s="1018"/>
      <c r="L13" s="1018"/>
      <c r="M13" s="1018"/>
      <c r="N13" s="1018"/>
      <c r="O13" s="1018"/>
      <c r="P13" s="1019"/>
      <c r="Q13" s="1025"/>
      <c r="R13" s="1026"/>
      <c r="S13" s="1026"/>
      <c r="T13" s="1026"/>
      <c r="U13" s="1026"/>
      <c r="V13" s="1026"/>
      <c r="W13" s="1026"/>
      <c r="X13" s="1026"/>
      <c r="Y13" s="1026"/>
      <c r="Z13" s="1026"/>
      <c r="AA13" s="1026"/>
      <c r="AB13" s="1026"/>
      <c r="AC13" s="1026"/>
      <c r="AD13" s="1026"/>
      <c r="AE13" s="1027"/>
      <c r="AF13" s="1022"/>
      <c r="AG13" s="1023"/>
      <c r="AH13" s="1023"/>
      <c r="AI13" s="1023"/>
      <c r="AJ13" s="1024"/>
      <c r="AK13" s="1067"/>
      <c r="AL13" s="1068"/>
      <c r="AM13" s="1068"/>
      <c r="AN13" s="1068"/>
      <c r="AO13" s="1068"/>
      <c r="AP13" s="1068"/>
      <c r="AQ13" s="1068"/>
      <c r="AR13" s="1068"/>
      <c r="AS13" s="1068"/>
      <c r="AT13" s="1068"/>
      <c r="AU13" s="1069"/>
      <c r="AV13" s="1069"/>
      <c r="AW13" s="1069"/>
      <c r="AX13" s="1069"/>
      <c r="AY13" s="1070"/>
      <c r="AZ13" s="226"/>
      <c r="BA13" s="226"/>
      <c r="BB13" s="226"/>
      <c r="BC13" s="226"/>
      <c r="BD13" s="226"/>
      <c r="BE13" s="227"/>
      <c r="BF13" s="227"/>
      <c r="BG13" s="227"/>
      <c r="BH13" s="227"/>
      <c r="BI13" s="227"/>
      <c r="BJ13" s="227"/>
      <c r="BK13" s="227"/>
      <c r="BL13" s="227"/>
      <c r="BM13" s="227"/>
      <c r="BN13" s="227"/>
      <c r="BO13" s="227"/>
      <c r="BP13" s="227"/>
      <c r="BQ13" s="232">
        <v>7</v>
      </c>
      <c r="BR13" s="233"/>
      <c r="BS13" s="979"/>
      <c r="BT13" s="980"/>
      <c r="BU13" s="980"/>
      <c r="BV13" s="980"/>
      <c r="BW13" s="980"/>
      <c r="BX13" s="980"/>
      <c r="BY13" s="980"/>
      <c r="BZ13" s="980"/>
      <c r="CA13" s="980"/>
      <c r="CB13" s="980"/>
      <c r="CC13" s="980"/>
      <c r="CD13" s="980"/>
      <c r="CE13" s="980"/>
      <c r="CF13" s="980"/>
      <c r="CG13" s="1001"/>
      <c r="CH13" s="976"/>
      <c r="CI13" s="977"/>
      <c r="CJ13" s="977"/>
      <c r="CK13" s="977"/>
      <c r="CL13" s="978"/>
      <c r="CM13" s="976"/>
      <c r="CN13" s="977"/>
      <c r="CO13" s="977"/>
      <c r="CP13" s="977"/>
      <c r="CQ13" s="978"/>
      <c r="CR13" s="976"/>
      <c r="CS13" s="977"/>
      <c r="CT13" s="977"/>
      <c r="CU13" s="977"/>
      <c r="CV13" s="978"/>
      <c r="CW13" s="976"/>
      <c r="CX13" s="977"/>
      <c r="CY13" s="977"/>
      <c r="CZ13" s="977"/>
      <c r="DA13" s="978"/>
      <c r="DB13" s="976"/>
      <c r="DC13" s="977"/>
      <c r="DD13" s="977"/>
      <c r="DE13" s="977"/>
      <c r="DF13" s="978"/>
      <c r="DG13" s="976"/>
      <c r="DH13" s="977"/>
      <c r="DI13" s="977"/>
      <c r="DJ13" s="977"/>
      <c r="DK13" s="978"/>
      <c r="DL13" s="976"/>
      <c r="DM13" s="977"/>
      <c r="DN13" s="977"/>
      <c r="DO13" s="977"/>
      <c r="DP13" s="978"/>
      <c r="DQ13" s="976"/>
      <c r="DR13" s="977"/>
      <c r="DS13" s="977"/>
      <c r="DT13" s="977"/>
      <c r="DU13" s="978"/>
      <c r="DV13" s="979"/>
      <c r="DW13" s="980"/>
      <c r="DX13" s="980"/>
      <c r="DY13" s="980"/>
      <c r="DZ13" s="981"/>
      <c r="EA13" s="228"/>
    </row>
    <row r="14" spans="1:131" s="229" customFormat="1" ht="26.25" customHeight="1" x14ac:dyDescent="0.15">
      <c r="A14" s="232">
        <v>8</v>
      </c>
      <c r="B14" s="1017"/>
      <c r="C14" s="1018"/>
      <c r="D14" s="1018"/>
      <c r="E14" s="1018"/>
      <c r="F14" s="1018"/>
      <c r="G14" s="1018"/>
      <c r="H14" s="1018"/>
      <c r="I14" s="1018"/>
      <c r="J14" s="1018"/>
      <c r="K14" s="1018"/>
      <c r="L14" s="1018"/>
      <c r="M14" s="1018"/>
      <c r="N14" s="1018"/>
      <c r="O14" s="1018"/>
      <c r="P14" s="1019"/>
      <c r="Q14" s="1025"/>
      <c r="R14" s="1026"/>
      <c r="S14" s="1026"/>
      <c r="T14" s="1026"/>
      <c r="U14" s="1026"/>
      <c r="V14" s="1026"/>
      <c r="W14" s="1026"/>
      <c r="X14" s="1026"/>
      <c r="Y14" s="1026"/>
      <c r="Z14" s="1026"/>
      <c r="AA14" s="1026"/>
      <c r="AB14" s="1026"/>
      <c r="AC14" s="1026"/>
      <c r="AD14" s="1026"/>
      <c r="AE14" s="1027"/>
      <c r="AF14" s="1022"/>
      <c r="AG14" s="1023"/>
      <c r="AH14" s="1023"/>
      <c r="AI14" s="1023"/>
      <c r="AJ14" s="1024"/>
      <c r="AK14" s="1067"/>
      <c r="AL14" s="1068"/>
      <c r="AM14" s="1068"/>
      <c r="AN14" s="1068"/>
      <c r="AO14" s="1068"/>
      <c r="AP14" s="1068"/>
      <c r="AQ14" s="1068"/>
      <c r="AR14" s="1068"/>
      <c r="AS14" s="1068"/>
      <c r="AT14" s="1068"/>
      <c r="AU14" s="1069"/>
      <c r="AV14" s="1069"/>
      <c r="AW14" s="1069"/>
      <c r="AX14" s="1069"/>
      <c r="AY14" s="1070"/>
      <c r="AZ14" s="226"/>
      <c r="BA14" s="226"/>
      <c r="BB14" s="226"/>
      <c r="BC14" s="226"/>
      <c r="BD14" s="226"/>
      <c r="BE14" s="227"/>
      <c r="BF14" s="227"/>
      <c r="BG14" s="227"/>
      <c r="BH14" s="227"/>
      <c r="BI14" s="227"/>
      <c r="BJ14" s="227"/>
      <c r="BK14" s="227"/>
      <c r="BL14" s="227"/>
      <c r="BM14" s="227"/>
      <c r="BN14" s="227"/>
      <c r="BO14" s="227"/>
      <c r="BP14" s="227"/>
      <c r="BQ14" s="232">
        <v>8</v>
      </c>
      <c r="BR14" s="233"/>
      <c r="BS14" s="979"/>
      <c r="BT14" s="980"/>
      <c r="BU14" s="980"/>
      <c r="BV14" s="980"/>
      <c r="BW14" s="980"/>
      <c r="BX14" s="980"/>
      <c r="BY14" s="980"/>
      <c r="BZ14" s="980"/>
      <c r="CA14" s="980"/>
      <c r="CB14" s="980"/>
      <c r="CC14" s="980"/>
      <c r="CD14" s="980"/>
      <c r="CE14" s="980"/>
      <c r="CF14" s="980"/>
      <c r="CG14" s="1001"/>
      <c r="CH14" s="976"/>
      <c r="CI14" s="977"/>
      <c r="CJ14" s="977"/>
      <c r="CK14" s="977"/>
      <c r="CL14" s="978"/>
      <c r="CM14" s="976"/>
      <c r="CN14" s="977"/>
      <c r="CO14" s="977"/>
      <c r="CP14" s="977"/>
      <c r="CQ14" s="978"/>
      <c r="CR14" s="976"/>
      <c r="CS14" s="977"/>
      <c r="CT14" s="977"/>
      <c r="CU14" s="977"/>
      <c r="CV14" s="978"/>
      <c r="CW14" s="976"/>
      <c r="CX14" s="977"/>
      <c r="CY14" s="977"/>
      <c r="CZ14" s="977"/>
      <c r="DA14" s="978"/>
      <c r="DB14" s="976"/>
      <c r="DC14" s="977"/>
      <c r="DD14" s="977"/>
      <c r="DE14" s="977"/>
      <c r="DF14" s="978"/>
      <c r="DG14" s="976"/>
      <c r="DH14" s="977"/>
      <c r="DI14" s="977"/>
      <c r="DJ14" s="977"/>
      <c r="DK14" s="978"/>
      <c r="DL14" s="976"/>
      <c r="DM14" s="977"/>
      <c r="DN14" s="977"/>
      <c r="DO14" s="977"/>
      <c r="DP14" s="978"/>
      <c r="DQ14" s="976"/>
      <c r="DR14" s="977"/>
      <c r="DS14" s="977"/>
      <c r="DT14" s="977"/>
      <c r="DU14" s="978"/>
      <c r="DV14" s="979"/>
      <c r="DW14" s="980"/>
      <c r="DX14" s="980"/>
      <c r="DY14" s="980"/>
      <c r="DZ14" s="981"/>
      <c r="EA14" s="228"/>
    </row>
    <row r="15" spans="1:131" s="229" customFormat="1" ht="26.25" customHeight="1" x14ac:dyDescent="0.15">
      <c r="A15" s="232">
        <v>9</v>
      </c>
      <c r="B15" s="1017"/>
      <c r="C15" s="1018"/>
      <c r="D15" s="1018"/>
      <c r="E15" s="1018"/>
      <c r="F15" s="1018"/>
      <c r="G15" s="1018"/>
      <c r="H15" s="1018"/>
      <c r="I15" s="1018"/>
      <c r="J15" s="1018"/>
      <c r="K15" s="1018"/>
      <c r="L15" s="1018"/>
      <c r="M15" s="1018"/>
      <c r="N15" s="1018"/>
      <c r="O15" s="1018"/>
      <c r="P15" s="1019"/>
      <c r="Q15" s="1025"/>
      <c r="R15" s="1026"/>
      <c r="S15" s="1026"/>
      <c r="T15" s="1026"/>
      <c r="U15" s="1026"/>
      <c r="V15" s="1026"/>
      <c r="W15" s="1026"/>
      <c r="X15" s="1026"/>
      <c r="Y15" s="1026"/>
      <c r="Z15" s="1026"/>
      <c r="AA15" s="1026"/>
      <c r="AB15" s="1026"/>
      <c r="AC15" s="1026"/>
      <c r="AD15" s="1026"/>
      <c r="AE15" s="1027"/>
      <c r="AF15" s="1022"/>
      <c r="AG15" s="1023"/>
      <c r="AH15" s="1023"/>
      <c r="AI15" s="1023"/>
      <c r="AJ15" s="1024"/>
      <c r="AK15" s="1067"/>
      <c r="AL15" s="1068"/>
      <c r="AM15" s="1068"/>
      <c r="AN15" s="1068"/>
      <c r="AO15" s="1068"/>
      <c r="AP15" s="1068"/>
      <c r="AQ15" s="1068"/>
      <c r="AR15" s="1068"/>
      <c r="AS15" s="1068"/>
      <c r="AT15" s="1068"/>
      <c r="AU15" s="1069"/>
      <c r="AV15" s="1069"/>
      <c r="AW15" s="1069"/>
      <c r="AX15" s="1069"/>
      <c r="AY15" s="1070"/>
      <c r="AZ15" s="226"/>
      <c r="BA15" s="226"/>
      <c r="BB15" s="226"/>
      <c r="BC15" s="226"/>
      <c r="BD15" s="226"/>
      <c r="BE15" s="227"/>
      <c r="BF15" s="227"/>
      <c r="BG15" s="227"/>
      <c r="BH15" s="227"/>
      <c r="BI15" s="227"/>
      <c r="BJ15" s="227"/>
      <c r="BK15" s="227"/>
      <c r="BL15" s="227"/>
      <c r="BM15" s="227"/>
      <c r="BN15" s="227"/>
      <c r="BO15" s="227"/>
      <c r="BP15" s="227"/>
      <c r="BQ15" s="232">
        <v>9</v>
      </c>
      <c r="BR15" s="233"/>
      <c r="BS15" s="979"/>
      <c r="BT15" s="980"/>
      <c r="BU15" s="980"/>
      <c r="BV15" s="980"/>
      <c r="BW15" s="980"/>
      <c r="BX15" s="980"/>
      <c r="BY15" s="980"/>
      <c r="BZ15" s="980"/>
      <c r="CA15" s="980"/>
      <c r="CB15" s="980"/>
      <c r="CC15" s="980"/>
      <c r="CD15" s="980"/>
      <c r="CE15" s="980"/>
      <c r="CF15" s="980"/>
      <c r="CG15" s="1001"/>
      <c r="CH15" s="976"/>
      <c r="CI15" s="977"/>
      <c r="CJ15" s="977"/>
      <c r="CK15" s="977"/>
      <c r="CL15" s="978"/>
      <c r="CM15" s="976"/>
      <c r="CN15" s="977"/>
      <c r="CO15" s="977"/>
      <c r="CP15" s="977"/>
      <c r="CQ15" s="978"/>
      <c r="CR15" s="976"/>
      <c r="CS15" s="977"/>
      <c r="CT15" s="977"/>
      <c r="CU15" s="977"/>
      <c r="CV15" s="978"/>
      <c r="CW15" s="976"/>
      <c r="CX15" s="977"/>
      <c r="CY15" s="977"/>
      <c r="CZ15" s="977"/>
      <c r="DA15" s="978"/>
      <c r="DB15" s="976"/>
      <c r="DC15" s="977"/>
      <c r="DD15" s="977"/>
      <c r="DE15" s="977"/>
      <c r="DF15" s="978"/>
      <c r="DG15" s="976"/>
      <c r="DH15" s="977"/>
      <c r="DI15" s="977"/>
      <c r="DJ15" s="977"/>
      <c r="DK15" s="978"/>
      <c r="DL15" s="976"/>
      <c r="DM15" s="977"/>
      <c r="DN15" s="977"/>
      <c r="DO15" s="977"/>
      <c r="DP15" s="978"/>
      <c r="DQ15" s="976"/>
      <c r="DR15" s="977"/>
      <c r="DS15" s="977"/>
      <c r="DT15" s="977"/>
      <c r="DU15" s="978"/>
      <c r="DV15" s="979"/>
      <c r="DW15" s="980"/>
      <c r="DX15" s="980"/>
      <c r="DY15" s="980"/>
      <c r="DZ15" s="981"/>
      <c r="EA15" s="228"/>
    </row>
    <row r="16" spans="1:131" s="229" customFormat="1" ht="26.25" customHeight="1" x14ac:dyDescent="0.15">
      <c r="A16" s="232">
        <v>10</v>
      </c>
      <c r="B16" s="1017"/>
      <c r="C16" s="1018"/>
      <c r="D16" s="1018"/>
      <c r="E16" s="1018"/>
      <c r="F16" s="1018"/>
      <c r="G16" s="1018"/>
      <c r="H16" s="1018"/>
      <c r="I16" s="1018"/>
      <c r="J16" s="1018"/>
      <c r="K16" s="1018"/>
      <c r="L16" s="1018"/>
      <c r="M16" s="1018"/>
      <c r="N16" s="1018"/>
      <c r="O16" s="1018"/>
      <c r="P16" s="1019"/>
      <c r="Q16" s="1025"/>
      <c r="R16" s="1026"/>
      <c r="S16" s="1026"/>
      <c r="T16" s="1026"/>
      <c r="U16" s="1026"/>
      <c r="V16" s="1026"/>
      <c r="W16" s="1026"/>
      <c r="X16" s="1026"/>
      <c r="Y16" s="1026"/>
      <c r="Z16" s="1026"/>
      <c r="AA16" s="1026"/>
      <c r="AB16" s="1026"/>
      <c r="AC16" s="1026"/>
      <c r="AD16" s="1026"/>
      <c r="AE16" s="1027"/>
      <c r="AF16" s="1022"/>
      <c r="AG16" s="1023"/>
      <c r="AH16" s="1023"/>
      <c r="AI16" s="1023"/>
      <c r="AJ16" s="1024"/>
      <c r="AK16" s="1067"/>
      <c r="AL16" s="1068"/>
      <c r="AM16" s="1068"/>
      <c r="AN16" s="1068"/>
      <c r="AO16" s="1068"/>
      <c r="AP16" s="1068"/>
      <c r="AQ16" s="1068"/>
      <c r="AR16" s="1068"/>
      <c r="AS16" s="1068"/>
      <c r="AT16" s="1068"/>
      <c r="AU16" s="1069"/>
      <c r="AV16" s="1069"/>
      <c r="AW16" s="1069"/>
      <c r="AX16" s="1069"/>
      <c r="AY16" s="1070"/>
      <c r="AZ16" s="226"/>
      <c r="BA16" s="226"/>
      <c r="BB16" s="226"/>
      <c r="BC16" s="226"/>
      <c r="BD16" s="226"/>
      <c r="BE16" s="227"/>
      <c r="BF16" s="227"/>
      <c r="BG16" s="227"/>
      <c r="BH16" s="227"/>
      <c r="BI16" s="227"/>
      <c r="BJ16" s="227"/>
      <c r="BK16" s="227"/>
      <c r="BL16" s="227"/>
      <c r="BM16" s="227"/>
      <c r="BN16" s="227"/>
      <c r="BO16" s="227"/>
      <c r="BP16" s="227"/>
      <c r="BQ16" s="232">
        <v>10</v>
      </c>
      <c r="BR16" s="233"/>
      <c r="BS16" s="979"/>
      <c r="BT16" s="980"/>
      <c r="BU16" s="980"/>
      <c r="BV16" s="980"/>
      <c r="BW16" s="980"/>
      <c r="BX16" s="980"/>
      <c r="BY16" s="980"/>
      <c r="BZ16" s="980"/>
      <c r="CA16" s="980"/>
      <c r="CB16" s="980"/>
      <c r="CC16" s="980"/>
      <c r="CD16" s="980"/>
      <c r="CE16" s="980"/>
      <c r="CF16" s="980"/>
      <c r="CG16" s="1001"/>
      <c r="CH16" s="976"/>
      <c r="CI16" s="977"/>
      <c r="CJ16" s="977"/>
      <c r="CK16" s="977"/>
      <c r="CL16" s="978"/>
      <c r="CM16" s="976"/>
      <c r="CN16" s="977"/>
      <c r="CO16" s="977"/>
      <c r="CP16" s="977"/>
      <c r="CQ16" s="978"/>
      <c r="CR16" s="976"/>
      <c r="CS16" s="977"/>
      <c r="CT16" s="977"/>
      <c r="CU16" s="977"/>
      <c r="CV16" s="978"/>
      <c r="CW16" s="976"/>
      <c r="CX16" s="977"/>
      <c r="CY16" s="977"/>
      <c r="CZ16" s="977"/>
      <c r="DA16" s="978"/>
      <c r="DB16" s="976"/>
      <c r="DC16" s="977"/>
      <c r="DD16" s="977"/>
      <c r="DE16" s="977"/>
      <c r="DF16" s="978"/>
      <c r="DG16" s="976"/>
      <c r="DH16" s="977"/>
      <c r="DI16" s="977"/>
      <c r="DJ16" s="977"/>
      <c r="DK16" s="978"/>
      <c r="DL16" s="976"/>
      <c r="DM16" s="977"/>
      <c r="DN16" s="977"/>
      <c r="DO16" s="977"/>
      <c r="DP16" s="978"/>
      <c r="DQ16" s="976"/>
      <c r="DR16" s="977"/>
      <c r="DS16" s="977"/>
      <c r="DT16" s="977"/>
      <c r="DU16" s="978"/>
      <c r="DV16" s="979"/>
      <c r="DW16" s="980"/>
      <c r="DX16" s="980"/>
      <c r="DY16" s="980"/>
      <c r="DZ16" s="981"/>
      <c r="EA16" s="228"/>
    </row>
    <row r="17" spans="1:131" s="229" customFormat="1" ht="26.25" customHeight="1" x14ac:dyDescent="0.15">
      <c r="A17" s="232">
        <v>11</v>
      </c>
      <c r="B17" s="1017"/>
      <c r="C17" s="1018"/>
      <c r="D17" s="1018"/>
      <c r="E17" s="1018"/>
      <c r="F17" s="1018"/>
      <c r="G17" s="1018"/>
      <c r="H17" s="1018"/>
      <c r="I17" s="1018"/>
      <c r="J17" s="1018"/>
      <c r="K17" s="1018"/>
      <c r="L17" s="1018"/>
      <c r="M17" s="1018"/>
      <c r="N17" s="1018"/>
      <c r="O17" s="1018"/>
      <c r="P17" s="1019"/>
      <c r="Q17" s="1025"/>
      <c r="R17" s="1026"/>
      <c r="S17" s="1026"/>
      <c r="T17" s="1026"/>
      <c r="U17" s="1026"/>
      <c r="V17" s="1026"/>
      <c r="W17" s="1026"/>
      <c r="X17" s="1026"/>
      <c r="Y17" s="1026"/>
      <c r="Z17" s="1026"/>
      <c r="AA17" s="1026"/>
      <c r="AB17" s="1026"/>
      <c r="AC17" s="1026"/>
      <c r="AD17" s="1026"/>
      <c r="AE17" s="1027"/>
      <c r="AF17" s="1022"/>
      <c r="AG17" s="1023"/>
      <c r="AH17" s="1023"/>
      <c r="AI17" s="1023"/>
      <c r="AJ17" s="1024"/>
      <c r="AK17" s="1067"/>
      <c r="AL17" s="1068"/>
      <c r="AM17" s="1068"/>
      <c r="AN17" s="1068"/>
      <c r="AO17" s="1068"/>
      <c r="AP17" s="1068"/>
      <c r="AQ17" s="1068"/>
      <c r="AR17" s="1068"/>
      <c r="AS17" s="1068"/>
      <c r="AT17" s="1068"/>
      <c r="AU17" s="1069"/>
      <c r="AV17" s="1069"/>
      <c r="AW17" s="1069"/>
      <c r="AX17" s="1069"/>
      <c r="AY17" s="1070"/>
      <c r="AZ17" s="226"/>
      <c r="BA17" s="226"/>
      <c r="BB17" s="226"/>
      <c r="BC17" s="226"/>
      <c r="BD17" s="226"/>
      <c r="BE17" s="227"/>
      <c r="BF17" s="227"/>
      <c r="BG17" s="227"/>
      <c r="BH17" s="227"/>
      <c r="BI17" s="227"/>
      <c r="BJ17" s="227"/>
      <c r="BK17" s="227"/>
      <c r="BL17" s="227"/>
      <c r="BM17" s="227"/>
      <c r="BN17" s="227"/>
      <c r="BO17" s="227"/>
      <c r="BP17" s="227"/>
      <c r="BQ17" s="232">
        <v>11</v>
      </c>
      <c r="BR17" s="233"/>
      <c r="BS17" s="979"/>
      <c r="BT17" s="980"/>
      <c r="BU17" s="980"/>
      <c r="BV17" s="980"/>
      <c r="BW17" s="980"/>
      <c r="BX17" s="980"/>
      <c r="BY17" s="980"/>
      <c r="BZ17" s="980"/>
      <c r="CA17" s="980"/>
      <c r="CB17" s="980"/>
      <c r="CC17" s="980"/>
      <c r="CD17" s="980"/>
      <c r="CE17" s="980"/>
      <c r="CF17" s="980"/>
      <c r="CG17" s="1001"/>
      <c r="CH17" s="976"/>
      <c r="CI17" s="977"/>
      <c r="CJ17" s="977"/>
      <c r="CK17" s="977"/>
      <c r="CL17" s="978"/>
      <c r="CM17" s="976"/>
      <c r="CN17" s="977"/>
      <c r="CO17" s="977"/>
      <c r="CP17" s="977"/>
      <c r="CQ17" s="978"/>
      <c r="CR17" s="976"/>
      <c r="CS17" s="977"/>
      <c r="CT17" s="977"/>
      <c r="CU17" s="977"/>
      <c r="CV17" s="978"/>
      <c r="CW17" s="976"/>
      <c r="CX17" s="977"/>
      <c r="CY17" s="977"/>
      <c r="CZ17" s="977"/>
      <c r="DA17" s="978"/>
      <c r="DB17" s="976"/>
      <c r="DC17" s="977"/>
      <c r="DD17" s="977"/>
      <c r="DE17" s="977"/>
      <c r="DF17" s="978"/>
      <c r="DG17" s="976"/>
      <c r="DH17" s="977"/>
      <c r="DI17" s="977"/>
      <c r="DJ17" s="977"/>
      <c r="DK17" s="978"/>
      <c r="DL17" s="976"/>
      <c r="DM17" s="977"/>
      <c r="DN17" s="977"/>
      <c r="DO17" s="977"/>
      <c r="DP17" s="978"/>
      <c r="DQ17" s="976"/>
      <c r="DR17" s="977"/>
      <c r="DS17" s="977"/>
      <c r="DT17" s="977"/>
      <c r="DU17" s="978"/>
      <c r="DV17" s="979"/>
      <c r="DW17" s="980"/>
      <c r="DX17" s="980"/>
      <c r="DY17" s="980"/>
      <c r="DZ17" s="981"/>
      <c r="EA17" s="228"/>
    </row>
    <row r="18" spans="1:131" s="229" customFormat="1" ht="26.25" customHeight="1" x14ac:dyDescent="0.15">
      <c r="A18" s="232">
        <v>12</v>
      </c>
      <c r="B18" s="1017"/>
      <c r="C18" s="1018"/>
      <c r="D18" s="1018"/>
      <c r="E18" s="1018"/>
      <c r="F18" s="1018"/>
      <c r="G18" s="1018"/>
      <c r="H18" s="1018"/>
      <c r="I18" s="1018"/>
      <c r="J18" s="1018"/>
      <c r="K18" s="1018"/>
      <c r="L18" s="1018"/>
      <c r="M18" s="1018"/>
      <c r="N18" s="1018"/>
      <c r="O18" s="1018"/>
      <c r="P18" s="1019"/>
      <c r="Q18" s="1025"/>
      <c r="R18" s="1026"/>
      <c r="S18" s="1026"/>
      <c r="T18" s="1026"/>
      <c r="U18" s="1026"/>
      <c r="V18" s="1026"/>
      <c r="W18" s="1026"/>
      <c r="X18" s="1026"/>
      <c r="Y18" s="1026"/>
      <c r="Z18" s="1026"/>
      <c r="AA18" s="1026"/>
      <c r="AB18" s="1026"/>
      <c r="AC18" s="1026"/>
      <c r="AD18" s="1026"/>
      <c r="AE18" s="1027"/>
      <c r="AF18" s="1022"/>
      <c r="AG18" s="1023"/>
      <c r="AH18" s="1023"/>
      <c r="AI18" s="1023"/>
      <c r="AJ18" s="1024"/>
      <c r="AK18" s="1067"/>
      <c r="AL18" s="1068"/>
      <c r="AM18" s="1068"/>
      <c r="AN18" s="1068"/>
      <c r="AO18" s="1068"/>
      <c r="AP18" s="1068"/>
      <c r="AQ18" s="1068"/>
      <c r="AR18" s="1068"/>
      <c r="AS18" s="1068"/>
      <c r="AT18" s="1068"/>
      <c r="AU18" s="1069"/>
      <c r="AV18" s="1069"/>
      <c r="AW18" s="1069"/>
      <c r="AX18" s="1069"/>
      <c r="AY18" s="1070"/>
      <c r="AZ18" s="226"/>
      <c r="BA18" s="226"/>
      <c r="BB18" s="226"/>
      <c r="BC18" s="226"/>
      <c r="BD18" s="226"/>
      <c r="BE18" s="227"/>
      <c r="BF18" s="227"/>
      <c r="BG18" s="227"/>
      <c r="BH18" s="227"/>
      <c r="BI18" s="227"/>
      <c r="BJ18" s="227"/>
      <c r="BK18" s="227"/>
      <c r="BL18" s="227"/>
      <c r="BM18" s="227"/>
      <c r="BN18" s="227"/>
      <c r="BO18" s="227"/>
      <c r="BP18" s="227"/>
      <c r="BQ18" s="232">
        <v>12</v>
      </c>
      <c r="BR18" s="233"/>
      <c r="BS18" s="979"/>
      <c r="BT18" s="980"/>
      <c r="BU18" s="980"/>
      <c r="BV18" s="980"/>
      <c r="BW18" s="980"/>
      <c r="BX18" s="980"/>
      <c r="BY18" s="980"/>
      <c r="BZ18" s="980"/>
      <c r="CA18" s="980"/>
      <c r="CB18" s="980"/>
      <c r="CC18" s="980"/>
      <c r="CD18" s="980"/>
      <c r="CE18" s="980"/>
      <c r="CF18" s="980"/>
      <c r="CG18" s="1001"/>
      <c r="CH18" s="976"/>
      <c r="CI18" s="977"/>
      <c r="CJ18" s="977"/>
      <c r="CK18" s="977"/>
      <c r="CL18" s="978"/>
      <c r="CM18" s="976"/>
      <c r="CN18" s="977"/>
      <c r="CO18" s="977"/>
      <c r="CP18" s="977"/>
      <c r="CQ18" s="978"/>
      <c r="CR18" s="976"/>
      <c r="CS18" s="977"/>
      <c r="CT18" s="977"/>
      <c r="CU18" s="977"/>
      <c r="CV18" s="978"/>
      <c r="CW18" s="976"/>
      <c r="CX18" s="977"/>
      <c r="CY18" s="977"/>
      <c r="CZ18" s="977"/>
      <c r="DA18" s="978"/>
      <c r="DB18" s="976"/>
      <c r="DC18" s="977"/>
      <c r="DD18" s="977"/>
      <c r="DE18" s="977"/>
      <c r="DF18" s="978"/>
      <c r="DG18" s="976"/>
      <c r="DH18" s="977"/>
      <c r="DI18" s="977"/>
      <c r="DJ18" s="977"/>
      <c r="DK18" s="978"/>
      <c r="DL18" s="976"/>
      <c r="DM18" s="977"/>
      <c r="DN18" s="977"/>
      <c r="DO18" s="977"/>
      <c r="DP18" s="978"/>
      <c r="DQ18" s="976"/>
      <c r="DR18" s="977"/>
      <c r="DS18" s="977"/>
      <c r="DT18" s="977"/>
      <c r="DU18" s="978"/>
      <c r="DV18" s="979"/>
      <c r="DW18" s="980"/>
      <c r="DX18" s="980"/>
      <c r="DY18" s="980"/>
      <c r="DZ18" s="981"/>
      <c r="EA18" s="228"/>
    </row>
    <row r="19" spans="1:131" s="229" customFormat="1" ht="26.25" customHeight="1" x14ac:dyDescent="0.15">
      <c r="A19" s="232">
        <v>13</v>
      </c>
      <c r="B19" s="1017"/>
      <c r="C19" s="1018"/>
      <c r="D19" s="1018"/>
      <c r="E19" s="1018"/>
      <c r="F19" s="1018"/>
      <c r="G19" s="1018"/>
      <c r="H19" s="1018"/>
      <c r="I19" s="1018"/>
      <c r="J19" s="1018"/>
      <c r="K19" s="1018"/>
      <c r="L19" s="1018"/>
      <c r="M19" s="1018"/>
      <c r="N19" s="1018"/>
      <c r="O19" s="1018"/>
      <c r="P19" s="1019"/>
      <c r="Q19" s="1025"/>
      <c r="R19" s="1026"/>
      <c r="S19" s="1026"/>
      <c r="T19" s="1026"/>
      <c r="U19" s="1026"/>
      <c r="V19" s="1026"/>
      <c r="W19" s="1026"/>
      <c r="X19" s="1026"/>
      <c r="Y19" s="1026"/>
      <c r="Z19" s="1026"/>
      <c r="AA19" s="1026"/>
      <c r="AB19" s="1026"/>
      <c r="AC19" s="1026"/>
      <c r="AD19" s="1026"/>
      <c r="AE19" s="1027"/>
      <c r="AF19" s="1022"/>
      <c r="AG19" s="1023"/>
      <c r="AH19" s="1023"/>
      <c r="AI19" s="1023"/>
      <c r="AJ19" s="1024"/>
      <c r="AK19" s="1067"/>
      <c r="AL19" s="1068"/>
      <c r="AM19" s="1068"/>
      <c r="AN19" s="1068"/>
      <c r="AO19" s="1068"/>
      <c r="AP19" s="1068"/>
      <c r="AQ19" s="1068"/>
      <c r="AR19" s="1068"/>
      <c r="AS19" s="1068"/>
      <c r="AT19" s="1068"/>
      <c r="AU19" s="1069"/>
      <c r="AV19" s="1069"/>
      <c r="AW19" s="1069"/>
      <c r="AX19" s="1069"/>
      <c r="AY19" s="1070"/>
      <c r="AZ19" s="226"/>
      <c r="BA19" s="226"/>
      <c r="BB19" s="226"/>
      <c r="BC19" s="226"/>
      <c r="BD19" s="226"/>
      <c r="BE19" s="227"/>
      <c r="BF19" s="227"/>
      <c r="BG19" s="227"/>
      <c r="BH19" s="227"/>
      <c r="BI19" s="227"/>
      <c r="BJ19" s="227"/>
      <c r="BK19" s="227"/>
      <c r="BL19" s="227"/>
      <c r="BM19" s="227"/>
      <c r="BN19" s="227"/>
      <c r="BO19" s="227"/>
      <c r="BP19" s="227"/>
      <c r="BQ19" s="232">
        <v>13</v>
      </c>
      <c r="BR19" s="233"/>
      <c r="BS19" s="979"/>
      <c r="BT19" s="980"/>
      <c r="BU19" s="980"/>
      <c r="BV19" s="980"/>
      <c r="BW19" s="980"/>
      <c r="BX19" s="980"/>
      <c r="BY19" s="980"/>
      <c r="BZ19" s="980"/>
      <c r="CA19" s="980"/>
      <c r="CB19" s="980"/>
      <c r="CC19" s="980"/>
      <c r="CD19" s="980"/>
      <c r="CE19" s="980"/>
      <c r="CF19" s="980"/>
      <c r="CG19" s="1001"/>
      <c r="CH19" s="976"/>
      <c r="CI19" s="977"/>
      <c r="CJ19" s="977"/>
      <c r="CK19" s="977"/>
      <c r="CL19" s="978"/>
      <c r="CM19" s="976"/>
      <c r="CN19" s="977"/>
      <c r="CO19" s="977"/>
      <c r="CP19" s="977"/>
      <c r="CQ19" s="978"/>
      <c r="CR19" s="976"/>
      <c r="CS19" s="977"/>
      <c r="CT19" s="977"/>
      <c r="CU19" s="977"/>
      <c r="CV19" s="978"/>
      <c r="CW19" s="976"/>
      <c r="CX19" s="977"/>
      <c r="CY19" s="977"/>
      <c r="CZ19" s="977"/>
      <c r="DA19" s="978"/>
      <c r="DB19" s="976"/>
      <c r="DC19" s="977"/>
      <c r="DD19" s="977"/>
      <c r="DE19" s="977"/>
      <c r="DF19" s="978"/>
      <c r="DG19" s="976"/>
      <c r="DH19" s="977"/>
      <c r="DI19" s="977"/>
      <c r="DJ19" s="977"/>
      <c r="DK19" s="978"/>
      <c r="DL19" s="976"/>
      <c r="DM19" s="977"/>
      <c r="DN19" s="977"/>
      <c r="DO19" s="977"/>
      <c r="DP19" s="978"/>
      <c r="DQ19" s="976"/>
      <c r="DR19" s="977"/>
      <c r="DS19" s="977"/>
      <c r="DT19" s="977"/>
      <c r="DU19" s="978"/>
      <c r="DV19" s="979"/>
      <c r="DW19" s="980"/>
      <c r="DX19" s="980"/>
      <c r="DY19" s="980"/>
      <c r="DZ19" s="981"/>
      <c r="EA19" s="228"/>
    </row>
    <row r="20" spans="1:131" s="229" customFormat="1" ht="26.25" customHeight="1" x14ac:dyDescent="0.15">
      <c r="A20" s="232">
        <v>14</v>
      </c>
      <c r="B20" s="1017"/>
      <c r="C20" s="1018"/>
      <c r="D20" s="1018"/>
      <c r="E20" s="1018"/>
      <c r="F20" s="1018"/>
      <c r="G20" s="1018"/>
      <c r="H20" s="1018"/>
      <c r="I20" s="1018"/>
      <c r="J20" s="1018"/>
      <c r="K20" s="1018"/>
      <c r="L20" s="1018"/>
      <c r="M20" s="1018"/>
      <c r="N20" s="1018"/>
      <c r="O20" s="1018"/>
      <c r="P20" s="1019"/>
      <c r="Q20" s="1025"/>
      <c r="R20" s="1026"/>
      <c r="S20" s="1026"/>
      <c r="T20" s="1026"/>
      <c r="U20" s="1026"/>
      <c r="V20" s="1026"/>
      <c r="W20" s="1026"/>
      <c r="X20" s="1026"/>
      <c r="Y20" s="1026"/>
      <c r="Z20" s="1026"/>
      <c r="AA20" s="1026"/>
      <c r="AB20" s="1026"/>
      <c r="AC20" s="1026"/>
      <c r="AD20" s="1026"/>
      <c r="AE20" s="1027"/>
      <c r="AF20" s="1022"/>
      <c r="AG20" s="1023"/>
      <c r="AH20" s="1023"/>
      <c r="AI20" s="1023"/>
      <c r="AJ20" s="1024"/>
      <c r="AK20" s="1067"/>
      <c r="AL20" s="1068"/>
      <c r="AM20" s="1068"/>
      <c r="AN20" s="1068"/>
      <c r="AO20" s="1068"/>
      <c r="AP20" s="1068"/>
      <c r="AQ20" s="1068"/>
      <c r="AR20" s="1068"/>
      <c r="AS20" s="1068"/>
      <c r="AT20" s="1068"/>
      <c r="AU20" s="1069"/>
      <c r="AV20" s="1069"/>
      <c r="AW20" s="1069"/>
      <c r="AX20" s="1069"/>
      <c r="AY20" s="1070"/>
      <c r="AZ20" s="226"/>
      <c r="BA20" s="226"/>
      <c r="BB20" s="226"/>
      <c r="BC20" s="226"/>
      <c r="BD20" s="226"/>
      <c r="BE20" s="227"/>
      <c r="BF20" s="227"/>
      <c r="BG20" s="227"/>
      <c r="BH20" s="227"/>
      <c r="BI20" s="227"/>
      <c r="BJ20" s="227"/>
      <c r="BK20" s="227"/>
      <c r="BL20" s="227"/>
      <c r="BM20" s="227"/>
      <c r="BN20" s="227"/>
      <c r="BO20" s="227"/>
      <c r="BP20" s="227"/>
      <c r="BQ20" s="232">
        <v>14</v>
      </c>
      <c r="BR20" s="233"/>
      <c r="BS20" s="979"/>
      <c r="BT20" s="980"/>
      <c r="BU20" s="980"/>
      <c r="BV20" s="980"/>
      <c r="BW20" s="980"/>
      <c r="BX20" s="980"/>
      <c r="BY20" s="980"/>
      <c r="BZ20" s="980"/>
      <c r="CA20" s="980"/>
      <c r="CB20" s="980"/>
      <c r="CC20" s="980"/>
      <c r="CD20" s="980"/>
      <c r="CE20" s="980"/>
      <c r="CF20" s="980"/>
      <c r="CG20" s="1001"/>
      <c r="CH20" s="976"/>
      <c r="CI20" s="977"/>
      <c r="CJ20" s="977"/>
      <c r="CK20" s="977"/>
      <c r="CL20" s="978"/>
      <c r="CM20" s="976"/>
      <c r="CN20" s="977"/>
      <c r="CO20" s="977"/>
      <c r="CP20" s="977"/>
      <c r="CQ20" s="978"/>
      <c r="CR20" s="976"/>
      <c r="CS20" s="977"/>
      <c r="CT20" s="977"/>
      <c r="CU20" s="977"/>
      <c r="CV20" s="978"/>
      <c r="CW20" s="976"/>
      <c r="CX20" s="977"/>
      <c r="CY20" s="977"/>
      <c r="CZ20" s="977"/>
      <c r="DA20" s="978"/>
      <c r="DB20" s="976"/>
      <c r="DC20" s="977"/>
      <c r="DD20" s="977"/>
      <c r="DE20" s="977"/>
      <c r="DF20" s="978"/>
      <c r="DG20" s="976"/>
      <c r="DH20" s="977"/>
      <c r="DI20" s="977"/>
      <c r="DJ20" s="977"/>
      <c r="DK20" s="978"/>
      <c r="DL20" s="976"/>
      <c r="DM20" s="977"/>
      <c r="DN20" s="977"/>
      <c r="DO20" s="977"/>
      <c r="DP20" s="978"/>
      <c r="DQ20" s="976"/>
      <c r="DR20" s="977"/>
      <c r="DS20" s="977"/>
      <c r="DT20" s="977"/>
      <c r="DU20" s="978"/>
      <c r="DV20" s="979"/>
      <c r="DW20" s="980"/>
      <c r="DX20" s="980"/>
      <c r="DY20" s="980"/>
      <c r="DZ20" s="981"/>
      <c r="EA20" s="228"/>
    </row>
    <row r="21" spans="1:131" s="229" customFormat="1" ht="26.25" customHeight="1" thickBot="1" x14ac:dyDescent="0.2">
      <c r="A21" s="232">
        <v>15</v>
      </c>
      <c r="B21" s="1017"/>
      <c r="C21" s="1018"/>
      <c r="D21" s="1018"/>
      <c r="E21" s="1018"/>
      <c r="F21" s="1018"/>
      <c r="G21" s="1018"/>
      <c r="H21" s="1018"/>
      <c r="I21" s="1018"/>
      <c r="J21" s="1018"/>
      <c r="K21" s="1018"/>
      <c r="L21" s="1018"/>
      <c r="M21" s="1018"/>
      <c r="N21" s="1018"/>
      <c r="O21" s="1018"/>
      <c r="P21" s="1019"/>
      <c r="Q21" s="1025"/>
      <c r="R21" s="1026"/>
      <c r="S21" s="1026"/>
      <c r="T21" s="1026"/>
      <c r="U21" s="1026"/>
      <c r="V21" s="1026"/>
      <c r="W21" s="1026"/>
      <c r="X21" s="1026"/>
      <c r="Y21" s="1026"/>
      <c r="Z21" s="1026"/>
      <c r="AA21" s="1026"/>
      <c r="AB21" s="1026"/>
      <c r="AC21" s="1026"/>
      <c r="AD21" s="1026"/>
      <c r="AE21" s="1027"/>
      <c r="AF21" s="1022"/>
      <c r="AG21" s="1023"/>
      <c r="AH21" s="1023"/>
      <c r="AI21" s="1023"/>
      <c r="AJ21" s="1024"/>
      <c r="AK21" s="1067"/>
      <c r="AL21" s="1068"/>
      <c r="AM21" s="1068"/>
      <c r="AN21" s="1068"/>
      <c r="AO21" s="1068"/>
      <c r="AP21" s="1068"/>
      <c r="AQ21" s="1068"/>
      <c r="AR21" s="1068"/>
      <c r="AS21" s="1068"/>
      <c r="AT21" s="1068"/>
      <c r="AU21" s="1069"/>
      <c r="AV21" s="1069"/>
      <c r="AW21" s="1069"/>
      <c r="AX21" s="1069"/>
      <c r="AY21" s="1070"/>
      <c r="AZ21" s="226"/>
      <c r="BA21" s="226"/>
      <c r="BB21" s="226"/>
      <c r="BC21" s="226"/>
      <c r="BD21" s="226"/>
      <c r="BE21" s="227"/>
      <c r="BF21" s="227"/>
      <c r="BG21" s="227"/>
      <c r="BH21" s="227"/>
      <c r="BI21" s="227"/>
      <c r="BJ21" s="227"/>
      <c r="BK21" s="227"/>
      <c r="BL21" s="227"/>
      <c r="BM21" s="227"/>
      <c r="BN21" s="227"/>
      <c r="BO21" s="227"/>
      <c r="BP21" s="227"/>
      <c r="BQ21" s="232">
        <v>15</v>
      </c>
      <c r="BR21" s="233"/>
      <c r="BS21" s="979"/>
      <c r="BT21" s="980"/>
      <c r="BU21" s="980"/>
      <c r="BV21" s="980"/>
      <c r="BW21" s="980"/>
      <c r="BX21" s="980"/>
      <c r="BY21" s="980"/>
      <c r="BZ21" s="980"/>
      <c r="CA21" s="980"/>
      <c r="CB21" s="980"/>
      <c r="CC21" s="980"/>
      <c r="CD21" s="980"/>
      <c r="CE21" s="980"/>
      <c r="CF21" s="980"/>
      <c r="CG21" s="1001"/>
      <c r="CH21" s="976"/>
      <c r="CI21" s="977"/>
      <c r="CJ21" s="977"/>
      <c r="CK21" s="977"/>
      <c r="CL21" s="978"/>
      <c r="CM21" s="976"/>
      <c r="CN21" s="977"/>
      <c r="CO21" s="977"/>
      <c r="CP21" s="977"/>
      <c r="CQ21" s="978"/>
      <c r="CR21" s="976"/>
      <c r="CS21" s="977"/>
      <c r="CT21" s="977"/>
      <c r="CU21" s="977"/>
      <c r="CV21" s="978"/>
      <c r="CW21" s="976"/>
      <c r="CX21" s="977"/>
      <c r="CY21" s="977"/>
      <c r="CZ21" s="977"/>
      <c r="DA21" s="978"/>
      <c r="DB21" s="976"/>
      <c r="DC21" s="977"/>
      <c r="DD21" s="977"/>
      <c r="DE21" s="977"/>
      <c r="DF21" s="978"/>
      <c r="DG21" s="976"/>
      <c r="DH21" s="977"/>
      <c r="DI21" s="977"/>
      <c r="DJ21" s="977"/>
      <c r="DK21" s="978"/>
      <c r="DL21" s="976"/>
      <c r="DM21" s="977"/>
      <c r="DN21" s="977"/>
      <c r="DO21" s="977"/>
      <c r="DP21" s="978"/>
      <c r="DQ21" s="976"/>
      <c r="DR21" s="977"/>
      <c r="DS21" s="977"/>
      <c r="DT21" s="977"/>
      <c r="DU21" s="978"/>
      <c r="DV21" s="979"/>
      <c r="DW21" s="980"/>
      <c r="DX21" s="980"/>
      <c r="DY21" s="980"/>
      <c r="DZ21" s="981"/>
      <c r="EA21" s="228"/>
    </row>
    <row r="22" spans="1:131" s="229" customFormat="1" ht="26.25" customHeight="1" x14ac:dyDescent="0.15">
      <c r="A22" s="232">
        <v>16</v>
      </c>
      <c r="B22" s="1017"/>
      <c r="C22" s="1018"/>
      <c r="D22" s="1018"/>
      <c r="E22" s="1018"/>
      <c r="F22" s="1018"/>
      <c r="G22" s="1018"/>
      <c r="H22" s="1018"/>
      <c r="I22" s="1018"/>
      <c r="J22" s="1018"/>
      <c r="K22" s="1018"/>
      <c r="L22" s="1018"/>
      <c r="M22" s="1018"/>
      <c r="N22" s="1018"/>
      <c r="O22" s="1018"/>
      <c r="P22" s="1019"/>
      <c r="Q22" s="1060"/>
      <c r="R22" s="1061"/>
      <c r="S22" s="1061"/>
      <c r="T22" s="1061"/>
      <c r="U22" s="1061"/>
      <c r="V22" s="1061"/>
      <c r="W22" s="1061"/>
      <c r="X22" s="1061"/>
      <c r="Y22" s="1061"/>
      <c r="Z22" s="1061"/>
      <c r="AA22" s="1061"/>
      <c r="AB22" s="1061"/>
      <c r="AC22" s="1061"/>
      <c r="AD22" s="1061"/>
      <c r="AE22" s="1062"/>
      <c r="AF22" s="1022"/>
      <c r="AG22" s="1023"/>
      <c r="AH22" s="1023"/>
      <c r="AI22" s="1023"/>
      <c r="AJ22" s="1024"/>
      <c r="AK22" s="1063"/>
      <c r="AL22" s="1064"/>
      <c r="AM22" s="1064"/>
      <c r="AN22" s="1064"/>
      <c r="AO22" s="1064"/>
      <c r="AP22" s="1064"/>
      <c r="AQ22" s="1064"/>
      <c r="AR22" s="1064"/>
      <c r="AS22" s="1064"/>
      <c r="AT22" s="1064"/>
      <c r="AU22" s="1065"/>
      <c r="AV22" s="1065"/>
      <c r="AW22" s="1065"/>
      <c r="AX22" s="1065"/>
      <c r="AY22" s="1066"/>
      <c r="AZ22" s="1015" t="s">
        <v>376</v>
      </c>
      <c r="BA22" s="1015"/>
      <c r="BB22" s="1015"/>
      <c r="BC22" s="1015"/>
      <c r="BD22" s="1016"/>
      <c r="BE22" s="227"/>
      <c r="BF22" s="227"/>
      <c r="BG22" s="227"/>
      <c r="BH22" s="227"/>
      <c r="BI22" s="227"/>
      <c r="BJ22" s="227"/>
      <c r="BK22" s="227"/>
      <c r="BL22" s="227"/>
      <c r="BM22" s="227"/>
      <c r="BN22" s="227"/>
      <c r="BO22" s="227"/>
      <c r="BP22" s="227"/>
      <c r="BQ22" s="232">
        <v>16</v>
      </c>
      <c r="BR22" s="233"/>
      <c r="BS22" s="979"/>
      <c r="BT22" s="980"/>
      <c r="BU22" s="980"/>
      <c r="BV22" s="980"/>
      <c r="BW22" s="980"/>
      <c r="BX22" s="980"/>
      <c r="BY22" s="980"/>
      <c r="BZ22" s="980"/>
      <c r="CA22" s="980"/>
      <c r="CB22" s="980"/>
      <c r="CC22" s="980"/>
      <c r="CD22" s="980"/>
      <c r="CE22" s="980"/>
      <c r="CF22" s="980"/>
      <c r="CG22" s="1001"/>
      <c r="CH22" s="976"/>
      <c r="CI22" s="977"/>
      <c r="CJ22" s="977"/>
      <c r="CK22" s="977"/>
      <c r="CL22" s="978"/>
      <c r="CM22" s="976"/>
      <c r="CN22" s="977"/>
      <c r="CO22" s="977"/>
      <c r="CP22" s="977"/>
      <c r="CQ22" s="978"/>
      <c r="CR22" s="976"/>
      <c r="CS22" s="977"/>
      <c r="CT22" s="977"/>
      <c r="CU22" s="977"/>
      <c r="CV22" s="978"/>
      <c r="CW22" s="976"/>
      <c r="CX22" s="977"/>
      <c r="CY22" s="977"/>
      <c r="CZ22" s="977"/>
      <c r="DA22" s="978"/>
      <c r="DB22" s="976"/>
      <c r="DC22" s="977"/>
      <c r="DD22" s="977"/>
      <c r="DE22" s="977"/>
      <c r="DF22" s="978"/>
      <c r="DG22" s="976"/>
      <c r="DH22" s="977"/>
      <c r="DI22" s="977"/>
      <c r="DJ22" s="977"/>
      <c r="DK22" s="978"/>
      <c r="DL22" s="976"/>
      <c r="DM22" s="977"/>
      <c r="DN22" s="977"/>
      <c r="DO22" s="977"/>
      <c r="DP22" s="978"/>
      <c r="DQ22" s="976"/>
      <c r="DR22" s="977"/>
      <c r="DS22" s="977"/>
      <c r="DT22" s="977"/>
      <c r="DU22" s="978"/>
      <c r="DV22" s="979"/>
      <c r="DW22" s="980"/>
      <c r="DX22" s="980"/>
      <c r="DY22" s="980"/>
      <c r="DZ22" s="981"/>
      <c r="EA22" s="228"/>
    </row>
    <row r="23" spans="1:131" s="229" customFormat="1" ht="26.25" customHeight="1" thickBot="1" x14ac:dyDescent="0.2">
      <c r="A23" s="234" t="s">
        <v>377</v>
      </c>
      <c r="B23" s="924" t="s">
        <v>378</v>
      </c>
      <c r="C23" s="925"/>
      <c r="D23" s="925"/>
      <c r="E23" s="925"/>
      <c r="F23" s="925"/>
      <c r="G23" s="925"/>
      <c r="H23" s="925"/>
      <c r="I23" s="925"/>
      <c r="J23" s="925"/>
      <c r="K23" s="925"/>
      <c r="L23" s="925"/>
      <c r="M23" s="925"/>
      <c r="N23" s="925"/>
      <c r="O23" s="925"/>
      <c r="P23" s="935"/>
      <c r="Q23" s="1054">
        <v>17777</v>
      </c>
      <c r="R23" s="1048"/>
      <c r="S23" s="1048"/>
      <c r="T23" s="1048"/>
      <c r="U23" s="1048"/>
      <c r="V23" s="1048">
        <v>17313</v>
      </c>
      <c r="W23" s="1048"/>
      <c r="X23" s="1048"/>
      <c r="Y23" s="1048"/>
      <c r="Z23" s="1048"/>
      <c r="AA23" s="1048">
        <v>463</v>
      </c>
      <c r="AB23" s="1048"/>
      <c r="AC23" s="1048"/>
      <c r="AD23" s="1048"/>
      <c r="AE23" s="1055"/>
      <c r="AF23" s="1056">
        <v>402</v>
      </c>
      <c r="AG23" s="1048"/>
      <c r="AH23" s="1048"/>
      <c r="AI23" s="1048"/>
      <c r="AJ23" s="1057"/>
      <c r="AK23" s="1058"/>
      <c r="AL23" s="1059"/>
      <c r="AM23" s="1059"/>
      <c r="AN23" s="1059"/>
      <c r="AO23" s="1059"/>
      <c r="AP23" s="1048">
        <v>16202</v>
      </c>
      <c r="AQ23" s="1048"/>
      <c r="AR23" s="1048"/>
      <c r="AS23" s="1048"/>
      <c r="AT23" s="1048"/>
      <c r="AU23" s="1049"/>
      <c r="AV23" s="1049"/>
      <c r="AW23" s="1049"/>
      <c r="AX23" s="1049"/>
      <c r="AY23" s="1050"/>
      <c r="AZ23" s="1051" t="s">
        <v>122</v>
      </c>
      <c r="BA23" s="1052"/>
      <c r="BB23" s="1052"/>
      <c r="BC23" s="1052"/>
      <c r="BD23" s="1053"/>
      <c r="BE23" s="227"/>
      <c r="BF23" s="227"/>
      <c r="BG23" s="227"/>
      <c r="BH23" s="227"/>
      <c r="BI23" s="227"/>
      <c r="BJ23" s="227"/>
      <c r="BK23" s="227"/>
      <c r="BL23" s="227"/>
      <c r="BM23" s="227"/>
      <c r="BN23" s="227"/>
      <c r="BO23" s="227"/>
      <c r="BP23" s="227"/>
      <c r="BQ23" s="232">
        <v>17</v>
      </c>
      <c r="BR23" s="233"/>
      <c r="BS23" s="979"/>
      <c r="BT23" s="980"/>
      <c r="BU23" s="980"/>
      <c r="BV23" s="980"/>
      <c r="BW23" s="980"/>
      <c r="BX23" s="980"/>
      <c r="BY23" s="980"/>
      <c r="BZ23" s="980"/>
      <c r="CA23" s="980"/>
      <c r="CB23" s="980"/>
      <c r="CC23" s="980"/>
      <c r="CD23" s="980"/>
      <c r="CE23" s="980"/>
      <c r="CF23" s="980"/>
      <c r="CG23" s="1001"/>
      <c r="CH23" s="976"/>
      <c r="CI23" s="977"/>
      <c r="CJ23" s="977"/>
      <c r="CK23" s="977"/>
      <c r="CL23" s="978"/>
      <c r="CM23" s="976"/>
      <c r="CN23" s="977"/>
      <c r="CO23" s="977"/>
      <c r="CP23" s="977"/>
      <c r="CQ23" s="978"/>
      <c r="CR23" s="976"/>
      <c r="CS23" s="977"/>
      <c r="CT23" s="977"/>
      <c r="CU23" s="977"/>
      <c r="CV23" s="978"/>
      <c r="CW23" s="976"/>
      <c r="CX23" s="977"/>
      <c r="CY23" s="977"/>
      <c r="CZ23" s="977"/>
      <c r="DA23" s="978"/>
      <c r="DB23" s="976"/>
      <c r="DC23" s="977"/>
      <c r="DD23" s="977"/>
      <c r="DE23" s="977"/>
      <c r="DF23" s="978"/>
      <c r="DG23" s="976"/>
      <c r="DH23" s="977"/>
      <c r="DI23" s="977"/>
      <c r="DJ23" s="977"/>
      <c r="DK23" s="978"/>
      <c r="DL23" s="976"/>
      <c r="DM23" s="977"/>
      <c r="DN23" s="977"/>
      <c r="DO23" s="977"/>
      <c r="DP23" s="978"/>
      <c r="DQ23" s="976"/>
      <c r="DR23" s="977"/>
      <c r="DS23" s="977"/>
      <c r="DT23" s="977"/>
      <c r="DU23" s="978"/>
      <c r="DV23" s="979"/>
      <c r="DW23" s="980"/>
      <c r="DX23" s="980"/>
      <c r="DY23" s="980"/>
      <c r="DZ23" s="981"/>
      <c r="EA23" s="228"/>
    </row>
    <row r="24" spans="1:131" s="229" customFormat="1" ht="26.25" customHeight="1" x14ac:dyDescent="0.15">
      <c r="A24" s="1047" t="s">
        <v>379</v>
      </c>
      <c r="B24" s="1047"/>
      <c r="C24" s="1047"/>
      <c r="D24" s="1047"/>
      <c r="E24" s="1047"/>
      <c r="F24" s="1047"/>
      <c r="G24" s="1047"/>
      <c r="H24" s="1047"/>
      <c r="I24" s="1047"/>
      <c r="J24" s="1047"/>
      <c r="K24" s="1047"/>
      <c r="L24" s="1047"/>
      <c r="M24" s="1047"/>
      <c r="N24" s="1047"/>
      <c r="O24" s="1047"/>
      <c r="P24" s="1047"/>
      <c r="Q24" s="1047"/>
      <c r="R24" s="1047"/>
      <c r="S24" s="1047"/>
      <c r="T24" s="1047"/>
      <c r="U24" s="1047"/>
      <c r="V24" s="1047"/>
      <c r="W24" s="1047"/>
      <c r="X24" s="1047"/>
      <c r="Y24" s="1047"/>
      <c r="Z24" s="1047"/>
      <c r="AA24" s="1047"/>
      <c r="AB24" s="1047"/>
      <c r="AC24" s="1047"/>
      <c r="AD24" s="1047"/>
      <c r="AE24" s="1047"/>
      <c r="AF24" s="1047"/>
      <c r="AG24" s="1047"/>
      <c r="AH24" s="1047"/>
      <c r="AI24" s="1047"/>
      <c r="AJ24" s="1047"/>
      <c r="AK24" s="1047"/>
      <c r="AL24" s="1047"/>
      <c r="AM24" s="1047"/>
      <c r="AN24" s="1047"/>
      <c r="AO24" s="1047"/>
      <c r="AP24" s="1047"/>
      <c r="AQ24" s="1047"/>
      <c r="AR24" s="1047"/>
      <c r="AS24" s="1047"/>
      <c r="AT24" s="1047"/>
      <c r="AU24" s="1047"/>
      <c r="AV24" s="1047"/>
      <c r="AW24" s="1047"/>
      <c r="AX24" s="1047"/>
      <c r="AY24" s="1047"/>
      <c r="AZ24" s="226"/>
      <c r="BA24" s="226"/>
      <c r="BB24" s="226"/>
      <c r="BC24" s="226"/>
      <c r="BD24" s="226"/>
      <c r="BE24" s="227"/>
      <c r="BF24" s="227"/>
      <c r="BG24" s="227"/>
      <c r="BH24" s="227"/>
      <c r="BI24" s="227"/>
      <c r="BJ24" s="227"/>
      <c r="BK24" s="227"/>
      <c r="BL24" s="227"/>
      <c r="BM24" s="227"/>
      <c r="BN24" s="227"/>
      <c r="BO24" s="227"/>
      <c r="BP24" s="227"/>
      <c r="BQ24" s="232">
        <v>18</v>
      </c>
      <c r="BR24" s="233"/>
      <c r="BS24" s="979"/>
      <c r="BT24" s="980"/>
      <c r="BU24" s="980"/>
      <c r="BV24" s="980"/>
      <c r="BW24" s="980"/>
      <c r="BX24" s="980"/>
      <c r="BY24" s="980"/>
      <c r="BZ24" s="980"/>
      <c r="CA24" s="980"/>
      <c r="CB24" s="980"/>
      <c r="CC24" s="980"/>
      <c r="CD24" s="980"/>
      <c r="CE24" s="980"/>
      <c r="CF24" s="980"/>
      <c r="CG24" s="1001"/>
      <c r="CH24" s="976"/>
      <c r="CI24" s="977"/>
      <c r="CJ24" s="977"/>
      <c r="CK24" s="977"/>
      <c r="CL24" s="978"/>
      <c r="CM24" s="976"/>
      <c r="CN24" s="977"/>
      <c r="CO24" s="977"/>
      <c r="CP24" s="977"/>
      <c r="CQ24" s="978"/>
      <c r="CR24" s="976"/>
      <c r="CS24" s="977"/>
      <c r="CT24" s="977"/>
      <c r="CU24" s="977"/>
      <c r="CV24" s="978"/>
      <c r="CW24" s="976"/>
      <c r="CX24" s="977"/>
      <c r="CY24" s="977"/>
      <c r="CZ24" s="977"/>
      <c r="DA24" s="978"/>
      <c r="DB24" s="976"/>
      <c r="DC24" s="977"/>
      <c r="DD24" s="977"/>
      <c r="DE24" s="977"/>
      <c r="DF24" s="978"/>
      <c r="DG24" s="976"/>
      <c r="DH24" s="977"/>
      <c r="DI24" s="977"/>
      <c r="DJ24" s="977"/>
      <c r="DK24" s="978"/>
      <c r="DL24" s="976"/>
      <c r="DM24" s="977"/>
      <c r="DN24" s="977"/>
      <c r="DO24" s="977"/>
      <c r="DP24" s="978"/>
      <c r="DQ24" s="976"/>
      <c r="DR24" s="977"/>
      <c r="DS24" s="977"/>
      <c r="DT24" s="977"/>
      <c r="DU24" s="978"/>
      <c r="DV24" s="979"/>
      <c r="DW24" s="980"/>
      <c r="DX24" s="980"/>
      <c r="DY24" s="980"/>
      <c r="DZ24" s="981"/>
      <c r="EA24" s="228"/>
    </row>
    <row r="25" spans="1:131" ht="26.25" customHeight="1" thickBot="1" x14ac:dyDescent="0.2">
      <c r="A25" s="1046" t="s">
        <v>380</v>
      </c>
      <c r="B25" s="1046"/>
      <c r="C25" s="1046"/>
      <c r="D25" s="1046"/>
      <c r="E25" s="1046"/>
      <c r="F25" s="1046"/>
      <c r="G25" s="1046"/>
      <c r="H25" s="1046"/>
      <c r="I25" s="1046"/>
      <c r="J25" s="1046"/>
      <c r="K25" s="1046"/>
      <c r="L25" s="1046"/>
      <c r="M25" s="1046"/>
      <c r="N25" s="1046"/>
      <c r="O25" s="1046"/>
      <c r="P25" s="1046"/>
      <c r="Q25" s="1046"/>
      <c r="R25" s="1046"/>
      <c r="S25" s="1046"/>
      <c r="T25" s="1046"/>
      <c r="U25" s="1046"/>
      <c r="V25" s="1046"/>
      <c r="W25" s="1046"/>
      <c r="X25" s="1046"/>
      <c r="Y25" s="1046"/>
      <c r="Z25" s="1046"/>
      <c r="AA25" s="1046"/>
      <c r="AB25" s="1046"/>
      <c r="AC25" s="1046"/>
      <c r="AD25" s="1046"/>
      <c r="AE25" s="1046"/>
      <c r="AF25" s="1046"/>
      <c r="AG25" s="1046"/>
      <c r="AH25" s="1046"/>
      <c r="AI25" s="1046"/>
      <c r="AJ25" s="1046"/>
      <c r="AK25" s="1046"/>
      <c r="AL25" s="1046"/>
      <c r="AM25" s="1046"/>
      <c r="AN25" s="1046"/>
      <c r="AO25" s="1046"/>
      <c r="AP25" s="1046"/>
      <c r="AQ25" s="1046"/>
      <c r="AR25" s="1046"/>
      <c r="AS25" s="1046"/>
      <c r="AT25" s="1046"/>
      <c r="AU25" s="1046"/>
      <c r="AV25" s="1046"/>
      <c r="AW25" s="1046"/>
      <c r="AX25" s="1046"/>
      <c r="AY25" s="1046"/>
      <c r="AZ25" s="1046"/>
      <c r="BA25" s="1046"/>
      <c r="BB25" s="1046"/>
      <c r="BC25" s="1046"/>
      <c r="BD25" s="1046"/>
      <c r="BE25" s="1046"/>
      <c r="BF25" s="1046"/>
      <c r="BG25" s="1046"/>
      <c r="BH25" s="1046"/>
      <c r="BI25" s="1046"/>
      <c r="BJ25" s="226"/>
      <c r="BK25" s="226"/>
      <c r="BL25" s="226"/>
      <c r="BM25" s="226"/>
      <c r="BN25" s="226"/>
      <c r="BO25" s="235"/>
      <c r="BP25" s="235"/>
      <c r="BQ25" s="232">
        <v>19</v>
      </c>
      <c r="BR25" s="233"/>
      <c r="BS25" s="979"/>
      <c r="BT25" s="980"/>
      <c r="BU25" s="980"/>
      <c r="BV25" s="980"/>
      <c r="BW25" s="980"/>
      <c r="BX25" s="980"/>
      <c r="BY25" s="980"/>
      <c r="BZ25" s="980"/>
      <c r="CA25" s="980"/>
      <c r="CB25" s="980"/>
      <c r="CC25" s="980"/>
      <c r="CD25" s="980"/>
      <c r="CE25" s="980"/>
      <c r="CF25" s="980"/>
      <c r="CG25" s="1001"/>
      <c r="CH25" s="976"/>
      <c r="CI25" s="977"/>
      <c r="CJ25" s="977"/>
      <c r="CK25" s="977"/>
      <c r="CL25" s="978"/>
      <c r="CM25" s="976"/>
      <c r="CN25" s="977"/>
      <c r="CO25" s="977"/>
      <c r="CP25" s="977"/>
      <c r="CQ25" s="978"/>
      <c r="CR25" s="976"/>
      <c r="CS25" s="977"/>
      <c r="CT25" s="977"/>
      <c r="CU25" s="977"/>
      <c r="CV25" s="978"/>
      <c r="CW25" s="976"/>
      <c r="CX25" s="977"/>
      <c r="CY25" s="977"/>
      <c r="CZ25" s="977"/>
      <c r="DA25" s="978"/>
      <c r="DB25" s="976"/>
      <c r="DC25" s="977"/>
      <c r="DD25" s="977"/>
      <c r="DE25" s="977"/>
      <c r="DF25" s="978"/>
      <c r="DG25" s="976"/>
      <c r="DH25" s="977"/>
      <c r="DI25" s="977"/>
      <c r="DJ25" s="977"/>
      <c r="DK25" s="978"/>
      <c r="DL25" s="976"/>
      <c r="DM25" s="977"/>
      <c r="DN25" s="977"/>
      <c r="DO25" s="977"/>
      <c r="DP25" s="978"/>
      <c r="DQ25" s="976"/>
      <c r="DR25" s="977"/>
      <c r="DS25" s="977"/>
      <c r="DT25" s="977"/>
      <c r="DU25" s="978"/>
      <c r="DV25" s="979"/>
      <c r="DW25" s="980"/>
      <c r="DX25" s="980"/>
      <c r="DY25" s="980"/>
      <c r="DZ25" s="981"/>
      <c r="EA25" s="224"/>
    </row>
    <row r="26" spans="1:131" ht="26.25" customHeight="1" x14ac:dyDescent="0.15">
      <c r="A26" s="982" t="s">
        <v>357</v>
      </c>
      <c r="B26" s="983"/>
      <c r="C26" s="983"/>
      <c r="D26" s="983"/>
      <c r="E26" s="983"/>
      <c r="F26" s="983"/>
      <c r="G26" s="983"/>
      <c r="H26" s="983"/>
      <c r="I26" s="983"/>
      <c r="J26" s="983"/>
      <c r="K26" s="983"/>
      <c r="L26" s="983"/>
      <c r="M26" s="983"/>
      <c r="N26" s="983"/>
      <c r="O26" s="983"/>
      <c r="P26" s="984"/>
      <c r="Q26" s="988" t="s">
        <v>381</v>
      </c>
      <c r="R26" s="989"/>
      <c r="S26" s="989"/>
      <c r="T26" s="989"/>
      <c r="U26" s="990"/>
      <c r="V26" s="988" t="s">
        <v>382</v>
      </c>
      <c r="W26" s="989"/>
      <c r="X26" s="989"/>
      <c r="Y26" s="989"/>
      <c r="Z26" s="990"/>
      <c r="AA26" s="988" t="s">
        <v>383</v>
      </c>
      <c r="AB26" s="989"/>
      <c r="AC26" s="989"/>
      <c r="AD26" s="989"/>
      <c r="AE26" s="989"/>
      <c r="AF26" s="1042" t="s">
        <v>384</v>
      </c>
      <c r="AG26" s="995"/>
      <c r="AH26" s="995"/>
      <c r="AI26" s="995"/>
      <c r="AJ26" s="1043"/>
      <c r="AK26" s="989" t="s">
        <v>385</v>
      </c>
      <c r="AL26" s="989"/>
      <c r="AM26" s="989"/>
      <c r="AN26" s="989"/>
      <c r="AO26" s="990"/>
      <c r="AP26" s="988" t="s">
        <v>386</v>
      </c>
      <c r="AQ26" s="989"/>
      <c r="AR26" s="989"/>
      <c r="AS26" s="989"/>
      <c r="AT26" s="990"/>
      <c r="AU26" s="988" t="s">
        <v>387</v>
      </c>
      <c r="AV26" s="989"/>
      <c r="AW26" s="989"/>
      <c r="AX26" s="989"/>
      <c r="AY26" s="990"/>
      <c r="AZ26" s="988" t="s">
        <v>388</v>
      </c>
      <c r="BA26" s="989"/>
      <c r="BB26" s="989"/>
      <c r="BC26" s="989"/>
      <c r="BD26" s="990"/>
      <c r="BE26" s="988" t="s">
        <v>364</v>
      </c>
      <c r="BF26" s="989"/>
      <c r="BG26" s="989"/>
      <c r="BH26" s="989"/>
      <c r="BI26" s="1002"/>
      <c r="BJ26" s="226"/>
      <c r="BK26" s="226"/>
      <c r="BL26" s="226"/>
      <c r="BM26" s="226"/>
      <c r="BN26" s="226"/>
      <c r="BO26" s="235"/>
      <c r="BP26" s="235"/>
      <c r="BQ26" s="232">
        <v>20</v>
      </c>
      <c r="BR26" s="233"/>
      <c r="BS26" s="979"/>
      <c r="BT26" s="980"/>
      <c r="BU26" s="980"/>
      <c r="BV26" s="980"/>
      <c r="BW26" s="980"/>
      <c r="BX26" s="980"/>
      <c r="BY26" s="980"/>
      <c r="BZ26" s="980"/>
      <c r="CA26" s="980"/>
      <c r="CB26" s="980"/>
      <c r="CC26" s="980"/>
      <c r="CD26" s="980"/>
      <c r="CE26" s="980"/>
      <c r="CF26" s="980"/>
      <c r="CG26" s="1001"/>
      <c r="CH26" s="976"/>
      <c r="CI26" s="977"/>
      <c r="CJ26" s="977"/>
      <c r="CK26" s="977"/>
      <c r="CL26" s="978"/>
      <c r="CM26" s="976"/>
      <c r="CN26" s="977"/>
      <c r="CO26" s="977"/>
      <c r="CP26" s="977"/>
      <c r="CQ26" s="978"/>
      <c r="CR26" s="976"/>
      <c r="CS26" s="977"/>
      <c r="CT26" s="977"/>
      <c r="CU26" s="977"/>
      <c r="CV26" s="978"/>
      <c r="CW26" s="976"/>
      <c r="CX26" s="977"/>
      <c r="CY26" s="977"/>
      <c r="CZ26" s="977"/>
      <c r="DA26" s="978"/>
      <c r="DB26" s="976"/>
      <c r="DC26" s="977"/>
      <c r="DD26" s="977"/>
      <c r="DE26" s="977"/>
      <c r="DF26" s="978"/>
      <c r="DG26" s="976"/>
      <c r="DH26" s="977"/>
      <c r="DI26" s="977"/>
      <c r="DJ26" s="977"/>
      <c r="DK26" s="978"/>
      <c r="DL26" s="976"/>
      <c r="DM26" s="977"/>
      <c r="DN26" s="977"/>
      <c r="DO26" s="977"/>
      <c r="DP26" s="978"/>
      <c r="DQ26" s="976"/>
      <c r="DR26" s="977"/>
      <c r="DS26" s="977"/>
      <c r="DT26" s="977"/>
      <c r="DU26" s="978"/>
      <c r="DV26" s="979"/>
      <c r="DW26" s="980"/>
      <c r="DX26" s="980"/>
      <c r="DY26" s="980"/>
      <c r="DZ26" s="981"/>
      <c r="EA26" s="224"/>
    </row>
    <row r="27" spans="1:131" ht="26.25" customHeight="1" thickBot="1" x14ac:dyDescent="0.2">
      <c r="A27" s="985"/>
      <c r="B27" s="986"/>
      <c r="C27" s="986"/>
      <c r="D27" s="986"/>
      <c r="E27" s="986"/>
      <c r="F27" s="986"/>
      <c r="G27" s="986"/>
      <c r="H27" s="986"/>
      <c r="I27" s="986"/>
      <c r="J27" s="986"/>
      <c r="K27" s="986"/>
      <c r="L27" s="986"/>
      <c r="M27" s="986"/>
      <c r="N27" s="986"/>
      <c r="O27" s="986"/>
      <c r="P27" s="987"/>
      <c r="Q27" s="991"/>
      <c r="R27" s="992"/>
      <c r="S27" s="992"/>
      <c r="T27" s="992"/>
      <c r="U27" s="993"/>
      <c r="V27" s="991"/>
      <c r="W27" s="992"/>
      <c r="X27" s="992"/>
      <c r="Y27" s="992"/>
      <c r="Z27" s="993"/>
      <c r="AA27" s="991"/>
      <c r="AB27" s="992"/>
      <c r="AC27" s="992"/>
      <c r="AD27" s="992"/>
      <c r="AE27" s="992"/>
      <c r="AF27" s="1044"/>
      <c r="AG27" s="998"/>
      <c r="AH27" s="998"/>
      <c r="AI27" s="998"/>
      <c r="AJ27" s="1045"/>
      <c r="AK27" s="992"/>
      <c r="AL27" s="992"/>
      <c r="AM27" s="992"/>
      <c r="AN27" s="992"/>
      <c r="AO27" s="993"/>
      <c r="AP27" s="991"/>
      <c r="AQ27" s="992"/>
      <c r="AR27" s="992"/>
      <c r="AS27" s="992"/>
      <c r="AT27" s="993"/>
      <c r="AU27" s="991"/>
      <c r="AV27" s="992"/>
      <c r="AW27" s="992"/>
      <c r="AX27" s="992"/>
      <c r="AY27" s="993"/>
      <c r="AZ27" s="991"/>
      <c r="BA27" s="992"/>
      <c r="BB27" s="992"/>
      <c r="BC27" s="992"/>
      <c r="BD27" s="993"/>
      <c r="BE27" s="991"/>
      <c r="BF27" s="992"/>
      <c r="BG27" s="992"/>
      <c r="BH27" s="992"/>
      <c r="BI27" s="1003"/>
      <c r="BJ27" s="226"/>
      <c r="BK27" s="226"/>
      <c r="BL27" s="226"/>
      <c r="BM27" s="226"/>
      <c r="BN27" s="226"/>
      <c r="BO27" s="235"/>
      <c r="BP27" s="235"/>
      <c r="BQ27" s="232">
        <v>21</v>
      </c>
      <c r="BR27" s="233"/>
      <c r="BS27" s="979"/>
      <c r="BT27" s="980"/>
      <c r="BU27" s="980"/>
      <c r="BV27" s="980"/>
      <c r="BW27" s="980"/>
      <c r="BX27" s="980"/>
      <c r="BY27" s="980"/>
      <c r="BZ27" s="980"/>
      <c r="CA27" s="980"/>
      <c r="CB27" s="980"/>
      <c r="CC27" s="980"/>
      <c r="CD27" s="980"/>
      <c r="CE27" s="980"/>
      <c r="CF27" s="980"/>
      <c r="CG27" s="1001"/>
      <c r="CH27" s="976"/>
      <c r="CI27" s="977"/>
      <c r="CJ27" s="977"/>
      <c r="CK27" s="977"/>
      <c r="CL27" s="978"/>
      <c r="CM27" s="976"/>
      <c r="CN27" s="977"/>
      <c r="CO27" s="977"/>
      <c r="CP27" s="977"/>
      <c r="CQ27" s="978"/>
      <c r="CR27" s="976"/>
      <c r="CS27" s="977"/>
      <c r="CT27" s="977"/>
      <c r="CU27" s="977"/>
      <c r="CV27" s="978"/>
      <c r="CW27" s="976"/>
      <c r="CX27" s="977"/>
      <c r="CY27" s="977"/>
      <c r="CZ27" s="977"/>
      <c r="DA27" s="978"/>
      <c r="DB27" s="976"/>
      <c r="DC27" s="977"/>
      <c r="DD27" s="977"/>
      <c r="DE27" s="977"/>
      <c r="DF27" s="978"/>
      <c r="DG27" s="976"/>
      <c r="DH27" s="977"/>
      <c r="DI27" s="977"/>
      <c r="DJ27" s="977"/>
      <c r="DK27" s="978"/>
      <c r="DL27" s="976"/>
      <c r="DM27" s="977"/>
      <c r="DN27" s="977"/>
      <c r="DO27" s="977"/>
      <c r="DP27" s="978"/>
      <c r="DQ27" s="976"/>
      <c r="DR27" s="977"/>
      <c r="DS27" s="977"/>
      <c r="DT27" s="977"/>
      <c r="DU27" s="978"/>
      <c r="DV27" s="979"/>
      <c r="DW27" s="980"/>
      <c r="DX27" s="980"/>
      <c r="DY27" s="980"/>
      <c r="DZ27" s="981"/>
      <c r="EA27" s="224"/>
    </row>
    <row r="28" spans="1:131" ht="26.25" customHeight="1" thickTop="1" x14ac:dyDescent="0.15">
      <c r="A28" s="236">
        <v>1</v>
      </c>
      <c r="B28" s="1034" t="s">
        <v>389</v>
      </c>
      <c r="C28" s="1035"/>
      <c r="D28" s="1035"/>
      <c r="E28" s="1035"/>
      <c r="F28" s="1035"/>
      <c r="G28" s="1035"/>
      <c r="H28" s="1035"/>
      <c r="I28" s="1035"/>
      <c r="J28" s="1035"/>
      <c r="K28" s="1035"/>
      <c r="L28" s="1035"/>
      <c r="M28" s="1035"/>
      <c r="N28" s="1035"/>
      <c r="O28" s="1035"/>
      <c r="P28" s="1036"/>
      <c r="Q28" s="1037">
        <v>3007</v>
      </c>
      <c r="R28" s="1038"/>
      <c r="S28" s="1038"/>
      <c r="T28" s="1038"/>
      <c r="U28" s="1038"/>
      <c r="V28" s="1038">
        <v>3007</v>
      </c>
      <c r="W28" s="1038"/>
      <c r="X28" s="1038"/>
      <c r="Y28" s="1038"/>
      <c r="Z28" s="1038"/>
      <c r="AA28" s="1038" t="s">
        <v>545</v>
      </c>
      <c r="AB28" s="1038"/>
      <c r="AC28" s="1038"/>
      <c r="AD28" s="1038"/>
      <c r="AE28" s="1039"/>
      <c r="AF28" s="1040" t="s">
        <v>122</v>
      </c>
      <c r="AG28" s="1038"/>
      <c r="AH28" s="1038"/>
      <c r="AI28" s="1038"/>
      <c r="AJ28" s="1041"/>
      <c r="AK28" s="1029">
        <v>286</v>
      </c>
      <c r="AL28" s="1030"/>
      <c r="AM28" s="1030"/>
      <c r="AN28" s="1030"/>
      <c r="AO28" s="1030"/>
      <c r="AP28" s="1030" t="s">
        <v>486</v>
      </c>
      <c r="AQ28" s="1030"/>
      <c r="AR28" s="1030"/>
      <c r="AS28" s="1030"/>
      <c r="AT28" s="1030"/>
      <c r="AU28" s="1030" t="s">
        <v>486</v>
      </c>
      <c r="AV28" s="1030"/>
      <c r="AW28" s="1030"/>
      <c r="AX28" s="1030"/>
      <c r="AY28" s="1030"/>
      <c r="AZ28" s="1031"/>
      <c r="BA28" s="1031"/>
      <c r="BB28" s="1031"/>
      <c r="BC28" s="1031"/>
      <c r="BD28" s="1031"/>
      <c r="BE28" s="1032"/>
      <c r="BF28" s="1032"/>
      <c r="BG28" s="1032"/>
      <c r="BH28" s="1032"/>
      <c r="BI28" s="1033"/>
      <c r="BJ28" s="226"/>
      <c r="BK28" s="226"/>
      <c r="BL28" s="226"/>
      <c r="BM28" s="226"/>
      <c r="BN28" s="226"/>
      <c r="BO28" s="235"/>
      <c r="BP28" s="235"/>
      <c r="BQ28" s="232">
        <v>22</v>
      </c>
      <c r="BR28" s="233"/>
      <c r="BS28" s="979"/>
      <c r="BT28" s="980"/>
      <c r="BU28" s="980"/>
      <c r="BV28" s="980"/>
      <c r="BW28" s="980"/>
      <c r="BX28" s="980"/>
      <c r="BY28" s="980"/>
      <c r="BZ28" s="980"/>
      <c r="CA28" s="980"/>
      <c r="CB28" s="980"/>
      <c r="CC28" s="980"/>
      <c r="CD28" s="980"/>
      <c r="CE28" s="980"/>
      <c r="CF28" s="980"/>
      <c r="CG28" s="1001"/>
      <c r="CH28" s="976"/>
      <c r="CI28" s="977"/>
      <c r="CJ28" s="977"/>
      <c r="CK28" s="977"/>
      <c r="CL28" s="978"/>
      <c r="CM28" s="976"/>
      <c r="CN28" s="977"/>
      <c r="CO28" s="977"/>
      <c r="CP28" s="977"/>
      <c r="CQ28" s="978"/>
      <c r="CR28" s="976"/>
      <c r="CS28" s="977"/>
      <c r="CT28" s="977"/>
      <c r="CU28" s="977"/>
      <c r="CV28" s="978"/>
      <c r="CW28" s="976"/>
      <c r="CX28" s="977"/>
      <c r="CY28" s="977"/>
      <c r="CZ28" s="977"/>
      <c r="DA28" s="978"/>
      <c r="DB28" s="976"/>
      <c r="DC28" s="977"/>
      <c r="DD28" s="977"/>
      <c r="DE28" s="977"/>
      <c r="DF28" s="978"/>
      <c r="DG28" s="976"/>
      <c r="DH28" s="977"/>
      <c r="DI28" s="977"/>
      <c r="DJ28" s="977"/>
      <c r="DK28" s="978"/>
      <c r="DL28" s="976"/>
      <c r="DM28" s="977"/>
      <c r="DN28" s="977"/>
      <c r="DO28" s="977"/>
      <c r="DP28" s="978"/>
      <c r="DQ28" s="976"/>
      <c r="DR28" s="977"/>
      <c r="DS28" s="977"/>
      <c r="DT28" s="977"/>
      <c r="DU28" s="978"/>
      <c r="DV28" s="979"/>
      <c r="DW28" s="980"/>
      <c r="DX28" s="980"/>
      <c r="DY28" s="980"/>
      <c r="DZ28" s="981"/>
      <c r="EA28" s="224"/>
    </row>
    <row r="29" spans="1:131" ht="26.25" customHeight="1" x14ac:dyDescent="0.15">
      <c r="A29" s="236">
        <v>2</v>
      </c>
      <c r="B29" s="1017" t="s">
        <v>390</v>
      </c>
      <c r="C29" s="1018"/>
      <c r="D29" s="1018"/>
      <c r="E29" s="1018"/>
      <c r="F29" s="1018"/>
      <c r="G29" s="1018"/>
      <c r="H29" s="1018"/>
      <c r="I29" s="1018"/>
      <c r="J29" s="1018"/>
      <c r="K29" s="1018"/>
      <c r="L29" s="1018"/>
      <c r="M29" s="1018"/>
      <c r="N29" s="1018"/>
      <c r="O29" s="1018"/>
      <c r="P29" s="1019"/>
      <c r="Q29" s="1025">
        <v>2844</v>
      </c>
      <c r="R29" s="1026"/>
      <c r="S29" s="1026"/>
      <c r="T29" s="1026"/>
      <c r="U29" s="1026"/>
      <c r="V29" s="1026">
        <v>2829</v>
      </c>
      <c r="W29" s="1026"/>
      <c r="X29" s="1026"/>
      <c r="Y29" s="1026"/>
      <c r="Z29" s="1026"/>
      <c r="AA29" s="1026">
        <v>15</v>
      </c>
      <c r="AB29" s="1026"/>
      <c r="AC29" s="1026"/>
      <c r="AD29" s="1026"/>
      <c r="AE29" s="1027"/>
      <c r="AF29" s="1022">
        <v>15</v>
      </c>
      <c r="AG29" s="1023"/>
      <c r="AH29" s="1023"/>
      <c r="AI29" s="1023"/>
      <c r="AJ29" s="1024"/>
      <c r="AK29" s="967">
        <v>479</v>
      </c>
      <c r="AL29" s="958"/>
      <c r="AM29" s="958"/>
      <c r="AN29" s="958"/>
      <c r="AO29" s="958"/>
      <c r="AP29" s="958" t="s">
        <v>486</v>
      </c>
      <c r="AQ29" s="958"/>
      <c r="AR29" s="958"/>
      <c r="AS29" s="958"/>
      <c r="AT29" s="958"/>
      <c r="AU29" s="958" t="s">
        <v>486</v>
      </c>
      <c r="AV29" s="958"/>
      <c r="AW29" s="958"/>
      <c r="AX29" s="958"/>
      <c r="AY29" s="958"/>
      <c r="AZ29" s="1028"/>
      <c r="BA29" s="1028"/>
      <c r="BB29" s="1028"/>
      <c r="BC29" s="1028"/>
      <c r="BD29" s="1028"/>
      <c r="BE29" s="959"/>
      <c r="BF29" s="959"/>
      <c r="BG29" s="959"/>
      <c r="BH29" s="959"/>
      <c r="BI29" s="960"/>
      <c r="BJ29" s="226"/>
      <c r="BK29" s="226"/>
      <c r="BL29" s="226"/>
      <c r="BM29" s="226"/>
      <c r="BN29" s="226"/>
      <c r="BO29" s="235"/>
      <c r="BP29" s="235"/>
      <c r="BQ29" s="232">
        <v>23</v>
      </c>
      <c r="BR29" s="233"/>
      <c r="BS29" s="979"/>
      <c r="BT29" s="980"/>
      <c r="BU29" s="980"/>
      <c r="BV29" s="980"/>
      <c r="BW29" s="980"/>
      <c r="BX29" s="980"/>
      <c r="BY29" s="980"/>
      <c r="BZ29" s="980"/>
      <c r="CA29" s="980"/>
      <c r="CB29" s="980"/>
      <c r="CC29" s="980"/>
      <c r="CD29" s="980"/>
      <c r="CE29" s="980"/>
      <c r="CF29" s="980"/>
      <c r="CG29" s="1001"/>
      <c r="CH29" s="976"/>
      <c r="CI29" s="977"/>
      <c r="CJ29" s="977"/>
      <c r="CK29" s="977"/>
      <c r="CL29" s="978"/>
      <c r="CM29" s="976"/>
      <c r="CN29" s="977"/>
      <c r="CO29" s="977"/>
      <c r="CP29" s="977"/>
      <c r="CQ29" s="978"/>
      <c r="CR29" s="976"/>
      <c r="CS29" s="977"/>
      <c r="CT29" s="977"/>
      <c r="CU29" s="977"/>
      <c r="CV29" s="978"/>
      <c r="CW29" s="976"/>
      <c r="CX29" s="977"/>
      <c r="CY29" s="977"/>
      <c r="CZ29" s="977"/>
      <c r="DA29" s="978"/>
      <c r="DB29" s="976"/>
      <c r="DC29" s="977"/>
      <c r="DD29" s="977"/>
      <c r="DE29" s="977"/>
      <c r="DF29" s="978"/>
      <c r="DG29" s="976"/>
      <c r="DH29" s="977"/>
      <c r="DI29" s="977"/>
      <c r="DJ29" s="977"/>
      <c r="DK29" s="978"/>
      <c r="DL29" s="976"/>
      <c r="DM29" s="977"/>
      <c r="DN29" s="977"/>
      <c r="DO29" s="977"/>
      <c r="DP29" s="978"/>
      <c r="DQ29" s="976"/>
      <c r="DR29" s="977"/>
      <c r="DS29" s="977"/>
      <c r="DT29" s="977"/>
      <c r="DU29" s="978"/>
      <c r="DV29" s="979"/>
      <c r="DW29" s="980"/>
      <c r="DX29" s="980"/>
      <c r="DY29" s="980"/>
      <c r="DZ29" s="981"/>
      <c r="EA29" s="224"/>
    </row>
    <row r="30" spans="1:131" ht="26.25" customHeight="1" x14ac:dyDescent="0.15">
      <c r="A30" s="236">
        <v>3</v>
      </c>
      <c r="B30" s="1017" t="s">
        <v>391</v>
      </c>
      <c r="C30" s="1018"/>
      <c r="D30" s="1018"/>
      <c r="E30" s="1018"/>
      <c r="F30" s="1018"/>
      <c r="G30" s="1018"/>
      <c r="H30" s="1018"/>
      <c r="I30" s="1018"/>
      <c r="J30" s="1018"/>
      <c r="K30" s="1018"/>
      <c r="L30" s="1018"/>
      <c r="M30" s="1018"/>
      <c r="N30" s="1018"/>
      <c r="O30" s="1018"/>
      <c r="P30" s="1019"/>
      <c r="Q30" s="1025">
        <v>400</v>
      </c>
      <c r="R30" s="1026"/>
      <c r="S30" s="1026"/>
      <c r="T30" s="1026"/>
      <c r="U30" s="1026"/>
      <c r="V30" s="1026">
        <v>400</v>
      </c>
      <c r="W30" s="1026"/>
      <c r="X30" s="1026"/>
      <c r="Y30" s="1026"/>
      <c r="Z30" s="1026"/>
      <c r="AA30" s="1026">
        <v>0</v>
      </c>
      <c r="AB30" s="1026"/>
      <c r="AC30" s="1026"/>
      <c r="AD30" s="1026"/>
      <c r="AE30" s="1027"/>
      <c r="AF30" s="1022">
        <v>0</v>
      </c>
      <c r="AG30" s="1023"/>
      <c r="AH30" s="1023"/>
      <c r="AI30" s="1023"/>
      <c r="AJ30" s="1024"/>
      <c r="AK30" s="967">
        <v>131</v>
      </c>
      <c r="AL30" s="958"/>
      <c r="AM30" s="958"/>
      <c r="AN30" s="958"/>
      <c r="AO30" s="958"/>
      <c r="AP30" s="958" t="s">
        <v>486</v>
      </c>
      <c r="AQ30" s="958"/>
      <c r="AR30" s="958"/>
      <c r="AS30" s="958"/>
      <c r="AT30" s="958"/>
      <c r="AU30" s="958" t="s">
        <v>486</v>
      </c>
      <c r="AV30" s="958"/>
      <c r="AW30" s="958"/>
      <c r="AX30" s="958"/>
      <c r="AY30" s="958"/>
      <c r="AZ30" s="1028"/>
      <c r="BA30" s="1028"/>
      <c r="BB30" s="1028"/>
      <c r="BC30" s="1028"/>
      <c r="BD30" s="1028"/>
      <c r="BE30" s="959"/>
      <c r="BF30" s="959"/>
      <c r="BG30" s="959"/>
      <c r="BH30" s="959"/>
      <c r="BI30" s="960"/>
      <c r="BJ30" s="226"/>
      <c r="BK30" s="226"/>
      <c r="BL30" s="226"/>
      <c r="BM30" s="226"/>
      <c r="BN30" s="226"/>
      <c r="BO30" s="235"/>
      <c r="BP30" s="235"/>
      <c r="BQ30" s="232">
        <v>24</v>
      </c>
      <c r="BR30" s="233"/>
      <c r="BS30" s="979"/>
      <c r="BT30" s="980"/>
      <c r="BU30" s="980"/>
      <c r="BV30" s="980"/>
      <c r="BW30" s="980"/>
      <c r="BX30" s="980"/>
      <c r="BY30" s="980"/>
      <c r="BZ30" s="980"/>
      <c r="CA30" s="980"/>
      <c r="CB30" s="980"/>
      <c r="CC30" s="980"/>
      <c r="CD30" s="980"/>
      <c r="CE30" s="980"/>
      <c r="CF30" s="980"/>
      <c r="CG30" s="1001"/>
      <c r="CH30" s="976"/>
      <c r="CI30" s="977"/>
      <c r="CJ30" s="977"/>
      <c r="CK30" s="977"/>
      <c r="CL30" s="978"/>
      <c r="CM30" s="976"/>
      <c r="CN30" s="977"/>
      <c r="CO30" s="977"/>
      <c r="CP30" s="977"/>
      <c r="CQ30" s="978"/>
      <c r="CR30" s="976"/>
      <c r="CS30" s="977"/>
      <c r="CT30" s="977"/>
      <c r="CU30" s="977"/>
      <c r="CV30" s="978"/>
      <c r="CW30" s="976"/>
      <c r="CX30" s="977"/>
      <c r="CY30" s="977"/>
      <c r="CZ30" s="977"/>
      <c r="DA30" s="978"/>
      <c r="DB30" s="976"/>
      <c r="DC30" s="977"/>
      <c r="DD30" s="977"/>
      <c r="DE30" s="977"/>
      <c r="DF30" s="978"/>
      <c r="DG30" s="976"/>
      <c r="DH30" s="977"/>
      <c r="DI30" s="977"/>
      <c r="DJ30" s="977"/>
      <c r="DK30" s="978"/>
      <c r="DL30" s="976"/>
      <c r="DM30" s="977"/>
      <c r="DN30" s="977"/>
      <c r="DO30" s="977"/>
      <c r="DP30" s="978"/>
      <c r="DQ30" s="976"/>
      <c r="DR30" s="977"/>
      <c r="DS30" s="977"/>
      <c r="DT30" s="977"/>
      <c r="DU30" s="978"/>
      <c r="DV30" s="979"/>
      <c r="DW30" s="980"/>
      <c r="DX30" s="980"/>
      <c r="DY30" s="980"/>
      <c r="DZ30" s="981"/>
      <c r="EA30" s="224"/>
    </row>
    <row r="31" spans="1:131" ht="26.25" customHeight="1" x14ac:dyDescent="0.15">
      <c r="A31" s="236">
        <v>4</v>
      </c>
      <c r="B31" s="1017" t="s">
        <v>392</v>
      </c>
      <c r="C31" s="1018"/>
      <c r="D31" s="1018"/>
      <c r="E31" s="1018"/>
      <c r="F31" s="1018"/>
      <c r="G31" s="1018"/>
      <c r="H31" s="1018"/>
      <c r="I31" s="1018"/>
      <c r="J31" s="1018"/>
      <c r="K31" s="1018"/>
      <c r="L31" s="1018"/>
      <c r="M31" s="1018"/>
      <c r="N31" s="1018"/>
      <c r="O31" s="1018"/>
      <c r="P31" s="1019"/>
      <c r="Q31" s="1025">
        <v>298</v>
      </c>
      <c r="R31" s="1026"/>
      <c r="S31" s="1026"/>
      <c r="T31" s="1026"/>
      <c r="U31" s="1026"/>
      <c r="V31" s="1026">
        <v>277</v>
      </c>
      <c r="W31" s="1026"/>
      <c r="X31" s="1026"/>
      <c r="Y31" s="1026"/>
      <c r="Z31" s="1026"/>
      <c r="AA31" s="1026">
        <v>21</v>
      </c>
      <c r="AB31" s="1026"/>
      <c r="AC31" s="1026"/>
      <c r="AD31" s="1026"/>
      <c r="AE31" s="1027"/>
      <c r="AF31" s="1022">
        <v>413</v>
      </c>
      <c r="AG31" s="1023"/>
      <c r="AH31" s="1023"/>
      <c r="AI31" s="1023"/>
      <c r="AJ31" s="1024"/>
      <c r="AK31" s="967">
        <v>52</v>
      </c>
      <c r="AL31" s="958"/>
      <c r="AM31" s="958"/>
      <c r="AN31" s="958"/>
      <c r="AO31" s="958"/>
      <c r="AP31" s="958">
        <v>813</v>
      </c>
      <c r="AQ31" s="958"/>
      <c r="AR31" s="958"/>
      <c r="AS31" s="958"/>
      <c r="AT31" s="958"/>
      <c r="AU31" s="958">
        <v>317</v>
      </c>
      <c r="AV31" s="958"/>
      <c r="AW31" s="958"/>
      <c r="AX31" s="958"/>
      <c r="AY31" s="958"/>
      <c r="AZ31" s="958" t="s">
        <v>546</v>
      </c>
      <c r="BA31" s="958"/>
      <c r="BB31" s="958"/>
      <c r="BC31" s="958"/>
      <c r="BD31" s="958"/>
      <c r="BE31" s="959" t="s">
        <v>393</v>
      </c>
      <c r="BF31" s="959"/>
      <c r="BG31" s="959"/>
      <c r="BH31" s="959"/>
      <c r="BI31" s="960"/>
      <c r="BJ31" s="226"/>
      <c r="BK31" s="226"/>
      <c r="BL31" s="226"/>
      <c r="BM31" s="226"/>
      <c r="BN31" s="226"/>
      <c r="BO31" s="235"/>
      <c r="BP31" s="235"/>
      <c r="BQ31" s="232">
        <v>25</v>
      </c>
      <c r="BR31" s="233"/>
      <c r="BS31" s="979"/>
      <c r="BT31" s="980"/>
      <c r="BU31" s="980"/>
      <c r="BV31" s="980"/>
      <c r="BW31" s="980"/>
      <c r="BX31" s="980"/>
      <c r="BY31" s="980"/>
      <c r="BZ31" s="980"/>
      <c r="CA31" s="980"/>
      <c r="CB31" s="980"/>
      <c r="CC31" s="980"/>
      <c r="CD31" s="980"/>
      <c r="CE31" s="980"/>
      <c r="CF31" s="980"/>
      <c r="CG31" s="1001"/>
      <c r="CH31" s="976"/>
      <c r="CI31" s="977"/>
      <c r="CJ31" s="977"/>
      <c r="CK31" s="977"/>
      <c r="CL31" s="978"/>
      <c r="CM31" s="976"/>
      <c r="CN31" s="977"/>
      <c r="CO31" s="977"/>
      <c r="CP31" s="977"/>
      <c r="CQ31" s="978"/>
      <c r="CR31" s="976"/>
      <c r="CS31" s="977"/>
      <c r="CT31" s="977"/>
      <c r="CU31" s="977"/>
      <c r="CV31" s="978"/>
      <c r="CW31" s="976"/>
      <c r="CX31" s="977"/>
      <c r="CY31" s="977"/>
      <c r="CZ31" s="977"/>
      <c r="DA31" s="978"/>
      <c r="DB31" s="976"/>
      <c r="DC31" s="977"/>
      <c r="DD31" s="977"/>
      <c r="DE31" s="977"/>
      <c r="DF31" s="978"/>
      <c r="DG31" s="976"/>
      <c r="DH31" s="977"/>
      <c r="DI31" s="977"/>
      <c r="DJ31" s="977"/>
      <c r="DK31" s="978"/>
      <c r="DL31" s="976"/>
      <c r="DM31" s="977"/>
      <c r="DN31" s="977"/>
      <c r="DO31" s="977"/>
      <c r="DP31" s="978"/>
      <c r="DQ31" s="976"/>
      <c r="DR31" s="977"/>
      <c r="DS31" s="977"/>
      <c r="DT31" s="977"/>
      <c r="DU31" s="978"/>
      <c r="DV31" s="979"/>
      <c r="DW31" s="980"/>
      <c r="DX31" s="980"/>
      <c r="DY31" s="980"/>
      <c r="DZ31" s="981"/>
      <c r="EA31" s="224"/>
    </row>
    <row r="32" spans="1:131" ht="26.25" customHeight="1" x14ac:dyDescent="0.15">
      <c r="A32" s="236">
        <v>5</v>
      </c>
      <c r="B32" s="1017" t="s">
        <v>394</v>
      </c>
      <c r="C32" s="1018"/>
      <c r="D32" s="1018"/>
      <c r="E32" s="1018"/>
      <c r="F32" s="1018"/>
      <c r="G32" s="1018"/>
      <c r="H32" s="1018"/>
      <c r="I32" s="1018"/>
      <c r="J32" s="1018"/>
      <c r="K32" s="1018"/>
      <c r="L32" s="1018"/>
      <c r="M32" s="1018"/>
      <c r="N32" s="1018"/>
      <c r="O32" s="1018"/>
      <c r="P32" s="1019"/>
      <c r="Q32" s="1025">
        <v>764</v>
      </c>
      <c r="R32" s="1026"/>
      <c r="S32" s="1026"/>
      <c r="T32" s="1026"/>
      <c r="U32" s="1026"/>
      <c r="V32" s="1026">
        <v>764</v>
      </c>
      <c r="W32" s="1026"/>
      <c r="X32" s="1026"/>
      <c r="Y32" s="1026"/>
      <c r="Z32" s="1026"/>
      <c r="AA32" s="1026" t="s">
        <v>547</v>
      </c>
      <c r="AB32" s="1026"/>
      <c r="AC32" s="1026"/>
      <c r="AD32" s="1026"/>
      <c r="AE32" s="1027"/>
      <c r="AF32" s="1022">
        <v>16</v>
      </c>
      <c r="AG32" s="1023"/>
      <c r="AH32" s="1023"/>
      <c r="AI32" s="1023"/>
      <c r="AJ32" s="1024"/>
      <c r="AK32" s="967">
        <v>451</v>
      </c>
      <c r="AL32" s="958"/>
      <c r="AM32" s="958"/>
      <c r="AN32" s="958"/>
      <c r="AO32" s="958"/>
      <c r="AP32" s="958">
        <v>3455</v>
      </c>
      <c r="AQ32" s="958"/>
      <c r="AR32" s="958"/>
      <c r="AS32" s="958"/>
      <c r="AT32" s="958"/>
      <c r="AU32" s="958">
        <v>2249</v>
      </c>
      <c r="AV32" s="958"/>
      <c r="AW32" s="958"/>
      <c r="AX32" s="958"/>
      <c r="AY32" s="958"/>
      <c r="AZ32" s="958" t="s">
        <v>486</v>
      </c>
      <c r="BA32" s="958"/>
      <c r="BB32" s="958"/>
      <c r="BC32" s="958"/>
      <c r="BD32" s="958"/>
      <c r="BE32" s="959" t="s">
        <v>393</v>
      </c>
      <c r="BF32" s="959"/>
      <c r="BG32" s="959"/>
      <c r="BH32" s="959"/>
      <c r="BI32" s="960"/>
      <c r="BJ32" s="226"/>
      <c r="BK32" s="226"/>
      <c r="BL32" s="226"/>
      <c r="BM32" s="226"/>
      <c r="BN32" s="226"/>
      <c r="BO32" s="235"/>
      <c r="BP32" s="235"/>
      <c r="BQ32" s="232">
        <v>26</v>
      </c>
      <c r="BR32" s="233"/>
      <c r="BS32" s="979"/>
      <c r="BT32" s="980"/>
      <c r="BU32" s="980"/>
      <c r="BV32" s="980"/>
      <c r="BW32" s="980"/>
      <c r="BX32" s="980"/>
      <c r="BY32" s="980"/>
      <c r="BZ32" s="980"/>
      <c r="CA32" s="980"/>
      <c r="CB32" s="980"/>
      <c r="CC32" s="980"/>
      <c r="CD32" s="980"/>
      <c r="CE32" s="980"/>
      <c r="CF32" s="980"/>
      <c r="CG32" s="1001"/>
      <c r="CH32" s="976"/>
      <c r="CI32" s="977"/>
      <c r="CJ32" s="977"/>
      <c r="CK32" s="977"/>
      <c r="CL32" s="978"/>
      <c r="CM32" s="976"/>
      <c r="CN32" s="977"/>
      <c r="CO32" s="977"/>
      <c r="CP32" s="977"/>
      <c r="CQ32" s="978"/>
      <c r="CR32" s="976"/>
      <c r="CS32" s="977"/>
      <c r="CT32" s="977"/>
      <c r="CU32" s="977"/>
      <c r="CV32" s="978"/>
      <c r="CW32" s="976"/>
      <c r="CX32" s="977"/>
      <c r="CY32" s="977"/>
      <c r="CZ32" s="977"/>
      <c r="DA32" s="978"/>
      <c r="DB32" s="976"/>
      <c r="DC32" s="977"/>
      <c r="DD32" s="977"/>
      <c r="DE32" s="977"/>
      <c r="DF32" s="978"/>
      <c r="DG32" s="976"/>
      <c r="DH32" s="977"/>
      <c r="DI32" s="977"/>
      <c r="DJ32" s="977"/>
      <c r="DK32" s="978"/>
      <c r="DL32" s="976"/>
      <c r="DM32" s="977"/>
      <c r="DN32" s="977"/>
      <c r="DO32" s="977"/>
      <c r="DP32" s="978"/>
      <c r="DQ32" s="976"/>
      <c r="DR32" s="977"/>
      <c r="DS32" s="977"/>
      <c r="DT32" s="977"/>
      <c r="DU32" s="978"/>
      <c r="DV32" s="979"/>
      <c r="DW32" s="980"/>
      <c r="DX32" s="980"/>
      <c r="DY32" s="980"/>
      <c r="DZ32" s="981"/>
      <c r="EA32" s="224"/>
    </row>
    <row r="33" spans="1:131" ht="26.25" customHeight="1" x14ac:dyDescent="0.15">
      <c r="A33" s="236">
        <v>6</v>
      </c>
      <c r="B33" s="1017"/>
      <c r="C33" s="1018"/>
      <c r="D33" s="1018"/>
      <c r="E33" s="1018"/>
      <c r="F33" s="1018"/>
      <c r="G33" s="1018"/>
      <c r="H33" s="1018"/>
      <c r="I33" s="1018"/>
      <c r="J33" s="1018"/>
      <c r="K33" s="1018"/>
      <c r="L33" s="1018"/>
      <c r="M33" s="1018"/>
      <c r="N33" s="1018"/>
      <c r="O33" s="1018"/>
      <c r="P33" s="1019"/>
      <c r="Q33" s="1025"/>
      <c r="R33" s="1026"/>
      <c r="S33" s="1026"/>
      <c r="T33" s="1026"/>
      <c r="U33" s="1026"/>
      <c r="V33" s="1026"/>
      <c r="W33" s="1026"/>
      <c r="X33" s="1026"/>
      <c r="Y33" s="1026"/>
      <c r="Z33" s="1026"/>
      <c r="AA33" s="1026"/>
      <c r="AB33" s="1026"/>
      <c r="AC33" s="1026"/>
      <c r="AD33" s="1026"/>
      <c r="AE33" s="1027"/>
      <c r="AF33" s="1022"/>
      <c r="AG33" s="1023"/>
      <c r="AH33" s="1023"/>
      <c r="AI33" s="1023"/>
      <c r="AJ33" s="1024"/>
      <c r="AK33" s="967"/>
      <c r="AL33" s="958"/>
      <c r="AM33" s="958"/>
      <c r="AN33" s="958"/>
      <c r="AO33" s="958"/>
      <c r="AP33" s="958"/>
      <c r="AQ33" s="958"/>
      <c r="AR33" s="958"/>
      <c r="AS33" s="958"/>
      <c r="AT33" s="958"/>
      <c r="AU33" s="958"/>
      <c r="AV33" s="958"/>
      <c r="AW33" s="958"/>
      <c r="AX33" s="958"/>
      <c r="AY33" s="958"/>
      <c r="AZ33" s="1028"/>
      <c r="BA33" s="1028"/>
      <c r="BB33" s="1028"/>
      <c r="BC33" s="1028"/>
      <c r="BD33" s="1028"/>
      <c r="BE33" s="959"/>
      <c r="BF33" s="959"/>
      <c r="BG33" s="959"/>
      <c r="BH33" s="959"/>
      <c r="BI33" s="960"/>
      <c r="BJ33" s="226"/>
      <c r="BK33" s="226"/>
      <c r="BL33" s="226"/>
      <c r="BM33" s="226"/>
      <c r="BN33" s="226"/>
      <c r="BO33" s="235"/>
      <c r="BP33" s="235"/>
      <c r="BQ33" s="232">
        <v>27</v>
      </c>
      <c r="BR33" s="233"/>
      <c r="BS33" s="979"/>
      <c r="BT33" s="980"/>
      <c r="BU33" s="980"/>
      <c r="BV33" s="980"/>
      <c r="BW33" s="980"/>
      <c r="BX33" s="980"/>
      <c r="BY33" s="980"/>
      <c r="BZ33" s="980"/>
      <c r="CA33" s="980"/>
      <c r="CB33" s="980"/>
      <c r="CC33" s="980"/>
      <c r="CD33" s="980"/>
      <c r="CE33" s="980"/>
      <c r="CF33" s="980"/>
      <c r="CG33" s="1001"/>
      <c r="CH33" s="976"/>
      <c r="CI33" s="977"/>
      <c r="CJ33" s="977"/>
      <c r="CK33" s="977"/>
      <c r="CL33" s="978"/>
      <c r="CM33" s="976"/>
      <c r="CN33" s="977"/>
      <c r="CO33" s="977"/>
      <c r="CP33" s="977"/>
      <c r="CQ33" s="978"/>
      <c r="CR33" s="976"/>
      <c r="CS33" s="977"/>
      <c r="CT33" s="977"/>
      <c r="CU33" s="977"/>
      <c r="CV33" s="978"/>
      <c r="CW33" s="976"/>
      <c r="CX33" s="977"/>
      <c r="CY33" s="977"/>
      <c r="CZ33" s="977"/>
      <c r="DA33" s="978"/>
      <c r="DB33" s="976"/>
      <c r="DC33" s="977"/>
      <c r="DD33" s="977"/>
      <c r="DE33" s="977"/>
      <c r="DF33" s="978"/>
      <c r="DG33" s="976"/>
      <c r="DH33" s="977"/>
      <c r="DI33" s="977"/>
      <c r="DJ33" s="977"/>
      <c r="DK33" s="978"/>
      <c r="DL33" s="976"/>
      <c r="DM33" s="977"/>
      <c r="DN33" s="977"/>
      <c r="DO33" s="977"/>
      <c r="DP33" s="978"/>
      <c r="DQ33" s="976"/>
      <c r="DR33" s="977"/>
      <c r="DS33" s="977"/>
      <c r="DT33" s="977"/>
      <c r="DU33" s="978"/>
      <c r="DV33" s="979"/>
      <c r="DW33" s="980"/>
      <c r="DX33" s="980"/>
      <c r="DY33" s="980"/>
      <c r="DZ33" s="981"/>
      <c r="EA33" s="224"/>
    </row>
    <row r="34" spans="1:131" ht="26.25" customHeight="1" x14ac:dyDescent="0.15">
      <c r="A34" s="236">
        <v>7</v>
      </c>
      <c r="B34" s="1017"/>
      <c r="C34" s="1018"/>
      <c r="D34" s="1018"/>
      <c r="E34" s="1018"/>
      <c r="F34" s="1018"/>
      <c r="G34" s="1018"/>
      <c r="H34" s="1018"/>
      <c r="I34" s="1018"/>
      <c r="J34" s="1018"/>
      <c r="K34" s="1018"/>
      <c r="L34" s="1018"/>
      <c r="M34" s="1018"/>
      <c r="N34" s="1018"/>
      <c r="O34" s="1018"/>
      <c r="P34" s="1019"/>
      <c r="Q34" s="1025"/>
      <c r="R34" s="1026"/>
      <c r="S34" s="1026"/>
      <c r="T34" s="1026"/>
      <c r="U34" s="1026"/>
      <c r="V34" s="1026"/>
      <c r="W34" s="1026"/>
      <c r="X34" s="1026"/>
      <c r="Y34" s="1026"/>
      <c r="Z34" s="1026"/>
      <c r="AA34" s="1026"/>
      <c r="AB34" s="1026"/>
      <c r="AC34" s="1026"/>
      <c r="AD34" s="1026"/>
      <c r="AE34" s="1027"/>
      <c r="AF34" s="1022"/>
      <c r="AG34" s="1023"/>
      <c r="AH34" s="1023"/>
      <c r="AI34" s="1023"/>
      <c r="AJ34" s="1024"/>
      <c r="AK34" s="967"/>
      <c r="AL34" s="958"/>
      <c r="AM34" s="958"/>
      <c r="AN34" s="958"/>
      <c r="AO34" s="958"/>
      <c r="AP34" s="958"/>
      <c r="AQ34" s="958"/>
      <c r="AR34" s="958"/>
      <c r="AS34" s="958"/>
      <c r="AT34" s="958"/>
      <c r="AU34" s="958"/>
      <c r="AV34" s="958"/>
      <c r="AW34" s="958"/>
      <c r="AX34" s="958"/>
      <c r="AY34" s="958"/>
      <c r="AZ34" s="1028"/>
      <c r="BA34" s="1028"/>
      <c r="BB34" s="1028"/>
      <c r="BC34" s="1028"/>
      <c r="BD34" s="1028"/>
      <c r="BE34" s="959"/>
      <c r="BF34" s="959"/>
      <c r="BG34" s="959"/>
      <c r="BH34" s="959"/>
      <c r="BI34" s="960"/>
      <c r="BJ34" s="226"/>
      <c r="BK34" s="226"/>
      <c r="BL34" s="226"/>
      <c r="BM34" s="226"/>
      <c r="BN34" s="226"/>
      <c r="BO34" s="235"/>
      <c r="BP34" s="235"/>
      <c r="BQ34" s="232">
        <v>28</v>
      </c>
      <c r="BR34" s="233"/>
      <c r="BS34" s="979"/>
      <c r="BT34" s="980"/>
      <c r="BU34" s="980"/>
      <c r="BV34" s="980"/>
      <c r="BW34" s="980"/>
      <c r="BX34" s="980"/>
      <c r="BY34" s="980"/>
      <c r="BZ34" s="980"/>
      <c r="CA34" s="980"/>
      <c r="CB34" s="980"/>
      <c r="CC34" s="980"/>
      <c r="CD34" s="980"/>
      <c r="CE34" s="980"/>
      <c r="CF34" s="980"/>
      <c r="CG34" s="1001"/>
      <c r="CH34" s="976"/>
      <c r="CI34" s="977"/>
      <c r="CJ34" s="977"/>
      <c r="CK34" s="977"/>
      <c r="CL34" s="978"/>
      <c r="CM34" s="976"/>
      <c r="CN34" s="977"/>
      <c r="CO34" s="977"/>
      <c r="CP34" s="977"/>
      <c r="CQ34" s="978"/>
      <c r="CR34" s="976"/>
      <c r="CS34" s="977"/>
      <c r="CT34" s="977"/>
      <c r="CU34" s="977"/>
      <c r="CV34" s="978"/>
      <c r="CW34" s="976"/>
      <c r="CX34" s="977"/>
      <c r="CY34" s="977"/>
      <c r="CZ34" s="977"/>
      <c r="DA34" s="978"/>
      <c r="DB34" s="976"/>
      <c r="DC34" s="977"/>
      <c r="DD34" s="977"/>
      <c r="DE34" s="977"/>
      <c r="DF34" s="978"/>
      <c r="DG34" s="976"/>
      <c r="DH34" s="977"/>
      <c r="DI34" s="977"/>
      <c r="DJ34" s="977"/>
      <c r="DK34" s="978"/>
      <c r="DL34" s="976"/>
      <c r="DM34" s="977"/>
      <c r="DN34" s="977"/>
      <c r="DO34" s="977"/>
      <c r="DP34" s="978"/>
      <c r="DQ34" s="976"/>
      <c r="DR34" s="977"/>
      <c r="DS34" s="977"/>
      <c r="DT34" s="977"/>
      <c r="DU34" s="978"/>
      <c r="DV34" s="979"/>
      <c r="DW34" s="980"/>
      <c r="DX34" s="980"/>
      <c r="DY34" s="980"/>
      <c r="DZ34" s="981"/>
      <c r="EA34" s="224"/>
    </row>
    <row r="35" spans="1:131" ht="26.25" customHeight="1" x14ac:dyDescent="0.15">
      <c r="A35" s="236">
        <v>8</v>
      </c>
      <c r="B35" s="1017"/>
      <c r="C35" s="1018"/>
      <c r="D35" s="1018"/>
      <c r="E35" s="1018"/>
      <c r="F35" s="1018"/>
      <c r="G35" s="1018"/>
      <c r="H35" s="1018"/>
      <c r="I35" s="1018"/>
      <c r="J35" s="1018"/>
      <c r="K35" s="1018"/>
      <c r="L35" s="1018"/>
      <c r="M35" s="1018"/>
      <c r="N35" s="1018"/>
      <c r="O35" s="1018"/>
      <c r="P35" s="1019"/>
      <c r="Q35" s="1025"/>
      <c r="R35" s="1026"/>
      <c r="S35" s="1026"/>
      <c r="T35" s="1026"/>
      <c r="U35" s="1026"/>
      <c r="V35" s="1026"/>
      <c r="W35" s="1026"/>
      <c r="X35" s="1026"/>
      <c r="Y35" s="1026"/>
      <c r="Z35" s="1026"/>
      <c r="AA35" s="1026"/>
      <c r="AB35" s="1026"/>
      <c r="AC35" s="1026"/>
      <c r="AD35" s="1026"/>
      <c r="AE35" s="1027"/>
      <c r="AF35" s="1022"/>
      <c r="AG35" s="1023"/>
      <c r="AH35" s="1023"/>
      <c r="AI35" s="1023"/>
      <c r="AJ35" s="1024"/>
      <c r="AK35" s="967"/>
      <c r="AL35" s="958"/>
      <c r="AM35" s="958"/>
      <c r="AN35" s="958"/>
      <c r="AO35" s="958"/>
      <c r="AP35" s="958"/>
      <c r="AQ35" s="958"/>
      <c r="AR35" s="958"/>
      <c r="AS35" s="958"/>
      <c r="AT35" s="958"/>
      <c r="AU35" s="958"/>
      <c r="AV35" s="958"/>
      <c r="AW35" s="958"/>
      <c r="AX35" s="958"/>
      <c r="AY35" s="958"/>
      <c r="AZ35" s="1028"/>
      <c r="BA35" s="1028"/>
      <c r="BB35" s="1028"/>
      <c r="BC35" s="1028"/>
      <c r="BD35" s="1028"/>
      <c r="BE35" s="959"/>
      <c r="BF35" s="959"/>
      <c r="BG35" s="959"/>
      <c r="BH35" s="959"/>
      <c r="BI35" s="960"/>
      <c r="BJ35" s="226"/>
      <c r="BK35" s="226"/>
      <c r="BL35" s="226"/>
      <c r="BM35" s="226"/>
      <c r="BN35" s="226"/>
      <c r="BO35" s="235"/>
      <c r="BP35" s="235"/>
      <c r="BQ35" s="232">
        <v>29</v>
      </c>
      <c r="BR35" s="233"/>
      <c r="BS35" s="979"/>
      <c r="BT35" s="980"/>
      <c r="BU35" s="980"/>
      <c r="BV35" s="980"/>
      <c r="BW35" s="980"/>
      <c r="BX35" s="980"/>
      <c r="BY35" s="980"/>
      <c r="BZ35" s="980"/>
      <c r="CA35" s="980"/>
      <c r="CB35" s="980"/>
      <c r="CC35" s="980"/>
      <c r="CD35" s="980"/>
      <c r="CE35" s="980"/>
      <c r="CF35" s="980"/>
      <c r="CG35" s="1001"/>
      <c r="CH35" s="976"/>
      <c r="CI35" s="977"/>
      <c r="CJ35" s="977"/>
      <c r="CK35" s="977"/>
      <c r="CL35" s="978"/>
      <c r="CM35" s="976"/>
      <c r="CN35" s="977"/>
      <c r="CO35" s="977"/>
      <c r="CP35" s="977"/>
      <c r="CQ35" s="978"/>
      <c r="CR35" s="976"/>
      <c r="CS35" s="977"/>
      <c r="CT35" s="977"/>
      <c r="CU35" s="977"/>
      <c r="CV35" s="978"/>
      <c r="CW35" s="976"/>
      <c r="CX35" s="977"/>
      <c r="CY35" s="977"/>
      <c r="CZ35" s="977"/>
      <c r="DA35" s="978"/>
      <c r="DB35" s="976"/>
      <c r="DC35" s="977"/>
      <c r="DD35" s="977"/>
      <c r="DE35" s="977"/>
      <c r="DF35" s="978"/>
      <c r="DG35" s="976"/>
      <c r="DH35" s="977"/>
      <c r="DI35" s="977"/>
      <c r="DJ35" s="977"/>
      <c r="DK35" s="978"/>
      <c r="DL35" s="976"/>
      <c r="DM35" s="977"/>
      <c r="DN35" s="977"/>
      <c r="DO35" s="977"/>
      <c r="DP35" s="978"/>
      <c r="DQ35" s="976"/>
      <c r="DR35" s="977"/>
      <c r="DS35" s="977"/>
      <c r="DT35" s="977"/>
      <c r="DU35" s="978"/>
      <c r="DV35" s="979"/>
      <c r="DW35" s="980"/>
      <c r="DX35" s="980"/>
      <c r="DY35" s="980"/>
      <c r="DZ35" s="981"/>
      <c r="EA35" s="224"/>
    </row>
    <row r="36" spans="1:131" ht="26.25" customHeight="1" x14ac:dyDescent="0.15">
      <c r="A36" s="236">
        <v>9</v>
      </c>
      <c r="B36" s="1017"/>
      <c r="C36" s="1018"/>
      <c r="D36" s="1018"/>
      <c r="E36" s="1018"/>
      <c r="F36" s="1018"/>
      <c r="G36" s="1018"/>
      <c r="H36" s="1018"/>
      <c r="I36" s="1018"/>
      <c r="J36" s="1018"/>
      <c r="K36" s="1018"/>
      <c r="L36" s="1018"/>
      <c r="M36" s="1018"/>
      <c r="N36" s="1018"/>
      <c r="O36" s="1018"/>
      <c r="P36" s="1019"/>
      <c r="Q36" s="1025"/>
      <c r="R36" s="1026"/>
      <c r="S36" s="1026"/>
      <c r="T36" s="1026"/>
      <c r="U36" s="1026"/>
      <c r="V36" s="1026"/>
      <c r="W36" s="1026"/>
      <c r="X36" s="1026"/>
      <c r="Y36" s="1026"/>
      <c r="Z36" s="1026"/>
      <c r="AA36" s="1026"/>
      <c r="AB36" s="1026"/>
      <c r="AC36" s="1026"/>
      <c r="AD36" s="1026"/>
      <c r="AE36" s="1027"/>
      <c r="AF36" s="1022"/>
      <c r="AG36" s="1023"/>
      <c r="AH36" s="1023"/>
      <c r="AI36" s="1023"/>
      <c r="AJ36" s="1024"/>
      <c r="AK36" s="967"/>
      <c r="AL36" s="958"/>
      <c r="AM36" s="958"/>
      <c r="AN36" s="958"/>
      <c r="AO36" s="958"/>
      <c r="AP36" s="958"/>
      <c r="AQ36" s="958"/>
      <c r="AR36" s="958"/>
      <c r="AS36" s="958"/>
      <c r="AT36" s="958"/>
      <c r="AU36" s="958"/>
      <c r="AV36" s="958"/>
      <c r="AW36" s="958"/>
      <c r="AX36" s="958"/>
      <c r="AY36" s="958"/>
      <c r="AZ36" s="1028"/>
      <c r="BA36" s="1028"/>
      <c r="BB36" s="1028"/>
      <c r="BC36" s="1028"/>
      <c r="BD36" s="1028"/>
      <c r="BE36" s="959"/>
      <c r="BF36" s="959"/>
      <c r="BG36" s="959"/>
      <c r="BH36" s="959"/>
      <c r="BI36" s="960"/>
      <c r="BJ36" s="226"/>
      <c r="BK36" s="226"/>
      <c r="BL36" s="226"/>
      <c r="BM36" s="226"/>
      <c r="BN36" s="226"/>
      <c r="BO36" s="235"/>
      <c r="BP36" s="235"/>
      <c r="BQ36" s="232">
        <v>30</v>
      </c>
      <c r="BR36" s="233"/>
      <c r="BS36" s="979"/>
      <c r="BT36" s="980"/>
      <c r="BU36" s="980"/>
      <c r="BV36" s="980"/>
      <c r="BW36" s="980"/>
      <c r="BX36" s="980"/>
      <c r="BY36" s="980"/>
      <c r="BZ36" s="980"/>
      <c r="CA36" s="980"/>
      <c r="CB36" s="980"/>
      <c r="CC36" s="980"/>
      <c r="CD36" s="980"/>
      <c r="CE36" s="980"/>
      <c r="CF36" s="980"/>
      <c r="CG36" s="1001"/>
      <c r="CH36" s="976"/>
      <c r="CI36" s="977"/>
      <c r="CJ36" s="977"/>
      <c r="CK36" s="977"/>
      <c r="CL36" s="978"/>
      <c r="CM36" s="976"/>
      <c r="CN36" s="977"/>
      <c r="CO36" s="977"/>
      <c r="CP36" s="977"/>
      <c r="CQ36" s="978"/>
      <c r="CR36" s="976"/>
      <c r="CS36" s="977"/>
      <c r="CT36" s="977"/>
      <c r="CU36" s="977"/>
      <c r="CV36" s="978"/>
      <c r="CW36" s="976"/>
      <c r="CX36" s="977"/>
      <c r="CY36" s="977"/>
      <c r="CZ36" s="977"/>
      <c r="DA36" s="978"/>
      <c r="DB36" s="976"/>
      <c r="DC36" s="977"/>
      <c r="DD36" s="977"/>
      <c r="DE36" s="977"/>
      <c r="DF36" s="978"/>
      <c r="DG36" s="976"/>
      <c r="DH36" s="977"/>
      <c r="DI36" s="977"/>
      <c r="DJ36" s="977"/>
      <c r="DK36" s="978"/>
      <c r="DL36" s="976"/>
      <c r="DM36" s="977"/>
      <c r="DN36" s="977"/>
      <c r="DO36" s="977"/>
      <c r="DP36" s="978"/>
      <c r="DQ36" s="976"/>
      <c r="DR36" s="977"/>
      <c r="DS36" s="977"/>
      <c r="DT36" s="977"/>
      <c r="DU36" s="978"/>
      <c r="DV36" s="979"/>
      <c r="DW36" s="980"/>
      <c r="DX36" s="980"/>
      <c r="DY36" s="980"/>
      <c r="DZ36" s="981"/>
      <c r="EA36" s="224"/>
    </row>
    <row r="37" spans="1:131" ht="26.25" customHeight="1" x14ac:dyDescent="0.15">
      <c r="A37" s="236">
        <v>10</v>
      </c>
      <c r="B37" s="1017"/>
      <c r="C37" s="1018"/>
      <c r="D37" s="1018"/>
      <c r="E37" s="1018"/>
      <c r="F37" s="1018"/>
      <c r="G37" s="1018"/>
      <c r="H37" s="1018"/>
      <c r="I37" s="1018"/>
      <c r="J37" s="1018"/>
      <c r="K37" s="1018"/>
      <c r="L37" s="1018"/>
      <c r="M37" s="1018"/>
      <c r="N37" s="1018"/>
      <c r="O37" s="1018"/>
      <c r="P37" s="1019"/>
      <c r="Q37" s="1025"/>
      <c r="R37" s="1026"/>
      <c r="S37" s="1026"/>
      <c r="T37" s="1026"/>
      <c r="U37" s="1026"/>
      <c r="V37" s="1026"/>
      <c r="W37" s="1026"/>
      <c r="X37" s="1026"/>
      <c r="Y37" s="1026"/>
      <c r="Z37" s="1026"/>
      <c r="AA37" s="1026"/>
      <c r="AB37" s="1026"/>
      <c r="AC37" s="1026"/>
      <c r="AD37" s="1026"/>
      <c r="AE37" s="1027"/>
      <c r="AF37" s="1022"/>
      <c r="AG37" s="1023"/>
      <c r="AH37" s="1023"/>
      <c r="AI37" s="1023"/>
      <c r="AJ37" s="1024"/>
      <c r="AK37" s="967"/>
      <c r="AL37" s="958"/>
      <c r="AM37" s="958"/>
      <c r="AN37" s="958"/>
      <c r="AO37" s="958"/>
      <c r="AP37" s="958"/>
      <c r="AQ37" s="958"/>
      <c r="AR37" s="958"/>
      <c r="AS37" s="958"/>
      <c r="AT37" s="958"/>
      <c r="AU37" s="958"/>
      <c r="AV37" s="958"/>
      <c r="AW37" s="958"/>
      <c r="AX37" s="958"/>
      <c r="AY37" s="958"/>
      <c r="AZ37" s="1028"/>
      <c r="BA37" s="1028"/>
      <c r="BB37" s="1028"/>
      <c r="BC37" s="1028"/>
      <c r="BD37" s="1028"/>
      <c r="BE37" s="959"/>
      <c r="BF37" s="959"/>
      <c r="BG37" s="959"/>
      <c r="BH37" s="959"/>
      <c r="BI37" s="960"/>
      <c r="BJ37" s="226"/>
      <c r="BK37" s="226"/>
      <c r="BL37" s="226"/>
      <c r="BM37" s="226"/>
      <c r="BN37" s="226"/>
      <c r="BO37" s="235"/>
      <c r="BP37" s="235"/>
      <c r="BQ37" s="232">
        <v>31</v>
      </c>
      <c r="BR37" s="233"/>
      <c r="BS37" s="979"/>
      <c r="BT37" s="980"/>
      <c r="BU37" s="980"/>
      <c r="BV37" s="980"/>
      <c r="BW37" s="980"/>
      <c r="BX37" s="980"/>
      <c r="BY37" s="980"/>
      <c r="BZ37" s="980"/>
      <c r="CA37" s="980"/>
      <c r="CB37" s="980"/>
      <c r="CC37" s="980"/>
      <c r="CD37" s="980"/>
      <c r="CE37" s="980"/>
      <c r="CF37" s="980"/>
      <c r="CG37" s="1001"/>
      <c r="CH37" s="976"/>
      <c r="CI37" s="977"/>
      <c r="CJ37" s="977"/>
      <c r="CK37" s="977"/>
      <c r="CL37" s="978"/>
      <c r="CM37" s="976"/>
      <c r="CN37" s="977"/>
      <c r="CO37" s="977"/>
      <c r="CP37" s="977"/>
      <c r="CQ37" s="978"/>
      <c r="CR37" s="976"/>
      <c r="CS37" s="977"/>
      <c r="CT37" s="977"/>
      <c r="CU37" s="977"/>
      <c r="CV37" s="978"/>
      <c r="CW37" s="976"/>
      <c r="CX37" s="977"/>
      <c r="CY37" s="977"/>
      <c r="CZ37" s="977"/>
      <c r="DA37" s="978"/>
      <c r="DB37" s="976"/>
      <c r="DC37" s="977"/>
      <c r="DD37" s="977"/>
      <c r="DE37" s="977"/>
      <c r="DF37" s="978"/>
      <c r="DG37" s="976"/>
      <c r="DH37" s="977"/>
      <c r="DI37" s="977"/>
      <c r="DJ37" s="977"/>
      <c r="DK37" s="978"/>
      <c r="DL37" s="976"/>
      <c r="DM37" s="977"/>
      <c r="DN37" s="977"/>
      <c r="DO37" s="977"/>
      <c r="DP37" s="978"/>
      <c r="DQ37" s="976"/>
      <c r="DR37" s="977"/>
      <c r="DS37" s="977"/>
      <c r="DT37" s="977"/>
      <c r="DU37" s="978"/>
      <c r="DV37" s="979"/>
      <c r="DW37" s="980"/>
      <c r="DX37" s="980"/>
      <c r="DY37" s="980"/>
      <c r="DZ37" s="981"/>
      <c r="EA37" s="224"/>
    </row>
    <row r="38" spans="1:131" ht="26.25" customHeight="1" x14ac:dyDescent="0.15">
      <c r="A38" s="236">
        <v>11</v>
      </c>
      <c r="B38" s="1017"/>
      <c r="C38" s="1018"/>
      <c r="D38" s="1018"/>
      <c r="E38" s="1018"/>
      <c r="F38" s="1018"/>
      <c r="G38" s="1018"/>
      <c r="H38" s="1018"/>
      <c r="I38" s="1018"/>
      <c r="J38" s="1018"/>
      <c r="K38" s="1018"/>
      <c r="L38" s="1018"/>
      <c r="M38" s="1018"/>
      <c r="N38" s="1018"/>
      <c r="O38" s="1018"/>
      <c r="P38" s="1019"/>
      <c r="Q38" s="1025"/>
      <c r="R38" s="1026"/>
      <c r="S38" s="1026"/>
      <c r="T38" s="1026"/>
      <c r="U38" s="1026"/>
      <c r="V38" s="1026"/>
      <c r="W38" s="1026"/>
      <c r="X38" s="1026"/>
      <c r="Y38" s="1026"/>
      <c r="Z38" s="1026"/>
      <c r="AA38" s="1026"/>
      <c r="AB38" s="1026"/>
      <c r="AC38" s="1026"/>
      <c r="AD38" s="1026"/>
      <c r="AE38" s="1027"/>
      <c r="AF38" s="1022"/>
      <c r="AG38" s="1023"/>
      <c r="AH38" s="1023"/>
      <c r="AI38" s="1023"/>
      <c r="AJ38" s="1024"/>
      <c r="AK38" s="967"/>
      <c r="AL38" s="958"/>
      <c r="AM38" s="958"/>
      <c r="AN38" s="958"/>
      <c r="AO38" s="958"/>
      <c r="AP38" s="958"/>
      <c r="AQ38" s="958"/>
      <c r="AR38" s="958"/>
      <c r="AS38" s="958"/>
      <c r="AT38" s="958"/>
      <c r="AU38" s="958"/>
      <c r="AV38" s="958"/>
      <c r="AW38" s="958"/>
      <c r="AX38" s="958"/>
      <c r="AY38" s="958"/>
      <c r="AZ38" s="1028"/>
      <c r="BA38" s="1028"/>
      <c r="BB38" s="1028"/>
      <c r="BC38" s="1028"/>
      <c r="BD38" s="1028"/>
      <c r="BE38" s="959"/>
      <c r="BF38" s="959"/>
      <c r="BG38" s="959"/>
      <c r="BH38" s="959"/>
      <c r="BI38" s="960"/>
      <c r="BJ38" s="226"/>
      <c r="BK38" s="226"/>
      <c r="BL38" s="226"/>
      <c r="BM38" s="226"/>
      <c r="BN38" s="226"/>
      <c r="BO38" s="235"/>
      <c r="BP38" s="235"/>
      <c r="BQ38" s="232">
        <v>32</v>
      </c>
      <c r="BR38" s="233"/>
      <c r="BS38" s="979"/>
      <c r="BT38" s="980"/>
      <c r="BU38" s="980"/>
      <c r="BV38" s="980"/>
      <c r="BW38" s="980"/>
      <c r="BX38" s="980"/>
      <c r="BY38" s="980"/>
      <c r="BZ38" s="980"/>
      <c r="CA38" s="980"/>
      <c r="CB38" s="980"/>
      <c r="CC38" s="980"/>
      <c r="CD38" s="980"/>
      <c r="CE38" s="980"/>
      <c r="CF38" s="980"/>
      <c r="CG38" s="1001"/>
      <c r="CH38" s="976"/>
      <c r="CI38" s="977"/>
      <c r="CJ38" s="977"/>
      <c r="CK38" s="977"/>
      <c r="CL38" s="978"/>
      <c r="CM38" s="976"/>
      <c r="CN38" s="977"/>
      <c r="CO38" s="977"/>
      <c r="CP38" s="977"/>
      <c r="CQ38" s="978"/>
      <c r="CR38" s="976"/>
      <c r="CS38" s="977"/>
      <c r="CT38" s="977"/>
      <c r="CU38" s="977"/>
      <c r="CV38" s="978"/>
      <c r="CW38" s="976"/>
      <c r="CX38" s="977"/>
      <c r="CY38" s="977"/>
      <c r="CZ38" s="977"/>
      <c r="DA38" s="978"/>
      <c r="DB38" s="976"/>
      <c r="DC38" s="977"/>
      <c r="DD38" s="977"/>
      <c r="DE38" s="977"/>
      <c r="DF38" s="978"/>
      <c r="DG38" s="976"/>
      <c r="DH38" s="977"/>
      <c r="DI38" s="977"/>
      <c r="DJ38" s="977"/>
      <c r="DK38" s="978"/>
      <c r="DL38" s="976"/>
      <c r="DM38" s="977"/>
      <c r="DN38" s="977"/>
      <c r="DO38" s="977"/>
      <c r="DP38" s="978"/>
      <c r="DQ38" s="976"/>
      <c r="DR38" s="977"/>
      <c r="DS38" s="977"/>
      <c r="DT38" s="977"/>
      <c r="DU38" s="978"/>
      <c r="DV38" s="979"/>
      <c r="DW38" s="980"/>
      <c r="DX38" s="980"/>
      <c r="DY38" s="980"/>
      <c r="DZ38" s="981"/>
      <c r="EA38" s="224"/>
    </row>
    <row r="39" spans="1:131" ht="26.25" customHeight="1" x14ac:dyDescent="0.15">
      <c r="A39" s="236">
        <v>12</v>
      </c>
      <c r="B39" s="1017"/>
      <c r="C39" s="1018"/>
      <c r="D39" s="1018"/>
      <c r="E39" s="1018"/>
      <c r="F39" s="1018"/>
      <c r="G39" s="1018"/>
      <c r="H39" s="1018"/>
      <c r="I39" s="1018"/>
      <c r="J39" s="1018"/>
      <c r="K39" s="1018"/>
      <c r="L39" s="1018"/>
      <c r="M39" s="1018"/>
      <c r="N39" s="1018"/>
      <c r="O39" s="1018"/>
      <c r="P39" s="1019"/>
      <c r="Q39" s="1025"/>
      <c r="R39" s="1026"/>
      <c r="S39" s="1026"/>
      <c r="T39" s="1026"/>
      <c r="U39" s="1026"/>
      <c r="V39" s="1026"/>
      <c r="W39" s="1026"/>
      <c r="X39" s="1026"/>
      <c r="Y39" s="1026"/>
      <c r="Z39" s="1026"/>
      <c r="AA39" s="1026"/>
      <c r="AB39" s="1026"/>
      <c r="AC39" s="1026"/>
      <c r="AD39" s="1026"/>
      <c r="AE39" s="1027"/>
      <c r="AF39" s="1022"/>
      <c r="AG39" s="1023"/>
      <c r="AH39" s="1023"/>
      <c r="AI39" s="1023"/>
      <c r="AJ39" s="1024"/>
      <c r="AK39" s="967"/>
      <c r="AL39" s="958"/>
      <c r="AM39" s="958"/>
      <c r="AN39" s="958"/>
      <c r="AO39" s="958"/>
      <c r="AP39" s="958"/>
      <c r="AQ39" s="958"/>
      <c r="AR39" s="958"/>
      <c r="AS39" s="958"/>
      <c r="AT39" s="958"/>
      <c r="AU39" s="958"/>
      <c r="AV39" s="958"/>
      <c r="AW39" s="958"/>
      <c r="AX39" s="958"/>
      <c r="AY39" s="958"/>
      <c r="AZ39" s="1028"/>
      <c r="BA39" s="1028"/>
      <c r="BB39" s="1028"/>
      <c r="BC39" s="1028"/>
      <c r="BD39" s="1028"/>
      <c r="BE39" s="959"/>
      <c r="BF39" s="959"/>
      <c r="BG39" s="959"/>
      <c r="BH39" s="959"/>
      <c r="BI39" s="960"/>
      <c r="BJ39" s="226"/>
      <c r="BK39" s="226"/>
      <c r="BL39" s="226"/>
      <c r="BM39" s="226"/>
      <c r="BN39" s="226"/>
      <c r="BO39" s="235"/>
      <c r="BP39" s="235"/>
      <c r="BQ39" s="232">
        <v>33</v>
      </c>
      <c r="BR39" s="233"/>
      <c r="BS39" s="979"/>
      <c r="BT39" s="980"/>
      <c r="BU39" s="980"/>
      <c r="BV39" s="980"/>
      <c r="BW39" s="980"/>
      <c r="BX39" s="980"/>
      <c r="BY39" s="980"/>
      <c r="BZ39" s="980"/>
      <c r="CA39" s="980"/>
      <c r="CB39" s="980"/>
      <c r="CC39" s="980"/>
      <c r="CD39" s="980"/>
      <c r="CE39" s="980"/>
      <c r="CF39" s="980"/>
      <c r="CG39" s="1001"/>
      <c r="CH39" s="976"/>
      <c r="CI39" s="977"/>
      <c r="CJ39" s="977"/>
      <c r="CK39" s="977"/>
      <c r="CL39" s="978"/>
      <c r="CM39" s="976"/>
      <c r="CN39" s="977"/>
      <c r="CO39" s="977"/>
      <c r="CP39" s="977"/>
      <c r="CQ39" s="978"/>
      <c r="CR39" s="976"/>
      <c r="CS39" s="977"/>
      <c r="CT39" s="977"/>
      <c r="CU39" s="977"/>
      <c r="CV39" s="978"/>
      <c r="CW39" s="976"/>
      <c r="CX39" s="977"/>
      <c r="CY39" s="977"/>
      <c r="CZ39" s="977"/>
      <c r="DA39" s="978"/>
      <c r="DB39" s="976"/>
      <c r="DC39" s="977"/>
      <c r="DD39" s="977"/>
      <c r="DE39" s="977"/>
      <c r="DF39" s="978"/>
      <c r="DG39" s="976"/>
      <c r="DH39" s="977"/>
      <c r="DI39" s="977"/>
      <c r="DJ39" s="977"/>
      <c r="DK39" s="978"/>
      <c r="DL39" s="976"/>
      <c r="DM39" s="977"/>
      <c r="DN39" s="977"/>
      <c r="DO39" s="977"/>
      <c r="DP39" s="978"/>
      <c r="DQ39" s="976"/>
      <c r="DR39" s="977"/>
      <c r="DS39" s="977"/>
      <c r="DT39" s="977"/>
      <c r="DU39" s="978"/>
      <c r="DV39" s="979"/>
      <c r="DW39" s="980"/>
      <c r="DX39" s="980"/>
      <c r="DY39" s="980"/>
      <c r="DZ39" s="981"/>
      <c r="EA39" s="224"/>
    </row>
    <row r="40" spans="1:131" ht="26.25" customHeight="1" x14ac:dyDescent="0.15">
      <c r="A40" s="232">
        <v>13</v>
      </c>
      <c r="B40" s="1017"/>
      <c r="C40" s="1018"/>
      <c r="D40" s="1018"/>
      <c r="E40" s="1018"/>
      <c r="F40" s="1018"/>
      <c r="G40" s="1018"/>
      <c r="H40" s="1018"/>
      <c r="I40" s="1018"/>
      <c r="J40" s="1018"/>
      <c r="K40" s="1018"/>
      <c r="L40" s="1018"/>
      <c r="M40" s="1018"/>
      <c r="N40" s="1018"/>
      <c r="O40" s="1018"/>
      <c r="P40" s="1019"/>
      <c r="Q40" s="1025"/>
      <c r="R40" s="1026"/>
      <c r="S40" s="1026"/>
      <c r="T40" s="1026"/>
      <c r="U40" s="1026"/>
      <c r="V40" s="1026"/>
      <c r="W40" s="1026"/>
      <c r="X40" s="1026"/>
      <c r="Y40" s="1026"/>
      <c r="Z40" s="1026"/>
      <c r="AA40" s="1026"/>
      <c r="AB40" s="1026"/>
      <c r="AC40" s="1026"/>
      <c r="AD40" s="1026"/>
      <c r="AE40" s="1027"/>
      <c r="AF40" s="1022"/>
      <c r="AG40" s="1023"/>
      <c r="AH40" s="1023"/>
      <c r="AI40" s="1023"/>
      <c r="AJ40" s="1024"/>
      <c r="AK40" s="967"/>
      <c r="AL40" s="958"/>
      <c r="AM40" s="958"/>
      <c r="AN40" s="958"/>
      <c r="AO40" s="958"/>
      <c r="AP40" s="958"/>
      <c r="AQ40" s="958"/>
      <c r="AR40" s="958"/>
      <c r="AS40" s="958"/>
      <c r="AT40" s="958"/>
      <c r="AU40" s="958"/>
      <c r="AV40" s="958"/>
      <c r="AW40" s="958"/>
      <c r="AX40" s="958"/>
      <c r="AY40" s="958"/>
      <c r="AZ40" s="1028"/>
      <c r="BA40" s="1028"/>
      <c r="BB40" s="1028"/>
      <c r="BC40" s="1028"/>
      <c r="BD40" s="1028"/>
      <c r="BE40" s="959"/>
      <c r="BF40" s="959"/>
      <c r="BG40" s="959"/>
      <c r="BH40" s="959"/>
      <c r="BI40" s="960"/>
      <c r="BJ40" s="226"/>
      <c r="BK40" s="226"/>
      <c r="BL40" s="226"/>
      <c r="BM40" s="226"/>
      <c r="BN40" s="226"/>
      <c r="BO40" s="235"/>
      <c r="BP40" s="235"/>
      <c r="BQ40" s="232">
        <v>34</v>
      </c>
      <c r="BR40" s="233"/>
      <c r="BS40" s="979"/>
      <c r="BT40" s="980"/>
      <c r="BU40" s="980"/>
      <c r="BV40" s="980"/>
      <c r="BW40" s="980"/>
      <c r="BX40" s="980"/>
      <c r="BY40" s="980"/>
      <c r="BZ40" s="980"/>
      <c r="CA40" s="980"/>
      <c r="CB40" s="980"/>
      <c r="CC40" s="980"/>
      <c r="CD40" s="980"/>
      <c r="CE40" s="980"/>
      <c r="CF40" s="980"/>
      <c r="CG40" s="1001"/>
      <c r="CH40" s="976"/>
      <c r="CI40" s="977"/>
      <c r="CJ40" s="977"/>
      <c r="CK40" s="977"/>
      <c r="CL40" s="978"/>
      <c r="CM40" s="976"/>
      <c r="CN40" s="977"/>
      <c r="CO40" s="977"/>
      <c r="CP40" s="977"/>
      <c r="CQ40" s="978"/>
      <c r="CR40" s="976"/>
      <c r="CS40" s="977"/>
      <c r="CT40" s="977"/>
      <c r="CU40" s="977"/>
      <c r="CV40" s="978"/>
      <c r="CW40" s="976"/>
      <c r="CX40" s="977"/>
      <c r="CY40" s="977"/>
      <c r="CZ40" s="977"/>
      <c r="DA40" s="978"/>
      <c r="DB40" s="976"/>
      <c r="DC40" s="977"/>
      <c r="DD40" s="977"/>
      <c r="DE40" s="977"/>
      <c r="DF40" s="978"/>
      <c r="DG40" s="976"/>
      <c r="DH40" s="977"/>
      <c r="DI40" s="977"/>
      <c r="DJ40" s="977"/>
      <c r="DK40" s="978"/>
      <c r="DL40" s="976"/>
      <c r="DM40" s="977"/>
      <c r="DN40" s="977"/>
      <c r="DO40" s="977"/>
      <c r="DP40" s="978"/>
      <c r="DQ40" s="976"/>
      <c r="DR40" s="977"/>
      <c r="DS40" s="977"/>
      <c r="DT40" s="977"/>
      <c r="DU40" s="978"/>
      <c r="DV40" s="979"/>
      <c r="DW40" s="980"/>
      <c r="DX40" s="980"/>
      <c r="DY40" s="980"/>
      <c r="DZ40" s="981"/>
      <c r="EA40" s="224"/>
    </row>
    <row r="41" spans="1:131" ht="26.25" customHeight="1" x14ac:dyDescent="0.15">
      <c r="A41" s="232">
        <v>14</v>
      </c>
      <c r="B41" s="1017"/>
      <c r="C41" s="1018"/>
      <c r="D41" s="1018"/>
      <c r="E41" s="1018"/>
      <c r="F41" s="1018"/>
      <c r="G41" s="1018"/>
      <c r="H41" s="1018"/>
      <c r="I41" s="1018"/>
      <c r="J41" s="1018"/>
      <c r="K41" s="1018"/>
      <c r="L41" s="1018"/>
      <c r="M41" s="1018"/>
      <c r="N41" s="1018"/>
      <c r="O41" s="1018"/>
      <c r="P41" s="1019"/>
      <c r="Q41" s="1025"/>
      <c r="R41" s="1026"/>
      <c r="S41" s="1026"/>
      <c r="T41" s="1026"/>
      <c r="U41" s="1026"/>
      <c r="V41" s="1026"/>
      <c r="W41" s="1026"/>
      <c r="X41" s="1026"/>
      <c r="Y41" s="1026"/>
      <c r="Z41" s="1026"/>
      <c r="AA41" s="1026"/>
      <c r="AB41" s="1026"/>
      <c r="AC41" s="1026"/>
      <c r="AD41" s="1026"/>
      <c r="AE41" s="1027"/>
      <c r="AF41" s="1022"/>
      <c r="AG41" s="1023"/>
      <c r="AH41" s="1023"/>
      <c r="AI41" s="1023"/>
      <c r="AJ41" s="1024"/>
      <c r="AK41" s="967"/>
      <c r="AL41" s="958"/>
      <c r="AM41" s="958"/>
      <c r="AN41" s="958"/>
      <c r="AO41" s="958"/>
      <c r="AP41" s="958"/>
      <c r="AQ41" s="958"/>
      <c r="AR41" s="958"/>
      <c r="AS41" s="958"/>
      <c r="AT41" s="958"/>
      <c r="AU41" s="958"/>
      <c r="AV41" s="958"/>
      <c r="AW41" s="958"/>
      <c r="AX41" s="958"/>
      <c r="AY41" s="958"/>
      <c r="AZ41" s="1028"/>
      <c r="BA41" s="1028"/>
      <c r="BB41" s="1028"/>
      <c r="BC41" s="1028"/>
      <c r="BD41" s="1028"/>
      <c r="BE41" s="959"/>
      <c r="BF41" s="959"/>
      <c r="BG41" s="959"/>
      <c r="BH41" s="959"/>
      <c r="BI41" s="960"/>
      <c r="BJ41" s="226"/>
      <c r="BK41" s="226"/>
      <c r="BL41" s="226"/>
      <c r="BM41" s="226"/>
      <c r="BN41" s="226"/>
      <c r="BO41" s="235"/>
      <c r="BP41" s="235"/>
      <c r="BQ41" s="232">
        <v>35</v>
      </c>
      <c r="BR41" s="233"/>
      <c r="BS41" s="979"/>
      <c r="BT41" s="980"/>
      <c r="BU41" s="980"/>
      <c r="BV41" s="980"/>
      <c r="BW41" s="980"/>
      <c r="BX41" s="980"/>
      <c r="BY41" s="980"/>
      <c r="BZ41" s="980"/>
      <c r="CA41" s="980"/>
      <c r="CB41" s="980"/>
      <c r="CC41" s="980"/>
      <c r="CD41" s="980"/>
      <c r="CE41" s="980"/>
      <c r="CF41" s="980"/>
      <c r="CG41" s="1001"/>
      <c r="CH41" s="976"/>
      <c r="CI41" s="977"/>
      <c r="CJ41" s="977"/>
      <c r="CK41" s="977"/>
      <c r="CL41" s="978"/>
      <c r="CM41" s="976"/>
      <c r="CN41" s="977"/>
      <c r="CO41" s="977"/>
      <c r="CP41" s="977"/>
      <c r="CQ41" s="978"/>
      <c r="CR41" s="976"/>
      <c r="CS41" s="977"/>
      <c r="CT41" s="977"/>
      <c r="CU41" s="977"/>
      <c r="CV41" s="978"/>
      <c r="CW41" s="976"/>
      <c r="CX41" s="977"/>
      <c r="CY41" s="977"/>
      <c r="CZ41" s="977"/>
      <c r="DA41" s="978"/>
      <c r="DB41" s="976"/>
      <c r="DC41" s="977"/>
      <c r="DD41" s="977"/>
      <c r="DE41" s="977"/>
      <c r="DF41" s="978"/>
      <c r="DG41" s="976"/>
      <c r="DH41" s="977"/>
      <c r="DI41" s="977"/>
      <c r="DJ41" s="977"/>
      <c r="DK41" s="978"/>
      <c r="DL41" s="976"/>
      <c r="DM41" s="977"/>
      <c r="DN41" s="977"/>
      <c r="DO41" s="977"/>
      <c r="DP41" s="978"/>
      <c r="DQ41" s="976"/>
      <c r="DR41" s="977"/>
      <c r="DS41" s="977"/>
      <c r="DT41" s="977"/>
      <c r="DU41" s="978"/>
      <c r="DV41" s="979"/>
      <c r="DW41" s="980"/>
      <c r="DX41" s="980"/>
      <c r="DY41" s="980"/>
      <c r="DZ41" s="981"/>
      <c r="EA41" s="224"/>
    </row>
    <row r="42" spans="1:131" ht="26.25" customHeight="1" x14ac:dyDescent="0.15">
      <c r="A42" s="232">
        <v>15</v>
      </c>
      <c r="B42" s="1017"/>
      <c r="C42" s="1018"/>
      <c r="D42" s="1018"/>
      <c r="E42" s="1018"/>
      <c r="F42" s="1018"/>
      <c r="G42" s="1018"/>
      <c r="H42" s="1018"/>
      <c r="I42" s="1018"/>
      <c r="J42" s="1018"/>
      <c r="K42" s="1018"/>
      <c r="L42" s="1018"/>
      <c r="M42" s="1018"/>
      <c r="N42" s="1018"/>
      <c r="O42" s="1018"/>
      <c r="P42" s="1019"/>
      <c r="Q42" s="1025"/>
      <c r="R42" s="1026"/>
      <c r="S42" s="1026"/>
      <c r="T42" s="1026"/>
      <c r="U42" s="1026"/>
      <c r="V42" s="1026"/>
      <c r="W42" s="1026"/>
      <c r="X42" s="1026"/>
      <c r="Y42" s="1026"/>
      <c r="Z42" s="1026"/>
      <c r="AA42" s="1026"/>
      <c r="AB42" s="1026"/>
      <c r="AC42" s="1026"/>
      <c r="AD42" s="1026"/>
      <c r="AE42" s="1027"/>
      <c r="AF42" s="1022"/>
      <c r="AG42" s="1023"/>
      <c r="AH42" s="1023"/>
      <c r="AI42" s="1023"/>
      <c r="AJ42" s="1024"/>
      <c r="AK42" s="967"/>
      <c r="AL42" s="958"/>
      <c r="AM42" s="958"/>
      <c r="AN42" s="958"/>
      <c r="AO42" s="958"/>
      <c r="AP42" s="958"/>
      <c r="AQ42" s="958"/>
      <c r="AR42" s="958"/>
      <c r="AS42" s="958"/>
      <c r="AT42" s="958"/>
      <c r="AU42" s="958"/>
      <c r="AV42" s="958"/>
      <c r="AW42" s="958"/>
      <c r="AX42" s="958"/>
      <c r="AY42" s="958"/>
      <c r="AZ42" s="1028"/>
      <c r="BA42" s="1028"/>
      <c r="BB42" s="1028"/>
      <c r="BC42" s="1028"/>
      <c r="BD42" s="1028"/>
      <c r="BE42" s="959"/>
      <c r="BF42" s="959"/>
      <c r="BG42" s="959"/>
      <c r="BH42" s="959"/>
      <c r="BI42" s="960"/>
      <c r="BJ42" s="226"/>
      <c r="BK42" s="226"/>
      <c r="BL42" s="226"/>
      <c r="BM42" s="226"/>
      <c r="BN42" s="226"/>
      <c r="BO42" s="235"/>
      <c r="BP42" s="235"/>
      <c r="BQ42" s="232">
        <v>36</v>
      </c>
      <c r="BR42" s="233"/>
      <c r="BS42" s="979"/>
      <c r="BT42" s="980"/>
      <c r="BU42" s="980"/>
      <c r="BV42" s="980"/>
      <c r="BW42" s="980"/>
      <c r="BX42" s="980"/>
      <c r="BY42" s="980"/>
      <c r="BZ42" s="980"/>
      <c r="CA42" s="980"/>
      <c r="CB42" s="980"/>
      <c r="CC42" s="980"/>
      <c r="CD42" s="980"/>
      <c r="CE42" s="980"/>
      <c r="CF42" s="980"/>
      <c r="CG42" s="1001"/>
      <c r="CH42" s="976"/>
      <c r="CI42" s="977"/>
      <c r="CJ42" s="977"/>
      <c r="CK42" s="977"/>
      <c r="CL42" s="978"/>
      <c r="CM42" s="976"/>
      <c r="CN42" s="977"/>
      <c r="CO42" s="977"/>
      <c r="CP42" s="977"/>
      <c r="CQ42" s="978"/>
      <c r="CR42" s="976"/>
      <c r="CS42" s="977"/>
      <c r="CT42" s="977"/>
      <c r="CU42" s="977"/>
      <c r="CV42" s="978"/>
      <c r="CW42" s="976"/>
      <c r="CX42" s="977"/>
      <c r="CY42" s="977"/>
      <c r="CZ42" s="977"/>
      <c r="DA42" s="978"/>
      <c r="DB42" s="976"/>
      <c r="DC42" s="977"/>
      <c r="DD42" s="977"/>
      <c r="DE42" s="977"/>
      <c r="DF42" s="978"/>
      <c r="DG42" s="976"/>
      <c r="DH42" s="977"/>
      <c r="DI42" s="977"/>
      <c r="DJ42" s="977"/>
      <c r="DK42" s="978"/>
      <c r="DL42" s="976"/>
      <c r="DM42" s="977"/>
      <c r="DN42" s="977"/>
      <c r="DO42" s="977"/>
      <c r="DP42" s="978"/>
      <c r="DQ42" s="976"/>
      <c r="DR42" s="977"/>
      <c r="DS42" s="977"/>
      <c r="DT42" s="977"/>
      <c r="DU42" s="978"/>
      <c r="DV42" s="979"/>
      <c r="DW42" s="980"/>
      <c r="DX42" s="980"/>
      <c r="DY42" s="980"/>
      <c r="DZ42" s="981"/>
      <c r="EA42" s="224"/>
    </row>
    <row r="43" spans="1:131" ht="26.25" customHeight="1" x14ac:dyDescent="0.15">
      <c r="A43" s="232">
        <v>16</v>
      </c>
      <c r="B43" s="1017"/>
      <c r="C43" s="1018"/>
      <c r="D43" s="1018"/>
      <c r="E43" s="1018"/>
      <c r="F43" s="1018"/>
      <c r="G43" s="1018"/>
      <c r="H43" s="1018"/>
      <c r="I43" s="1018"/>
      <c r="J43" s="1018"/>
      <c r="K43" s="1018"/>
      <c r="L43" s="1018"/>
      <c r="M43" s="1018"/>
      <c r="N43" s="1018"/>
      <c r="O43" s="1018"/>
      <c r="P43" s="1019"/>
      <c r="Q43" s="1025"/>
      <c r="R43" s="1026"/>
      <c r="S43" s="1026"/>
      <c r="T43" s="1026"/>
      <c r="U43" s="1026"/>
      <c r="V43" s="1026"/>
      <c r="W43" s="1026"/>
      <c r="X43" s="1026"/>
      <c r="Y43" s="1026"/>
      <c r="Z43" s="1026"/>
      <c r="AA43" s="1026"/>
      <c r="AB43" s="1026"/>
      <c r="AC43" s="1026"/>
      <c r="AD43" s="1026"/>
      <c r="AE43" s="1027"/>
      <c r="AF43" s="1022"/>
      <c r="AG43" s="1023"/>
      <c r="AH43" s="1023"/>
      <c r="AI43" s="1023"/>
      <c r="AJ43" s="1024"/>
      <c r="AK43" s="967"/>
      <c r="AL43" s="958"/>
      <c r="AM43" s="958"/>
      <c r="AN43" s="958"/>
      <c r="AO43" s="958"/>
      <c r="AP43" s="958"/>
      <c r="AQ43" s="958"/>
      <c r="AR43" s="958"/>
      <c r="AS43" s="958"/>
      <c r="AT43" s="958"/>
      <c r="AU43" s="958"/>
      <c r="AV43" s="958"/>
      <c r="AW43" s="958"/>
      <c r="AX43" s="958"/>
      <c r="AY43" s="958"/>
      <c r="AZ43" s="1028"/>
      <c r="BA43" s="1028"/>
      <c r="BB43" s="1028"/>
      <c r="BC43" s="1028"/>
      <c r="BD43" s="1028"/>
      <c r="BE43" s="959"/>
      <c r="BF43" s="959"/>
      <c r="BG43" s="959"/>
      <c r="BH43" s="959"/>
      <c r="BI43" s="960"/>
      <c r="BJ43" s="226"/>
      <c r="BK43" s="226"/>
      <c r="BL43" s="226"/>
      <c r="BM43" s="226"/>
      <c r="BN43" s="226"/>
      <c r="BO43" s="235"/>
      <c r="BP43" s="235"/>
      <c r="BQ43" s="232">
        <v>37</v>
      </c>
      <c r="BR43" s="233"/>
      <c r="BS43" s="979"/>
      <c r="BT43" s="980"/>
      <c r="BU43" s="980"/>
      <c r="BV43" s="980"/>
      <c r="BW43" s="980"/>
      <c r="BX43" s="980"/>
      <c r="BY43" s="980"/>
      <c r="BZ43" s="980"/>
      <c r="CA43" s="980"/>
      <c r="CB43" s="980"/>
      <c r="CC43" s="980"/>
      <c r="CD43" s="980"/>
      <c r="CE43" s="980"/>
      <c r="CF43" s="980"/>
      <c r="CG43" s="1001"/>
      <c r="CH43" s="976"/>
      <c r="CI43" s="977"/>
      <c r="CJ43" s="977"/>
      <c r="CK43" s="977"/>
      <c r="CL43" s="978"/>
      <c r="CM43" s="976"/>
      <c r="CN43" s="977"/>
      <c r="CO43" s="977"/>
      <c r="CP43" s="977"/>
      <c r="CQ43" s="978"/>
      <c r="CR43" s="976"/>
      <c r="CS43" s="977"/>
      <c r="CT43" s="977"/>
      <c r="CU43" s="977"/>
      <c r="CV43" s="978"/>
      <c r="CW43" s="976"/>
      <c r="CX43" s="977"/>
      <c r="CY43" s="977"/>
      <c r="CZ43" s="977"/>
      <c r="DA43" s="978"/>
      <c r="DB43" s="976"/>
      <c r="DC43" s="977"/>
      <c r="DD43" s="977"/>
      <c r="DE43" s="977"/>
      <c r="DF43" s="978"/>
      <c r="DG43" s="976"/>
      <c r="DH43" s="977"/>
      <c r="DI43" s="977"/>
      <c r="DJ43" s="977"/>
      <c r="DK43" s="978"/>
      <c r="DL43" s="976"/>
      <c r="DM43" s="977"/>
      <c r="DN43" s="977"/>
      <c r="DO43" s="977"/>
      <c r="DP43" s="978"/>
      <c r="DQ43" s="976"/>
      <c r="DR43" s="977"/>
      <c r="DS43" s="977"/>
      <c r="DT43" s="977"/>
      <c r="DU43" s="978"/>
      <c r="DV43" s="979"/>
      <c r="DW43" s="980"/>
      <c r="DX43" s="980"/>
      <c r="DY43" s="980"/>
      <c r="DZ43" s="981"/>
      <c r="EA43" s="224"/>
    </row>
    <row r="44" spans="1:131" ht="26.25" customHeight="1" x14ac:dyDescent="0.15">
      <c r="A44" s="232">
        <v>17</v>
      </c>
      <c r="B44" s="1017"/>
      <c r="C44" s="1018"/>
      <c r="D44" s="1018"/>
      <c r="E44" s="1018"/>
      <c r="F44" s="1018"/>
      <c r="G44" s="1018"/>
      <c r="H44" s="1018"/>
      <c r="I44" s="1018"/>
      <c r="J44" s="1018"/>
      <c r="K44" s="1018"/>
      <c r="L44" s="1018"/>
      <c r="M44" s="1018"/>
      <c r="N44" s="1018"/>
      <c r="O44" s="1018"/>
      <c r="P44" s="1019"/>
      <c r="Q44" s="1025"/>
      <c r="R44" s="1026"/>
      <c r="S44" s="1026"/>
      <c r="T44" s="1026"/>
      <c r="U44" s="1026"/>
      <c r="V44" s="1026"/>
      <c r="W44" s="1026"/>
      <c r="X44" s="1026"/>
      <c r="Y44" s="1026"/>
      <c r="Z44" s="1026"/>
      <c r="AA44" s="1026"/>
      <c r="AB44" s="1026"/>
      <c r="AC44" s="1026"/>
      <c r="AD44" s="1026"/>
      <c r="AE44" s="1027"/>
      <c r="AF44" s="1022"/>
      <c r="AG44" s="1023"/>
      <c r="AH44" s="1023"/>
      <c r="AI44" s="1023"/>
      <c r="AJ44" s="1024"/>
      <c r="AK44" s="967"/>
      <c r="AL44" s="958"/>
      <c r="AM44" s="958"/>
      <c r="AN44" s="958"/>
      <c r="AO44" s="958"/>
      <c r="AP44" s="958"/>
      <c r="AQ44" s="958"/>
      <c r="AR44" s="958"/>
      <c r="AS44" s="958"/>
      <c r="AT44" s="958"/>
      <c r="AU44" s="958"/>
      <c r="AV44" s="958"/>
      <c r="AW44" s="958"/>
      <c r="AX44" s="958"/>
      <c r="AY44" s="958"/>
      <c r="AZ44" s="1028"/>
      <c r="BA44" s="1028"/>
      <c r="BB44" s="1028"/>
      <c r="BC44" s="1028"/>
      <c r="BD44" s="1028"/>
      <c r="BE44" s="959"/>
      <c r="BF44" s="959"/>
      <c r="BG44" s="959"/>
      <c r="BH44" s="959"/>
      <c r="BI44" s="960"/>
      <c r="BJ44" s="226"/>
      <c r="BK44" s="226"/>
      <c r="BL44" s="226"/>
      <c r="BM44" s="226"/>
      <c r="BN44" s="226"/>
      <c r="BO44" s="235"/>
      <c r="BP44" s="235"/>
      <c r="BQ44" s="232">
        <v>38</v>
      </c>
      <c r="BR44" s="233"/>
      <c r="BS44" s="979"/>
      <c r="BT44" s="980"/>
      <c r="BU44" s="980"/>
      <c r="BV44" s="980"/>
      <c r="BW44" s="980"/>
      <c r="BX44" s="980"/>
      <c r="BY44" s="980"/>
      <c r="BZ44" s="980"/>
      <c r="CA44" s="980"/>
      <c r="CB44" s="980"/>
      <c r="CC44" s="980"/>
      <c r="CD44" s="980"/>
      <c r="CE44" s="980"/>
      <c r="CF44" s="980"/>
      <c r="CG44" s="1001"/>
      <c r="CH44" s="976"/>
      <c r="CI44" s="977"/>
      <c r="CJ44" s="977"/>
      <c r="CK44" s="977"/>
      <c r="CL44" s="978"/>
      <c r="CM44" s="976"/>
      <c r="CN44" s="977"/>
      <c r="CO44" s="977"/>
      <c r="CP44" s="977"/>
      <c r="CQ44" s="978"/>
      <c r="CR44" s="976"/>
      <c r="CS44" s="977"/>
      <c r="CT44" s="977"/>
      <c r="CU44" s="977"/>
      <c r="CV44" s="978"/>
      <c r="CW44" s="976"/>
      <c r="CX44" s="977"/>
      <c r="CY44" s="977"/>
      <c r="CZ44" s="977"/>
      <c r="DA44" s="978"/>
      <c r="DB44" s="976"/>
      <c r="DC44" s="977"/>
      <c r="DD44" s="977"/>
      <c r="DE44" s="977"/>
      <c r="DF44" s="978"/>
      <c r="DG44" s="976"/>
      <c r="DH44" s="977"/>
      <c r="DI44" s="977"/>
      <c r="DJ44" s="977"/>
      <c r="DK44" s="978"/>
      <c r="DL44" s="976"/>
      <c r="DM44" s="977"/>
      <c r="DN44" s="977"/>
      <c r="DO44" s="977"/>
      <c r="DP44" s="978"/>
      <c r="DQ44" s="976"/>
      <c r="DR44" s="977"/>
      <c r="DS44" s="977"/>
      <c r="DT44" s="977"/>
      <c r="DU44" s="978"/>
      <c r="DV44" s="979"/>
      <c r="DW44" s="980"/>
      <c r="DX44" s="980"/>
      <c r="DY44" s="980"/>
      <c r="DZ44" s="981"/>
      <c r="EA44" s="224"/>
    </row>
    <row r="45" spans="1:131" ht="26.25" customHeight="1" x14ac:dyDescent="0.15">
      <c r="A45" s="232">
        <v>18</v>
      </c>
      <c r="B45" s="1017"/>
      <c r="C45" s="1018"/>
      <c r="D45" s="1018"/>
      <c r="E45" s="1018"/>
      <c r="F45" s="1018"/>
      <c r="G45" s="1018"/>
      <c r="H45" s="1018"/>
      <c r="I45" s="1018"/>
      <c r="J45" s="1018"/>
      <c r="K45" s="1018"/>
      <c r="L45" s="1018"/>
      <c r="M45" s="1018"/>
      <c r="N45" s="1018"/>
      <c r="O45" s="1018"/>
      <c r="P45" s="1019"/>
      <c r="Q45" s="1025"/>
      <c r="R45" s="1026"/>
      <c r="S45" s="1026"/>
      <c r="T45" s="1026"/>
      <c r="U45" s="1026"/>
      <c r="V45" s="1026"/>
      <c r="W45" s="1026"/>
      <c r="X45" s="1026"/>
      <c r="Y45" s="1026"/>
      <c r="Z45" s="1026"/>
      <c r="AA45" s="1026"/>
      <c r="AB45" s="1026"/>
      <c r="AC45" s="1026"/>
      <c r="AD45" s="1026"/>
      <c r="AE45" s="1027"/>
      <c r="AF45" s="1022"/>
      <c r="AG45" s="1023"/>
      <c r="AH45" s="1023"/>
      <c r="AI45" s="1023"/>
      <c r="AJ45" s="1024"/>
      <c r="AK45" s="967"/>
      <c r="AL45" s="958"/>
      <c r="AM45" s="958"/>
      <c r="AN45" s="958"/>
      <c r="AO45" s="958"/>
      <c r="AP45" s="958"/>
      <c r="AQ45" s="958"/>
      <c r="AR45" s="958"/>
      <c r="AS45" s="958"/>
      <c r="AT45" s="958"/>
      <c r="AU45" s="958"/>
      <c r="AV45" s="958"/>
      <c r="AW45" s="958"/>
      <c r="AX45" s="958"/>
      <c r="AY45" s="958"/>
      <c r="AZ45" s="1028"/>
      <c r="BA45" s="1028"/>
      <c r="BB45" s="1028"/>
      <c r="BC45" s="1028"/>
      <c r="BD45" s="1028"/>
      <c r="BE45" s="959"/>
      <c r="BF45" s="959"/>
      <c r="BG45" s="959"/>
      <c r="BH45" s="959"/>
      <c r="BI45" s="960"/>
      <c r="BJ45" s="226"/>
      <c r="BK45" s="226"/>
      <c r="BL45" s="226"/>
      <c r="BM45" s="226"/>
      <c r="BN45" s="226"/>
      <c r="BO45" s="235"/>
      <c r="BP45" s="235"/>
      <c r="BQ45" s="232">
        <v>39</v>
      </c>
      <c r="BR45" s="233"/>
      <c r="BS45" s="979"/>
      <c r="BT45" s="980"/>
      <c r="BU45" s="980"/>
      <c r="BV45" s="980"/>
      <c r="BW45" s="980"/>
      <c r="BX45" s="980"/>
      <c r="BY45" s="980"/>
      <c r="BZ45" s="980"/>
      <c r="CA45" s="980"/>
      <c r="CB45" s="980"/>
      <c r="CC45" s="980"/>
      <c r="CD45" s="980"/>
      <c r="CE45" s="980"/>
      <c r="CF45" s="980"/>
      <c r="CG45" s="1001"/>
      <c r="CH45" s="976"/>
      <c r="CI45" s="977"/>
      <c r="CJ45" s="977"/>
      <c r="CK45" s="977"/>
      <c r="CL45" s="978"/>
      <c r="CM45" s="976"/>
      <c r="CN45" s="977"/>
      <c r="CO45" s="977"/>
      <c r="CP45" s="977"/>
      <c r="CQ45" s="978"/>
      <c r="CR45" s="976"/>
      <c r="CS45" s="977"/>
      <c r="CT45" s="977"/>
      <c r="CU45" s="977"/>
      <c r="CV45" s="978"/>
      <c r="CW45" s="976"/>
      <c r="CX45" s="977"/>
      <c r="CY45" s="977"/>
      <c r="CZ45" s="977"/>
      <c r="DA45" s="978"/>
      <c r="DB45" s="976"/>
      <c r="DC45" s="977"/>
      <c r="DD45" s="977"/>
      <c r="DE45" s="977"/>
      <c r="DF45" s="978"/>
      <c r="DG45" s="976"/>
      <c r="DH45" s="977"/>
      <c r="DI45" s="977"/>
      <c r="DJ45" s="977"/>
      <c r="DK45" s="978"/>
      <c r="DL45" s="976"/>
      <c r="DM45" s="977"/>
      <c r="DN45" s="977"/>
      <c r="DO45" s="977"/>
      <c r="DP45" s="978"/>
      <c r="DQ45" s="976"/>
      <c r="DR45" s="977"/>
      <c r="DS45" s="977"/>
      <c r="DT45" s="977"/>
      <c r="DU45" s="978"/>
      <c r="DV45" s="979"/>
      <c r="DW45" s="980"/>
      <c r="DX45" s="980"/>
      <c r="DY45" s="980"/>
      <c r="DZ45" s="981"/>
      <c r="EA45" s="224"/>
    </row>
    <row r="46" spans="1:131" ht="26.25" customHeight="1" x14ac:dyDescent="0.15">
      <c r="A46" s="232">
        <v>19</v>
      </c>
      <c r="B46" s="1017"/>
      <c r="C46" s="1018"/>
      <c r="D46" s="1018"/>
      <c r="E46" s="1018"/>
      <c r="F46" s="1018"/>
      <c r="G46" s="1018"/>
      <c r="H46" s="1018"/>
      <c r="I46" s="1018"/>
      <c r="J46" s="1018"/>
      <c r="K46" s="1018"/>
      <c r="L46" s="1018"/>
      <c r="M46" s="1018"/>
      <c r="N46" s="1018"/>
      <c r="O46" s="1018"/>
      <c r="P46" s="1019"/>
      <c r="Q46" s="1025"/>
      <c r="R46" s="1026"/>
      <c r="S46" s="1026"/>
      <c r="T46" s="1026"/>
      <c r="U46" s="1026"/>
      <c r="V46" s="1026"/>
      <c r="W46" s="1026"/>
      <c r="X46" s="1026"/>
      <c r="Y46" s="1026"/>
      <c r="Z46" s="1026"/>
      <c r="AA46" s="1026"/>
      <c r="AB46" s="1026"/>
      <c r="AC46" s="1026"/>
      <c r="AD46" s="1026"/>
      <c r="AE46" s="1027"/>
      <c r="AF46" s="1022"/>
      <c r="AG46" s="1023"/>
      <c r="AH46" s="1023"/>
      <c r="AI46" s="1023"/>
      <c r="AJ46" s="1024"/>
      <c r="AK46" s="967"/>
      <c r="AL46" s="958"/>
      <c r="AM46" s="958"/>
      <c r="AN46" s="958"/>
      <c r="AO46" s="958"/>
      <c r="AP46" s="958"/>
      <c r="AQ46" s="958"/>
      <c r="AR46" s="958"/>
      <c r="AS46" s="958"/>
      <c r="AT46" s="958"/>
      <c r="AU46" s="958"/>
      <c r="AV46" s="958"/>
      <c r="AW46" s="958"/>
      <c r="AX46" s="958"/>
      <c r="AY46" s="958"/>
      <c r="AZ46" s="1028"/>
      <c r="BA46" s="1028"/>
      <c r="BB46" s="1028"/>
      <c r="BC46" s="1028"/>
      <c r="BD46" s="1028"/>
      <c r="BE46" s="959"/>
      <c r="BF46" s="959"/>
      <c r="BG46" s="959"/>
      <c r="BH46" s="959"/>
      <c r="BI46" s="960"/>
      <c r="BJ46" s="226"/>
      <c r="BK46" s="226"/>
      <c r="BL46" s="226"/>
      <c r="BM46" s="226"/>
      <c r="BN46" s="226"/>
      <c r="BO46" s="235"/>
      <c r="BP46" s="235"/>
      <c r="BQ46" s="232">
        <v>40</v>
      </c>
      <c r="BR46" s="233"/>
      <c r="BS46" s="979"/>
      <c r="BT46" s="980"/>
      <c r="BU46" s="980"/>
      <c r="BV46" s="980"/>
      <c r="BW46" s="980"/>
      <c r="BX46" s="980"/>
      <c r="BY46" s="980"/>
      <c r="BZ46" s="980"/>
      <c r="CA46" s="980"/>
      <c r="CB46" s="980"/>
      <c r="CC46" s="980"/>
      <c r="CD46" s="980"/>
      <c r="CE46" s="980"/>
      <c r="CF46" s="980"/>
      <c r="CG46" s="1001"/>
      <c r="CH46" s="976"/>
      <c r="CI46" s="977"/>
      <c r="CJ46" s="977"/>
      <c r="CK46" s="977"/>
      <c r="CL46" s="978"/>
      <c r="CM46" s="976"/>
      <c r="CN46" s="977"/>
      <c r="CO46" s="977"/>
      <c r="CP46" s="977"/>
      <c r="CQ46" s="978"/>
      <c r="CR46" s="976"/>
      <c r="CS46" s="977"/>
      <c r="CT46" s="977"/>
      <c r="CU46" s="977"/>
      <c r="CV46" s="978"/>
      <c r="CW46" s="976"/>
      <c r="CX46" s="977"/>
      <c r="CY46" s="977"/>
      <c r="CZ46" s="977"/>
      <c r="DA46" s="978"/>
      <c r="DB46" s="976"/>
      <c r="DC46" s="977"/>
      <c r="DD46" s="977"/>
      <c r="DE46" s="977"/>
      <c r="DF46" s="978"/>
      <c r="DG46" s="976"/>
      <c r="DH46" s="977"/>
      <c r="DI46" s="977"/>
      <c r="DJ46" s="977"/>
      <c r="DK46" s="978"/>
      <c r="DL46" s="976"/>
      <c r="DM46" s="977"/>
      <c r="DN46" s="977"/>
      <c r="DO46" s="977"/>
      <c r="DP46" s="978"/>
      <c r="DQ46" s="976"/>
      <c r="DR46" s="977"/>
      <c r="DS46" s="977"/>
      <c r="DT46" s="977"/>
      <c r="DU46" s="978"/>
      <c r="DV46" s="979"/>
      <c r="DW46" s="980"/>
      <c r="DX46" s="980"/>
      <c r="DY46" s="980"/>
      <c r="DZ46" s="981"/>
      <c r="EA46" s="224"/>
    </row>
    <row r="47" spans="1:131" ht="26.25" customHeight="1" x14ac:dyDescent="0.15">
      <c r="A47" s="232">
        <v>20</v>
      </c>
      <c r="B47" s="1017"/>
      <c r="C47" s="1018"/>
      <c r="D47" s="1018"/>
      <c r="E47" s="1018"/>
      <c r="F47" s="1018"/>
      <c r="G47" s="1018"/>
      <c r="H47" s="1018"/>
      <c r="I47" s="1018"/>
      <c r="J47" s="1018"/>
      <c r="K47" s="1018"/>
      <c r="L47" s="1018"/>
      <c r="M47" s="1018"/>
      <c r="N47" s="1018"/>
      <c r="O47" s="1018"/>
      <c r="P47" s="1019"/>
      <c r="Q47" s="1025"/>
      <c r="R47" s="1026"/>
      <c r="S47" s="1026"/>
      <c r="T47" s="1026"/>
      <c r="U47" s="1026"/>
      <c r="V47" s="1026"/>
      <c r="W47" s="1026"/>
      <c r="X47" s="1026"/>
      <c r="Y47" s="1026"/>
      <c r="Z47" s="1026"/>
      <c r="AA47" s="1026"/>
      <c r="AB47" s="1026"/>
      <c r="AC47" s="1026"/>
      <c r="AD47" s="1026"/>
      <c r="AE47" s="1027"/>
      <c r="AF47" s="1022"/>
      <c r="AG47" s="1023"/>
      <c r="AH47" s="1023"/>
      <c r="AI47" s="1023"/>
      <c r="AJ47" s="1024"/>
      <c r="AK47" s="967"/>
      <c r="AL47" s="958"/>
      <c r="AM47" s="958"/>
      <c r="AN47" s="958"/>
      <c r="AO47" s="958"/>
      <c r="AP47" s="958"/>
      <c r="AQ47" s="958"/>
      <c r="AR47" s="958"/>
      <c r="AS47" s="958"/>
      <c r="AT47" s="958"/>
      <c r="AU47" s="958"/>
      <c r="AV47" s="958"/>
      <c r="AW47" s="958"/>
      <c r="AX47" s="958"/>
      <c r="AY47" s="958"/>
      <c r="AZ47" s="1028"/>
      <c r="BA47" s="1028"/>
      <c r="BB47" s="1028"/>
      <c r="BC47" s="1028"/>
      <c r="BD47" s="1028"/>
      <c r="BE47" s="959"/>
      <c r="BF47" s="959"/>
      <c r="BG47" s="959"/>
      <c r="BH47" s="959"/>
      <c r="BI47" s="960"/>
      <c r="BJ47" s="226"/>
      <c r="BK47" s="226"/>
      <c r="BL47" s="226"/>
      <c r="BM47" s="226"/>
      <c r="BN47" s="226"/>
      <c r="BO47" s="235"/>
      <c r="BP47" s="235"/>
      <c r="BQ47" s="232">
        <v>41</v>
      </c>
      <c r="BR47" s="233"/>
      <c r="BS47" s="979"/>
      <c r="BT47" s="980"/>
      <c r="BU47" s="980"/>
      <c r="BV47" s="980"/>
      <c r="BW47" s="980"/>
      <c r="BX47" s="980"/>
      <c r="BY47" s="980"/>
      <c r="BZ47" s="980"/>
      <c r="CA47" s="980"/>
      <c r="CB47" s="980"/>
      <c r="CC47" s="980"/>
      <c r="CD47" s="980"/>
      <c r="CE47" s="980"/>
      <c r="CF47" s="980"/>
      <c r="CG47" s="1001"/>
      <c r="CH47" s="976"/>
      <c r="CI47" s="977"/>
      <c r="CJ47" s="977"/>
      <c r="CK47" s="977"/>
      <c r="CL47" s="978"/>
      <c r="CM47" s="976"/>
      <c r="CN47" s="977"/>
      <c r="CO47" s="977"/>
      <c r="CP47" s="977"/>
      <c r="CQ47" s="978"/>
      <c r="CR47" s="976"/>
      <c r="CS47" s="977"/>
      <c r="CT47" s="977"/>
      <c r="CU47" s="977"/>
      <c r="CV47" s="978"/>
      <c r="CW47" s="976"/>
      <c r="CX47" s="977"/>
      <c r="CY47" s="977"/>
      <c r="CZ47" s="977"/>
      <c r="DA47" s="978"/>
      <c r="DB47" s="976"/>
      <c r="DC47" s="977"/>
      <c r="DD47" s="977"/>
      <c r="DE47" s="977"/>
      <c r="DF47" s="978"/>
      <c r="DG47" s="976"/>
      <c r="DH47" s="977"/>
      <c r="DI47" s="977"/>
      <c r="DJ47" s="977"/>
      <c r="DK47" s="978"/>
      <c r="DL47" s="976"/>
      <c r="DM47" s="977"/>
      <c r="DN47" s="977"/>
      <c r="DO47" s="977"/>
      <c r="DP47" s="978"/>
      <c r="DQ47" s="976"/>
      <c r="DR47" s="977"/>
      <c r="DS47" s="977"/>
      <c r="DT47" s="977"/>
      <c r="DU47" s="978"/>
      <c r="DV47" s="979"/>
      <c r="DW47" s="980"/>
      <c r="DX47" s="980"/>
      <c r="DY47" s="980"/>
      <c r="DZ47" s="981"/>
      <c r="EA47" s="224"/>
    </row>
    <row r="48" spans="1:131" ht="26.25" customHeight="1" x14ac:dyDescent="0.15">
      <c r="A48" s="232">
        <v>21</v>
      </c>
      <c r="B48" s="1017"/>
      <c r="C48" s="1018"/>
      <c r="D48" s="1018"/>
      <c r="E48" s="1018"/>
      <c r="F48" s="1018"/>
      <c r="G48" s="1018"/>
      <c r="H48" s="1018"/>
      <c r="I48" s="1018"/>
      <c r="J48" s="1018"/>
      <c r="K48" s="1018"/>
      <c r="L48" s="1018"/>
      <c r="M48" s="1018"/>
      <c r="N48" s="1018"/>
      <c r="O48" s="1018"/>
      <c r="P48" s="1019"/>
      <c r="Q48" s="1025"/>
      <c r="R48" s="1026"/>
      <c r="S48" s="1026"/>
      <c r="T48" s="1026"/>
      <c r="U48" s="1026"/>
      <c r="V48" s="1026"/>
      <c r="W48" s="1026"/>
      <c r="X48" s="1026"/>
      <c r="Y48" s="1026"/>
      <c r="Z48" s="1026"/>
      <c r="AA48" s="1026"/>
      <c r="AB48" s="1026"/>
      <c r="AC48" s="1026"/>
      <c r="AD48" s="1026"/>
      <c r="AE48" s="1027"/>
      <c r="AF48" s="1022"/>
      <c r="AG48" s="1023"/>
      <c r="AH48" s="1023"/>
      <c r="AI48" s="1023"/>
      <c r="AJ48" s="1024"/>
      <c r="AK48" s="967"/>
      <c r="AL48" s="958"/>
      <c r="AM48" s="958"/>
      <c r="AN48" s="958"/>
      <c r="AO48" s="958"/>
      <c r="AP48" s="958"/>
      <c r="AQ48" s="958"/>
      <c r="AR48" s="958"/>
      <c r="AS48" s="958"/>
      <c r="AT48" s="958"/>
      <c r="AU48" s="958"/>
      <c r="AV48" s="958"/>
      <c r="AW48" s="958"/>
      <c r="AX48" s="958"/>
      <c r="AY48" s="958"/>
      <c r="AZ48" s="1028"/>
      <c r="BA48" s="1028"/>
      <c r="BB48" s="1028"/>
      <c r="BC48" s="1028"/>
      <c r="BD48" s="1028"/>
      <c r="BE48" s="959"/>
      <c r="BF48" s="959"/>
      <c r="BG48" s="959"/>
      <c r="BH48" s="959"/>
      <c r="BI48" s="960"/>
      <c r="BJ48" s="226"/>
      <c r="BK48" s="226"/>
      <c r="BL48" s="226"/>
      <c r="BM48" s="226"/>
      <c r="BN48" s="226"/>
      <c r="BO48" s="235"/>
      <c r="BP48" s="235"/>
      <c r="BQ48" s="232">
        <v>42</v>
      </c>
      <c r="BR48" s="233"/>
      <c r="BS48" s="979"/>
      <c r="BT48" s="980"/>
      <c r="BU48" s="980"/>
      <c r="BV48" s="980"/>
      <c r="BW48" s="980"/>
      <c r="BX48" s="980"/>
      <c r="BY48" s="980"/>
      <c r="BZ48" s="980"/>
      <c r="CA48" s="980"/>
      <c r="CB48" s="980"/>
      <c r="CC48" s="980"/>
      <c r="CD48" s="980"/>
      <c r="CE48" s="980"/>
      <c r="CF48" s="980"/>
      <c r="CG48" s="1001"/>
      <c r="CH48" s="976"/>
      <c r="CI48" s="977"/>
      <c r="CJ48" s="977"/>
      <c r="CK48" s="977"/>
      <c r="CL48" s="978"/>
      <c r="CM48" s="976"/>
      <c r="CN48" s="977"/>
      <c r="CO48" s="977"/>
      <c r="CP48" s="977"/>
      <c r="CQ48" s="978"/>
      <c r="CR48" s="976"/>
      <c r="CS48" s="977"/>
      <c r="CT48" s="977"/>
      <c r="CU48" s="977"/>
      <c r="CV48" s="978"/>
      <c r="CW48" s="976"/>
      <c r="CX48" s="977"/>
      <c r="CY48" s="977"/>
      <c r="CZ48" s="977"/>
      <c r="DA48" s="978"/>
      <c r="DB48" s="976"/>
      <c r="DC48" s="977"/>
      <c r="DD48" s="977"/>
      <c r="DE48" s="977"/>
      <c r="DF48" s="978"/>
      <c r="DG48" s="976"/>
      <c r="DH48" s="977"/>
      <c r="DI48" s="977"/>
      <c r="DJ48" s="977"/>
      <c r="DK48" s="978"/>
      <c r="DL48" s="976"/>
      <c r="DM48" s="977"/>
      <c r="DN48" s="977"/>
      <c r="DO48" s="977"/>
      <c r="DP48" s="978"/>
      <c r="DQ48" s="976"/>
      <c r="DR48" s="977"/>
      <c r="DS48" s="977"/>
      <c r="DT48" s="977"/>
      <c r="DU48" s="978"/>
      <c r="DV48" s="979"/>
      <c r="DW48" s="980"/>
      <c r="DX48" s="980"/>
      <c r="DY48" s="980"/>
      <c r="DZ48" s="981"/>
      <c r="EA48" s="224"/>
    </row>
    <row r="49" spans="1:131" ht="26.25" customHeight="1" x14ac:dyDescent="0.15">
      <c r="A49" s="232">
        <v>22</v>
      </c>
      <c r="B49" s="1017"/>
      <c r="C49" s="1018"/>
      <c r="D49" s="1018"/>
      <c r="E49" s="1018"/>
      <c r="F49" s="1018"/>
      <c r="G49" s="1018"/>
      <c r="H49" s="1018"/>
      <c r="I49" s="1018"/>
      <c r="J49" s="1018"/>
      <c r="K49" s="1018"/>
      <c r="L49" s="1018"/>
      <c r="M49" s="1018"/>
      <c r="N49" s="1018"/>
      <c r="O49" s="1018"/>
      <c r="P49" s="1019"/>
      <c r="Q49" s="1025"/>
      <c r="R49" s="1026"/>
      <c r="S49" s="1026"/>
      <c r="T49" s="1026"/>
      <c r="U49" s="1026"/>
      <c r="V49" s="1026"/>
      <c r="W49" s="1026"/>
      <c r="X49" s="1026"/>
      <c r="Y49" s="1026"/>
      <c r="Z49" s="1026"/>
      <c r="AA49" s="1026"/>
      <c r="AB49" s="1026"/>
      <c r="AC49" s="1026"/>
      <c r="AD49" s="1026"/>
      <c r="AE49" s="1027"/>
      <c r="AF49" s="1022"/>
      <c r="AG49" s="1023"/>
      <c r="AH49" s="1023"/>
      <c r="AI49" s="1023"/>
      <c r="AJ49" s="1024"/>
      <c r="AK49" s="967"/>
      <c r="AL49" s="958"/>
      <c r="AM49" s="958"/>
      <c r="AN49" s="958"/>
      <c r="AO49" s="958"/>
      <c r="AP49" s="958"/>
      <c r="AQ49" s="958"/>
      <c r="AR49" s="958"/>
      <c r="AS49" s="958"/>
      <c r="AT49" s="958"/>
      <c r="AU49" s="958"/>
      <c r="AV49" s="958"/>
      <c r="AW49" s="958"/>
      <c r="AX49" s="958"/>
      <c r="AY49" s="958"/>
      <c r="AZ49" s="1028"/>
      <c r="BA49" s="1028"/>
      <c r="BB49" s="1028"/>
      <c r="BC49" s="1028"/>
      <c r="BD49" s="1028"/>
      <c r="BE49" s="959"/>
      <c r="BF49" s="959"/>
      <c r="BG49" s="959"/>
      <c r="BH49" s="959"/>
      <c r="BI49" s="960"/>
      <c r="BJ49" s="226"/>
      <c r="BK49" s="226"/>
      <c r="BL49" s="226"/>
      <c r="BM49" s="226"/>
      <c r="BN49" s="226"/>
      <c r="BO49" s="235"/>
      <c r="BP49" s="235"/>
      <c r="BQ49" s="232">
        <v>43</v>
      </c>
      <c r="BR49" s="233"/>
      <c r="BS49" s="979"/>
      <c r="BT49" s="980"/>
      <c r="BU49" s="980"/>
      <c r="BV49" s="980"/>
      <c r="BW49" s="980"/>
      <c r="BX49" s="980"/>
      <c r="BY49" s="980"/>
      <c r="BZ49" s="980"/>
      <c r="CA49" s="980"/>
      <c r="CB49" s="980"/>
      <c r="CC49" s="980"/>
      <c r="CD49" s="980"/>
      <c r="CE49" s="980"/>
      <c r="CF49" s="980"/>
      <c r="CG49" s="1001"/>
      <c r="CH49" s="976"/>
      <c r="CI49" s="977"/>
      <c r="CJ49" s="977"/>
      <c r="CK49" s="977"/>
      <c r="CL49" s="978"/>
      <c r="CM49" s="976"/>
      <c r="CN49" s="977"/>
      <c r="CO49" s="977"/>
      <c r="CP49" s="977"/>
      <c r="CQ49" s="978"/>
      <c r="CR49" s="976"/>
      <c r="CS49" s="977"/>
      <c r="CT49" s="977"/>
      <c r="CU49" s="977"/>
      <c r="CV49" s="978"/>
      <c r="CW49" s="976"/>
      <c r="CX49" s="977"/>
      <c r="CY49" s="977"/>
      <c r="CZ49" s="977"/>
      <c r="DA49" s="978"/>
      <c r="DB49" s="976"/>
      <c r="DC49" s="977"/>
      <c r="DD49" s="977"/>
      <c r="DE49" s="977"/>
      <c r="DF49" s="978"/>
      <c r="DG49" s="976"/>
      <c r="DH49" s="977"/>
      <c r="DI49" s="977"/>
      <c r="DJ49" s="977"/>
      <c r="DK49" s="978"/>
      <c r="DL49" s="976"/>
      <c r="DM49" s="977"/>
      <c r="DN49" s="977"/>
      <c r="DO49" s="977"/>
      <c r="DP49" s="978"/>
      <c r="DQ49" s="976"/>
      <c r="DR49" s="977"/>
      <c r="DS49" s="977"/>
      <c r="DT49" s="977"/>
      <c r="DU49" s="978"/>
      <c r="DV49" s="979"/>
      <c r="DW49" s="980"/>
      <c r="DX49" s="980"/>
      <c r="DY49" s="980"/>
      <c r="DZ49" s="981"/>
      <c r="EA49" s="224"/>
    </row>
    <row r="50" spans="1:131" ht="26.25" customHeight="1" x14ac:dyDescent="0.15">
      <c r="A50" s="232">
        <v>23</v>
      </c>
      <c r="B50" s="1017"/>
      <c r="C50" s="1018"/>
      <c r="D50" s="1018"/>
      <c r="E50" s="1018"/>
      <c r="F50" s="1018"/>
      <c r="G50" s="1018"/>
      <c r="H50" s="1018"/>
      <c r="I50" s="1018"/>
      <c r="J50" s="1018"/>
      <c r="K50" s="1018"/>
      <c r="L50" s="1018"/>
      <c r="M50" s="1018"/>
      <c r="N50" s="1018"/>
      <c r="O50" s="1018"/>
      <c r="P50" s="1019"/>
      <c r="Q50" s="1020"/>
      <c r="R50" s="1012"/>
      <c r="S50" s="1012"/>
      <c r="T50" s="1012"/>
      <c r="U50" s="1012"/>
      <c r="V50" s="1012"/>
      <c r="W50" s="1012"/>
      <c r="X50" s="1012"/>
      <c r="Y50" s="1012"/>
      <c r="Z50" s="1012"/>
      <c r="AA50" s="1012"/>
      <c r="AB50" s="1012"/>
      <c r="AC50" s="1012"/>
      <c r="AD50" s="1012"/>
      <c r="AE50" s="1021"/>
      <c r="AF50" s="1022"/>
      <c r="AG50" s="1023"/>
      <c r="AH50" s="1023"/>
      <c r="AI50" s="1023"/>
      <c r="AJ50" s="1024"/>
      <c r="AK50" s="1011"/>
      <c r="AL50" s="1012"/>
      <c r="AM50" s="1012"/>
      <c r="AN50" s="1012"/>
      <c r="AO50" s="1012"/>
      <c r="AP50" s="1012"/>
      <c r="AQ50" s="1012"/>
      <c r="AR50" s="1012"/>
      <c r="AS50" s="1012"/>
      <c r="AT50" s="1012"/>
      <c r="AU50" s="1012"/>
      <c r="AV50" s="1012"/>
      <c r="AW50" s="1012"/>
      <c r="AX50" s="1012"/>
      <c r="AY50" s="1012"/>
      <c r="AZ50" s="1013"/>
      <c r="BA50" s="1013"/>
      <c r="BB50" s="1013"/>
      <c r="BC50" s="1013"/>
      <c r="BD50" s="1013"/>
      <c r="BE50" s="959"/>
      <c r="BF50" s="959"/>
      <c r="BG50" s="959"/>
      <c r="BH50" s="959"/>
      <c r="BI50" s="960"/>
      <c r="BJ50" s="226"/>
      <c r="BK50" s="226"/>
      <c r="BL50" s="226"/>
      <c r="BM50" s="226"/>
      <c r="BN50" s="226"/>
      <c r="BO50" s="235"/>
      <c r="BP50" s="235"/>
      <c r="BQ50" s="232">
        <v>44</v>
      </c>
      <c r="BR50" s="233"/>
      <c r="BS50" s="979"/>
      <c r="BT50" s="980"/>
      <c r="BU50" s="980"/>
      <c r="BV50" s="980"/>
      <c r="BW50" s="980"/>
      <c r="BX50" s="980"/>
      <c r="BY50" s="980"/>
      <c r="BZ50" s="980"/>
      <c r="CA50" s="980"/>
      <c r="CB50" s="980"/>
      <c r="CC50" s="980"/>
      <c r="CD50" s="980"/>
      <c r="CE50" s="980"/>
      <c r="CF50" s="980"/>
      <c r="CG50" s="1001"/>
      <c r="CH50" s="976"/>
      <c r="CI50" s="977"/>
      <c r="CJ50" s="977"/>
      <c r="CK50" s="977"/>
      <c r="CL50" s="978"/>
      <c r="CM50" s="976"/>
      <c r="CN50" s="977"/>
      <c r="CO50" s="977"/>
      <c r="CP50" s="977"/>
      <c r="CQ50" s="978"/>
      <c r="CR50" s="976"/>
      <c r="CS50" s="977"/>
      <c r="CT50" s="977"/>
      <c r="CU50" s="977"/>
      <c r="CV50" s="978"/>
      <c r="CW50" s="976"/>
      <c r="CX50" s="977"/>
      <c r="CY50" s="977"/>
      <c r="CZ50" s="977"/>
      <c r="DA50" s="978"/>
      <c r="DB50" s="976"/>
      <c r="DC50" s="977"/>
      <c r="DD50" s="977"/>
      <c r="DE50" s="977"/>
      <c r="DF50" s="978"/>
      <c r="DG50" s="976"/>
      <c r="DH50" s="977"/>
      <c r="DI50" s="977"/>
      <c r="DJ50" s="977"/>
      <c r="DK50" s="978"/>
      <c r="DL50" s="976"/>
      <c r="DM50" s="977"/>
      <c r="DN50" s="977"/>
      <c r="DO50" s="977"/>
      <c r="DP50" s="978"/>
      <c r="DQ50" s="976"/>
      <c r="DR50" s="977"/>
      <c r="DS50" s="977"/>
      <c r="DT50" s="977"/>
      <c r="DU50" s="978"/>
      <c r="DV50" s="979"/>
      <c r="DW50" s="980"/>
      <c r="DX50" s="980"/>
      <c r="DY50" s="980"/>
      <c r="DZ50" s="981"/>
      <c r="EA50" s="224"/>
    </row>
    <row r="51" spans="1:131" ht="26.25" customHeight="1" x14ac:dyDescent="0.15">
      <c r="A51" s="232">
        <v>24</v>
      </c>
      <c r="B51" s="1017"/>
      <c r="C51" s="1018"/>
      <c r="D51" s="1018"/>
      <c r="E51" s="1018"/>
      <c r="F51" s="1018"/>
      <c r="G51" s="1018"/>
      <c r="H51" s="1018"/>
      <c r="I51" s="1018"/>
      <c r="J51" s="1018"/>
      <c r="K51" s="1018"/>
      <c r="L51" s="1018"/>
      <c r="M51" s="1018"/>
      <c r="N51" s="1018"/>
      <c r="O51" s="1018"/>
      <c r="P51" s="1019"/>
      <c r="Q51" s="1020"/>
      <c r="R51" s="1012"/>
      <c r="S51" s="1012"/>
      <c r="T51" s="1012"/>
      <c r="U51" s="1012"/>
      <c r="V51" s="1012"/>
      <c r="W51" s="1012"/>
      <c r="X51" s="1012"/>
      <c r="Y51" s="1012"/>
      <c r="Z51" s="1012"/>
      <c r="AA51" s="1012"/>
      <c r="AB51" s="1012"/>
      <c r="AC51" s="1012"/>
      <c r="AD51" s="1012"/>
      <c r="AE51" s="1021"/>
      <c r="AF51" s="1022"/>
      <c r="AG51" s="1023"/>
      <c r="AH51" s="1023"/>
      <c r="AI51" s="1023"/>
      <c r="AJ51" s="1024"/>
      <c r="AK51" s="1011"/>
      <c r="AL51" s="1012"/>
      <c r="AM51" s="1012"/>
      <c r="AN51" s="1012"/>
      <c r="AO51" s="1012"/>
      <c r="AP51" s="1012"/>
      <c r="AQ51" s="1012"/>
      <c r="AR51" s="1012"/>
      <c r="AS51" s="1012"/>
      <c r="AT51" s="1012"/>
      <c r="AU51" s="1012"/>
      <c r="AV51" s="1012"/>
      <c r="AW51" s="1012"/>
      <c r="AX51" s="1012"/>
      <c r="AY51" s="1012"/>
      <c r="AZ51" s="1013"/>
      <c r="BA51" s="1013"/>
      <c r="BB51" s="1013"/>
      <c r="BC51" s="1013"/>
      <c r="BD51" s="1013"/>
      <c r="BE51" s="959"/>
      <c r="BF51" s="959"/>
      <c r="BG51" s="959"/>
      <c r="BH51" s="959"/>
      <c r="BI51" s="960"/>
      <c r="BJ51" s="226"/>
      <c r="BK51" s="226"/>
      <c r="BL51" s="226"/>
      <c r="BM51" s="226"/>
      <c r="BN51" s="226"/>
      <c r="BO51" s="235"/>
      <c r="BP51" s="235"/>
      <c r="BQ51" s="232">
        <v>45</v>
      </c>
      <c r="BR51" s="233"/>
      <c r="BS51" s="979"/>
      <c r="BT51" s="980"/>
      <c r="BU51" s="980"/>
      <c r="BV51" s="980"/>
      <c r="BW51" s="980"/>
      <c r="BX51" s="980"/>
      <c r="BY51" s="980"/>
      <c r="BZ51" s="980"/>
      <c r="CA51" s="980"/>
      <c r="CB51" s="980"/>
      <c r="CC51" s="980"/>
      <c r="CD51" s="980"/>
      <c r="CE51" s="980"/>
      <c r="CF51" s="980"/>
      <c r="CG51" s="1001"/>
      <c r="CH51" s="976"/>
      <c r="CI51" s="977"/>
      <c r="CJ51" s="977"/>
      <c r="CK51" s="977"/>
      <c r="CL51" s="978"/>
      <c r="CM51" s="976"/>
      <c r="CN51" s="977"/>
      <c r="CO51" s="977"/>
      <c r="CP51" s="977"/>
      <c r="CQ51" s="978"/>
      <c r="CR51" s="976"/>
      <c r="CS51" s="977"/>
      <c r="CT51" s="977"/>
      <c r="CU51" s="977"/>
      <c r="CV51" s="978"/>
      <c r="CW51" s="976"/>
      <c r="CX51" s="977"/>
      <c r="CY51" s="977"/>
      <c r="CZ51" s="977"/>
      <c r="DA51" s="978"/>
      <c r="DB51" s="976"/>
      <c r="DC51" s="977"/>
      <c r="DD51" s="977"/>
      <c r="DE51" s="977"/>
      <c r="DF51" s="978"/>
      <c r="DG51" s="976"/>
      <c r="DH51" s="977"/>
      <c r="DI51" s="977"/>
      <c r="DJ51" s="977"/>
      <c r="DK51" s="978"/>
      <c r="DL51" s="976"/>
      <c r="DM51" s="977"/>
      <c r="DN51" s="977"/>
      <c r="DO51" s="977"/>
      <c r="DP51" s="978"/>
      <c r="DQ51" s="976"/>
      <c r="DR51" s="977"/>
      <c r="DS51" s="977"/>
      <c r="DT51" s="977"/>
      <c r="DU51" s="978"/>
      <c r="DV51" s="979"/>
      <c r="DW51" s="980"/>
      <c r="DX51" s="980"/>
      <c r="DY51" s="980"/>
      <c r="DZ51" s="981"/>
      <c r="EA51" s="224"/>
    </row>
    <row r="52" spans="1:131" ht="26.25" customHeight="1" x14ac:dyDescent="0.15">
      <c r="A52" s="232">
        <v>25</v>
      </c>
      <c r="B52" s="1017"/>
      <c r="C52" s="1018"/>
      <c r="D52" s="1018"/>
      <c r="E52" s="1018"/>
      <c r="F52" s="1018"/>
      <c r="G52" s="1018"/>
      <c r="H52" s="1018"/>
      <c r="I52" s="1018"/>
      <c r="J52" s="1018"/>
      <c r="K52" s="1018"/>
      <c r="L52" s="1018"/>
      <c r="M52" s="1018"/>
      <c r="N52" s="1018"/>
      <c r="O52" s="1018"/>
      <c r="P52" s="1019"/>
      <c r="Q52" s="1020"/>
      <c r="R52" s="1012"/>
      <c r="S52" s="1012"/>
      <c r="T52" s="1012"/>
      <c r="U52" s="1012"/>
      <c r="V52" s="1012"/>
      <c r="W52" s="1012"/>
      <c r="X52" s="1012"/>
      <c r="Y52" s="1012"/>
      <c r="Z52" s="1012"/>
      <c r="AA52" s="1012"/>
      <c r="AB52" s="1012"/>
      <c r="AC52" s="1012"/>
      <c r="AD52" s="1012"/>
      <c r="AE52" s="1021"/>
      <c r="AF52" s="1022"/>
      <c r="AG52" s="1023"/>
      <c r="AH52" s="1023"/>
      <c r="AI52" s="1023"/>
      <c r="AJ52" s="1024"/>
      <c r="AK52" s="1011"/>
      <c r="AL52" s="1012"/>
      <c r="AM52" s="1012"/>
      <c r="AN52" s="1012"/>
      <c r="AO52" s="1012"/>
      <c r="AP52" s="1012"/>
      <c r="AQ52" s="1012"/>
      <c r="AR52" s="1012"/>
      <c r="AS52" s="1012"/>
      <c r="AT52" s="1012"/>
      <c r="AU52" s="1012"/>
      <c r="AV52" s="1012"/>
      <c r="AW52" s="1012"/>
      <c r="AX52" s="1012"/>
      <c r="AY52" s="1012"/>
      <c r="AZ52" s="1013"/>
      <c r="BA52" s="1013"/>
      <c r="BB52" s="1013"/>
      <c r="BC52" s="1013"/>
      <c r="BD52" s="1013"/>
      <c r="BE52" s="959"/>
      <c r="BF52" s="959"/>
      <c r="BG52" s="959"/>
      <c r="BH52" s="959"/>
      <c r="BI52" s="960"/>
      <c r="BJ52" s="226"/>
      <c r="BK52" s="226"/>
      <c r="BL52" s="226"/>
      <c r="BM52" s="226"/>
      <c r="BN52" s="226"/>
      <c r="BO52" s="235"/>
      <c r="BP52" s="235"/>
      <c r="BQ52" s="232">
        <v>46</v>
      </c>
      <c r="BR52" s="233"/>
      <c r="BS52" s="979"/>
      <c r="BT52" s="980"/>
      <c r="BU52" s="980"/>
      <c r="BV52" s="980"/>
      <c r="BW52" s="980"/>
      <c r="BX52" s="980"/>
      <c r="BY52" s="980"/>
      <c r="BZ52" s="980"/>
      <c r="CA52" s="980"/>
      <c r="CB52" s="980"/>
      <c r="CC52" s="980"/>
      <c r="CD52" s="980"/>
      <c r="CE52" s="980"/>
      <c r="CF52" s="980"/>
      <c r="CG52" s="1001"/>
      <c r="CH52" s="976"/>
      <c r="CI52" s="977"/>
      <c r="CJ52" s="977"/>
      <c r="CK52" s="977"/>
      <c r="CL52" s="978"/>
      <c r="CM52" s="976"/>
      <c r="CN52" s="977"/>
      <c r="CO52" s="977"/>
      <c r="CP52" s="977"/>
      <c r="CQ52" s="978"/>
      <c r="CR52" s="976"/>
      <c r="CS52" s="977"/>
      <c r="CT52" s="977"/>
      <c r="CU52" s="977"/>
      <c r="CV52" s="978"/>
      <c r="CW52" s="976"/>
      <c r="CX52" s="977"/>
      <c r="CY52" s="977"/>
      <c r="CZ52" s="977"/>
      <c r="DA52" s="978"/>
      <c r="DB52" s="976"/>
      <c r="DC52" s="977"/>
      <c r="DD52" s="977"/>
      <c r="DE52" s="977"/>
      <c r="DF52" s="978"/>
      <c r="DG52" s="976"/>
      <c r="DH52" s="977"/>
      <c r="DI52" s="977"/>
      <c r="DJ52" s="977"/>
      <c r="DK52" s="978"/>
      <c r="DL52" s="976"/>
      <c r="DM52" s="977"/>
      <c r="DN52" s="977"/>
      <c r="DO52" s="977"/>
      <c r="DP52" s="978"/>
      <c r="DQ52" s="976"/>
      <c r="DR52" s="977"/>
      <c r="DS52" s="977"/>
      <c r="DT52" s="977"/>
      <c r="DU52" s="978"/>
      <c r="DV52" s="979"/>
      <c r="DW52" s="980"/>
      <c r="DX52" s="980"/>
      <c r="DY52" s="980"/>
      <c r="DZ52" s="981"/>
      <c r="EA52" s="224"/>
    </row>
    <row r="53" spans="1:131" ht="26.25" customHeight="1" x14ac:dyDescent="0.15">
      <c r="A53" s="232">
        <v>26</v>
      </c>
      <c r="B53" s="1017"/>
      <c r="C53" s="1018"/>
      <c r="D53" s="1018"/>
      <c r="E53" s="1018"/>
      <c r="F53" s="1018"/>
      <c r="G53" s="1018"/>
      <c r="H53" s="1018"/>
      <c r="I53" s="1018"/>
      <c r="J53" s="1018"/>
      <c r="K53" s="1018"/>
      <c r="L53" s="1018"/>
      <c r="M53" s="1018"/>
      <c r="N53" s="1018"/>
      <c r="O53" s="1018"/>
      <c r="P53" s="1019"/>
      <c r="Q53" s="1020"/>
      <c r="R53" s="1012"/>
      <c r="S53" s="1012"/>
      <c r="T53" s="1012"/>
      <c r="U53" s="1012"/>
      <c r="V53" s="1012"/>
      <c r="W53" s="1012"/>
      <c r="X53" s="1012"/>
      <c r="Y53" s="1012"/>
      <c r="Z53" s="1012"/>
      <c r="AA53" s="1012"/>
      <c r="AB53" s="1012"/>
      <c r="AC53" s="1012"/>
      <c r="AD53" s="1012"/>
      <c r="AE53" s="1021"/>
      <c r="AF53" s="1022"/>
      <c r="AG53" s="1023"/>
      <c r="AH53" s="1023"/>
      <c r="AI53" s="1023"/>
      <c r="AJ53" s="1024"/>
      <c r="AK53" s="1011"/>
      <c r="AL53" s="1012"/>
      <c r="AM53" s="1012"/>
      <c r="AN53" s="1012"/>
      <c r="AO53" s="1012"/>
      <c r="AP53" s="1012"/>
      <c r="AQ53" s="1012"/>
      <c r="AR53" s="1012"/>
      <c r="AS53" s="1012"/>
      <c r="AT53" s="1012"/>
      <c r="AU53" s="1012"/>
      <c r="AV53" s="1012"/>
      <c r="AW53" s="1012"/>
      <c r="AX53" s="1012"/>
      <c r="AY53" s="1012"/>
      <c r="AZ53" s="1013"/>
      <c r="BA53" s="1013"/>
      <c r="BB53" s="1013"/>
      <c r="BC53" s="1013"/>
      <c r="BD53" s="1013"/>
      <c r="BE53" s="959"/>
      <c r="BF53" s="959"/>
      <c r="BG53" s="959"/>
      <c r="BH53" s="959"/>
      <c r="BI53" s="960"/>
      <c r="BJ53" s="226"/>
      <c r="BK53" s="226"/>
      <c r="BL53" s="226"/>
      <c r="BM53" s="226"/>
      <c r="BN53" s="226"/>
      <c r="BO53" s="235"/>
      <c r="BP53" s="235"/>
      <c r="BQ53" s="232">
        <v>47</v>
      </c>
      <c r="BR53" s="233"/>
      <c r="BS53" s="979"/>
      <c r="BT53" s="980"/>
      <c r="BU53" s="980"/>
      <c r="BV53" s="980"/>
      <c r="BW53" s="980"/>
      <c r="BX53" s="980"/>
      <c r="BY53" s="980"/>
      <c r="BZ53" s="980"/>
      <c r="CA53" s="980"/>
      <c r="CB53" s="980"/>
      <c r="CC53" s="980"/>
      <c r="CD53" s="980"/>
      <c r="CE53" s="980"/>
      <c r="CF53" s="980"/>
      <c r="CG53" s="1001"/>
      <c r="CH53" s="976"/>
      <c r="CI53" s="977"/>
      <c r="CJ53" s="977"/>
      <c r="CK53" s="977"/>
      <c r="CL53" s="978"/>
      <c r="CM53" s="976"/>
      <c r="CN53" s="977"/>
      <c r="CO53" s="977"/>
      <c r="CP53" s="977"/>
      <c r="CQ53" s="978"/>
      <c r="CR53" s="976"/>
      <c r="CS53" s="977"/>
      <c r="CT53" s="977"/>
      <c r="CU53" s="977"/>
      <c r="CV53" s="978"/>
      <c r="CW53" s="976"/>
      <c r="CX53" s="977"/>
      <c r="CY53" s="977"/>
      <c r="CZ53" s="977"/>
      <c r="DA53" s="978"/>
      <c r="DB53" s="976"/>
      <c r="DC53" s="977"/>
      <c r="DD53" s="977"/>
      <c r="DE53" s="977"/>
      <c r="DF53" s="978"/>
      <c r="DG53" s="976"/>
      <c r="DH53" s="977"/>
      <c r="DI53" s="977"/>
      <c r="DJ53" s="977"/>
      <c r="DK53" s="978"/>
      <c r="DL53" s="976"/>
      <c r="DM53" s="977"/>
      <c r="DN53" s="977"/>
      <c r="DO53" s="977"/>
      <c r="DP53" s="978"/>
      <c r="DQ53" s="976"/>
      <c r="DR53" s="977"/>
      <c r="DS53" s="977"/>
      <c r="DT53" s="977"/>
      <c r="DU53" s="978"/>
      <c r="DV53" s="979"/>
      <c r="DW53" s="980"/>
      <c r="DX53" s="980"/>
      <c r="DY53" s="980"/>
      <c r="DZ53" s="981"/>
      <c r="EA53" s="224"/>
    </row>
    <row r="54" spans="1:131" ht="26.25" customHeight="1" x14ac:dyDescent="0.15">
      <c r="A54" s="232">
        <v>27</v>
      </c>
      <c r="B54" s="1017"/>
      <c r="C54" s="1018"/>
      <c r="D54" s="1018"/>
      <c r="E54" s="1018"/>
      <c r="F54" s="1018"/>
      <c r="G54" s="1018"/>
      <c r="H54" s="1018"/>
      <c r="I54" s="1018"/>
      <c r="J54" s="1018"/>
      <c r="K54" s="1018"/>
      <c r="L54" s="1018"/>
      <c r="M54" s="1018"/>
      <c r="N54" s="1018"/>
      <c r="O54" s="1018"/>
      <c r="P54" s="1019"/>
      <c r="Q54" s="1020"/>
      <c r="R54" s="1012"/>
      <c r="S54" s="1012"/>
      <c r="T54" s="1012"/>
      <c r="U54" s="1012"/>
      <c r="V54" s="1012"/>
      <c r="W54" s="1012"/>
      <c r="X54" s="1012"/>
      <c r="Y54" s="1012"/>
      <c r="Z54" s="1012"/>
      <c r="AA54" s="1012"/>
      <c r="AB54" s="1012"/>
      <c r="AC54" s="1012"/>
      <c r="AD54" s="1012"/>
      <c r="AE54" s="1021"/>
      <c r="AF54" s="1022"/>
      <c r="AG54" s="1023"/>
      <c r="AH54" s="1023"/>
      <c r="AI54" s="1023"/>
      <c r="AJ54" s="1024"/>
      <c r="AK54" s="1011"/>
      <c r="AL54" s="1012"/>
      <c r="AM54" s="1012"/>
      <c r="AN54" s="1012"/>
      <c r="AO54" s="1012"/>
      <c r="AP54" s="1012"/>
      <c r="AQ54" s="1012"/>
      <c r="AR54" s="1012"/>
      <c r="AS54" s="1012"/>
      <c r="AT54" s="1012"/>
      <c r="AU54" s="1012"/>
      <c r="AV54" s="1012"/>
      <c r="AW54" s="1012"/>
      <c r="AX54" s="1012"/>
      <c r="AY54" s="1012"/>
      <c r="AZ54" s="1013"/>
      <c r="BA54" s="1013"/>
      <c r="BB54" s="1013"/>
      <c r="BC54" s="1013"/>
      <c r="BD54" s="1013"/>
      <c r="BE54" s="959"/>
      <c r="BF54" s="959"/>
      <c r="BG54" s="959"/>
      <c r="BH54" s="959"/>
      <c r="BI54" s="960"/>
      <c r="BJ54" s="226"/>
      <c r="BK54" s="226"/>
      <c r="BL54" s="226"/>
      <c r="BM54" s="226"/>
      <c r="BN54" s="226"/>
      <c r="BO54" s="235"/>
      <c r="BP54" s="235"/>
      <c r="BQ54" s="232">
        <v>48</v>
      </c>
      <c r="BR54" s="233"/>
      <c r="BS54" s="979"/>
      <c r="BT54" s="980"/>
      <c r="BU54" s="980"/>
      <c r="BV54" s="980"/>
      <c r="BW54" s="980"/>
      <c r="BX54" s="980"/>
      <c r="BY54" s="980"/>
      <c r="BZ54" s="980"/>
      <c r="CA54" s="980"/>
      <c r="CB54" s="980"/>
      <c r="CC54" s="980"/>
      <c r="CD54" s="980"/>
      <c r="CE54" s="980"/>
      <c r="CF54" s="980"/>
      <c r="CG54" s="1001"/>
      <c r="CH54" s="976"/>
      <c r="CI54" s="977"/>
      <c r="CJ54" s="977"/>
      <c r="CK54" s="977"/>
      <c r="CL54" s="978"/>
      <c r="CM54" s="976"/>
      <c r="CN54" s="977"/>
      <c r="CO54" s="977"/>
      <c r="CP54" s="977"/>
      <c r="CQ54" s="978"/>
      <c r="CR54" s="976"/>
      <c r="CS54" s="977"/>
      <c r="CT54" s="977"/>
      <c r="CU54" s="977"/>
      <c r="CV54" s="978"/>
      <c r="CW54" s="976"/>
      <c r="CX54" s="977"/>
      <c r="CY54" s="977"/>
      <c r="CZ54" s="977"/>
      <c r="DA54" s="978"/>
      <c r="DB54" s="976"/>
      <c r="DC54" s="977"/>
      <c r="DD54" s="977"/>
      <c r="DE54" s="977"/>
      <c r="DF54" s="978"/>
      <c r="DG54" s="976"/>
      <c r="DH54" s="977"/>
      <c r="DI54" s="977"/>
      <c r="DJ54" s="977"/>
      <c r="DK54" s="978"/>
      <c r="DL54" s="976"/>
      <c r="DM54" s="977"/>
      <c r="DN54" s="977"/>
      <c r="DO54" s="977"/>
      <c r="DP54" s="978"/>
      <c r="DQ54" s="976"/>
      <c r="DR54" s="977"/>
      <c r="DS54" s="977"/>
      <c r="DT54" s="977"/>
      <c r="DU54" s="978"/>
      <c r="DV54" s="979"/>
      <c r="DW54" s="980"/>
      <c r="DX54" s="980"/>
      <c r="DY54" s="980"/>
      <c r="DZ54" s="981"/>
      <c r="EA54" s="224"/>
    </row>
    <row r="55" spans="1:131" ht="26.25" customHeight="1" x14ac:dyDescent="0.15">
      <c r="A55" s="232">
        <v>28</v>
      </c>
      <c r="B55" s="1017"/>
      <c r="C55" s="1018"/>
      <c r="D55" s="1018"/>
      <c r="E55" s="1018"/>
      <c r="F55" s="1018"/>
      <c r="G55" s="1018"/>
      <c r="H55" s="1018"/>
      <c r="I55" s="1018"/>
      <c r="J55" s="1018"/>
      <c r="K55" s="1018"/>
      <c r="L55" s="1018"/>
      <c r="M55" s="1018"/>
      <c r="N55" s="1018"/>
      <c r="O55" s="1018"/>
      <c r="P55" s="1019"/>
      <c r="Q55" s="1020"/>
      <c r="R55" s="1012"/>
      <c r="S55" s="1012"/>
      <c r="T55" s="1012"/>
      <c r="U55" s="1012"/>
      <c r="V55" s="1012"/>
      <c r="W55" s="1012"/>
      <c r="X55" s="1012"/>
      <c r="Y55" s="1012"/>
      <c r="Z55" s="1012"/>
      <c r="AA55" s="1012"/>
      <c r="AB55" s="1012"/>
      <c r="AC55" s="1012"/>
      <c r="AD55" s="1012"/>
      <c r="AE55" s="1021"/>
      <c r="AF55" s="1022"/>
      <c r="AG55" s="1023"/>
      <c r="AH55" s="1023"/>
      <c r="AI55" s="1023"/>
      <c r="AJ55" s="1024"/>
      <c r="AK55" s="1011"/>
      <c r="AL55" s="1012"/>
      <c r="AM55" s="1012"/>
      <c r="AN55" s="1012"/>
      <c r="AO55" s="1012"/>
      <c r="AP55" s="1012"/>
      <c r="AQ55" s="1012"/>
      <c r="AR55" s="1012"/>
      <c r="AS55" s="1012"/>
      <c r="AT55" s="1012"/>
      <c r="AU55" s="1012"/>
      <c r="AV55" s="1012"/>
      <c r="AW55" s="1012"/>
      <c r="AX55" s="1012"/>
      <c r="AY55" s="1012"/>
      <c r="AZ55" s="1013"/>
      <c r="BA55" s="1013"/>
      <c r="BB55" s="1013"/>
      <c r="BC55" s="1013"/>
      <c r="BD55" s="1013"/>
      <c r="BE55" s="959"/>
      <c r="BF55" s="959"/>
      <c r="BG55" s="959"/>
      <c r="BH55" s="959"/>
      <c r="BI55" s="960"/>
      <c r="BJ55" s="226"/>
      <c r="BK55" s="226"/>
      <c r="BL55" s="226"/>
      <c r="BM55" s="226"/>
      <c r="BN55" s="226"/>
      <c r="BO55" s="235"/>
      <c r="BP55" s="235"/>
      <c r="BQ55" s="232">
        <v>49</v>
      </c>
      <c r="BR55" s="233"/>
      <c r="BS55" s="979"/>
      <c r="BT55" s="980"/>
      <c r="BU55" s="980"/>
      <c r="BV55" s="980"/>
      <c r="BW55" s="980"/>
      <c r="BX55" s="980"/>
      <c r="BY55" s="980"/>
      <c r="BZ55" s="980"/>
      <c r="CA55" s="980"/>
      <c r="CB55" s="980"/>
      <c r="CC55" s="980"/>
      <c r="CD55" s="980"/>
      <c r="CE55" s="980"/>
      <c r="CF55" s="980"/>
      <c r="CG55" s="1001"/>
      <c r="CH55" s="976"/>
      <c r="CI55" s="977"/>
      <c r="CJ55" s="977"/>
      <c r="CK55" s="977"/>
      <c r="CL55" s="978"/>
      <c r="CM55" s="976"/>
      <c r="CN55" s="977"/>
      <c r="CO55" s="977"/>
      <c r="CP55" s="977"/>
      <c r="CQ55" s="978"/>
      <c r="CR55" s="976"/>
      <c r="CS55" s="977"/>
      <c r="CT55" s="977"/>
      <c r="CU55" s="977"/>
      <c r="CV55" s="978"/>
      <c r="CW55" s="976"/>
      <c r="CX55" s="977"/>
      <c r="CY55" s="977"/>
      <c r="CZ55" s="977"/>
      <c r="DA55" s="978"/>
      <c r="DB55" s="976"/>
      <c r="DC55" s="977"/>
      <c r="DD55" s="977"/>
      <c r="DE55" s="977"/>
      <c r="DF55" s="978"/>
      <c r="DG55" s="976"/>
      <c r="DH55" s="977"/>
      <c r="DI55" s="977"/>
      <c r="DJ55" s="977"/>
      <c r="DK55" s="978"/>
      <c r="DL55" s="976"/>
      <c r="DM55" s="977"/>
      <c r="DN55" s="977"/>
      <c r="DO55" s="977"/>
      <c r="DP55" s="978"/>
      <c r="DQ55" s="976"/>
      <c r="DR55" s="977"/>
      <c r="DS55" s="977"/>
      <c r="DT55" s="977"/>
      <c r="DU55" s="978"/>
      <c r="DV55" s="979"/>
      <c r="DW55" s="980"/>
      <c r="DX55" s="980"/>
      <c r="DY55" s="980"/>
      <c r="DZ55" s="981"/>
      <c r="EA55" s="224"/>
    </row>
    <row r="56" spans="1:131" ht="26.25" customHeight="1" x14ac:dyDescent="0.15">
      <c r="A56" s="232">
        <v>29</v>
      </c>
      <c r="B56" s="1017"/>
      <c r="C56" s="1018"/>
      <c r="D56" s="1018"/>
      <c r="E56" s="1018"/>
      <c r="F56" s="1018"/>
      <c r="G56" s="1018"/>
      <c r="H56" s="1018"/>
      <c r="I56" s="1018"/>
      <c r="J56" s="1018"/>
      <c r="K56" s="1018"/>
      <c r="L56" s="1018"/>
      <c r="M56" s="1018"/>
      <c r="N56" s="1018"/>
      <c r="O56" s="1018"/>
      <c r="P56" s="1019"/>
      <c r="Q56" s="1020"/>
      <c r="R56" s="1012"/>
      <c r="S56" s="1012"/>
      <c r="T56" s="1012"/>
      <c r="U56" s="1012"/>
      <c r="V56" s="1012"/>
      <c r="W56" s="1012"/>
      <c r="X56" s="1012"/>
      <c r="Y56" s="1012"/>
      <c r="Z56" s="1012"/>
      <c r="AA56" s="1012"/>
      <c r="AB56" s="1012"/>
      <c r="AC56" s="1012"/>
      <c r="AD56" s="1012"/>
      <c r="AE56" s="1021"/>
      <c r="AF56" s="1022"/>
      <c r="AG56" s="1023"/>
      <c r="AH56" s="1023"/>
      <c r="AI56" s="1023"/>
      <c r="AJ56" s="1024"/>
      <c r="AK56" s="1011"/>
      <c r="AL56" s="1012"/>
      <c r="AM56" s="1012"/>
      <c r="AN56" s="1012"/>
      <c r="AO56" s="1012"/>
      <c r="AP56" s="1012"/>
      <c r="AQ56" s="1012"/>
      <c r="AR56" s="1012"/>
      <c r="AS56" s="1012"/>
      <c r="AT56" s="1012"/>
      <c r="AU56" s="1012"/>
      <c r="AV56" s="1012"/>
      <c r="AW56" s="1012"/>
      <c r="AX56" s="1012"/>
      <c r="AY56" s="1012"/>
      <c r="AZ56" s="1013"/>
      <c r="BA56" s="1013"/>
      <c r="BB56" s="1013"/>
      <c r="BC56" s="1013"/>
      <c r="BD56" s="1013"/>
      <c r="BE56" s="959"/>
      <c r="BF56" s="959"/>
      <c r="BG56" s="959"/>
      <c r="BH56" s="959"/>
      <c r="BI56" s="960"/>
      <c r="BJ56" s="226"/>
      <c r="BK56" s="226"/>
      <c r="BL56" s="226"/>
      <c r="BM56" s="226"/>
      <c r="BN56" s="226"/>
      <c r="BO56" s="235"/>
      <c r="BP56" s="235"/>
      <c r="BQ56" s="232">
        <v>50</v>
      </c>
      <c r="BR56" s="233"/>
      <c r="BS56" s="979"/>
      <c r="BT56" s="980"/>
      <c r="BU56" s="980"/>
      <c r="BV56" s="980"/>
      <c r="BW56" s="980"/>
      <c r="BX56" s="980"/>
      <c r="BY56" s="980"/>
      <c r="BZ56" s="980"/>
      <c r="CA56" s="980"/>
      <c r="CB56" s="980"/>
      <c r="CC56" s="980"/>
      <c r="CD56" s="980"/>
      <c r="CE56" s="980"/>
      <c r="CF56" s="980"/>
      <c r="CG56" s="1001"/>
      <c r="CH56" s="976"/>
      <c r="CI56" s="977"/>
      <c r="CJ56" s="977"/>
      <c r="CK56" s="977"/>
      <c r="CL56" s="978"/>
      <c r="CM56" s="976"/>
      <c r="CN56" s="977"/>
      <c r="CO56" s="977"/>
      <c r="CP56" s="977"/>
      <c r="CQ56" s="978"/>
      <c r="CR56" s="976"/>
      <c r="CS56" s="977"/>
      <c r="CT56" s="977"/>
      <c r="CU56" s="977"/>
      <c r="CV56" s="978"/>
      <c r="CW56" s="976"/>
      <c r="CX56" s="977"/>
      <c r="CY56" s="977"/>
      <c r="CZ56" s="977"/>
      <c r="DA56" s="978"/>
      <c r="DB56" s="976"/>
      <c r="DC56" s="977"/>
      <c r="DD56" s="977"/>
      <c r="DE56" s="977"/>
      <c r="DF56" s="978"/>
      <c r="DG56" s="976"/>
      <c r="DH56" s="977"/>
      <c r="DI56" s="977"/>
      <c r="DJ56" s="977"/>
      <c r="DK56" s="978"/>
      <c r="DL56" s="976"/>
      <c r="DM56" s="977"/>
      <c r="DN56" s="977"/>
      <c r="DO56" s="977"/>
      <c r="DP56" s="978"/>
      <c r="DQ56" s="976"/>
      <c r="DR56" s="977"/>
      <c r="DS56" s="977"/>
      <c r="DT56" s="977"/>
      <c r="DU56" s="978"/>
      <c r="DV56" s="979"/>
      <c r="DW56" s="980"/>
      <c r="DX56" s="980"/>
      <c r="DY56" s="980"/>
      <c r="DZ56" s="981"/>
      <c r="EA56" s="224"/>
    </row>
    <row r="57" spans="1:131" ht="26.25" customHeight="1" x14ac:dyDescent="0.15">
      <c r="A57" s="232">
        <v>30</v>
      </c>
      <c r="B57" s="1017"/>
      <c r="C57" s="1018"/>
      <c r="D57" s="1018"/>
      <c r="E57" s="1018"/>
      <c r="F57" s="1018"/>
      <c r="G57" s="1018"/>
      <c r="H57" s="1018"/>
      <c r="I57" s="1018"/>
      <c r="J57" s="1018"/>
      <c r="K57" s="1018"/>
      <c r="L57" s="1018"/>
      <c r="M57" s="1018"/>
      <c r="N57" s="1018"/>
      <c r="O57" s="1018"/>
      <c r="P57" s="1019"/>
      <c r="Q57" s="1020"/>
      <c r="R57" s="1012"/>
      <c r="S57" s="1012"/>
      <c r="T57" s="1012"/>
      <c r="U57" s="1012"/>
      <c r="V57" s="1012"/>
      <c r="W57" s="1012"/>
      <c r="X57" s="1012"/>
      <c r="Y57" s="1012"/>
      <c r="Z57" s="1012"/>
      <c r="AA57" s="1012"/>
      <c r="AB57" s="1012"/>
      <c r="AC57" s="1012"/>
      <c r="AD57" s="1012"/>
      <c r="AE57" s="1021"/>
      <c r="AF57" s="1022"/>
      <c r="AG57" s="1023"/>
      <c r="AH57" s="1023"/>
      <c r="AI57" s="1023"/>
      <c r="AJ57" s="1024"/>
      <c r="AK57" s="1011"/>
      <c r="AL57" s="1012"/>
      <c r="AM57" s="1012"/>
      <c r="AN57" s="1012"/>
      <c r="AO57" s="1012"/>
      <c r="AP57" s="1012"/>
      <c r="AQ57" s="1012"/>
      <c r="AR57" s="1012"/>
      <c r="AS57" s="1012"/>
      <c r="AT57" s="1012"/>
      <c r="AU57" s="1012"/>
      <c r="AV57" s="1012"/>
      <c r="AW57" s="1012"/>
      <c r="AX57" s="1012"/>
      <c r="AY57" s="1012"/>
      <c r="AZ57" s="1013"/>
      <c r="BA57" s="1013"/>
      <c r="BB57" s="1013"/>
      <c r="BC57" s="1013"/>
      <c r="BD57" s="1013"/>
      <c r="BE57" s="959"/>
      <c r="BF57" s="959"/>
      <c r="BG57" s="959"/>
      <c r="BH57" s="959"/>
      <c r="BI57" s="960"/>
      <c r="BJ57" s="226"/>
      <c r="BK57" s="226"/>
      <c r="BL57" s="226"/>
      <c r="BM57" s="226"/>
      <c r="BN57" s="226"/>
      <c r="BO57" s="235"/>
      <c r="BP57" s="235"/>
      <c r="BQ57" s="232">
        <v>51</v>
      </c>
      <c r="BR57" s="233"/>
      <c r="BS57" s="979"/>
      <c r="BT57" s="980"/>
      <c r="BU57" s="980"/>
      <c r="BV57" s="980"/>
      <c r="BW57" s="980"/>
      <c r="BX57" s="980"/>
      <c r="BY57" s="980"/>
      <c r="BZ57" s="980"/>
      <c r="CA57" s="980"/>
      <c r="CB57" s="980"/>
      <c r="CC57" s="980"/>
      <c r="CD57" s="980"/>
      <c r="CE57" s="980"/>
      <c r="CF57" s="980"/>
      <c r="CG57" s="1001"/>
      <c r="CH57" s="976"/>
      <c r="CI57" s="977"/>
      <c r="CJ57" s="977"/>
      <c r="CK57" s="977"/>
      <c r="CL57" s="978"/>
      <c r="CM57" s="976"/>
      <c r="CN57" s="977"/>
      <c r="CO57" s="977"/>
      <c r="CP57" s="977"/>
      <c r="CQ57" s="978"/>
      <c r="CR57" s="976"/>
      <c r="CS57" s="977"/>
      <c r="CT57" s="977"/>
      <c r="CU57" s="977"/>
      <c r="CV57" s="978"/>
      <c r="CW57" s="976"/>
      <c r="CX57" s="977"/>
      <c r="CY57" s="977"/>
      <c r="CZ57" s="977"/>
      <c r="DA57" s="978"/>
      <c r="DB57" s="976"/>
      <c r="DC57" s="977"/>
      <c r="DD57" s="977"/>
      <c r="DE57" s="977"/>
      <c r="DF57" s="978"/>
      <c r="DG57" s="976"/>
      <c r="DH57" s="977"/>
      <c r="DI57" s="977"/>
      <c r="DJ57" s="977"/>
      <c r="DK57" s="978"/>
      <c r="DL57" s="976"/>
      <c r="DM57" s="977"/>
      <c r="DN57" s="977"/>
      <c r="DO57" s="977"/>
      <c r="DP57" s="978"/>
      <c r="DQ57" s="976"/>
      <c r="DR57" s="977"/>
      <c r="DS57" s="977"/>
      <c r="DT57" s="977"/>
      <c r="DU57" s="978"/>
      <c r="DV57" s="979"/>
      <c r="DW57" s="980"/>
      <c r="DX57" s="980"/>
      <c r="DY57" s="980"/>
      <c r="DZ57" s="981"/>
      <c r="EA57" s="224"/>
    </row>
    <row r="58" spans="1:131" ht="26.25" customHeight="1" x14ac:dyDescent="0.15">
      <c r="A58" s="232">
        <v>31</v>
      </c>
      <c r="B58" s="1017"/>
      <c r="C58" s="1018"/>
      <c r="D58" s="1018"/>
      <c r="E58" s="1018"/>
      <c r="F58" s="1018"/>
      <c r="G58" s="1018"/>
      <c r="H58" s="1018"/>
      <c r="I58" s="1018"/>
      <c r="J58" s="1018"/>
      <c r="K58" s="1018"/>
      <c r="L58" s="1018"/>
      <c r="M58" s="1018"/>
      <c r="N58" s="1018"/>
      <c r="O58" s="1018"/>
      <c r="P58" s="1019"/>
      <c r="Q58" s="1020"/>
      <c r="R58" s="1012"/>
      <c r="S58" s="1012"/>
      <c r="T58" s="1012"/>
      <c r="U58" s="1012"/>
      <c r="V58" s="1012"/>
      <c r="W58" s="1012"/>
      <c r="X58" s="1012"/>
      <c r="Y58" s="1012"/>
      <c r="Z58" s="1012"/>
      <c r="AA58" s="1012"/>
      <c r="AB58" s="1012"/>
      <c r="AC58" s="1012"/>
      <c r="AD58" s="1012"/>
      <c r="AE58" s="1021"/>
      <c r="AF58" s="1022"/>
      <c r="AG58" s="1023"/>
      <c r="AH58" s="1023"/>
      <c r="AI58" s="1023"/>
      <c r="AJ58" s="1024"/>
      <c r="AK58" s="1011"/>
      <c r="AL58" s="1012"/>
      <c r="AM58" s="1012"/>
      <c r="AN58" s="1012"/>
      <c r="AO58" s="1012"/>
      <c r="AP58" s="1012"/>
      <c r="AQ58" s="1012"/>
      <c r="AR58" s="1012"/>
      <c r="AS58" s="1012"/>
      <c r="AT58" s="1012"/>
      <c r="AU58" s="1012"/>
      <c r="AV58" s="1012"/>
      <c r="AW58" s="1012"/>
      <c r="AX58" s="1012"/>
      <c r="AY58" s="1012"/>
      <c r="AZ58" s="1013"/>
      <c r="BA58" s="1013"/>
      <c r="BB58" s="1013"/>
      <c r="BC58" s="1013"/>
      <c r="BD58" s="1013"/>
      <c r="BE58" s="959"/>
      <c r="BF58" s="959"/>
      <c r="BG58" s="959"/>
      <c r="BH58" s="959"/>
      <c r="BI58" s="960"/>
      <c r="BJ58" s="226"/>
      <c r="BK58" s="226"/>
      <c r="BL58" s="226"/>
      <c r="BM58" s="226"/>
      <c r="BN58" s="226"/>
      <c r="BO58" s="235"/>
      <c r="BP58" s="235"/>
      <c r="BQ58" s="232">
        <v>52</v>
      </c>
      <c r="BR58" s="233"/>
      <c r="BS58" s="979"/>
      <c r="BT58" s="980"/>
      <c r="BU58" s="980"/>
      <c r="BV58" s="980"/>
      <c r="BW58" s="980"/>
      <c r="BX58" s="980"/>
      <c r="BY58" s="980"/>
      <c r="BZ58" s="980"/>
      <c r="CA58" s="980"/>
      <c r="CB58" s="980"/>
      <c r="CC58" s="980"/>
      <c r="CD58" s="980"/>
      <c r="CE58" s="980"/>
      <c r="CF58" s="980"/>
      <c r="CG58" s="1001"/>
      <c r="CH58" s="976"/>
      <c r="CI58" s="977"/>
      <c r="CJ58" s="977"/>
      <c r="CK58" s="977"/>
      <c r="CL58" s="978"/>
      <c r="CM58" s="976"/>
      <c r="CN58" s="977"/>
      <c r="CO58" s="977"/>
      <c r="CP58" s="977"/>
      <c r="CQ58" s="978"/>
      <c r="CR58" s="976"/>
      <c r="CS58" s="977"/>
      <c r="CT58" s="977"/>
      <c r="CU58" s="977"/>
      <c r="CV58" s="978"/>
      <c r="CW58" s="976"/>
      <c r="CX58" s="977"/>
      <c r="CY58" s="977"/>
      <c r="CZ58" s="977"/>
      <c r="DA58" s="978"/>
      <c r="DB58" s="976"/>
      <c r="DC58" s="977"/>
      <c r="DD58" s="977"/>
      <c r="DE58" s="977"/>
      <c r="DF58" s="978"/>
      <c r="DG58" s="976"/>
      <c r="DH58" s="977"/>
      <c r="DI58" s="977"/>
      <c r="DJ58" s="977"/>
      <c r="DK58" s="978"/>
      <c r="DL58" s="976"/>
      <c r="DM58" s="977"/>
      <c r="DN58" s="977"/>
      <c r="DO58" s="977"/>
      <c r="DP58" s="978"/>
      <c r="DQ58" s="976"/>
      <c r="DR58" s="977"/>
      <c r="DS58" s="977"/>
      <c r="DT58" s="977"/>
      <c r="DU58" s="978"/>
      <c r="DV58" s="979"/>
      <c r="DW58" s="980"/>
      <c r="DX58" s="980"/>
      <c r="DY58" s="980"/>
      <c r="DZ58" s="981"/>
      <c r="EA58" s="224"/>
    </row>
    <row r="59" spans="1:131" ht="26.25" customHeight="1" x14ac:dyDescent="0.15">
      <c r="A59" s="232">
        <v>32</v>
      </c>
      <c r="B59" s="1017"/>
      <c r="C59" s="1018"/>
      <c r="D59" s="1018"/>
      <c r="E59" s="1018"/>
      <c r="F59" s="1018"/>
      <c r="G59" s="1018"/>
      <c r="H59" s="1018"/>
      <c r="I59" s="1018"/>
      <c r="J59" s="1018"/>
      <c r="K59" s="1018"/>
      <c r="L59" s="1018"/>
      <c r="M59" s="1018"/>
      <c r="N59" s="1018"/>
      <c r="O59" s="1018"/>
      <c r="P59" s="1019"/>
      <c r="Q59" s="1020"/>
      <c r="R59" s="1012"/>
      <c r="S59" s="1012"/>
      <c r="T59" s="1012"/>
      <c r="U59" s="1012"/>
      <c r="V59" s="1012"/>
      <c r="W59" s="1012"/>
      <c r="X59" s="1012"/>
      <c r="Y59" s="1012"/>
      <c r="Z59" s="1012"/>
      <c r="AA59" s="1012"/>
      <c r="AB59" s="1012"/>
      <c r="AC59" s="1012"/>
      <c r="AD59" s="1012"/>
      <c r="AE59" s="1021"/>
      <c r="AF59" s="1022"/>
      <c r="AG59" s="1023"/>
      <c r="AH59" s="1023"/>
      <c r="AI59" s="1023"/>
      <c r="AJ59" s="1024"/>
      <c r="AK59" s="1011"/>
      <c r="AL59" s="1012"/>
      <c r="AM59" s="1012"/>
      <c r="AN59" s="1012"/>
      <c r="AO59" s="1012"/>
      <c r="AP59" s="1012"/>
      <c r="AQ59" s="1012"/>
      <c r="AR59" s="1012"/>
      <c r="AS59" s="1012"/>
      <c r="AT59" s="1012"/>
      <c r="AU59" s="1012"/>
      <c r="AV59" s="1012"/>
      <c r="AW59" s="1012"/>
      <c r="AX59" s="1012"/>
      <c r="AY59" s="1012"/>
      <c r="AZ59" s="1013"/>
      <c r="BA59" s="1013"/>
      <c r="BB59" s="1013"/>
      <c r="BC59" s="1013"/>
      <c r="BD59" s="1013"/>
      <c r="BE59" s="959"/>
      <c r="BF59" s="959"/>
      <c r="BG59" s="959"/>
      <c r="BH59" s="959"/>
      <c r="BI59" s="960"/>
      <c r="BJ59" s="226"/>
      <c r="BK59" s="226"/>
      <c r="BL59" s="226"/>
      <c r="BM59" s="226"/>
      <c r="BN59" s="226"/>
      <c r="BO59" s="235"/>
      <c r="BP59" s="235"/>
      <c r="BQ59" s="232">
        <v>53</v>
      </c>
      <c r="BR59" s="233"/>
      <c r="BS59" s="979"/>
      <c r="BT59" s="980"/>
      <c r="BU59" s="980"/>
      <c r="BV59" s="980"/>
      <c r="BW59" s="980"/>
      <c r="BX59" s="980"/>
      <c r="BY59" s="980"/>
      <c r="BZ59" s="980"/>
      <c r="CA59" s="980"/>
      <c r="CB59" s="980"/>
      <c r="CC59" s="980"/>
      <c r="CD59" s="980"/>
      <c r="CE59" s="980"/>
      <c r="CF59" s="980"/>
      <c r="CG59" s="1001"/>
      <c r="CH59" s="976"/>
      <c r="CI59" s="977"/>
      <c r="CJ59" s="977"/>
      <c r="CK59" s="977"/>
      <c r="CL59" s="978"/>
      <c r="CM59" s="976"/>
      <c r="CN59" s="977"/>
      <c r="CO59" s="977"/>
      <c r="CP59" s="977"/>
      <c r="CQ59" s="978"/>
      <c r="CR59" s="976"/>
      <c r="CS59" s="977"/>
      <c r="CT59" s="977"/>
      <c r="CU59" s="977"/>
      <c r="CV59" s="978"/>
      <c r="CW59" s="976"/>
      <c r="CX59" s="977"/>
      <c r="CY59" s="977"/>
      <c r="CZ59" s="977"/>
      <c r="DA59" s="978"/>
      <c r="DB59" s="976"/>
      <c r="DC59" s="977"/>
      <c r="DD59" s="977"/>
      <c r="DE59" s="977"/>
      <c r="DF59" s="978"/>
      <c r="DG59" s="976"/>
      <c r="DH59" s="977"/>
      <c r="DI59" s="977"/>
      <c r="DJ59" s="977"/>
      <c r="DK59" s="978"/>
      <c r="DL59" s="976"/>
      <c r="DM59" s="977"/>
      <c r="DN59" s="977"/>
      <c r="DO59" s="977"/>
      <c r="DP59" s="978"/>
      <c r="DQ59" s="976"/>
      <c r="DR59" s="977"/>
      <c r="DS59" s="977"/>
      <c r="DT59" s="977"/>
      <c r="DU59" s="978"/>
      <c r="DV59" s="979"/>
      <c r="DW59" s="980"/>
      <c r="DX59" s="980"/>
      <c r="DY59" s="980"/>
      <c r="DZ59" s="981"/>
      <c r="EA59" s="224"/>
    </row>
    <row r="60" spans="1:131" ht="26.25" customHeight="1" x14ac:dyDescent="0.15">
      <c r="A60" s="232">
        <v>33</v>
      </c>
      <c r="B60" s="1017"/>
      <c r="C60" s="1018"/>
      <c r="D60" s="1018"/>
      <c r="E60" s="1018"/>
      <c r="F60" s="1018"/>
      <c r="G60" s="1018"/>
      <c r="H60" s="1018"/>
      <c r="I60" s="1018"/>
      <c r="J60" s="1018"/>
      <c r="K60" s="1018"/>
      <c r="L60" s="1018"/>
      <c r="M60" s="1018"/>
      <c r="N60" s="1018"/>
      <c r="O60" s="1018"/>
      <c r="P60" s="1019"/>
      <c r="Q60" s="1020"/>
      <c r="R60" s="1012"/>
      <c r="S60" s="1012"/>
      <c r="T60" s="1012"/>
      <c r="U60" s="1012"/>
      <c r="V60" s="1012"/>
      <c r="W60" s="1012"/>
      <c r="X60" s="1012"/>
      <c r="Y60" s="1012"/>
      <c r="Z60" s="1012"/>
      <c r="AA60" s="1012"/>
      <c r="AB60" s="1012"/>
      <c r="AC60" s="1012"/>
      <c r="AD60" s="1012"/>
      <c r="AE60" s="1021"/>
      <c r="AF60" s="1022"/>
      <c r="AG60" s="1023"/>
      <c r="AH60" s="1023"/>
      <c r="AI60" s="1023"/>
      <c r="AJ60" s="1024"/>
      <c r="AK60" s="1011"/>
      <c r="AL60" s="1012"/>
      <c r="AM60" s="1012"/>
      <c r="AN60" s="1012"/>
      <c r="AO60" s="1012"/>
      <c r="AP60" s="1012"/>
      <c r="AQ60" s="1012"/>
      <c r="AR60" s="1012"/>
      <c r="AS60" s="1012"/>
      <c r="AT60" s="1012"/>
      <c r="AU60" s="1012"/>
      <c r="AV60" s="1012"/>
      <c r="AW60" s="1012"/>
      <c r="AX60" s="1012"/>
      <c r="AY60" s="1012"/>
      <c r="AZ60" s="1013"/>
      <c r="BA60" s="1013"/>
      <c r="BB60" s="1013"/>
      <c r="BC60" s="1013"/>
      <c r="BD60" s="1013"/>
      <c r="BE60" s="959"/>
      <c r="BF60" s="959"/>
      <c r="BG60" s="959"/>
      <c r="BH60" s="959"/>
      <c r="BI60" s="960"/>
      <c r="BJ60" s="226"/>
      <c r="BK60" s="226"/>
      <c r="BL60" s="226"/>
      <c r="BM60" s="226"/>
      <c r="BN60" s="226"/>
      <c r="BO60" s="235"/>
      <c r="BP60" s="235"/>
      <c r="BQ60" s="232">
        <v>54</v>
      </c>
      <c r="BR60" s="233"/>
      <c r="BS60" s="979"/>
      <c r="BT60" s="980"/>
      <c r="BU60" s="980"/>
      <c r="BV60" s="980"/>
      <c r="BW60" s="980"/>
      <c r="BX60" s="980"/>
      <c r="BY60" s="980"/>
      <c r="BZ60" s="980"/>
      <c r="CA60" s="980"/>
      <c r="CB60" s="980"/>
      <c r="CC60" s="980"/>
      <c r="CD60" s="980"/>
      <c r="CE60" s="980"/>
      <c r="CF60" s="980"/>
      <c r="CG60" s="1001"/>
      <c r="CH60" s="976"/>
      <c r="CI60" s="977"/>
      <c r="CJ60" s="977"/>
      <c r="CK60" s="977"/>
      <c r="CL60" s="978"/>
      <c r="CM60" s="976"/>
      <c r="CN60" s="977"/>
      <c r="CO60" s="977"/>
      <c r="CP60" s="977"/>
      <c r="CQ60" s="978"/>
      <c r="CR60" s="976"/>
      <c r="CS60" s="977"/>
      <c r="CT60" s="977"/>
      <c r="CU60" s="977"/>
      <c r="CV60" s="978"/>
      <c r="CW60" s="976"/>
      <c r="CX60" s="977"/>
      <c r="CY60" s="977"/>
      <c r="CZ60" s="977"/>
      <c r="DA60" s="978"/>
      <c r="DB60" s="976"/>
      <c r="DC60" s="977"/>
      <c r="DD60" s="977"/>
      <c r="DE60" s="977"/>
      <c r="DF60" s="978"/>
      <c r="DG60" s="976"/>
      <c r="DH60" s="977"/>
      <c r="DI60" s="977"/>
      <c r="DJ60" s="977"/>
      <c r="DK60" s="978"/>
      <c r="DL60" s="976"/>
      <c r="DM60" s="977"/>
      <c r="DN60" s="977"/>
      <c r="DO60" s="977"/>
      <c r="DP60" s="978"/>
      <c r="DQ60" s="976"/>
      <c r="DR60" s="977"/>
      <c r="DS60" s="977"/>
      <c r="DT60" s="977"/>
      <c r="DU60" s="978"/>
      <c r="DV60" s="979"/>
      <c r="DW60" s="980"/>
      <c r="DX60" s="980"/>
      <c r="DY60" s="980"/>
      <c r="DZ60" s="981"/>
      <c r="EA60" s="224"/>
    </row>
    <row r="61" spans="1:131" ht="26.25" customHeight="1" thickBot="1" x14ac:dyDescent="0.2">
      <c r="A61" s="232">
        <v>34</v>
      </c>
      <c r="B61" s="1017"/>
      <c r="C61" s="1018"/>
      <c r="D61" s="1018"/>
      <c r="E61" s="1018"/>
      <c r="F61" s="1018"/>
      <c r="G61" s="1018"/>
      <c r="H61" s="1018"/>
      <c r="I61" s="1018"/>
      <c r="J61" s="1018"/>
      <c r="K61" s="1018"/>
      <c r="L61" s="1018"/>
      <c r="M61" s="1018"/>
      <c r="N61" s="1018"/>
      <c r="O61" s="1018"/>
      <c r="P61" s="1019"/>
      <c r="Q61" s="1020"/>
      <c r="R61" s="1012"/>
      <c r="S61" s="1012"/>
      <c r="T61" s="1012"/>
      <c r="U61" s="1012"/>
      <c r="V61" s="1012"/>
      <c r="W61" s="1012"/>
      <c r="X61" s="1012"/>
      <c r="Y61" s="1012"/>
      <c r="Z61" s="1012"/>
      <c r="AA61" s="1012"/>
      <c r="AB61" s="1012"/>
      <c r="AC61" s="1012"/>
      <c r="AD61" s="1012"/>
      <c r="AE61" s="1021"/>
      <c r="AF61" s="1022"/>
      <c r="AG61" s="1023"/>
      <c r="AH61" s="1023"/>
      <c r="AI61" s="1023"/>
      <c r="AJ61" s="1024"/>
      <c r="AK61" s="1011"/>
      <c r="AL61" s="1012"/>
      <c r="AM61" s="1012"/>
      <c r="AN61" s="1012"/>
      <c r="AO61" s="1012"/>
      <c r="AP61" s="1012"/>
      <c r="AQ61" s="1012"/>
      <c r="AR61" s="1012"/>
      <c r="AS61" s="1012"/>
      <c r="AT61" s="1012"/>
      <c r="AU61" s="1012"/>
      <c r="AV61" s="1012"/>
      <c r="AW61" s="1012"/>
      <c r="AX61" s="1012"/>
      <c r="AY61" s="1012"/>
      <c r="AZ61" s="1013"/>
      <c r="BA61" s="1013"/>
      <c r="BB61" s="1013"/>
      <c r="BC61" s="1013"/>
      <c r="BD61" s="1013"/>
      <c r="BE61" s="959"/>
      <c r="BF61" s="959"/>
      <c r="BG61" s="959"/>
      <c r="BH61" s="959"/>
      <c r="BI61" s="960"/>
      <c r="BJ61" s="226"/>
      <c r="BK61" s="226"/>
      <c r="BL61" s="226"/>
      <c r="BM61" s="226"/>
      <c r="BN61" s="226"/>
      <c r="BO61" s="235"/>
      <c r="BP61" s="235"/>
      <c r="BQ61" s="232">
        <v>55</v>
      </c>
      <c r="BR61" s="233"/>
      <c r="BS61" s="979"/>
      <c r="BT61" s="980"/>
      <c r="BU61" s="980"/>
      <c r="BV61" s="980"/>
      <c r="BW61" s="980"/>
      <c r="BX61" s="980"/>
      <c r="BY61" s="980"/>
      <c r="BZ61" s="980"/>
      <c r="CA61" s="980"/>
      <c r="CB61" s="980"/>
      <c r="CC61" s="980"/>
      <c r="CD61" s="980"/>
      <c r="CE61" s="980"/>
      <c r="CF61" s="980"/>
      <c r="CG61" s="1001"/>
      <c r="CH61" s="976"/>
      <c r="CI61" s="977"/>
      <c r="CJ61" s="977"/>
      <c r="CK61" s="977"/>
      <c r="CL61" s="978"/>
      <c r="CM61" s="976"/>
      <c r="CN61" s="977"/>
      <c r="CO61" s="977"/>
      <c r="CP61" s="977"/>
      <c r="CQ61" s="978"/>
      <c r="CR61" s="976"/>
      <c r="CS61" s="977"/>
      <c r="CT61" s="977"/>
      <c r="CU61" s="977"/>
      <c r="CV61" s="978"/>
      <c r="CW61" s="976"/>
      <c r="CX61" s="977"/>
      <c r="CY61" s="977"/>
      <c r="CZ61" s="977"/>
      <c r="DA61" s="978"/>
      <c r="DB61" s="976"/>
      <c r="DC61" s="977"/>
      <c r="DD61" s="977"/>
      <c r="DE61" s="977"/>
      <c r="DF61" s="978"/>
      <c r="DG61" s="976"/>
      <c r="DH61" s="977"/>
      <c r="DI61" s="977"/>
      <c r="DJ61" s="977"/>
      <c r="DK61" s="978"/>
      <c r="DL61" s="976"/>
      <c r="DM61" s="977"/>
      <c r="DN61" s="977"/>
      <c r="DO61" s="977"/>
      <c r="DP61" s="978"/>
      <c r="DQ61" s="976"/>
      <c r="DR61" s="977"/>
      <c r="DS61" s="977"/>
      <c r="DT61" s="977"/>
      <c r="DU61" s="978"/>
      <c r="DV61" s="979"/>
      <c r="DW61" s="980"/>
      <c r="DX61" s="980"/>
      <c r="DY61" s="980"/>
      <c r="DZ61" s="981"/>
      <c r="EA61" s="224"/>
    </row>
    <row r="62" spans="1:131" ht="26.25" customHeight="1" x14ac:dyDescent="0.15">
      <c r="A62" s="232">
        <v>35</v>
      </c>
      <c r="B62" s="1017"/>
      <c r="C62" s="1018"/>
      <c r="D62" s="1018"/>
      <c r="E62" s="1018"/>
      <c r="F62" s="1018"/>
      <c r="G62" s="1018"/>
      <c r="H62" s="1018"/>
      <c r="I62" s="1018"/>
      <c r="J62" s="1018"/>
      <c r="K62" s="1018"/>
      <c r="L62" s="1018"/>
      <c r="M62" s="1018"/>
      <c r="N62" s="1018"/>
      <c r="O62" s="1018"/>
      <c r="P62" s="1019"/>
      <c r="Q62" s="1020"/>
      <c r="R62" s="1012"/>
      <c r="S62" s="1012"/>
      <c r="T62" s="1012"/>
      <c r="U62" s="1012"/>
      <c r="V62" s="1012"/>
      <c r="W62" s="1012"/>
      <c r="X62" s="1012"/>
      <c r="Y62" s="1012"/>
      <c r="Z62" s="1012"/>
      <c r="AA62" s="1012"/>
      <c r="AB62" s="1012"/>
      <c r="AC62" s="1012"/>
      <c r="AD62" s="1012"/>
      <c r="AE62" s="1021"/>
      <c r="AF62" s="1022"/>
      <c r="AG62" s="1023"/>
      <c r="AH62" s="1023"/>
      <c r="AI62" s="1023"/>
      <c r="AJ62" s="1024"/>
      <c r="AK62" s="1011"/>
      <c r="AL62" s="1012"/>
      <c r="AM62" s="1012"/>
      <c r="AN62" s="1012"/>
      <c r="AO62" s="1012"/>
      <c r="AP62" s="1012"/>
      <c r="AQ62" s="1012"/>
      <c r="AR62" s="1012"/>
      <c r="AS62" s="1012"/>
      <c r="AT62" s="1012"/>
      <c r="AU62" s="1012"/>
      <c r="AV62" s="1012"/>
      <c r="AW62" s="1012"/>
      <c r="AX62" s="1012"/>
      <c r="AY62" s="1012"/>
      <c r="AZ62" s="1013"/>
      <c r="BA62" s="1013"/>
      <c r="BB62" s="1013"/>
      <c r="BC62" s="1013"/>
      <c r="BD62" s="1013"/>
      <c r="BE62" s="959"/>
      <c r="BF62" s="959"/>
      <c r="BG62" s="959"/>
      <c r="BH62" s="959"/>
      <c r="BI62" s="960"/>
      <c r="BJ62" s="1014" t="s">
        <v>395</v>
      </c>
      <c r="BK62" s="1015"/>
      <c r="BL62" s="1015"/>
      <c r="BM62" s="1015"/>
      <c r="BN62" s="1016"/>
      <c r="BO62" s="235"/>
      <c r="BP62" s="235"/>
      <c r="BQ62" s="232">
        <v>56</v>
      </c>
      <c r="BR62" s="233"/>
      <c r="BS62" s="979"/>
      <c r="BT62" s="980"/>
      <c r="BU62" s="980"/>
      <c r="BV62" s="980"/>
      <c r="BW62" s="980"/>
      <c r="BX62" s="980"/>
      <c r="BY62" s="980"/>
      <c r="BZ62" s="980"/>
      <c r="CA62" s="980"/>
      <c r="CB62" s="980"/>
      <c r="CC62" s="980"/>
      <c r="CD62" s="980"/>
      <c r="CE62" s="980"/>
      <c r="CF62" s="980"/>
      <c r="CG62" s="1001"/>
      <c r="CH62" s="976"/>
      <c r="CI62" s="977"/>
      <c r="CJ62" s="977"/>
      <c r="CK62" s="977"/>
      <c r="CL62" s="978"/>
      <c r="CM62" s="976"/>
      <c r="CN62" s="977"/>
      <c r="CO62" s="977"/>
      <c r="CP62" s="977"/>
      <c r="CQ62" s="978"/>
      <c r="CR62" s="976"/>
      <c r="CS62" s="977"/>
      <c r="CT62" s="977"/>
      <c r="CU62" s="977"/>
      <c r="CV62" s="978"/>
      <c r="CW62" s="976"/>
      <c r="CX62" s="977"/>
      <c r="CY62" s="977"/>
      <c r="CZ62" s="977"/>
      <c r="DA62" s="978"/>
      <c r="DB62" s="976"/>
      <c r="DC62" s="977"/>
      <c r="DD62" s="977"/>
      <c r="DE62" s="977"/>
      <c r="DF62" s="978"/>
      <c r="DG62" s="976"/>
      <c r="DH62" s="977"/>
      <c r="DI62" s="977"/>
      <c r="DJ62" s="977"/>
      <c r="DK62" s="978"/>
      <c r="DL62" s="976"/>
      <c r="DM62" s="977"/>
      <c r="DN62" s="977"/>
      <c r="DO62" s="977"/>
      <c r="DP62" s="978"/>
      <c r="DQ62" s="976"/>
      <c r="DR62" s="977"/>
      <c r="DS62" s="977"/>
      <c r="DT62" s="977"/>
      <c r="DU62" s="978"/>
      <c r="DV62" s="979"/>
      <c r="DW62" s="980"/>
      <c r="DX62" s="980"/>
      <c r="DY62" s="980"/>
      <c r="DZ62" s="981"/>
      <c r="EA62" s="224"/>
    </row>
    <row r="63" spans="1:131" ht="26.25" customHeight="1" thickBot="1" x14ac:dyDescent="0.2">
      <c r="A63" s="234" t="s">
        <v>377</v>
      </c>
      <c r="B63" s="924" t="s">
        <v>396</v>
      </c>
      <c r="C63" s="925"/>
      <c r="D63" s="925"/>
      <c r="E63" s="925"/>
      <c r="F63" s="925"/>
      <c r="G63" s="925"/>
      <c r="H63" s="925"/>
      <c r="I63" s="925"/>
      <c r="J63" s="925"/>
      <c r="K63" s="925"/>
      <c r="L63" s="925"/>
      <c r="M63" s="925"/>
      <c r="N63" s="925"/>
      <c r="O63" s="925"/>
      <c r="P63" s="935"/>
      <c r="Q63" s="949"/>
      <c r="R63" s="950"/>
      <c r="S63" s="950"/>
      <c r="T63" s="950"/>
      <c r="U63" s="950"/>
      <c r="V63" s="950"/>
      <c r="W63" s="950"/>
      <c r="X63" s="950"/>
      <c r="Y63" s="950"/>
      <c r="Z63" s="950"/>
      <c r="AA63" s="950"/>
      <c r="AB63" s="950"/>
      <c r="AC63" s="950"/>
      <c r="AD63" s="950"/>
      <c r="AE63" s="1007"/>
      <c r="AF63" s="1008">
        <v>444</v>
      </c>
      <c r="AG63" s="946"/>
      <c r="AH63" s="946"/>
      <c r="AI63" s="946"/>
      <c r="AJ63" s="1009"/>
      <c r="AK63" s="1010"/>
      <c r="AL63" s="950"/>
      <c r="AM63" s="950"/>
      <c r="AN63" s="950"/>
      <c r="AO63" s="950"/>
      <c r="AP63" s="946">
        <v>4268</v>
      </c>
      <c r="AQ63" s="946"/>
      <c r="AR63" s="946"/>
      <c r="AS63" s="946"/>
      <c r="AT63" s="946"/>
      <c r="AU63" s="946">
        <v>2566</v>
      </c>
      <c r="AV63" s="946"/>
      <c r="AW63" s="946"/>
      <c r="AX63" s="946"/>
      <c r="AY63" s="946"/>
      <c r="AZ63" s="1004"/>
      <c r="BA63" s="1004"/>
      <c r="BB63" s="1004"/>
      <c r="BC63" s="1004"/>
      <c r="BD63" s="1004"/>
      <c r="BE63" s="947"/>
      <c r="BF63" s="947"/>
      <c r="BG63" s="947"/>
      <c r="BH63" s="947"/>
      <c r="BI63" s="948"/>
      <c r="BJ63" s="1005" t="s">
        <v>122</v>
      </c>
      <c r="BK63" s="940"/>
      <c r="BL63" s="940"/>
      <c r="BM63" s="940"/>
      <c r="BN63" s="1006"/>
      <c r="BO63" s="235"/>
      <c r="BP63" s="235"/>
      <c r="BQ63" s="232">
        <v>57</v>
      </c>
      <c r="BR63" s="233"/>
      <c r="BS63" s="979"/>
      <c r="BT63" s="980"/>
      <c r="BU63" s="980"/>
      <c r="BV63" s="980"/>
      <c r="BW63" s="980"/>
      <c r="BX63" s="980"/>
      <c r="BY63" s="980"/>
      <c r="BZ63" s="980"/>
      <c r="CA63" s="980"/>
      <c r="CB63" s="980"/>
      <c r="CC63" s="980"/>
      <c r="CD63" s="980"/>
      <c r="CE63" s="980"/>
      <c r="CF63" s="980"/>
      <c r="CG63" s="1001"/>
      <c r="CH63" s="976"/>
      <c r="CI63" s="977"/>
      <c r="CJ63" s="977"/>
      <c r="CK63" s="977"/>
      <c r="CL63" s="978"/>
      <c r="CM63" s="976"/>
      <c r="CN63" s="977"/>
      <c r="CO63" s="977"/>
      <c r="CP63" s="977"/>
      <c r="CQ63" s="978"/>
      <c r="CR63" s="976"/>
      <c r="CS63" s="977"/>
      <c r="CT63" s="977"/>
      <c r="CU63" s="977"/>
      <c r="CV63" s="978"/>
      <c r="CW63" s="976"/>
      <c r="CX63" s="977"/>
      <c r="CY63" s="977"/>
      <c r="CZ63" s="977"/>
      <c r="DA63" s="978"/>
      <c r="DB63" s="976"/>
      <c r="DC63" s="977"/>
      <c r="DD63" s="977"/>
      <c r="DE63" s="977"/>
      <c r="DF63" s="978"/>
      <c r="DG63" s="976"/>
      <c r="DH63" s="977"/>
      <c r="DI63" s="977"/>
      <c r="DJ63" s="977"/>
      <c r="DK63" s="978"/>
      <c r="DL63" s="976"/>
      <c r="DM63" s="977"/>
      <c r="DN63" s="977"/>
      <c r="DO63" s="977"/>
      <c r="DP63" s="978"/>
      <c r="DQ63" s="976"/>
      <c r="DR63" s="977"/>
      <c r="DS63" s="977"/>
      <c r="DT63" s="977"/>
      <c r="DU63" s="978"/>
      <c r="DV63" s="979"/>
      <c r="DW63" s="980"/>
      <c r="DX63" s="980"/>
      <c r="DY63" s="980"/>
      <c r="DZ63" s="981"/>
      <c r="EA63" s="224"/>
    </row>
    <row r="64" spans="1:131" ht="26.25" customHeight="1" x14ac:dyDescent="0.15">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979"/>
      <c r="BT64" s="980"/>
      <c r="BU64" s="980"/>
      <c r="BV64" s="980"/>
      <c r="BW64" s="980"/>
      <c r="BX64" s="980"/>
      <c r="BY64" s="980"/>
      <c r="BZ64" s="980"/>
      <c r="CA64" s="980"/>
      <c r="CB64" s="980"/>
      <c r="CC64" s="980"/>
      <c r="CD64" s="980"/>
      <c r="CE64" s="980"/>
      <c r="CF64" s="980"/>
      <c r="CG64" s="1001"/>
      <c r="CH64" s="976"/>
      <c r="CI64" s="977"/>
      <c r="CJ64" s="977"/>
      <c r="CK64" s="977"/>
      <c r="CL64" s="978"/>
      <c r="CM64" s="976"/>
      <c r="CN64" s="977"/>
      <c r="CO64" s="977"/>
      <c r="CP64" s="977"/>
      <c r="CQ64" s="978"/>
      <c r="CR64" s="976"/>
      <c r="CS64" s="977"/>
      <c r="CT64" s="977"/>
      <c r="CU64" s="977"/>
      <c r="CV64" s="978"/>
      <c r="CW64" s="976"/>
      <c r="CX64" s="977"/>
      <c r="CY64" s="977"/>
      <c r="CZ64" s="977"/>
      <c r="DA64" s="978"/>
      <c r="DB64" s="976"/>
      <c r="DC64" s="977"/>
      <c r="DD64" s="977"/>
      <c r="DE64" s="977"/>
      <c r="DF64" s="978"/>
      <c r="DG64" s="976"/>
      <c r="DH64" s="977"/>
      <c r="DI64" s="977"/>
      <c r="DJ64" s="977"/>
      <c r="DK64" s="978"/>
      <c r="DL64" s="976"/>
      <c r="DM64" s="977"/>
      <c r="DN64" s="977"/>
      <c r="DO64" s="977"/>
      <c r="DP64" s="978"/>
      <c r="DQ64" s="976"/>
      <c r="DR64" s="977"/>
      <c r="DS64" s="977"/>
      <c r="DT64" s="977"/>
      <c r="DU64" s="978"/>
      <c r="DV64" s="979"/>
      <c r="DW64" s="980"/>
      <c r="DX64" s="980"/>
      <c r="DY64" s="980"/>
      <c r="DZ64" s="981"/>
      <c r="EA64" s="224"/>
    </row>
    <row r="65" spans="1:131" ht="26.25" customHeight="1" thickBot="1" x14ac:dyDescent="0.2">
      <c r="A65" s="226" t="s">
        <v>397</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979"/>
      <c r="BT65" s="980"/>
      <c r="BU65" s="980"/>
      <c r="BV65" s="980"/>
      <c r="BW65" s="980"/>
      <c r="BX65" s="980"/>
      <c r="BY65" s="980"/>
      <c r="BZ65" s="980"/>
      <c r="CA65" s="980"/>
      <c r="CB65" s="980"/>
      <c r="CC65" s="980"/>
      <c r="CD65" s="980"/>
      <c r="CE65" s="980"/>
      <c r="CF65" s="980"/>
      <c r="CG65" s="1001"/>
      <c r="CH65" s="976"/>
      <c r="CI65" s="977"/>
      <c r="CJ65" s="977"/>
      <c r="CK65" s="977"/>
      <c r="CL65" s="978"/>
      <c r="CM65" s="976"/>
      <c r="CN65" s="977"/>
      <c r="CO65" s="977"/>
      <c r="CP65" s="977"/>
      <c r="CQ65" s="978"/>
      <c r="CR65" s="976"/>
      <c r="CS65" s="977"/>
      <c r="CT65" s="977"/>
      <c r="CU65" s="977"/>
      <c r="CV65" s="978"/>
      <c r="CW65" s="976"/>
      <c r="CX65" s="977"/>
      <c r="CY65" s="977"/>
      <c r="CZ65" s="977"/>
      <c r="DA65" s="978"/>
      <c r="DB65" s="976"/>
      <c r="DC65" s="977"/>
      <c r="DD65" s="977"/>
      <c r="DE65" s="977"/>
      <c r="DF65" s="978"/>
      <c r="DG65" s="976"/>
      <c r="DH65" s="977"/>
      <c r="DI65" s="977"/>
      <c r="DJ65" s="977"/>
      <c r="DK65" s="978"/>
      <c r="DL65" s="976"/>
      <c r="DM65" s="977"/>
      <c r="DN65" s="977"/>
      <c r="DO65" s="977"/>
      <c r="DP65" s="978"/>
      <c r="DQ65" s="976"/>
      <c r="DR65" s="977"/>
      <c r="DS65" s="977"/>
      <c r="DT65" s="977"/>
      <c r="DU65" s="978"/>
      <c r="DV65" s="979"/>
      <c r="DW65" s="980"/>
      <c r="DX65" s="980"/>
      <c r="DY65" s="980"/>
      <c r="DZ65" s="981"/>
      <c r="EA65" s="224"/>
    </row>
    <row r="66" spans="1:131" ht="26.25" customHeight="1" x14ac:dyDescent="0.15">
      <c r="A66" s="982" t="s">
        <v>398</v>
      </c>
      <c r="B66" s="983"/>
      <c r="C66" s="983"/>
      <c r="D66" s="983"/>
      <c r="E66" s="983"/>
      <c r="F66" s="983"/>
      <c r="G66" s="983"/>
      <c r="H66" s="983"/>
      <c r="I66" s="983"/>
      <c r="J66" s="983"/>
      <c r="K66" s="983"/>
      <c r="L66" s="983"/>
      <c r="M66" s="983"/>
      <c r="N66" s="983"/>
      <c r="O66" s="983"/>
      <c r="P66" s="984"/>
      <c r="Q66" s="988" t="s">
        <v>381</v>
      </c>
      <c r="R66" s="989"/>
      <c r="S66" s="989"/>
      <c r="T66" s="989"/>
      <c r="U66" s="990"/>
      <c r="V66" s="988" t="s">
        <v>382</v>
      </c>
      <c r="W66" s="989"/>
      <c r="X66" s="989"/>
      <c r="Y66" s="989"/>
      <c r="Z66" s="990"/>
      <c r="AA66" s="988" t="s">
        <v>383</v>
      </c>
      <c r="AB66" s="989"/>
      <c r="AC66" s="989"/>
      <c r="AD66" s="989"/>
      <c r="AE66" s="990"/>
      <c r="AF66" s="994" t="s">
        <v>384</v>
      </c>
      <c r="AG66" s="995"/>
      <c r="AH66" s="995"/>
      <c r="AI66" s="995"/>
      <c r="AJ66" s="996"/>
      <c r="AK66" s="988" t="s">
        <v>385</v>
      </c>
      <c r="AL66" s="983"/>
      <c r="AM66" s="983"/>
      <c r="AN66" s="983"/>
      <c r="AO66" s="984"/>
      <c r="AP66" s="988" t="s">
        <v>386</v>
      </c>
      <c r="AQ66" s="989"/>
      <c r="AR66" s="989"/>
      <c r="AS66" s="989"/>
      <c r="AT66" s="990"/>
      <c r="AU66" s="988" t="s">
        <v>399</v>
      </c>
      <c r="AV66" s="989"/>
      <c r="AW66" s="989"/>
      <c r="AX66" s="989"/>
      <c r="AY66" s="990"/>
      <c r="AZ66" s="988" t="s">
        <v>364</v>
      </c>
      <c r="BA66" s="989"/>
      <c r="BB66" s="989"/>
      <c r="BC66" s="989"/>
      <c r="BD66" s="1002"/>
      <c r="BE66" s="235"/>
      <c r="BF66" s="235"/>
      <c r="BG66" s="235"/>
      <c r="BH66" s="235"/>
      <c r="BI66" s="235"/>
      <c r="BJ66" s="235"/>
      <c r="BK66" s="235"/>
      <c r="BL66" s="235"/>
      <c r="BM66" s="235"/>
      <c r="BN66" s="235"/>
      <c r="BO66" s="235"/>
      <c r="BP66" s="235"/>
      <c r="BQ66" s="232">
        <v>60</v>
      </c>
      <c r="BR66" s="237"/>
      <c r="BS66" s="932"/>
      <c r="BT66" s="933"/>
      <c r="BU66" s="933"/>
      <c r="BV66" s="933"/>
      <c r="BW66" s="933"/>
      <c r="BX66" s="933"/>
      <c r="BY66" s="933"/>
      <c r="BZ66" s="933"/>
      <c r="CA66" s="933"/>
      <c r="CB66" s="933"/>
      <c r="CC66" s="933"/>
      <c r="CD66" s="933"/>
      <c r="CE66" s="933"/>
      <c r="CF66" s="933"/>
      <c r="CG66" s="942"/>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32"/>
      <c r="DW66" s="933"/>
      <c r="DX66" s="933"/>
      <c r="DY66" s="933"/>
      <c r="DZ66" s="934"/>
      <c r="EA66" s="224"/>
    </row>
    <row r="67" spans="1:131" ht="26.25" customHeight="1" thickBot="1" x14ac:dyDescent="0.2">
      <c r="A67" s="985"/>
      <c r="B67" s="986"/>
      <c r="C67" s="986"/>
      <c r="D67" s="986"/>
      <c r="E67" s="986"/>
      <c r="F67" s="986"/>
      <c r="G67" s="986"/>
      <c r="H67" s="986"/>
      <c r="I67" s="986"/>
      <c r="J67" s="986"/>
      <c r="K67" s="986"/>
      <c r="L67" s="986"/>
      <c r="M67" s="986"/>
      <c r="N67" s="986"/>
      <c r="O67" s="986"/>
      <c r="P67" s="987"/>
      <c r="Q67" s="991"/>
      <c r="R67" s="992"/>
      <c r="S67" s="992"/>
      <c r="T67" s="992"/>
      <c r="U67" s="993"/>
      <c r="V67" s="991"/>
      <c r="W67" s="992"/>
      <c r="X67" s="992"/>
      <c r="Y67" s="992"/>
      <c r="Z67" s="993"/>
      <c r="AA67" s="991"/>
      <c r="AB67" s="992"/>
      <c r="AC67" s="992"/>
      <c r="AD67" s="992"/>
      <c r="AE67" s="993"/>
      <c r="AF67" s="997"/>
      <c r="AG67" s="998"/>
      <c r="AH67" s="998"/>
      <c r="AI67" s="998"/>
      <c r="AJ67" s="999"/>
      <c r="AK67" s="1000"/>
      <c r="AL67" s="986"/>
      <c r="AM67" s="986"/>
      <c r="AN67" s="986"/>
      <c r="AO67" s="987"/>
      <c r="AP67" s="991"/>
      <c r="AQ67" s="992"/>
      <c r="AR67" s="992"/>
      <c r="AS67" s="992"/>
      <c r="AT67" s="993"/>
      <c r="AU67" s="991"/>
      <c r="AV67" s="992"/>
      <c r="AW67" s="992"/>
      <c r="AX67" s="992"/>
      <c r="AY67" s="993"/>
      <c r="AZ67" s="991"/>
      <c r="BA67" s="992"/>
      <c r="BB67" s="992"/>
      <c r="BC67" s="992"/>
      <c r="BD67" s="1003"/>
      <c r="BE67" s="235"/>
      <c r="BF67" s="235"/>
      <c r="BG67" s="235"/>
      <c r="BH67" s="235"/>
      <c r="BI67" s="235"/>
      <c r="BJ67" s="235"/>
      <c r="BK67" s="235"/>
      <c r="BL67" s="235"/>
      <c r="BM67" s="235"/>
      <c r="BN67" s="235"/>
      <c r="BO67" s="235"/>
      <c r="BP67" s="235"/>
      <c r="BQ67" s="232">
        <v>61</v>
      </c>
      <c r="BR67" s="237"/>
      <c r="BS67" s="932"/>
      <c r="BT67" s="933"/>
      <c r="BU67" s="933"/>
      <c r="BV67" s="933"/>
      <c r="BW67" s="933"/>
      <c r="BX67" s="933"/>
      <c r="BY67" s="933"/>
      <c r="BZ67" s="933"/>
      <c r="CA67" s="933"/>
      <c r="CB67" s="933"/>
      <c r="CC67" s="933"/>
      <c r="CD67" s="933"/>
      <c r="CE67" s="933"/>
      <c r="CF67" s="933"/>
      <c r="CG67" s="942"/>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32"/>
      <c r="DW67" s="933"/>
      <c r="DX67" s="933"/>
      <c r="DY67" s="933"/>
      <c r="DZ67" s="934"/>
      <c r="EA67" s="224"/>
    </row>
    <row r="68" spans="1:131" ht="26.25" customHeight="1" thickTop="1" x14ac:dyDescent="0.15">
      <c r="A68" s="230">
        <v>1</v>
      </c>
      <c r="B68" s="972" t="s">
        <v>548</v>
      </c>
      <c r="C68" s="973"/>
      <c r="D68" s="973"/>
      <c r="E68" s="973"/>
      <c r="F68" s="973"/>
      <c r="G68" s="973"/>
      <c r="H68" s="973"/>
      <c r="I68" s="973"/>
      <c r="J68" s="973"/>
      <c r="K68" s="973"/>
      <c r="L68" s="973"/>
      <c r="M68" s="973"/>
      <c r="N68" s="973"/>
      <c r="O68" s="973"/>
      <c r="P68" s="974"/>
      <c r="Q68" s="975">
        <v>2568</v>
      </c>
      <c r="R68" s="969"/>
      <c r="S68" s="969"/>
      <c r="T68" s="969"/>
      <c r="U68" s="969"/>
      <c r="V68" s="969">
        <v>2538</v>
      </c>
      <c r="W68" s="969"/>
      <c r="X68" s="969"/>
      <c r="Y68" s="969"/>
      <c r="Z68" s="969"/>
      <c r="AA68" s="969">
        <v>31</v>
      </c>
      <c r="AB68" s="969"/>
      <c r="AC68" s="969"/>
      <c r="AD68" s="969"/>
      <c r="AE68" s="969"/>
      <c r="AF68" s="969">
        <v>14</v>
      </c>
      <c r="AG68" s="969"/>
      <c r="AH68" s="969"/>
      <c r="AI68" s="969"/>
      <c r="AJ68" s="969"/>
      <c r="AK68" s="969">
        <v>10</v>
      </c>
      <c r="AL68" s="969"/>
      <c r="AM68" s="969"/>
      <c r="AN68" s="969"/>
      <c r="AO68" s="969"/>
      <c r="AP68" s="969" t="s">
        <v>545</v>
      </c>
      <c r="AQ68" s="969"/>
      <c r="AR68" s="969"/>
      <c r="AS68" s="969"/>
      <c r="AT68" s="969"/>
      <c r="AU68" s="969" t="s">
        <v>552</v>
      </c>
      <c r="AV68" s="969"/>
      <c r="AW68" s="969"/>
      <c r="AX68" s="969"/>
      <c r="AY68" s="969"/>
      <c r="AZ68" s="970" t="s">
        <v>551</v>
      </c>
      <c r="BA68" s="970"/>
      <c r="BB68" s="970"/>
      <c r="BC68" s="970"/>
      <c r="BD68" s="971"/>
      <c r="BE68" s="235"/>
      <c r="BF68" s="235"/>
      <c r="BG68" s="235"/>
      <c r="BH68" s="235"/>
      <c r="BI68" s="235"/>
      <c r="BJ68" s="235"/>
      <c r="BK68" s="235"/>
      <c r="BL68" s="235"/>
      <c r="BM68" s="235"/>
      <c r="BN68" s="235"/>
      <c r="BO68" s="235"/>
      <c r="BP68" s="235"/>
      <c r="BQ68" s="232">
        <v>62</v>
      </c>
      <c r="BR68" s="237"/>
      <c r="BS68" s="932"/>
      <c r="BT68" s="933"/>
      <c r="BU68" s="933"/>
      <c r="BV68" s="933"/>
      <c r="BW68" s="933"/>
      <c r="BX68" s="933"/>
      <c r="BY68" s="933"/>
      <c r="BZ68" s="933"/>
      <c r="CA68" s="933"/>
      <c r="CB68" s="933"/>
      <c r="CC68" s="933"/>
      <c r="CD68" s="933"/>
      <c r="CE68" s="933"/>
      <c r="CF68" s="933"/>
      <c r="CG68" s="942"/>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32"/>
      <c r="DW68" s="933"/>
      <c r="DX68" s="933"/>
      <c r="DY68" s="933"/>
      <c r="DZ68" s="934"/>
      <c r="EA68" s="224"/>
    </row>
    <row r="69" spans="1:131" ht="26.25" customHeight="1" x14ac:dyDescent="0.15">
      <c r="A69" s="232">
        <v>2</v>
      </c>
      <c r="B69" s="961" t="s">
        <v>549</v>
      </c>
      <c r="C69" s="962"/>
      <c r="D69" s="962"/>
      <c r="E69" s="962"/>
      <c r="F69" s="962"/>
      <c r="G69" s="962"/>
      <c r="H69" s="962"/>
      <c r="I69" s="962"/>
      <c r="J69" s="962"/>
      <c r="K69" s="962"/>
      <c r="L69" s="962"/>
      <c r="M69" s="962"/>
      <c r="N69" s="962"/>
      <c r="O69" s="962"/>
      <c r="P69" s="963"/>
      <c r="Q69" s="964">
        <v>27</v>
      </c>
      <c r="R69" s="958"/>
      <c r="S69" s="958"/>
      <c r="T69" s="958"/>
      <c r="U69" s="958"/>
      <c r="V69" s="958">
        <v>26</v>
      </c>
      <c r="W69" s="958"/>
      <c r="X69" s="958"/>
      <c r="Y69" s="958"/>
      <c r="Z69" s="958"/>
      <c r="AA69" s="958">
        <v>2</v>
      </c>
      <c r="AB69" s="958"/>
      <c r="AC69" s="958"/>
      <c r="AD69" s="958"/>
      <c r="AE69" s="958"/>
      <c r="AF69" s="958">
        <v>2</v>
      </c>
      <c r="AG69" s="958"/>
      <c r="AH69" s="958"/>
      <c r="AI69" s="958"/>
      <c r="AJ69" s="958"/>
      <c r="AK69" s="958" t="s">
        <v>552</v>
      </c>
      <c r="AL69" s="958"/>
      <c r="AM69" s="958"/>
      <c r="AN69" s="958"/>
      <c r="AO69" s="958"/>
      <c r="AP69" s="958" t="s">
        <v>545</v>
      </c>
      <c r="AQ69" s="958"/>
      <c r="AR69" s="958"/>
      <c r="AS69" s="958"/>
      <c r="AT69" s="958"/>
      <c r="AU69" s="958" t="s">
        <v>554</v>
      </c>
      <c r="AV69" s="958"/>
      <c r="AW69" s="958"/>
      <c r="AX69" s="958"/>
      <c r="AY69" s="958"/>
      <c r="AZ69" s="959"/>
      <c r="BA69" s="959"/>
      <c r="BB69" s="959"/>
      <c r="BC69" s="959"/>
      <c r="BD69" s="960"/>
      <c r="BE69" s="235"/>
      <c r="BF69" s="235"/>
      <c r="BG69" s="235"/>
      <c r="BH69" s="235"/>
      <c r="BI69" s="235"/>
      <c r="BJ69" s="235"/>
      <c r="BK69" s="235"/>
      <c r="BL69" s="235"/>
      <c r="BM69" s="235"/>
      <c r="BN69" s="235"/>
      <c r="BO69" s="235"/>
      <c r="BP69" s="235"/>
      <c r="BQ69" s="232">
        <v>63</v>
      </c>
      <c r="BR69" s="237"/>
      <c r="BS69" s="932"/>
      <c r="BT69" s="933"/>
      <c r="BU69" s="933"/>
      <c r="BV69" s="933"/>
      <c r="BW69" s="933"/>
      <c r="BX69" s="933"/>
      <c r="BY69" s="933"/>
      <c r="BZ69" s="933"/>
      <c r="CA69" s="933"/>
      <c r="CB69" s="933"/>
      <c r="CC69" s="933"/>
      <c r="CD69" s="933"/>
      <c r="CE69" s="933"/>
      <c r="CF69" s="933"/>
      <c r="CG69" s="942"/>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32"/>
      <c r="DW69" s="933"/>
      <c r="DX69" s="933"/>
      <c r="DY69" s="933"/>
      <c r="DZ69" s="934"/>
      <c r="EA69" s="224"/>
    </row>
    <row r="70" spans="1:131" ht="26.25" customHeight="1" x14ac:dyDescent="0.15">
      <c r="A70" s="232">
        <v>3</v>
      </c>
      <c r="B70" s="961" t="s">
        <v>550</v>
      </c>
      <c r="C70" s="962"/>
      <c r="D70" s="962"/>
      <c r="E70" s="962"/>
      <c r="F70" s="962"/>
      <c r="G70" s="962"/>
      <c r="H70" s="962"/>
      <c r="I70" s="962"/>
      <c r="J70" s="962"/>
      <c r="K70" s="962"/>
      <c r="L70" s="962"/>
      <c r="M70" s="962"/>
      <c r="N70" s="962"/>
      <c r="O70" s="962"/>
      <c r="P70" s="963"/>
      <c r="Q70" s="964">
        <v>63</v>
      </c>
      <c r="R70" s="958"/>
      <c r="S70" s="958"/>
      <c r="T70" s="958"/>
      <c r="U70" s="958"/>
      <c r="V70" s="958">
        <v>51</v>
      </c>
      <c r="W70" s="958"/>
      <c r="X70" s="958"/>
      <c r="Y70" s="958"/>
      <c r="Z70" s="958"/>
      <c r="AA70" s="958">
        <v>13</v>
      </c>
      <c r="AB70" s="958"/>
      <c r="AC70" s="958"/>
      <c r="AD70" s="958"/>
      <c r="AE70" s="958"/>
      <c r="AF70" s="958">
        <v>13</v>
      </c>
      <c r="AG70" s="958"/>
      <c r="AH70" s="958"/>
      <c r="AI70" s="958"/>
      <c r="AJ70" s="958"/>
      <c r="AK70" s="958" t="s">
        <v>545</v>
      </c>
      <c r="AL70" s="958"/>
      <c r="AM70" s="958"/>
      <c r="AN70" s="958"/>
      <c r="AO70" s="958"/>
      <c r="AP70" s="958" t="s">
        <v>553</v>
      </c>
      <c r="AQ70" s="958"/>
      <c r="AR70" s="958"/>
      <c r="AS70" s="958"/>
      <c r="AT70" s="958"/>
      <c r="AU70" s="958" t="s">
        <v>554</v>
      </c>
      <c r="AV70" s="958"/>
      <c r="AW70" s="958"/>
      <c r="AX70" s="958"/>
      <c r="AY70" s="958"/>
      <c r="AZ70" s="959"/>
      <c r="BA70" s="959"/>
      <c r="BB70" s="959"/>
      <c r="BC70" s="959"/>
      <c r="BD70" s="960"/>
      <c r="BE70" s="235"/>
      <c r="BF70" s="235"/>
      <c r="BG70" s="235"/>
      <c r="BH70" s="235"/>
      <c r="BI70" s="235"/>
      <c r="BJ70" s="235"/>
      <c r="BK70" s="235"/>
      <c r="BL70" s="235"/>
      <c r="BM70" s="235"/>
      <c r="BN70" s="235"/>
      <c r="BO70" s="235"/>
      <c r="BP70" s="235"/>
      <c r="BQ70" s="232">
        <v>64</v>
      </c>
      <c r="BR70" s="237"/>
      <c r="BS70" s="932"/>
      <c r="BT70" s="933"/>
      <c r="BU70" s="933"/>
      <c r="BV70" s="933"/>
      <c r="BW70" s="933"/>
      <c r="BX70" s="933"/>
      <c r="BY70" s="933"/>
      <c r="BZ70" s="933"/>
      <c r="CA70" s="933"/>
      <c r="CB70" s="933"/>
      <c r="CC70" s="933"/>
      <c r="CD70" s="933"/>
      <c r="CE70" s="933"/>
      <c r="CF70" s="933"/>
      <c r="CG70" s="942"/>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32"/>
      <c r="DW70" s="933"/>
      <c r="DX70" s="933"/>
      <c r="DY70" s="933"/>
      <c r="DZ70" s="934"/>
      <c r="EA70" s="224"/>
    </row>
    <row r="71" spans="1:131" ht="26.25" customHeight="1" x14ac:dyDescent="0.15">
      <c r="A71" s="232">
        <v>4</v>
      </c>
      <c r="B71" s="961" t="s">
        <v>566</v>
      </c>
      <c r="C71" s="962"/>
      <c r="D71" s="962"/>
      <c r="E71" s="962"/>
      <c r="F71" s="962"/>
      <c r="G71" s="962"/>
      <c r="H71" s="962"/>
      <c r="I71" s="962"/>
      <c r="J71" s="962"/>
      <c r="K71" s="962"/>
      <c r="L71" s="962"/>
      <c r="M71" s="962"/>
      <c r="N71" s="962"/>
      <c r="O71" s="962"/>
      <c r="P71" s="963"/>
      <c r="Q71" s="964">
        <v>332</v>
      </c>
      <c r="R71" s="958"/>
      <c r="S71" s="958"/>
      <c r="T71" s="958"/>
      <c r="U71" s="958"/>
      <c r="V71" s="958">
        <v>216</v>
      </c>
      <c r="W71" s="958"/>
      <c r="X71" s="958"/>
      <c r="Y71" s="958"/>
      <c r="Z71" s="958"/>
      <c r="AA71" s="958">
        <v>117</v>
      </c>
      <c r="AB71" s="958"/>
      <c r="AC71" s="958"/>
      <c r="AD71" s="958"/>
      <c r="AE71" s="958"/>
      <c r="AF71" s="958">
        <v>117</v>
      </c>
      <c r="AG71" s="958"/>
      <c r="AH71" s="958"/>
      <c r="AI71" s="958"/>
      <c r="AJ71" s="958"/>
      <c r="AK71" s="958">
        <v>133</v>
      </c>
      <c r="AL71" s="958"/>
      <c r="AM71" s="958"/>
      <c r="AN71" s="958"/>
      <c r="AO71" s="958"/>
      <c r="AP71" s="958" t="s">
        <v>545</v>
      </c>
      <c r="AQ71" s="958"/>
      <c r="AR71" s="958"/>
      <c r="AS71" s="958"/>
      <c r="AT71" s="958"/>
      <c r="AU71" s="958" t="s">
        <v>554</v>
      </c>
      <c r="AV71" s="958"/>
      <c r="AW71" s="958"/>
      <c r="AX71" s="958"/>
      <c r="AY71" s="958"/>
      <c r="AZ71" s="959" t="s">
        <v>568</v>
      </c>
      <c r="BA71" s="959"/>
      <c r="BB71" s="959"/>
      <c r="BC71" s="959"/>
      <c r="BD71" s="960"/>
      <c r="BE71" s="235"/>
      <c r="BF71" s="235"/>
      <c r="BG71" s="235"/>
      <c r="BH71" s="235"/>
      <c r="BI71" s="235"/>
      <c r="BJ71" s="235"/>
      <c r="BK71" s="235"/>
      <c r="BL71" s="235"/>
      <c r="BM71" s="235"/>
      <c r="BN71" s="235"/>
      <c r="BO71" s="235"/>
      <c r="BP71" s="235"/>
      <c r="BQ71" s="232">
        <v>65</v>
      </c>
      <c r="BR71" s="237"/>
      <c r="BS71" s="932"/>
      <c r="BT71" s="933"/>
      <c r="BU71" s="933"/>
      <c r="BV71" s="933"/>
      <c r="BW71" s="933"/>
      <c r="BX71" s="933"/>
      <c r="BY71" s="933"/>
      <c r="BZ71" s="933"/>
      <c r="CA71" s="933"/>
      <c r="CB71" s="933"/>
      <c r="CC71" s="933"/>
      <c r="CD71" s="933"/>
      <c r="CE71" s="933"/>
      <c r="CF71" s="933"/>
      <c r="CG71" s="942"/>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32"/>
      <c r="DW71" s="933"/>
      <c r="DX71" s="933"/>
      <c r="DY71" s="933"/>
      <c r="DZ71" s="934"/>
      <c r="EA71" s="224"/>
    </row>
    <row r="72" spans="1:131" ht="26.25" customHeight="1" x14ac:dyDescent="0.15">
      <c r="A72" s="232">
        <v>5</v>
      </c>
      <c r="B72" s="961" t="s">
        <v>567</v>
      </c>
      <c r="C72" s="962"/>
      <c r="D72" s="962"/>
      <c r="E72" s="962"/>
      <c r="F72" s="962"/>
      <c r="G72" s="962"/>
      <c r="H72" s="962"/>
      <c r="I72" s="962"/>
      <c r="J72" s="962"/>
      <c r="K72" s="962"/>
      <c r="L72" s="962"/>
      <c r="M72" s="962"/>
      <c r="N72" s="962"/>
      <c r="O72" s="962"/>
      <c r="P72" s="963"/>
      <c r="Q72" s="964">
        <v>211512</v>
      </c>
      <c r="R72" s="958"/>
      <c r="S72" s="958"/>
      <c r="T72" s="958"/>
      <c r="U72" s="958"/>
      <c r="V72" s="958">
        <v>207502</v>
      </c>
      <c r="W72" s="958"/>
      <c r="X72" s="958"/>
      <c r="Y72" s="958"/>
      <c r="Z72" s="958"/>
      <c r="AA72" s="958">
        <v>4010</v>
      </c>
      <c r="AB72" s="958"/>
      <c r="AC72" s="958"/>
      <c r="AD72" s="958"/>
      <c r="AE72" s="958"/>
      <c r="AF72" s="958">
        <v>4010</v>
      </c>
      <c r="AG72" s="958"/>
      <c r="AH72" s="958"/>
      <c r="AI72" s="958"/>
      <c r="AJ72" s="958"/>
      <c r="AK72" s="958" t="s">
        <v>569</v>
      </c>
      <c r="AL72" s="958"/>
      <c r="AM72" s="958"/>
      <c r="AN72" s="958"/>
      <c r="AO72" s="958"/>
      <c r="AP72" s="958" t="s">
        <v>569</v>
      </c>
      <c r="AQ72" s="958"/>
      <c r="AR72" s="958"/>
      <c r="AS72" s="958"/>
      <c r="AT72" s="958"/>
      <c r="AU72" s="958" t="s">
        <v>569</v>
      </c>
      <c r="AV72" s="958"/>
      <c r="AW72" s="958"/>
      <c r="AX72" s="958"/>
      <c r="AY72" s="958"/>
      <c r="AZ72" s="959"/>
      <c r="BA72" s="959"/>
      <c r="BB72" s="959"/>
      <c r="BC72" s="959"/>
      <c r="BD72" s="960"/>
      <c r="BE72" s="235"/>
      <c r="BF72" s="235"/>
      <c r="BG72" s="235"/>
      <c r="BH72" s="235"/>
      <c r="BI72" s="235"/>
      <c r="BJ72" s="235"/>
      <c r="BK72" s="235"/>
      <c r="BL72" s="235"/>
      <c r="BM72" s="235"/>
      <c r="BN72" s="235"/>
      <c r="BO72" s="235"/>
      <c r="BP72" s="235"/>
      <c r="BQ72" s="232">
        <v>66</v>
      </c>
      <c r="BR72" s="237"/>
      <c r="BS72" s="932"/>
      <c r="BT72" s="933"/>
      <c r="BU72" s="933"/>
      <c r="BV72" s="933"/>
      <c r="BW72" s="933"/>
      <c r="BX72" s="933"/>
      <c r="BY72" s="933"/>
      <c r="BZ72" s="933"/>
      <c r="CA72" s="933"/>
      <c r="CB72" s="933"/>
      <c r="CC72" s="933"/>
      <c r="CD72" s="933"/>
      <c r="CE72" s="933"/>
      <c r="CF72" s="933"/>
      <c r="CG72" s="942"/>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32"/>
      <c r="DW72" s="933"/>
      <c r="DX72" s="933"/>
      <c r="DY72" s="933"/>
      <c r="DZ72" s="934"/>
      <c r="EA72" s="224"/>
    </row>
    <row r="73" spans="1:131" ht="26.25" customHeight="1" x14ac:dyDescent="0.15">
      <c r="A73" s="232">
        <v>6</v>
      </c>
      <c r="B73" s="961"/>
      <c r="C73" s="962"/>
      <c r="D73" s="962"/>
      <c r="E73" s="962"/>
      <c r="F73" s="962"/>
      <c r="G73" s="962"/>
      <c r="H73" s="962"/>
      <c r="I73" s="962"/>
      <c r="J73" s="962"/>
      <c r="K73" s="962"/>
      <c r="L73" s="962"/>
      <c r="M73" s="962"/>
      <c r="N73" s="962"/>
      <c r="O73" s="962"/>
      <c r="P73" s="963"/>
      <c r="Q73" s="964"/>
      <c r="R73" s="958"/>
      <c r="S73" s="958"/>
      <c r="T73" s="958"/>
      <c r="U73" s="958"/>
      <c r="V73" s="958"/>
      <c r="W73" s="958"/>
      <c r="X73" s="958"/>
      <c r="Y73" s="958"/>
      <c r="Z73" s="958"/>
      <c r="AA73" s="958"/>
      <c r="AB73" s="958"/>
      <c r="AC73" s="958"/>
      <c r="AD73" s="958"/>
      <c r="AE73" s="958"/>
      <c r="AF73" s="958"/>
      <c r="AG73" s="958"/>
      <c r="AH73" s="958"/>
      <c r="AI73" s="958"/>
      <c r="AJ73" s="958"/>
      <c r="AK73" s="958"/>
      <c r="AL73" s="958"/>
      <c r="AM73" s="958"/>
      <c r="AN73" s="958"/>
      <c r="AO73" s="958"/>
      <c r="AP73" s="958"/>
      <c r="AQ73" s="958"/>
      <c r="AR73" s="958"/>
      <c r="AS73" s="958"/>
      <c r="AT73" s="958"/>
      <c r="AU73" s="958"/>
      <c r="AV73" s="958"/>
      <c r="AW73" s="958"/>
      <c r="AX73" s="958"/>
      <c r="AY73" s="958"/>
      <c r="AZ73" s="959"/>
      <c r="BA73" s="959"/>
      <c r="BB73" s="959"/>
      <c r="BC73" s="959"/>
      <c r="BD73" s="960"/>
      <c r="BE73" s="235"/>
      <c r="BF73" s="235"/>
      <c r="BG73" s="235"/>
      <c r="BH73" s="235"/>
      <c r="BI73" s="235"/>
      <c r="BJ73" s="235"/>
      <c r="BK73" s="235"/>
      <c r="BL73" s="235"/>
      <c r="BM73" s="235"/>
      <c r="BN73" s="235"/>
      <c r="BO73" s="235"/>
      <c r="BP73" s="235"/>
      <c r="BQ73" s="232">
        <v>67</v>
      </c>
      <c r="BR73" s="237"/>
      <c r="BS73" s="932"/>
      <c r="BT73" s="933"/>
      <c r="BU73" s="933"/>
      <c r="BV73" s="933"/>
      <c r="BW73" s="933"/>
      <c r="BX73" s="933"/>
      <c r="BY73" s="933"/>
      <c r="BZ73" s="933"/>
      <c r="CA73" s="933"/>
      <c r="CB73" s="933"/>
      <c r="CC73" s="933"/>
      <c r="CD73" s="933"/>
      <c r="CE73" s="933"/>
      <c r="CF73" s="933"/>
      <c r="CG73" s="942"/>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32"/>
      <c r="DW73" s="933"/>
      <c r="DX73" s="933"/>
      <c r="DY73" s="933"/>
      <c r="DZ73" s="934"/>
      <c r="EA73" s="224"/>
    </row>
    <row r="74" spans="1:131" ht="26.25" customHeight="1" x14ac:dyDescent="0.15">
      <c r="A74" s="232">
        <v>7</v>
      </c>
      <c r="B74" s="961"/>
      <c r="C74" s="962"/>
      <c r="D74" s="962"/>
      <c r="E74" s="962"/>
      <c r="F74" s="962"/>
      <c r="G74" s="962"/>
      <c r="H74" s="962"/>
      <c r="I74" s="962"/>
      <c r="J74" s="962"/>
      <c r="K74" s="962"/>
      <c r="L74" s="962"/>
      <c r="M74" s="962"/>
      <c r="N74" s="962"/>
      <c r="O74" s="962"/>
      <c r="P74" s="963"/>
      <c r="Q74" s="964"/>
      <c r="R74" s="958"/>
      <c r="S74" s="958"/>
      <c r="T74" s="958"/>
      <c r="U74" s="958"/>
      <c r="V74" s="958"/>
      <c r="W74" s="958"/>
      <c r="X74" s="958"/>
      <c r="Y74" s="958"/>
      <c r="Z74" s="958"/>
      <c r="AA74" s="958"/>
      <c r="AB74" s="958"/>
      <c r="AC74" s="958"/>
      <c r="AD74" s="958"/>
      <c r="AE74" s="958"/>
      <c r="AF74" s="958"/>
      <c r="AG74" s="958"/>
      <c r="AH74" s="958"/>
      <c r="AI74" s="958"/>
      <c r="AJ74" s="958"/>
      <c r="AK74" s="958"/>
      <c r="AL74" s="958"/>
      <c r="AM74" s="958"/>
      <c r="AN74" s="958"/>
      <c r="AO74" s="958"/>
      <c r="AP74" s="958"/>
      <c r="AQ74" s="958"/>
      <c r="AR74" s="958"/>
      <c r="AS74" s="958"/>
      <c r="AT74" s="958"/>
      <c r="AU74" s="958"/>
      <c r="AV74" s="958"/>
      <c r="AW74" s="958"/>
      <c r="AX74" s="958"/>
      <c r="AY74" s="958"/>
      <c r="AZ74" s="959"/>
      <c r="BA74" s="959"/>
      <c r="BB74" s="959"/>
      <c r="BC74" s="959"/>
      <c r="BD74" s="960"/>
      <c r="BE74" s="235"/>
      <c r="BF74" s="235"/>
      <c r="BG74" s="235"/>
      <c r="BH74" s="235"/>
      <c r="BI74" s="235"/>
      <c r="BJ74" s="235"/>
      <c r="BK74" s="235"/>
      <c r="BL74" s="235"/>
      <c r="BM74" s="235"/>
      <c r="BN74" s="235"/>
      <c r="BO74" s="235"/>
      <c r="BP74" s="235"/>
      <c r="BQ74" s="232">
        <v>68</v>
      </c>
      <c r="BR74" s="237"/>
      <c r="BS74" s="932"/>
      <c r="BT74" s="933"/>
      <c r="BU74" s="933"/>
      <c r="BV74" s="933"/>
      <c r="BW74" s="933"/>
      <c r="BX74" s="933"/>
      <c r="BY74" s="933"/>
      <c r="BZ74" s="933"/>
      <c r="CA74" s="933"/>
      <c r="CB74" s="933"/>
      <c r="CC74" s="933"/>
      <c r="CD74" s="933"/>
      <c r="CE74" s="933"/>
      <c r="CF74" s="933"/>
      <c r="CG74" s="942"/>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32"/>
      <c r="DW74" s="933"/>
      <c r="DX74" s="933"/>
      <c r="DY74" s="933"/>
      <c r="DZ74" s="934"/>
      <c r="EA74" s="224"/>
    </row>
    <row r="75" spans="1:131" ht="26.25" customHeight="1" x14ac:dyDescent="0.15">
      <c r="A75" s="232">
        <v>8</v>
      </c>
      <c r="B75" s="961"/>
      <c r="C75" s="962"/>
      <c r="D75" s="962"/>
      <c r="E75" s="962"/>
      <c r="F75" s="962"/>
      <c r="G75" s="962"/>
      <c r="H75" s="962"/>
      <c r="I75" s="962"/>
      <c r="J75" s="962"/>
      <c r="K75" s="962"/>
      <c r="L75" s="962"/>
      <c r="M75" s="962"/>
      <c r="N75" s="962"/>
      <c r="O75" s="962"/>
      <c r="P75" s="963"/>
      <c r="Q75" s="965"/>
      <c r="R75" s="966"/>
      <c r="S75" s="966"/>
      <c r="T75" s="966"/>
      <c r="U75" s="967"/>
      <c r="V75" s="968"/>
      <c r="W75" s="966"/>
      <c r="X75" s="966"/>
      <c r="Y75" s="966"/>
      <c r="Z75" s="967"/>
      <c r="AA75" s="968"/>
      <c r="AB75" s="966"/>
      <c r="AC75" s="966"/>
      <c r="AD75" s="966"/>
      <c r="AE75" s="967"/>
      <c r="AF75" s="968"/>
      <c r="AG75" s="966"/>
      <c r="AH75" s="966"/>
      <c r="AI75" s="966"/>
      <c r="AJ75" s="967"/>
      <c r="AK75" s="968"/>
      <c r="AL75" s="966"/>
      <c r="AM75" s="966"/>
      <c r="AN75" s="966"/>
      <c r="AO75" s="967"/>
      <c r="AP75" s="968"/>
      <c r="AQ75" s="966"/>
      <c r="AR75" s="966"/>
      <c r="AS75" s="966"/>
      <c r="AT75" s="967"/>
      <c r="AU75" s="968"/>
      <c r="AV75" s="966"/>
      <c r="AW75" s="966"/>
      <c r="AX75" s="966"/>
      <c r="AY75" s="967"/>
      <c r="AZ75" s="959"/>
      <c r="BA75" s="959"/>
      <c r="BB75" s="959"/>
      <c r="BC75" s="959"/>
      <c r="BD75" s="960"/>
      <c r="BE75" s="235"/>
      <c r="BF75" s="235"/>
      <c r="BG75" s="235"/>
      <c r="BH75" s="235"/>
      <c r="BI75" s="235"/>
      <c r="BJ75" s="235"/>
      <c r="BK75" s="235"/>
      <c r="BL75" s="235"/>
      <c r="BM75" s="235"/>
      <c r="BN75" s="235"/>
      <c r="BO75" s="235"/>
      <c r="BP75" s="235"/>
      <c r="BQ75" s="232">
        <v>69</v>
      </c>
      <c r="BR75" s="237"/>
      <c r="BS75" s="932"/>
      <c r="BT75" s="933"/>
      <c r="BU75" s="933"/>
      <c r="BV75" s="933"/>
      <c r="BW75" s="933"/>
      <c r="BX75" s="933"/>
      <c r="BY75" s="933"/>
      <c r="BZ75" s="933"/>
      <c r="CA75" s="933"/>
      <c r="CB75" s="933"/>
      <c r="CC75" s="933"/>
      <c r="CD75" s="933"/>
      <c r="CE75" s="933"/>
      <c r="CF75" s="933"/>
      <c r="CG75" s="942"/>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32"/>
      <c r="DW75" s="933"/>
      <c r="DX75" s="933"/>
      <c r="DY75" s="933"/>
      <c r="DZ75" s="934"/>
      <c r="EA75" s="224"/>
    </row>
    <row r="76" spans="1:131" ht="26.25" customHeight="1" x14ac:dyDescent="0.15">
      <c r="A76" s="232">
        <v>9</v>
      </c>
      <c r="B76" s="961"/>
      <c r="C76" s="962"/>
      <c r="D76" s="962"/>
      <c r="E76" s="962"/>
      <c r="F76" s="962"/>
      <c r="G76" s="962"/>
      <c r="H76" s="962"/>
      <c r="I76" s="962"/>
      <c r="J76" s="962"/>
      <c r="K76" s="962"/>
      <c r="L76" s="962"/>
      <c r="M76" s="962"/>
      <c r="N76" s="962"/>
      <c r="O76" s="962"/>
      <c r="P76" s="963"/>
      <c r="Q76" s="965"/>
      <c r="R76" s="966"/>
      <c r="S76" s="966"/>
      <c r="T76" s="966"/>
      <c r="U76" s="967"/>
      <c r="V76" s="968"/>
      <c r="W76" s="966"/>
      <c r="X76" s="966"/>
      <c r="Y76" s="966"/>
      <c r="Z76" s="967"/>
      <c r="AA76" s="968"/>
      <c r="AB76" s="966"/>
      <c r="AC76" s="966"/>
      <c r="AD76" s="966"/>
      <c r="AE76" s="967"/>
      <c r="AF76" s="968"/>
      <c r="AG76" s="966"/>
      <c r="AH76" s="966"/>
      <c r="AI76" s="966"/>
      <c r="AJ76" s="967"/>
      <c r="AK76" s="968"/>
      <c r="AL76" s="966"/>
      <c r="AM76" s="966"/>
      <c r="AN76" s="966"/>
      <c r="AO76" s="967"/>
      <c r="AP76" s="968"/>
      <c r="AQ76" s="966"/>
      <c r="AR76" s="966"/>
      <c r="AS76" s="966"/>
      <c r="AT76" s="967"/>
      <c r="AU76" s="968"/>
      <c r="AV76" s="966"/>
      <c r="AW76" s="966"/>
      <c r="AX76" s="966"/>
      <c r="AY76" s="967"/>
      <c r="AZ76" s="959"/>
      <c r="BA76" s="959"/>
      <c r="BB76" s="959"/>
      <c r="BC76" s="959"/>
      <c r="BD76" s="960"/>
      <c r="BE76" s="235"/>
      <c r="BF76" s="235"/>
      <c r="BG76" s="235"/>
      <c r="BH76" s="235"/>
      <c r="BI76" s="235"/>
      <c r="BJ76" s="235"/>
      <c r="BK76" s="235"/>
      <c r="BL76" s="235"/>
      <c r="BM76" s="235"/>
      <c r="BN76" s="235"/>
      <c r="BO76" s="235"/>
      <c r="BP76" s="235"/>
      <c r="BQ76" s="232">
        <v>70</v>
      </c>
      <c r="BR76" s="237"/>
      <c r="BS76" s="932"/>
      <c r="BT76" s="933"/>
      <c r="BU76" s="933"/>
      <c r="BV76" s="933"/>
      <c r="BW76" s="933"/>
      <c r="BX76" s="933"/>
      <c r="BY76" s="933"/>
      <c r="BZ76" s="933"/>
      <c r="CA76" s="933"/>
      <c r="CB76" s="933"/>
      <c r="CC76" s="933"/>
      <c r="CD76" s="933"/>
      <c r="CE76" s="933"/>
      <c r="CF76" s="933"/>
      <c r="CG76" s="942"/>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32"/>
      <c r="DW76" s="933"/>
      <c r="DX76" s="933"/>
      <c r="DY76" s="933"/>
      <c r="DZ76" s="934"/>
      <c r="EA76" s="224"/>
    </row>
    <row r="77" spans="1:131" ht="26.25" customHeight="1" x14ac:dyDescent="0.15">
      <c r="A77" s="232">
        <v>10</v>
      </c>
      <c r="B77" s="961"/>
      <c r="C77" s="962"/>
      <c r="D77" s="962"/>
      <c r="E77" s="962"/>
      <c r="F77" s="962"/>
      <c r="G77" s="962"/>
      <c r="H77" s="962"/>
      <c r="I77" s="962"/>
      <c r="J77" s="962"/>
      <c r="K77" s="962"/>
      <c r="L77" s="962"/>
      <c r="M77" s="962"/>
      <c r="N77" s="962"/>
      <c r="O77" s="962"/>
      <c r="P77" s="963"/>
      <c r="Q77" s="965"/>
      <c r="R77" s="966"/>
      <c r="S77" s="966"/>
      <c r="T77" s="966"/>
      <c r="U77" s="967"/>
      <c r="V77" s="968"/>
      <c r="W77" s="966"/>
      <c r="X77" s="966"/>
      <c r="Y77" s="966"/>
      <c r="Z77" s="967"/>
      <c r="AA77" s="968"/>
      <c r="AB77" s="966"/>
      <c r="AC77" s="966"/>
      <c r="AD77" s="966"/>
      <c r="AE77" s="967"/>
      <c r="AF77" s="968"/>
      <c r="AG77" s="966"/>
      <c r="AH77" s="966"/>
      <c r="AI77" s="966"/>
      <c r="AJ77" s="967"/>
      <c r="AK77" s="968"/>
      <c r="AL77" s="966"/>
      <c r="AM77" s="966"/>
      <c r="AN77" s="966"/>
      <c r="AO77" s="967"/>
      <c r="AP77" s="968"/>
      <c r="AQ77" s="966"/>
      <c r="AR77" s="966"/>
      <c r="AS77" s="966"/>
      <c r="AT77" s="967"/>
      <c r="AU77" s="968"/>
      <c r="AV77" s="966"/>
      <c r="AW77" s="966"/>
      <c r="AX77" s="966"/>
      <c r="AY77" s="967"/>
      <c r="AZ77" s="959"/>
      <c r="BA77" s="959"/>
      <c r="BB77" s="959"/>
      <c r="BC77" s="959"/>
      <c r="BD77" s="960"/>
      <c r="BE77" s="235"/>
      <c r="BF77" s="235"/>
      <c r="BG77" s="235"/>
      <c r="BH77" s="235"/>
      <c r="BI77" s="235"/>
      <c r="BJ77" s="235"/>
      <c r="BK77" s="235"/>
      <c r="BL77" s="235"/>
      <c r="BM77" s="235"/>
      <c r="BN77" s="235"/>
      <c r="BO77" s="235"/>
      <c r="BP77" s="235"/>
      <c r="BQ77" s="232">
        <v>71</v>
      </c>
      <c r="BR77" s="237"/>
      <c r="BS77" s="932"/>
      <c r="BT77" s="933"/>
      <c r="BU77" s="933"/>
      <c r="BV77" s="933"/>
      <c r="BW77" s="933"/>
      <c r="BX77" s="933"/>
      <c r="BY77" s="933"/>
      <c r="BZ77" s="933"/>
      <c r="CA77" s="933"/>
      <c r="CB77" s="933"/>
      <c r="CC77" s="933"/>
      <c r="CD77" s="933"/>
      <c r="CE77" s="933"/>
      <c r="CF77" s="933"/>
      <c r="CG77" s="942"/>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32"/>
      <c r="DW77" s="933"/>
      <c r="DX77" s="933"/>
      <c r="DY77" s="933"/>
      <c r="DZ77" s="934"/>
      <c r="EA77" s="224"/>
    </row>
    <row r="78" spans="1:131" ht="26.25" customHeight="1" x14ac:dyDescent="0.15">
      <c r="A78" s="232">
        <v>11</v>
      </c>
      <c r="B78" s="961"/>
      <c r="C78" s="962"/>
      <c r="D78" s="962"/>
      <c r="E78" s="962"/>
      <c r="F78" s="962"/>
      <c r="G78" s="962"/>
      <c r="H78" s="962"/>
      <c r="I78" s="962"/>
      <c r="J78" s="962"/>
      <c r="K78" s="962"/>
      <c r="L78" s="962"/>
      <c r="M78" s="962"/>
      <c r="N78" s="962"/>
      <c r="O78" s="962"/>
      <c r="P78" s="963"/>
      <c r="Q78" s="964"/>
      <c r="R78" s="958"/>
      <c r="S78" s="958"/>
      <c r="T78" s="958"/>
      <c r="U78" s="958"/>
      <c r="V78" s="958"/>
      <c r="W78" s="958"/>
      <c r="X78" s="958"/>
      <c r="Y78" s="958"/>
      <c r="Z78" s="958"/>
      <c r="AA78" s="958"/>
      <c r="AB78" s="958"/>
      <c r="AC78" s="958"/>
      <c r="AD78" s="958"/>
      <c r="AE78" s="958"/>
      <c r="AF78" s="958"/>
      <c r="AG78" s="958"/>
      <c r="AH78" s="958"/>
      <c r="AI78" s="958"/>
      <c r="AJ78" s="958"/>
      <c r="AK78" s="958"/>
      <c r="AL78" s="958"/>
      <c r="AM78" s="958"/>
      <c r="AN78" s="958"/>
      <c r="AO78" s="958"/>
      <c r="AP78" s="958"/>
      <c r="AQ78" s="958"/>
      <c r="AR78" s="958"/>
      <c r="AS78" s="958"/>
      <c r="AT78" s="958"/>
      <c r="AU78" s="958"/>
      <c r="AV78" s="958"/>
      <c r="AW78" s="958"/>
      <c r="AX78" s="958"/>
      <c r="AY78" s="958"/>
      <c r="AZ78" s="959"/>
      <c r="BA78" s="959"/>
      <c r="BB78" s="959"/>
      <c r="BC78" s="959"/>
      <c r="BD78" s="960"/>
      <c r="BE78" s="235"/>
      <c r="BF78" s="235"/>
      <c r="BG78" s="235"/>
      <c r="BH78" s="235"/>
      <c r="BI78" s="235"/>
      <c r="BJ78" s="224"/>
      <c r="BK78" s="224"/>
      <c r="BL78" s="224"/>
      <c r="BM78" s="224"/>
      <c r="BN78" s="224"/>
      <c r="BO78" s="235"/>
      <c r="BP78" s="235"/>
      <c r="BQ78" s="232">
        <v>72</v>
      </c>
      <c r="BR78" s="237"/>
      <c r="BS78" s="932"/>
      <c r="BT78" s="933"/>
      <c r="BU78" s="933"/>
      <c r="BV78" s="933"/>
      <c r="BW78" s="933"/>
      <c r="BX78" s="933"/>
      <c r="BY78" s="933"/>
      <c r="BZ78" s="933"/>
      <c r="CA78" s="933"/>
      <c r="CB78" s="933"/>
      <c r="CC78" s="933"/>
      <c r="CD78" s="933"/>
      <c r="CE78" s="933"/>
      <c r="CF78" s="933"/>
      <c r="CG78" s="942"/>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32"/>
      <c r="DW78" s="933"/>
      <c r="DX78" s="933"/>
      <c r="DY78" s="933"/>
      <c r="DZ78" s="934"/>
      <c r="EA78" s="224"/>
    </row>
    <row r="79" spans="1:131" ht="26.25" customHeight="1" x14ac:dyDescent="0.15">
      <c r="A79" s="232">
        <v>12</v>
      </c>
      <c r="B79" s="961"/>
      <c r="C79" s="962"/>
      <c r="D79" s="962"/>
      <c r="E79" s="962"/>
      <c r="F79" s="962"/>
      <c r="G79" s="962"/>
      <c r="H79" s="962"/>
      <c r="I79" s="962"/>
      <c r="J79" s="962"/>
      <c r="K79" s="962"/>
      <c r="L79" s="962"/>
      <c r="M79" s="962"/>
      <c r="N79" s="962"/>
      <c r="O79" s="962"/>
      <c r="P79" s="963"/>
      <c r="Q79" s="964"/>
      <c r="R79" s="958"/>
      <c r="S79" s="958"/>
      <c r="T79" s="958"/>
      <c r="U79" s="958"/>
      <c r="V79" s="958"/>
      <c r="W79" s="958"/>
      <c r="X79" s="958"/>
      <c r="Y79" s="958"/>
      <c r="Z79" s="958"/>
      <c r="AA79" s="958"/>
      <c r="AB79" s="958"/>
      <c r="AC79" s="958"/>
      <c r="AD79" s="958"/>
      <c r="AE79" s="958"/>
      <c r="AF79" s="958"/>
      <c r="AG79" s="958"/>
      <c r="AH79" s="958"/>
      <c r="AI79" s="958"/>
      <c r="AJ79" s="958"/>
      <c r="AK79" s="958"/>
      <c r="AL79" s="958"/>
      <c r="AM79" s="958"/>
      <c r="AN79" s="958"/>
      <c r="AO79" s="958"/>
      <c r="AP79" s="958"/>
      <c r="AQ79" s="958"/>
      <c r="AR79" s="958"/>
      <c r="AS79" s="958"/>
      <c r="AT79" s="958"/>
      <c r="AU79" s="958"/>
      <c r="AV79" s="958"/>
      <c r="AW79" s="958"/>
      <c r="AX79" s="958"/>
      <c r="AY79" s="958"/>
      <c r="AZ79" s="959"/>
      <c r="BA79" s="959"/>
      <c r="BB79" s="959"/>
      <c r="BC79" s="959"/>
      <c r="BD79" s="960"/>
      <c r="BE79" s="235"/>
      <c r="BF79" s="235"/>
      <c r="BG79" s="235"/>
      <c r="BH79" s="235"/>
      <c r="BI79" s="235"/>
      <c r="BJ79" s="224"/>
      <c r="BK79" s="224"/>
      <c r="BL79" s="224"/>
      <c r="BM79" s="224"/>
      <c r="BN79" s="224"/>
      <c r="BO79" s="235"/>
      <c r="BP79" s="235"/>
      <c r="BQ79" s="232">
        <v>73</v>
      </c>
      <c r="BR79" s="237"/>
      <c r="BS79" s="932"/>
      <c r="BT79" s="933"/>
      <c r="BU79" s="933"/>
      <c r="BV79" s="933"/>
      <c r="BW79" s="933"/>
      <c r="BX79" s="933"/>
      <c r="BY79" s="933"/>
      <c r="BZ79" s="933"/>
      <c r="CA79" s="933"/>
      <c r="CB79" s="933"/>
      <c r="CC79" s="933"/>
      <c r="CD79" s="933"/>
      <c r="CE79" s="933"/>
      <c r="CF79" s="933"/>
      <c r="CG79" s="942"/>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32"/>
      <c r="DW79" s="933"/>
      <c r="DX79" s="933"/>
      <c r="DY79" s="933"/>
      <c r="DZ79" s="934"/>
      <c r="EA79" s="224"/>
    </row>
    <row r="80" spans="1:131" ht="26.25" customHeight="1" x14ac:dyDescent="0.15">
      <c r="A80" s="232">
        <v>13</v>
      </c>
      <c r="B80" s="961"/>
      <c r="C80" s="962"/>
      <c r="D80" s="962"/>
      <c r="E80" s="962"/>
      <c r="F80" s="962"/>
      <c r="G80" s="962"/>
      <c r="H80" s="962"/>
      <c r="I80" s="962"/>
      <c r="J80" s="962"/>
      <c r="K80" s="962"/>
      <c r="L80" s="962"/>
      <c r="M80" s="962"/>
      <c r="N80" s="962"/>
      <c r="O80" s="962"/>
      <c r="P80" s="963"/>
      <c r="Q80" s="964"/>
      <c r="R80" s="958"/>
      <c r="S80" s="958"/>
      <c r="T80" s="958"/>
      <c r="U80" s="958"/>
      <c r="V80" s="958"/>
      <c r="W80" s="958"/>
      <c r="X80" s="958"/>
      <c r="Y80" s="958"/>
      <c r="Z80" s="958"/>
      <c r="AA80" s="958"/>
      <c r="AB80" s="958"/>
      <c r="AC80" s="958"/>
      <c r="AD80" s="958"/>
      <c r="AE80" s="958"/>
      <c r="AF80" s="958"/>
      <c r="AG80" s="958"/>
      <c r="AH80" s="958"/>
      <c r="AI80" s="958"/>
      <c r="AJ80" s="958"/>
      <c r="AK80" s="958"/>
      <c r="AL80" s="958"/>
      <c r="AM80" s="958"/>
      <c r="AN80" s="958"/>
      <c r="AO80" s="958"/>
      <c r="AP80" s="958"/>
      <c r="AQ80" s="958"/>
      <c r="AR80" s="958"/>
      <c r="AS80" s="958"/>
      <c r="AT80" s="958"/>
      <c r="AU80" s="958"/>
      <c r="AV80" s="958"/>
      <c r="AW80" s="958"/>
      <c r="AX80" s="958"/>
      <c r="AY80" s="958"/>
      <c r="AZ80" s="959"/>
      <c r="BA80" s="959"/>
      <c r="BB80" s="959"/>
      <c r="BC80" s="959"/>
      <c r="BD80" s="960"/>
      <c r="BE80" s="235"/>
      <c r="BF80" s="235"/>
      <c r="BG80" s="235"/>
      <c r="BH80" s="235"/>
      <c r="BI80" s="235"/>
      <c r="BJ80" s="235"/>
      <c r="BK80" s="235"/>
      <c r="BL80" s="235"/>
      <c r="BM80" s="235"/>
      <c r="BN80" s="235"/>
      <c r="BO80" s="235"/>
      <c r="BP80" s="235"/>
      <c r="BQ80" s="232">
        <v>74</v>
      </c>
      <c r="BR80" s="237"/>
      <c r="BS80" s="932"/>
      <c r="BT80" s="933"/>
      <c r="BU80" s="933"/>
      <c r="BV80" s="933"/>
      <c r="BW80" s="933"/>
      <c r="BX80" s="933"/>
      <c r="BY80" s="933"/>
      <c r="BZ80" s="933"/>
      <c r="CA80" s="933"/>
      <c r="CB80" s="933"/>
      <c r="CC80" s="933"/>
      <c r="CD80" s="933"/>
      <c r="CE80" s="933"/>
      <c r="CF80" s="933"/>
      <c r="CG80" s="942"/>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32"/>
      <c r="DW80" s="933"/>
      <c r="DX80" s="933"/>
      <c r="DY80" s="933"/>
      <c r="DZ80" s="934"/>
      <c r="EA80" s="224"/>
    </row>
    <row r="81" spans="1:131" ht="26.25" customHeight="1" x14ac:dyDescent="0.15">
      <c r="A81" s="232">
        <v>14</v>
      </c>
      <c r="B81" s="961"/>
      <c r="C81" s="962"/>
      <c r="D81" s="962"/>
      <c r="E81" s="962"/>
      <c r="F81" s="962"/>
      <c r="G81" s="962"/>
      <c r="H81" s="962"/>
      <c r="I81" s="962"/>
      <c r="J81" s="962"/>
      <c r="K81" s="962"/>
      <c r="L81" s="962"/>
      <c r="M81" s="962"/>
      <c r="N81" s="962"/>
      <c r="O81" s="962"/>
      <c r="P81" s="963"/>
      <c r="Q81" s="964"/>
      <c r="R81" s="958"/>
      <c r="S81" s="958"/>
      <c r="T81" s="958"/>
      <c r="U81" s="958"/>
      <c r="V81" s="958"/>
      <c r="W81" s="958"/>
      <c r="X81" s="958"/>
      <c r="Y81" s="958"/>
      <c r="Z81" s="958"/>
      <c r="AA81" s="958"/>
      <c r="AB81" s="958"/>
      <c r="AC81" s="958"/>
      <c r="AD81" s="958"/>
      <c r="AE81" s="958"/>
      <c r="AF81" s="958"/>
      <c r="AG81" s="958"/>
      <c r="AH81" s="958"/>
      <c r="AI81" s="958"/>
      <c r="AJ81" s="958"/>
      <c r="AK81" s="958"/>
      <c r="AL81" s="958"/>
      <c r="AM81" s="958"/>
      <c r="AN81" s="958"/>
      <c r="AO81" s="958"/>
      <c r="AP81" s="958"/>
      <c r="AQ81" s="958"/>
      <c r="AR81" s="958"/>
      <c r="AS81" s="958"/>
      <c r="AT81" s="958"/>
      <c r="AU81" s="958"/>
      <c r="AV81" s="958"/>
      <c r="AW81" s="958"/>
      <c r="AX81" s="958"/>
      <c r="AY81" s="958"/>
      <c r="AZ81" s="959"/>
      <c r="BA81" s="959"/>
      <c r="BB81" s="959"/>
      <c r="BC81" s="959"/>
      <c r="BD81" s="960"/>
      <c r="BE81" s="235"/>
      <c r="BF81" s="235"/>
      <c r="BG81" s="235"/>
      <c r="BH81" s="235"/>
      <c r="BI81" s="235"/>
      <c r="BJ81" s="235"/>
      <c r="BK81" s="235"/>
      <c r="BL81" s="235"/>
      <c r="BM81" s="235"/>
      <c r="BN81" s="235"/>
      <c r="BO81" s="235"/>
      <c r="BP81" s="235"/>
      <c r="BQ81" s="232">
        <v>75</v>
      </c>
      <c r="BR81" s="237"/>
      <c r="BS81" s="932"/>
      <c r="BT81" s="933"/>
      <c r="BU81" s="933"/>
      <c r="BV81" s="933"/>
      <c r="BW81" s="933"/>
      <c r="BX81" s="933"/>
      <c r="BY81" s="933"/>
      <c r="BZ81" s="933"/>
      <c r="CA81" s="933"/>
      <c r="CB81" s="933"/>
      <c r="CC81" s="933"/>
      <c r="CD81" s="933"/>
      <c r="CE81" s="933"/>
      <c r="CF81" s="933"/>
      <c r="CG81" s="942"/>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32"/>
      <c r="DW81" s="933"/>
      <c r="DX81" s="933"/>
      <c r="DY81" s="933"/>
      <c r="DZ81" s="934"/>
      <c r="EA81" s="224"/>
    </row>
    <row r="82" spans="1:131" ht="26.25" customHeight="1" x14ac:dyDescent="0.15">
      <c r="A82" s="232">
        <v>15</v>
      </c>
      <c r="B82" s="961"/>
      <c r="C82" s="962"/>
      <c r="D82" s="962"/>
      <c r="E82" s="962"/>
      <c r="F82" s="962"/>
      <c r="G82" s="962"/>
      <c r="H82" s="962"/>
      <c r="I82" s="962"/>
      <c r="J82" s="962"/>
      <c r="K82" s="962"/>
      <c r="L82" s="962"/>
      <c r="M82" s="962"/>
      <c r="N82" s="962"/>
      <c r="O82" s="962"/>
      <c r="P82" s="963"/>
      <c r="Q82" s="964"/>
      <c r="R82" s="958"/>
      <c r="S82" s="958"/>
      <c r="T82" s="958"/>
      <c r="U82" s="958"/>
      <c r="V82" s="958"/>
      <c r="W82" s="958"/>
      <c r="X82" s="958"/>
      <c r="Y82" s="958"/>
      <c r="Z82" s="958"/>
      <c r="AA82" s="958"/>
      <c r="AB82" s="958"/>
      <c r="AC82" s="958"/>
      <c r="AD82" s="958"/>
      <c r="AE82" s="958"/>
      <c r="AF82" s="958"/>
      <c r="AG82" s="958"/>
      <c r="AH82" s="958"/>
      <c r="AI82" s="958"/>
      <c r="AJ82" s="958"/>
      <c r="AK82" s="958"/>
      <c r="AL82" s="958"/>
      <c r="AM82" s="958"/>
      <c r="AN82" s="958"/>
      <c r="AO82" s="958"/>
      <c r="AP82" s="958"/>
      <c r="AQ82" s="958"/>
      <c r="AR82" s="958"/>
      <c r="AS82" s="958"/>
      <c r="AT82" s="958"/>
      <c r="AU82" s="958"/>
      <c r="AV82" s="958"/>
      <c r="AW82" s="958"/>
      <c r="AX82" s="958"/>
      <c r="AY82" s="958"/>
      <c r="AZ82" s="959"/>
      <c r="BA82" s="959"/>
      <c r="BB82" s="959"/>
      <c r="BC82" s="959"/>
      <c r="BD82" s="960"/>
      <c r="BE82" s="235"/>
      <c r="BF82" s="235"/>
      <c r="BG82" s="235"/>
      <c r="BH82" s="235"/>
      <c r="BI82" s="235"/>
      <c r="BJ82" s="235"/>
      <c r="BK82" s="235"/>
      <c r="BL82" s="235"/>
      <c r="BM82" s="235"/>
      <c r="BN82" s="235"/>
      <c r="BO82" s="235"/>
      <c r="BP82" s="235"/>
      <c r="BQ82" s="232">
        <v>76</v>
      </c>
      <c r="BR82" s="237"/>
      <c r="BS82" s="932"/>
      <c r="BT82" s="933"/>
      <c r="BU82" s="933"/>
      <c r="BV82" s="933"/>
      <c r="BW82" s="933"/>
      <c r="BX82" s="933"/>
      <c r="BY82" s="933"/>
      <c r="BZ82" s="933"/>
      <c r="CA82" s="933"/>
      <c r="CB82" s="933"/>
      <c r="CC82" s="933"/>
      <c r="CD82" s="933"/>
      <c r="CE82" s="933"/>
      <c r="CF82" s="933"/>
      <c r="CG82" s="942"/>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32"/>
      <c r="DW82" s="933"/>
      <c r="DX82" s="933"/>
      <c r="DY82" s="933"/>
      <c r="DZ82" s="934"/>
      <c r="EA82" s="224"/>
    </row>
    <row r="83" spans="1:131" ht="26.25" customHeight="1" x14ac:dyDescent="0.15">
      <c r="A83" s="232">
        <v>16</v>
      </c>
      <c r="B83" s="961"/>
      <c r="C83" s="962"/>
      <c r="D83" s="962"/>
      <c r="E83" s="962"/>
      <c r="F83" s="962"/>
      <c r="G83" s="962"/>
      <c r="H83" s="962"/>
      <c r="I83" s="962"/>
      <c r="J83" s="962"/>
      <c r="K83" s="962"/>
      <c r="L83" s="962"/>
      <c r="M83" s="962"/>
      <c r="N83" s="962"/>
      <c r="O83" s="962"/>
      <c r="P83" s="963"/>
      <c r="Q83" s="964"/>
      <c r="R83" s="958"/>
      <c r="S83" s="958"/>
      <c r="T83" s="958"/>
      <c r="U83" s="958"/>
      <c r="V83" s="958"/>
      <c r="W83" s="958"/>
      <c r="X83" s="958"/>
      <c r="Y83" s="958"/>
      <c r="Z83" s="958"/>
      <c r="AA83" s="958"/>
      <c r="AB83" s="958"/>
      <c r="AC83" s="958"/>
      <c r="AD83" s="958"/>
      <c r="AE83" s="958"/>
      <c r="AF83" s="958"/>
      <c r="AG83" s="958"/>
      <c r="AH83" s="958"/>
      <c r="AI83" s="958"/>
      <c r="AJ83" s="958"/>
      <c r="AK83" s="958"/>
      <c r="AL83" s="958"/>
      <c r="AM83" s="958"/>
      <c r="AN83" s="958"/>
      <c r="AO83" s="958"/>
      <c r="AP83" s="958"/>
      <c r="AQ83" s="958"/>
      <c r="AR83" s="958"/>
      <c r="AS83" s="958"/>
      <c r="AT83" s="958"/>
      <c r="AU83" s="958"/>
      <c r="AV83" s="958"/>
      <c r="AW83" s="958"/>
      <c r="AX83" s="958"/>
      <c r="AY83" s="958"/>
      <c r="AZ83" s="959"/>
      <c r="BA83" s="959"/>
      <c r="BB83" s="959"/>
      <c r="BC83" s="959"/>
      <c r="BD83" s="960"/>
      <c r="BE83" s="235"/>
      <c r="BF83" s="235"/>
      <c r="BG83" s="235"/>
      <c r="BH83" s="235"/>
      <c r="BI83" s="235"/>
      <c r="BJ83" s="235"/>
      <c r="BK83" s="235"/>
      <c r="BL83" s="235"/>
      <c r="BM83" s="235"/>
      <c r="BN83" s="235"/>
      <c r="BO83" s="235"/>
      <c r="BP83" s="235"/>
      <c r="BQ83" s="232">
        <v>77</v>
      </c>
      <c r="BR83" s="237"/>
      <c r="BS83" s="932"/>
      <c r="BT83" s="933"/>
      <c r="BU83" s="933"/>
      <c r="BV83" s="933"/>
      <c r="BW83" s="933"/>
      <c r="BX83" s="933"/>
      <c r="BY83" s="933"/>
      <c r="BZ83" s="933"/>
      <c r="CA83" s="933"/>
      <c r="CB83" s="933"/>
      <c r="CC83" s="933"/>
      <c r="CD83" s="933"/>
      <c r="CE83" s="933"/>
      <c r="CF83" s="933"/>
      <c r="CG83" s="942"/>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32"/>
      <c r="DW83" s="933"/>
      <c r="DX83" s="933"/>
      <c r="DY83" s="933"/>
      <c r="DZ83" s="934"/>
      <c r="EA83" s="224"/>
    </row>
    <row r="84" spans="1:131" ht="26.25" customHeight="1" x14ac:dyDescent="0.15">
      <c r="A84" s="232">
        <v>17</v>
      </c>
      <c r="B84" s="961"/>
      <c r="C84" s="962"/>
      <c r="D84" s="962"/>
      <c r="E84" s="962"/>
      <c r="F84" s="962"/>
      <c r="G84" s="962"/>
      <c r="H84" s="962"/>
      <c r="I84" s="962"/>
      <c r="J84" s="962"/>
      <c r="K84" s="962"/>
      <c r="L84" s="962"/>
      <c r="M84" s="962"/>
      <c r="N84" s="962"/>
      <c r="O84" s="962"/>
      <c r="P84" s="963"/>
      <c r="Q84" s="964"/>
      <c r="R84" s="958"/>
      <c r="S84" s="958"/>
      <c r="T84" s="958"/>
      <c r="U84" s="958"/>
      <c r="V84" s="958"/>
      <c r="W84" s="958"/>
      <c r="X84" s="958"/>
      <c r="Y84" s="958"/>
      <c r="Z84" s="958"/>
      <c r="AA84" s="958"/>
      <c r="AB84" s="958"/>
      <c r="AC84" s="958"/>
      <c r="AD84" s="958"/>
      <c r="AE84" s="958"/>
      <c r="AF84" s="958"/>
      <c r="AG84" s="958"/>
      <c r="AH84" s="958"/>
      <c r="AI84" s="958"/>
      <c r="AJ84" s="958"/>
      <c r="AK84" s="958"/>
      <c r="AL84" s="958"/>
      <c r="AM84" s="958"/>
      <c r="AN84" s="958"/>
      <c r="AO84" s="958"/>
      <c r="AP84" s="958"/>
      <c r="AQ84" s="958"/>
      <c r="AR84" s="958"/>
      <c r="AS84" s="958"/>
      <c r="AT84" s="958"/>
      <c r="AU84" s="958"/>
      <c r="AV84" s="958"/>
      <c r="AW84" s="958"/>
      <c r="AX84" s="958"/>
      <c r="AY84" s="958"/>
      <c r="AZ84" s="959"/>
      <c r="BA84" s="959"/>
      <c r="BB84" s="959"/>
      <c r="BC84" s="959"/>
      <c r="BD84" s="960"/>
      <c r="BE84" s="235"/>
      <c r="BF84" s="235"/>
      <c r="BG84" s="235"/>
      <c r="BH84" s="235"/>
      <c r="BI84" s="235"/>
      <c r="BJ84" s="235"/>
      <c r="BK84" s="235"/>
      <c r="BL84" s="235"/>
      <c r="BM84" s="235"/>
      <c r="BN84" s="235"/>
      <c r="BO84" s="235"/>
      <c r="BP84" s="235"/>
      <c r="BQ84" s="232">
        <v>78</v>
      </c>
      <c r="BR84" s="237"/>
      <c r="BS84" s="932"/>
      <c r="BT84" s="933"/>
      <c r="BU84" s="933"/>
      <c r="BV84" s="933"/>
      <c r="BW84" s="933"/>
      <c r="BX84" s="933"/>
      <c r="BY84" s="933"/>
      <c r="BZ84" s="933"/>
      <c r="CA84" s="933"/>
      <c r="CB84" s="933"/>
      <c r="CC84" s="933"/>
      <c r="CD84" s="933"/>
      <c r="CE84" s="933"/>
      <c r="CF84" s="933"/>
      <c r="CG84" s="942"/>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32"/>
      <c r="DW84" s="933"/>
      <c r="DX84" s="933"/>
      <c r="DY84" s="933"/>
      <c r="DZ84" s="934"/>
      <c r="EA84" s="224"/>
    </row>
    <row r="85" spans="1:131" ht="26.25" customHeight="1" x14ac:dyDescent="0.15">
      <c r="A85" s="232">
        <v>18</v>
      </c>
      <c r="B85" s="961"/>
      <c r="C85" s="962"/>
      <c r="D85" s="962"/>
      <c r="E85" s="962"/>
      <c r="F85" s="962"/>
      <c r="G85" s="962"/>
      <c r="H85" s="962"/>
      <c r="I85" s="962"/>
      <c r="J85" s="962"/>
      <c r="K85" s="962"/>
      <c r="L85" s="962"/>
      <c r="M85" s="962"/>
      <c r="N85" s="962"/>
      <c r="O85" s="962"/>
      <c r="P85" s="963"/>
      <c r="Q85" s="964"/>
      <c r="R85" s="958"/>
      <c r="S85" s="958"/>
      <c r="T85" s="958"/>
      <c r="U85" s="958"/>
      <c r="V85" s="958"/>
      <c r="W85" s="958"/>
      <c r="X85" s="958"/>
      <c r="Y85" s="958"/>
      <c r="Z85" s="958"/>
      <c r="AA85" s="958"/>
      <c r="AB85" s="958"/>
      <c r="AC85" s="958"/>
      <c r="AD85" s="958"/>
      <c r="AE85" s="958"/>
      <c r="AF85" s="958"/>
      <c r="AG85" s="958"/>
      <c r="AH85" s="958"/>
      <c r="AI85" s="958"/>
      <c r="AJ85" s="958"/>
      <c r="AK85" s="958"/>
      <c r="AL85" s="958"/>
      <c r="AM85" s="958"/>
      <c r="AN85" s="958"/>
      <c r="AO85" s="958"/>
      <c r="AP85" s="958"/>
      <c r="AQ85" s="958"/>
      <c r="AR85" s="958"/>
      <c r="AS85" s="958"/>
      <c r="AT85" s="958"/>
      <c r="AU85" s="958"/>
      <c r="AV85" s="958"/>
      <c r="AW85" s="958"/>
      <c r="AX85" s="958"/>
      <c r="AY85" s="958"/>
      <c r="AZ85" s="959"/>
      <c r="BA85" s="959"/>
      <c r="BB85" s="959"/>
      <c r="BC85" s="959"/>
      <c r="BD85" s="960"/>
      <c r="BE85" s="235"/>
      <c r="BF85" s="235"/>
      <c r="BG85" s="235"/>
      <c r="BH85" s="235"/>
      <c r="BI85" s="235"/>
      <c r="BJ85" s="235"/>
      <c r="BK85" s="235"/>
      <c r="BL85" s="235"/>
      <c r="BM85" s="235"/>
      <c r="BN85" s="235"/>
      <c r="BO85" s="235"/>
      <c r="BP85" s="235"/>
      <c r="BQ85" s="232">
        <v>79</v>
      </c>
      <c r="BR85" s="237"/>
      <c r="BS85" s="932"/>
      <c r="BT85" s="933"/>
      <c r="BU85" s="933"/>
      <c r="BV85" s="933"/>
      <c r="BW85" s="933"/>
      <c r="BX85" s="933"/>
      <c r="BY85" s="933"/>
      <c r="BZ85" s="933"/>
      <c r="CA85" s="933"/>
      <c r="CB85" s="933"/>
      <c r="CC85" s="933"/>
      <c r="CD85" s="933"/>
      <c r="CE85" s="933"/>
      <c r="CF85" s="933"/>
      <c r="CG85" s="942"/>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32"/>
      <c r="DW85" s="933"/>
      <c r="DX85" s="933"/>
      <c r="DY85" s="933"/>
      <c r="DZ85" s="934"/>
      <c r="EA85" s="224"/>
    </row>
    <row r="86" spans="1:131" ht="26.25" customHeight="1" x14ac:dyDescent="0.15">
      <c r="A86" s="232">
        <v>19</v>
      </c>
      <c r="B86" s="961"/>
      <c r="C86" s="962"/>
      <c r="D86" s="962"/>
      <c r="E86" s="962"/>
      <c r="F86" s="962"/>
      <c r="G86" s="962"/>
      <c r="H86" s="962"/>
      <c r="I86" s="962"/>
      <c r="J86" s="962"/>
      <c r="K86" s="962"/>
      <c r="L86" s="962"/>
      <c r="M86" s="962"/>
      <c r="N86" s="962"/>
      <c r="O86" s="962"/>
      <c r="P86" s="963"/>
      <c r="Q86" s="964"/>
      <c r="R86" s="958"/>
      <c r="S86" s="958"/>
      <c r="T86" s="958"/>
      <c r="U86" s="958"/>
      <c r="V86" s="958"/>
      <c r="W86" s="958"/>
      <c r="X86" s="958"/>
      <c r="Y86" s="958"/>
      <c r="Z86" s="958"/>
      <c r="AA86" s="958"/>
      <c r="AB86" s="958"/>
      <c r="AC86" s="958"/>
      <c r="AD86" s="958"/>
      <c r="AE86" s="958"/>
      <c r="AF86" s="958"/>
      <c r="AG86" s="958"/>
      <c r="AH86" s="958"/>
      <c r="AI86" s="958"/>
      <c r="AJ86" s="958"/>
      <c r="AK86" s="958"/>
      <c r="AL86" s="958"/>
      <c r="AM86" s="958"/>
      <c r="AN86" s="958"/>
      <c r="AO86" s="958"/>
      <c r="AP86" s="958"/>
      <c r="AQ86" s="958"/>
      <c r="AR86" s="958"/>
      <c r="AS86" s="958"/>
      <c r="AT86" s="958"/>
      <c r="AU86" s="958"/>
      <c r="AV86" s="958"/>
      <c r="AW86" s="958"/>
      <c r="AX86" s="958"/>
      <c r="AY86" s="958"/>
      <c r="AZ86" s="959"/>
      <c r="BA86" s="959"/>
      <c r="BB86" s="959"/>
      <c r="BC86" s="959"/>
      <c r="BD86" s="960"/>
      <c r="BE86" s="235"/>
      <c r="BF86" s="235"/>
      <c r="BG86" s="235"/>
      <c r="BH86" s="235"/>
      <c r="BI86" s="235"/>
      <c r="BJ86" s="235"/>
      <c r="BK86" s="235"/>
      <c r="BL86" s="235"/>
      <c r="BM86" s="235"/>
      <c r="BN86" s="235"/>
      <c r="BO86" s="235"/>
      <c r="BP86" s="235"/>
      <c r="BQ86" s="232">
        <v>80</v>
      </c>
      <c r="BR86" s="237"/>
      <c r="BS86" s="932"/>
      <c r="BT86" s="933"/>
      <c r="BU86" s="933"/>
      <c r="BV86" s="933"/>
      <c r="BW86" s="933"/>
      <c r="BX86" s="933"/>
      <c r="BY86" s="933"/>
      <c r="BZ86" s="933"/>
      <c r="CA86" s="933"/>
      <c r="CB86" s="933"/>
      <c r="CC86" s="933"/>
      <c r="CD86" s="933"/>
      <c r="CE86" s="933"/>
      <c r="CF86" s="933"/>
      <c r="CG86" s="942"/>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32"/>
      <c r="DW86" s="933"/>
      <c r="DX86" s="933"/>
      <c r="DY86" s="933"/>
      <c r="DZ86" s="934"/>
      <c r="EA86" s="224"/>
    </row>
    <row r="87" spans="1:131" ht="26.25" customHeight="1" x14ac:dyDescent="0.15">
      <c r="A87" s="238">
        <v>20</v>
      </c>
      <c r="B87" s="951"/>
      <c r="C87" s="952"/>
      <c r="D87" s="952"/>
      <c r="E87" s="952"/>
      <c r="F87" s="952"/>
      <c r="G87" s="952"/>
      <c r="H87" s="952"/>
      <c r="I87" s="952"/>
      <c r="J87" s="952"/>
      <c r="K87" s="952"/>
      <c r="L87" s="952"/>
      <c r="M87" s="952"/>
      <c r="N87" s="952"/>
      <c r="O87" s="952"/>
      <c r="P87" s="953"/>
      <c r="Q87" s="954"/>
      <c r="R87" s="955"/>
      <c r="S87" s="955"/>
      <c r="T87" s="955"/>
      <c r="U87" s="955"/>
      <c r="V87" s="955"/>
      <c r="W87" s="955"/>
      <c r="X87" s="955"/>
      <c r="Y87" s="955"/>
      <c r="Z87" s="955"/>
      <c r="AA87" s="955"/>
      <c r="AB87" s="955"/>
      <c r="AC87" s="955"/>
      <c r="AD87" s="955"/>
      <c r="AE87" s="955"/>
      <c r="AF87" s="955"/>
      <c r="AG87" s="955"/>
      <c r="AH87" s="955"/>
      <c r="AI87" s="955"/>
      <c r="AJ87" s="955"/>
      <c r="AK87" s="955"/>
      <c r="AL87" s="955"/>
      <c r="AM87" s="955"/>
      <c r="AN87" s="955"/>
      <c r="AO87" s="955"/>
      <c r="AP87" s="955"/>
      <c r="AQ87" s="955"/>
      <c r="AR87" s="955"/>
      <c r="AS87" s="955"/>
      <c r="AT87" s="955"/>
      <c r="AU87" s="955"/>
      <c r="AV87" s="955"/>
      <c r="AW87" s="955"/>
      <c r="AX87" s="955"/>
      <c r="AY87" s="955"/>
      <c r="AZ87" s="956"/>
      <c r="BA87" s="956"/>
      <c r="BB87" s="956"/>
      <c r="BC87" s="956"/>
      <c r="BD87" s="957"/>
      <c r="BE87" s="235"/>
      <c r="BF87" s="235"/>
      <c r="BG87" s="235"/>
      <c r="BH87" s="235"/>
      <c r="BI87" s="235"/>
      <c r="BJ87" s="235"/>
      <c r="BK87" s="235"/>
      <c r="BL87" s="235"/>
      <c r="BM87" s="235"/>
      <c r="BN87" s="235"/>
      <c r="BO87" s="235"/>
      <c r="BP87" s="235"/>
      <c r="BQ87" s="232">
        <v>81</v>
      </c>
      <c r="BR87" s="237"/>
      <c r="BS87" s="932"/>
      <c r="BT87" s="933"/>
      <c r="BU87" s="933"/>
      <c r="BV87" s="933"/>
      <c r="BW87" s="933"/>
      <c r="BX87" s="933"/>
      <c r="BY87" s="933"/>
      <c r="BZ87" s="933"/>
      <c r="CA87" s="933"/>
      <c r="CB87" s="933"/>
      <c r="CC87" s="933"/>
      <c r="CD87" s="933"/>
      <c r="CE87" s="933"/>
      <c r="CF87" s="933"/>
      <c r="CG87" s="942"/>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32"/>
      <c r="DW87" s="933"/>
      <c r="DX87" s="933"/>
      <c r="DY87" s="933"/>
      <c r="DZ87" s="934"/>
      <c r="EA87" s="224"/>
    </row>
    <row r="88" spans="1:131" ht="26.25" customHeight="1" thickBot="1" x14ac:dyDescent="0.2">
      <c r="A88" s="234" t="s">
        <v>377</v>
      </c>
      <c r="B88" s="924" t="s">
        <v>400</v>
      </c>
      <c r="C88" s="925"/>
      <c r="D88" s="925"/>
      <c r="E88" s="925"/>
      <c r="F88" s="925"/>
      <c r="G88" s="925"/>
      <c r="H88" s="925"/>
      <c r="I88" s="925"/>
      <c r="J88" s="925"/>
      <c r="K88" s="925"/>
      <c r="L88" s="925"/>
      <c r="M88" s="925"/>
      <c r="N88" s="925"/>
      <c r="O88" s="925"/>
      <c r="P88" s="935"/>
      <c r="Q88" s="949"/>
      <c r="R88" s="950"/>
      <c r="S88" s="950"/>
      <c r="T88" s="950"/>
      <c r="U88" s="950"/>
      <c r="V88" s="950"/>
      <c r="W88" s="950"/>
      <c r="X88" s="950"/>
      <c r="Y88" s="950"/>
      <c r="Z88" s="950"/>
      <c r="AA88" s="950"/>
      <c r="AB88" s="950"/>
      <c r="AC88" s="950"/>
      <c r="AD88" s="950"/>
      <c r="AE88" s="950"/>
      <c r="AF88" s="946">
        <v>4039</v>
      </c>
      <c r="AG88" s="946"/>
      <c r="AH88" s="946"/>
      <c r="AI88" s="946"/>
      <c r="AJ88" s="946"/>
      <c r="AK88" s="950"/>
      <c r="AL88" s="950"/>
      <c r="AM88" s="950"/>
      <c r="AN88" s="950"/>
      <c r="AO88" s="950"/>
      <c r="AP88" s="946" t="s">
        <v>545</v>
      </c>
      <c r="AQ88" s="946"/>
      <c r="AR88" s="946"/>
      <c r="AS88" s="946"/>
      <c r="AT88" s="946"/>
      <c r="AU88" s="946" t="s">
        <v>545</v>
      </c>
      <c r="AV88" s="946"/>
      <c r="AW88" s="946"/>
      <c r="AX88" s="946"/>
      <c r="AY88" s="946"/>
      <c r="AZ88" s="947"/>
      <c r="BA88" s="947"/>
      <c r="BB88" s="947"/>
      <c r="BC88" s="947"/>
      <c r="BD88" s="948"/>
      <c r="BE88" s="235"/>
      <c r="BF88" s="235"/>
      <c r="BG88" s="235"/>
      <c r="BH88" s="235"/>
      <c r="BI88" s="235"/>
      <c r="BJ88" s="235"/>
      <c r="BK88" s="235"/>
      <c r="BL88" s="235"/>
      <c r="BM88" s="235"/>
      <c r="BN88" s="235"/>
      <c r="BO88" s="235"/>
      <c r="BP88" s="235"/>
      <c r="BQ88" s="232">
        <v>82</v>
      </c>
      <c r="BR88" s="237"/>
      <c r="BS88" s="932"/>
      <c r="BT88" s="933"/>
      <c r="BU88" s="933"/>
      <c r="BV88" s="933"/>
      <c r="BW88" s="933"/>
      <c r="BX88" s="933"/>
      <c r="BY88" s="933"/>
      <c r="BZ88" s="933"/>
      <c r="CA88" s="933"/>
      <c r="CB88" s="933"/>
      <c r="CC88" s="933"/>
      <c r="CD88" s="933"/>
      <c r="CE88" s="933"/>
      <c r="CF88" s="933"/>
      <c r="CG88" s="942"/>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32"/>
      <c r="DW88" s="933"/>
      <c r="DX88" s="933"/>
      <c r="DY88" s="933"/>
      <c r="DZ88" s="934"/>
      <c r="EA88" s="224"/>
    </row>
    <row r="89" spans="1:131" ht="26.25" hidden="1" customHeight="1" x14ac:dyDescent="0.15">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932"/>
      <c r="BT89" s="933"/>
      <c r="BU89" s="933"/>
      <c r="BV89" s="933"/>
      <c r="BW89" s="933"/>
      <c r="BX89" s="933"/>
      <c r="BY89" s="933"/>
      <c r="BZ89" s="933"/>
      <c r="CA89" s="933"/>
      <c r="CB89" s="933"/>
      <c r="CC89" s="933"/>
      <c r="CD89" s="933"/>
      <c r="CE89" s="933"/>
      <c r="CF89" s="933"/>
      <c r="CG89" s="942"/>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32"/>
      <c r="DW89" s="933"/>
      <c r="DX89" s="933"/>
      <c r="DY89" s="933"/>
      <c r="DZ89" s="934"/>
      <c r="EA89" s="224"/>
    </row>
    <row r="90" spans="1:131" ht="26.25" hidden="1" customHeight="1" x14ac:dyDescent="0.15">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932"/>
      <c r="BT90" s="933"/>
      <c r="BU90" s="933"/>
      <c r="BV90" s="933"/>
      <c r="BW90" s="933"/>
      <c r="BX90" s="933"/>
      <c r="BY90" s="933"/>
      <c r="BZ90" s="933"/>
      <c r="CA90" s="933"/>
      <c r="CB90" s="933"/>
      <c r="CC90" s="933"/>
      <c r="CD90" s="933"/>
      <c r="CE90" s="933"/>
      <c r="CF90" s="933"/>
      <c r="CG90" s="942"/>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32"/>
      <c r="DW90" s="933"/>
      <c r="DX90" s="933"/>
      <c r="DY90" s="933"/>
      <c r="DZ90" s="934"/>
      <c r="EA90" s="224"/>
    </row>
    <row r="91" spans="1:131" ht="26.25" hidden="1" customHeight="1" x14ac:dyDescent="0.15">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932"/>
      <c r="BT91" s="933"/>
      <c r="BU91" s="933"/>
      <c r="BV91" s="933"/>
      <c r="BW91" s="933"/>
      <c r="BX91" s="933"/>
      <c r="BY91" s="933"/>
      <c r="BZ91" s="933"/>
      <c r="CA91" s="933"/>
      <c r="CB91" s="933"/>
      <c r="CC91" s="933"/>
      <c r="CD91" s="933"/>
      <c r="CE91" s="933"/>
      <c r="CF91" s="933"/>
      <c r="CG91" s="942"/>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32"/>
      <c r="DW91" s="933"/>
      <c r="DX91" s="933"/>
      <c r="DY91" s="933"/>
      <c r="DZ91" s="934"/>
      <c r="EA91" s="224"/>
    </row>
    <row r="92" spans="1:131" ht="26.25" hidden="1" customHeight="1" x14ac:dyDescent="0.15">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932"/>
      <c r="BT92" s="933"/>
      <c r="BU92" s="933"/>
      <c r="BV92" s="933"/>
      <c r="BW92" s="933"/>
      <c r="BX92" s="933"/>
      <c r="BY92" s="933"/>
      <c r="BZ92" s="933"/>
      <c r="CA92" s="933"/>
      <c r="CB92" s="933"/>
      <c r="CC92" s="933"/>
      <c r="CD92" s="933"/>
      <c r="CE92" s="933"/>
      <c r="CF92" s="933"/>
      <c r="CG92" s="942"/>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32"/>
      <c r="DW92" s="933"/>
      <c r="DX92" s="933"/>
      <c r="DY92" s="933"/>
      <c r="DZ92" s="934"/>
      <c r="EA92" s="224"/>
    </row>
    <row r="93" spans="1:131" ht="26.25" hidden="1" customHeight="1" x14ac:dyDescent="0.15">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932"/>
      <c r="BT93" s="933"/>
      <c r="BU93" s="933"/>
      <c r="BV93" s="933"/>
      <c r="BW93" s="933"/>
      <c r="BX93" s="933"/>
      <c r="BY93" s="933"/>
      <c r="BZ93" s="933"/>
      <c r="CA93" s="933"/>
      <c r="CB93" s="933"/>
      <c r="CC93" s="933"/>
      <c r="CD93" s="933"/>
      <c r="CE93" s="933"/>
      <c r="CF93" s="933"/>
      <c r="CG93" s="942"/>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32"/>
      <c r="DW93" s="933"/>
      <c r="DX93" s="933"/>
      <c r="DY93" s="933"/>
      <c r="DZ93" s="934"/>
      <c r="EA93" s="224"/>
    </row>
    <row r="94" spans="1:131" ht="26.25" hidden="1" customHeight="1" x14ac:dyDescent="0.15">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932"/>
      <c r="BT94" s="933"/>
      <c r="BU94" s="933"/>
      <c r="BV94" s="933"/>
      <c r="BW94" s="933"/>
      <c r="BX94" s="933"/>
      <c r="BY94" s="933"/>
      <c r="BZ94" s="933"/>
      <c r="CA94" s="933"/>
      <c r="CB94" s="933"/>
      <c r="CC94" s="933"/>
      <c r="CD94" s="933"/>
      <c r="CE94" s="933"/>
      <c r="CF94" s="933"/>
      <c r="CG94" s="942"/>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32"/>
      <c r="DW94" s="933"/>
      <c r="DX94" s="933"/>
      <c r="DY94" s="933"/>
      <c r="DZ94" s="934"/>
      <c r="EA94" s="224"/>
    </row>
    <row r="95" spans="1:131" ht="26.25" hidden="1" customHeight="1" x14ac:dyDescent="0.15">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932"/>
      <c r="BT95" s="933"/>
      <c r="BU95" s="933"/>
      <c r="BV95" s="933"/>
      <c r="BW95" s="933"/>
      <c r="BX95" s="933"/>
      <c r="BY95" s="933"/>
      <c r="BZ95" s="933"/>
      <c r="CA95" s="933"/>
      <c r="CB95" s="933"/>
      <c r="CC95" s="933"/>
      <c r="CD95" s="933"/>
      <c r="CE95" s="933"/>
      <c r="CF95" s="933"/>
      <c r="CG95" s="942"/>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32"/>
      <c r="DW95" s="933"/>
      <c r="DX95" s="933"/>
      <c r="DY95" s="933"/>
      <c r="DZ95" s="934"/>
      <c r="EA95" s="224"/>
    </row>
    <row r="96" spans="1:131" ht="26.25" hidden="1" customHeight="1" x14ac:dyDescent="0.15">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932"/>
      <c r="BT96" s="933"/>
      <c r="BU96" s="933"/>
      <c r="BV96" s="933"/>
      <c r="BW96" s="933"/>
      <c r="BX96" s="933"/>
      <c r="BY96" s="933"/>
      <c r="BZ96" s="933"/>
      <c r="CA96" s="933"/>
      <c r="CB96" s="933"/>
      <c r="CC96" s="933"/>
      <c r="CD96" s="933"/>
      <c r="CE96" s="933"/>
      <c r="CF96" s="933"/>
      <c r="CG96" s="942"/>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32"/>
      <c r="DW96" s="933"/>
      <c r="DX96" s="933"/>
      <c r="DY96" s="933"/>
      <c r="DZ96" s="934"/>
      <c r="EA96" s="224"/>
    </row>
    <row r="97" spans="1:131" ht="26.25" hidden="1" customHeight="1" x14ac:dyDescent="0.15">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932"/>
      <c r="BT97" s="933"/>
      <c r="BU97" s="933"/>
      <c r="BV97" s="933"/>
      <c r="BW97" s="933"/>
      <c r="BX97" s="933"/>
      <c r="BY97" s="933"/>
      <c r="BZ97" s="933"/>
      <c r="CA97" s="933"/>
      <c r="CB97" s="933"/>
      <c r="CC97" s="933"/>
      <c r="CD97" s="933"/>
      <c r="CE97" s="933"/>
      <c r="CF97" s="933"/>
      <c r="CG97" s="942"/>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32"/>
      <c r="DW97" s="933"/>
      <c r="DX97" s="933"/>
      <c r="DY97" s="933"/>
      <c r="DZ97" s="934"/>
      <c r="EA97" s="224"/>
    </row>
    <row r="98" spans="1:131" ht="26.25" hidden="1" customHeight="1" x14ac:dyDescent="0.15">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932"/>
      <c r="BT98" s="933"/>
      <c r="BU98" s="933"/>
      <c r="BV98" s="933"/>
      <c r="BW98" s="933"/>
      <c r="BX98" s="933"/>
      <c r="BY98" s="933"/>
      <c r="BZ98" s="933"/>
      <c r="CA98" s="933"/>
      <c r="CB98" s="933"/>
      <c r="CC98" s="933"/>
      <c r="CD98" s="933"/>
      <c r="CE98" s="933"/>
      <c r="CF98" s="933"/>
      <c r="CG98" s="942"/>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32"/>
      <c r="DW98" s="933"/>
      <c r="DX98" s="933"/>
      <c r="DY98" s="933"/>
      <c r="DZ98" s="934"/>
      <c r="EA98" s="224"/>
    </row>
    <row r="99" spans="1:131" ht="26.25" hidden="1" customHeight="1" x14ac:dyDescent="0.15">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932"/>
      <c r="BT99" s="933"/>
      <c r="BU99" s="933"/>
      <c r="BV99" s="933"/>
      <c r="BW99" s="933"/>
      <c r="BX99" s="933"/>
      <c r="BY99" s="933"/>
      <c r="BZ99" s="933"/>
      <c r="CA99" s="933"/>
      <c r="CB99" s="933"/>
      <c r="CC99" s="933"/>
      <c r="CD99" s="933"/>
      <c r="CE99" s="933"/>
      <c r="CF99" s="933"/>
      <c r="CG99" s="942"/>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32"/>
      <c r="DW99" s="933"/>
      <c r="DX99" s="933"/>
      <c r="DY99" s="933"/>
      <c r="DZ99" s="934"/>
      <c r="EA99" s="224"/>
    </row>
    <row r="100" spans="1:131" ht="26.25" hidden="1" customHeight="1" x14ac:dyDescent="0.15">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932"/>
      <c r="BT100" s="933"/>
      <c r="BU100" s="933"/>
      <c r="BV100" s="933"/>
      <c r="BW100" s="933"/>
      <c r="BX100" s="933"/>
      <c r="BY100" s="933"/>
      <c r="BZ100" s="933"/>
      <c r="CA100" s="933"/>
      <c r="CB100" s="933"/>
      <c r="CC100" s="933"/>
      <c r="CD100" s="933"/>
      <c r="CE100" s="933"/>
      <c r="CF100" s="933"/>
      <c r="CG100" s="942"/>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32"/>
      <c r="DW100" s="933"/>
      <c r="DX100" s="933"/>
      <c r="DY100" s="933"/>
      <c r="DZ100" s="934"/>
      <c r="EA100" s="224"/>
    </row>
    <row r="101" spans="1:131" ht="26.25" hidden="1" customHeight="1" x14ac:dyDescent="0.15">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932"/>
      <c r="BT101" s="933"/>
      <c r="BU101" s="933"/>
      <c r="BV101" s="933"/>
      <c r="BW101" s="933"/>
      <c r="BX101" s="933"/>
      <c r="BY101" s="933"/>
      <c r="BZ101" s="933"/>
      <c r="CA101" s="933"/>
      <c r="CB101" s="933"/>
      <c r="CC101" s="933"/>
      <c r="CD101" s="933"/>
      <c r="CE101" s="933"/>
      <c r="CF101" s="933"/>
      <c r="CG101" s="942"/>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32"/>
      <c r="DW101" s="933"/>
      <c r="DX101" s="933"/>
      <c r="DY101" s="933"/>
      <c r="DZ101" s="934"/>
      <c r="EA101" s="224"/>
    </row>
    <row r="102" spans="1:131" ht="26.25" customHeight="1" thickBot="1" x14ac:dyDescent="0.2">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377</v>
      </c>
      <c r="BR102" s="924" t="s">
        <v>401</v>
      </c>
      <c r="BS102" s="925"/>
      <c r="BT102" s="925"/>
      <c r="BU102" s="925"/>
      <c r="BV102" s="925"/>
      <c r="BW102" s="925"/>
      <c r="BX102" s="925"/>
      <c r="BY102" s="925"/>
      <c r="BZ102" s="925"/>
      <c r="CA102" s="925"/>
      <c r="CB102" s="925"/>
      <c r="CC102" s="925"/>
      <c r="CD102" s="925"/>
      <c r="CE102" s="925"/>
      <c r="CF102" s="925"/>
      <c r="CG102" s="935"/>
      <c r="CH102" s="936"/>
      <c r="CI102" s="937"/>
      <c r="CJ102" s="937"/>
      <c r="CK102" s="937"/>
      <c r="CL102" s="938"/>
      <c r="CM102" s="936"/>
      <c r="CN102" s="937"/>
      <c r="CO102" s="937"/>
      <c r="CP102" s="937"/>
      <c r="CQ102" s="938"/>
      <c r="CR102" s="939">
        <v>152</v>
      </c>
      <c r="CS102" s="940"/>
      <c r="CT102" s="940"/>
      <c r="CU102" s="940"/>
      <c r="CV102" s="941"/>
      <c r="CW102" s="939" t="s">
        <v>559</v>
      </c>
      <c r="CX102" s="940"/>
      <c r="CY102" s="940"/>
      <c r="CZ102" s="940"/>
      <c r="DA102" s="941"/>
      <c r="DB102" s="939" t="s">
        <v>559</v>
      </c>
      <c r="DC102" s="940"/>
      <c r="DD102" s="940"/>
      <c r="DE102" s="940"/>
      <c r="DF102" s="941"/>
      <c r="DG102" s="939" t="s">
        <v>559</v>
      </c>
      <c r="DH102" s="940"/>
      <c r="DI102" s="940"/>
      <c r="DJ102" s="940"/>
      <c r="DK102" s="941"/>
      <c r="DL102" s="939" t="s">
        <v>559</v>
      </c>
      <c r="DM102" s="940"/>
      <c r="DN102" s="940"/>
      <c r="DO102" s="940"/>
      <c r="DP102" s="941"/>
      <c r="DQ102" s="939" t="s">
        <v>559</v>
      </c>
      <c r="DR102" s="940"/>
      <c r="DS102" s="940"/>
      <c r="DT102" s="940"/>
      <c r="DU102" s="941"/>
      <c r="DV102" s="924"/>
      <c r="DW102" s="925"/>
      <c r="DX102" s="925"/>
      <c r="DY102" s="925"/>
      <c r="DZ102" s="926"/>
      <c r="EA102" s="224"/>
    </row>
    <row r="103" spans="1:131" ht="26.25" customHeight="1" x14ac:dyDescent="0.15">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27" t="s">
        <v>402</v>
      </c>
      <c r="BR103" s="927"/>
      <c r="BS103" s="927"/>
      <c r="BT103" s="927"/>
      <c r="BU103" s="927"/>
      <c r="BV103" s="927"/>
      <c r="BW103" s="927"/>
      <c r="BX103" s="927"/>
      <c r="BY103" s="927"/>
      <c r="BZ103" s="927"/>
      <c r="CA103" s="927"/>
      <c r="CB103" s="927"/>
      <c r="CC103" s="927"/>
      <c r="CD103" s="927"/>
      <c r="CE103" s="927"/>
      <c r="CF103" s="927"/>
      <c r="CG103" s="927"/>
      <c r="CH103" s="927"/>
      <c r="CI103" s="927"/>
      <c r="CJ103" s="927"/>
      <c r="CK103" s="927"/>
      <c r="CL103" s="927"/>
      <c r="CM103" s="927"/>
      <c r="CN103" s="927"/>
      <c r="CO103" s="927"/>
      <c r="CP103" s="927"/>
      <c r="CQ103" s="927"/>
      <c r="CR103" s="927"/>
      <c r="CS103" s="927"/>
      <c r="CT103" s="927"/>
      <c r="CU103" s="927"/>
      <c r="CV103" s="927"/>
      <c r="CW103" s="927"/>
      <c r="CX103" s="927"/>
      <c r="CY103" s="927"/>
      <c r="CZ103" s="927"/>
      <c r="DA103" s="927"/>
      <c r="DB103" s="927"/>
      <c r="DC103" s="927"/>
      <c r="DD103" s="927"/>
      <c r="DE103" s="927"/>
      <c r="DF103" s="927"/>
      <c r="DG103" s="927"/>
      <c r="DH103" s="927"/>
      <c r="DI103" s="927"/>
      <c r="DJ103" s="927"/>
      <c r="DK103" s="927"/>
      <c r="DL103" s="927"/>
      <c r="DM103" s="927"/>
      <c r="DN103" s="927"/>
      <c r="DO103" s="927"/>
      <c r="DP103" s="927"/>
      <c r="DQ103" s="927"/>
      <c r="DR103" s="927"/>
      <c r="DS103" s="927"/>
      <c r="DT103" s="927"/>
      <c r="DU103" s="927"/>
      <c r="DV103" s="927"/>
      <c r="DW103" s="927"/>
      <c r="DX103" s="927"/>
      <c r="DY103" s="927"/>
      <c r="DZ103" s="927"/>
      <c r="EA103" s="224"/>
    </row>
    <row r="104" spans="1:131" ht="26.25" customHeight="1" x14ac:dyDescent="0.15">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28" t="s">
        <v>403</v>
      </c>
      <c r="BR104" s="928"/>
      <c r="BS104" s="928"/>
      <c r="BT104" s="928"/>
      <c r="BU104" s="928"/>
      <c r="BV104" s="928"/>
      <c r="BW104" s="928"/>
      <c r="BX104" s="928"/>
      <c r="BY104" s="928"/>
      <c r="BZ104" s="928"/>
      <c r="CA104" s="928"/>
      <c r="CB104" s="928"/>
      <c r="CC104" s="928"/>
      <c r="CD104" s="928"/>
      <c r="CE104" s="928"/>
      <c r="CF104" s="928"/>
      <c r="CG104" s="928"/>
      <c r="CH104" s="928"/>
      <c r="CI104" s="928"/>
      <c r="CJ104" s="928"/>
      <c r="CK104" s="928"/>
      <c r="CL104" s="928"/>
      <c r="CM104" s="928"/>
      <c r="CN104" s="928"/>
      <c r="CO104" s="928"/>
      <c r="CP104" s="928"/>
      <c r="CQ104" s="928"/>
      <c r="CR104" s="928"/>
      <c r="CS104" s="928"/>
      <c r="CT104" s="928"/>
      <c r="CU104" s="928"/>
      <c r="CV104" s="928"/>
      <c r="CW104" s="928"/>
      <c r="CX104" s="928"/>
      <c r="CY104" s="928"/>
      <c r="CZ104" s="928"/>
      <c r="DA104" s="928"/>
      <c r="DB104" s="928"/>
      <c r="DC104" s="928"/>
      <c r="DD104" s="928"/>
      <c r="DE104" s="928"/>
      <c r="DF104" s="928"/>
      <c r="DG104" s="928"/>
      <c r="DH104" s="928"/>
      <c r="DI104" s="928"/>
      <c r="DJ104" s="928"/>
      <c r="DK104" s="928"/>
      <c r="DL104" s="928"/>
      <c r="DM104" s="928"/>
      <c r="DN104" s="928"/>
      <c r="DO104" s="928"/>
      <c r="DP104" s="928"/>
      <c r="DQ104" s="928"/>
      <c r="DR104" s="928"/>
      <c r="DS104" s="928"/>
      <c r="DT104" s="928"/>
      <c r="DU104" s="928"/>
      <c r="DV104" s="928"/>
      <c r="DW104" s="928"/>
      <c r="DX104" s="928"/>
      <c r="DY104" s="928"/>
      <c r="DZ104" s="928"/>
      <c r="EA104" s="224"/>
    </row>
    <row r="105" spans="1:131" ht="11.25" customHeight="1" x14ac:dyDescent="0.15">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43" t="s">
        <v>404</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405</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29" t="s">
        <v>406</v>
      </c>
      <c r="B108" s="930"/>
      <c r="C108" s="930"/>
      <c r="D108" s="930"/>
      <c r="E108" s="930"/>
      <c r="F108" s="930"/>
      <c r="G108" s="930"/>
      <c r="H108" s="930"/>
      <c r="I108" s="930"/>
      <c r="J108" s="930"/>
      <c r="K108" s="930"/>
      <c r="L108" s="930"/>
      <c r="M108" s="930"/>
      <c r="N108" s="930"/>
      <c r="O108" s="930"/>
      <c r="P108" s="930"/>
      <c r="Q108" s="930"/>
      <c r="R108" s="930"/>
      <c r="S108" s="930"/>
      <c r="T108" s="930"/>
      <c r="U108" s="930"/>
      <c r="V108" s="930"/>
      <c r="W108" s="930"/>
      <c r="X108" s="930"/>
      <c r="Y108" s="930"/>
      <c r="Z108" s="930"/>
      <c r="AA108" s="930"/>
      <c r="AB108" s="930"/>
      <c r="AC108" s="930"/>
      <c r="AD108" s="930"/>
      <c r="AE108" s="930"/>
      <c r="AF108" s="930"/>
      <c r="AG108" s="930"/>
      <c r="AH108" s="930"/>
      <c r="AI108" s="930"/>
      <c r="AJ108" s="930"/>
      <c r="AK108" s="930"/>
      <c r="AL108" s="930"/>
      <c r="AM108" s="930"/>
      <c r="AN108" s="930"/>
      <c r="AO108" s="930"/>
      <c r="AP108" s="930"/>
      <c r="AQ108" s="930"/>
      <c r="AR108" s="930"/>
      <c r="AS108" s="930"/>
      <c r="AT108" s="931"/>
      <c r="AU108" s="929" t="s">
        <v>407</v>
      </c>
      <c r="AV108" s="930"/>
      <c r="AW108" s="930"/>
      <c r="AX108" s="930"/>
      <c r="AY108" s="930"/>
      <c r="AZ108" s="930"/>
      <c r="BA108" s="930"/>
      <c r="BB108" s="930"/>
      <c r="BC108" s="930"/>
      <c r="BD108" s="930"/>
      <c r="BE108" s="930"/>
      <c r="BF108" s="930"/>
      <c r="BG108" s="930"/>
      <c r="BH108" s="930"/>
      <c r="BI108" s="930"/>
      <c r="BJ108" s="930"/>
      <c r="BK108" s="930"/>
      <c r="BL108" s="930"/>
      <c r="BM108" s="930"/>
      <c r="BN108" s="930"/>
      <c r="BO108" s="930"/>
      <c r="BP108" s="930"/>
      <c r="BQ108" s="930"/>
      <c r="BR108" s="930"/>
      <c r="BS108" s="930"/>
      <c r="BT108" s="930"/>
      <c r="BU108" s="930"/>
      <c r="BV108" s="930"/>
      <c r="BW108" s="930"/>
      <c r="BX108" s="930"/>
      <c r="BY108" s="930"/>
      <c r="BZ108" s="930"/>
      <c r="CA108" s="930"/>
      <c r="CB108" s="930"/>
      <c r="CC108" s="930"/>
      <c r="CD108" s="930"/>
      <c r="CE108" s="930"/>
      <c r="CF108" s="930"/>
      <c r="CG108" s="930"/>
      <c r="CH108" s="930"/>
      <c r="CI108" s="930"/>
      <c r="CJ108" s="930"/>
      <c r="CK108" s="930"/>
      <c r="CL108" s="930"/>
      <c r="CM108" s="930"/>
      <c r="CN108" s="930"/>
      <c r="CO108" s="930"/>
      <c r="CP108" s="930"/>
      <c r="CQ108" s="930"/>
      <c r="CR108" s="930"/>
      <c r="CS108" s="930"/>
      <c r="CT108" s="930"/>
      <c r="CU108" s="930"/>
      <c r="CV108" s="930"/>
      <c r="CW108" s="930"/>
      <c r="CX108" s="930"/>
      <c r="CY108" s="930"/>
      <c r="CZ108" s="930"/>
      <c r="DA108" s="930"/>
      <c r="DB108" s="930"/>
      <c r="DC108" s="930"/>
      <c r="DD108" s="930"/>
      <c r="DE108" s="930"/>
      <c r="DF108" s="930"/>
      <c r="DG108" s="930"/>
      <c r="DH108" s="930"/>
      <c r="DI108" s="930"/>
      <c r="DJ108" s="930"/>
      <c r="DK108" s="930"/>
      <c r="DL108" s="930"/>
      <c r="DM108" s="930"/>
      <c r="DN108" s="930"/>
      <c r="DO108" s="930"/>
      <c r="DP108" s="930"/>
      <c r="DQ108" s="930"/>
      <c r="DR108" s="930"/>
      <c r="DS108" s="930"/>
      <c r="DT108" s="930"/>
      <c r="DU108" s="930"/>
      <c r="DV108" s="930"/>
      <c r="DW108" s="930"/>
      <c r="DX108" s="930"/>
      <c r="DY108" s="930"/>
      <c r="DZ108" s="931"/>
    </row>
    <row r="109" spans="1:131" s="224" customFormat="1" ht="26.25" customHeight="1" x14ac:dyDescent="0.15">
      <c r="A109" s="882" t="s">
        <v>408</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5" t="s">
        <v>409</v>
      </c>
      <c r="AB109" s="883"/>
      <c r="AC109" s="883"/>
      <c r="AD109" s="883"/>
      <c r="AE109" s="884"/>
      <c r="AF109" s="885" t="s">
        <v>410</v>
      </c>
      <c r="AG109" s="883"/>
      <c r="AH109" s="883"/>
      <c r="AI109" s="883"/>
      <c r="AJ109" s="884"/>
      <c r="AK109" s="885" t="s">
        <v>294</v>
      </c>
      <c r="AL109" s="883"/>
      <c r="AM109" s="883"/>
      <c r="AN109" s="883"/>
      <c r="AO109" s="884"/>
      <c r="AP109" s="885" t="s">
        <v>411</v>
      </c>
      <c r="AQ109" s="883"/>
      <c r="AR109" s="883"/>
      <c r="AS109" s="883"/>
      <c r="AT109" s="916"/>
      <c r="AU109" s="882" t="s">
        <v>408</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5" t="s">
        <v>409</v>
      </c>
      <c r="BR109" s="883"/>
      <c r="BS109" s="883"/>
      <c r="BT109" s="883"/>
      <c r="BU109" s="884"/>
      <c r="BV109" s="885" t="s">
        <v>410</v>
      </c>
      <c r="BW109" s="883"/>
      <c r="BX109" s="883"/>
      <c r="BY109" s="883"/>
      <c r="BZ109" s="884"/>
      <c r="CA109" s="885" t="s">
        <v>294</v>
      </c>
      <c r="CB109" s="883"/>
      <c r="CC109" s="883"/>
      <c r="CD109" s="883"/>
      <c r="CE109" s="884"/>
      <c r="CF109" s="923" t="s">
        <v>411</v>
      </c>
      <c r="CG109" s="923"/>
      <c r="CH109" s="923"/>
      <c r="CI109" s="923"/>
      <c r="CJ109" s="923"/>
      <c r="CK109" s="885" t="s">
        <v>412</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5" t="s">
        <v>409</v>
      </c>
      <c r="DH109" s="883"/>
      <c r="DI109" s="883"/>
      <c r="DJ109" s="883"/>
      <c r="DK109" s="884"/>
      <c r="DL109" s="885" t="s">
        <v>410</v>
      </c>
      <c r="DM109" s="883"/>
      <c r="DN109" s="883"/>
      <c r="DO109" s="883"/>
      <c r="DP109" s="884"/>
      <c r="DQ109" s="885" t="s">
        <v>294</v>
      </c>
      <c r="DR109" s="883"/>
      <c r="DS109" s="883"/>
      <c r="DT109" s="883"/>
      <c r="DU109" s="884"/>
      <c r="DV109" s="885" t="s">
        <v>411</v>
      </c>
      <c r="DW109" s="883"/>
      <c r="DX109" s="883"/>
      <c r="DY109" s="883"/>
      <c r="DZ109" s="916"/>
    </row>
    <row r="110" spans="1:131" s="224" customFormat="1" ht="26.25" customHeight="1" x14ac:dyDescent="0.15">
      <c r="A110" s="794" t="s">
        <v>413</v>
      </c>
      <c r="B110" s="795"/>
      <c r="C110" s="795"/>
      <c r="D110" s="795"/>
      <c r="E110" s="795"/>
      <c r="F110" s="795"/>
      <c r="G110" s="795"/>
      <c r="H110" s="795"/>
      <c r="I110" s="795"/>
      <c r="J110" s="795"/>
      <c r="K110" s="795"/>
      <c r="L110" s="795"/>
      <c r="M110" s="795"/>
      <c r="N110" s="795"/>
      <c r="O110" s="795"/>
      <c r="P110" s="795"/>
      <c r="Q110" s="795"/>
      <c r="R110" s="795"/>
      <c r="S110" s="795"/>
      <c r="T110" s="795"/>
      <c r="U110" s="795"/>
      <c r="V110" s="795"/>
      <c r="W110" s="795"/>
      <c r="X110" s="795"/>
      <c r="Y110" s="795"/>
      <c r="Z110" s="796"/>
      <c r="AA110" s="875">
        <v>1735830</v>
      </c>
      <c r="AB110" s="876"/>
      <c r="AC110" s="876"/>
      <c r="AD110" s="876"/>
      <c r="AE110" s="877"/>
      <c r="AF110" s="878">
        <v>1666914</v>
      </c>
      <c r="AG110" s="876"/>
      <c r="AH110" s="876"/>
      <c r="AI110" s="876"/>
      <c r="AJ110" s="877"/>
      <c r="AK110" s="878">
        <v>1572968</v>
      </c>
      <c r="AL110" s="876"/>
      <c r="AM110" s="876"/>
      <c r="AN110" s="876"/>
      <c r="AO110" s="877"/>
      <c r="AP110" s="879">
        <v>22.3</v>
      </c>
      <c r="AQ110" s="880"/>
      <c r="AR110" s="880"/>
      <c r="AS110" s="880"/>
      <c r="AT110" s="881"/>
      <c r="AU110" s="917" t="s">
        <v>69</v>
      </c>
      <c r="AV110" s="918"/>
      <c r="AW110" s="918"/>
      <c r="AX110" s="918"/>
      <c r="AY110" s="918"/>
      <c r="AZ110" s="847" t="s">
        <v>414</v>
      </c>
      <c r="BA110" s="795"/>
      <c r="BB110" s="795"/>
      <c r="BC110" s="795"/>
      <c r="BD110" s="795"/>
      <c r="BE110" s="795"/>
      <c r="BF110" s="795"/>
      <c r="BG110" s="795"/>
      <c r="BH110" s="795"/>
      <c r="BI110" s="795"/>
      <c r="BJ110" s="795"/>
      <c r="BK110" s="795"/>
      <c r="BL110" s="795"/>
      <c r="BM110" s="795"/>
      <c r="BN110" s="795"/>
      <c r="BO110" s="795"/>
      <c r="BP110" s="796"/>
      <c r="BQ110" s="848">
        <v>15827507</v>
      </c>
      <c r="BR110" s="829"/>
      <c r="BS110" s="829"/>
      <c r="BT110" s="829"/>
      <c r="BU110" s="829"/>
      <c r="BV110" s="829">
        <v>15932745</v>
      </c>
      <c r="BW110" s="829"/>
      <c r="BX110" s="829"/>
      <c r="BY110" s="829"/>
      <c r="BZ110" s="829"/>
      <c r="CA110" s="829">
        <v>16201779</v>
      </c>
      <c r="CB110" s="829"/>
      <c r="CC110" s="829"/>
      <c r="CD110" s="829"/>
      <c r="CE110" s="829"/>
      <c r="CF110" s="853">
        <v>230</v>
      </c>
      <c r="CG110" s="854"/>
      <c r="CH110" s="854"/>
      <c r="CI110" s="854"/>
      <c r="CJ110" s="854"/>
      <c r="CK110" s="913" t="s">
        <v>415</v>
      </c>
      <c r="CL110" s="806"/>
      <c r="CM110" s="847" t="s">
        <v>416</v>
      </c>
      <c r="CN110" s="795"/>
      <c r="CO110" s="795"/>
      <c r="CP110" s="795"/>
      <c r="CQ110" s="795"/>
      <c r="CR110" s="795"/>
      <c r="CS110" s="795"/>
      <c r="CT110" s="795"/>
      <c r="CU110" s="795"/>
      <c r="CV110" s="795"/>
      <c r="CW110" s="795"/>
      <c r="CX110" s="795"/>
      <c r="CY110" s="795"/>
      <c r="CZ110" s="795"/>
      <c r="DA110" s="795"/>
      <c r="DB110" s="795"/>
      <c r="DC110" s="795"/>
      <c r="DD110" s="795"/>
      <c r="DE110" s="795"/>
      <c r="DF110" s="796"/>
      <c r="DG110" s="848" t="s">
        <v>122</v>
      </c>
      <c r="DH110" s="829"/>
      <c r="DI110" s="829"/>
      <c r="DJ110" s="829"/>
      <c r="DK110" s="829"/>
      <c r="DL110" s="829" t="s">
        <v>122</v>
      </c>
      <c r="DM110" s="829"/>
      <c r="DN110" s="829"/>
      <c r="DO110" s="829"/>
      <c r="DP110" s="829"/>
      <c r="DQ110" s="829" t="s">
        <v>122</v>
      </c>
      <c r="DR110" s="829"/>
      <c r="DS110" s="829"/>
      <c r="DT110" s="829"/>
      <c r="DU110" s="829"/>
      <c r="DV110" s="830" t="s">
        <v>122</v>
      </c>
      <c r="DW110" s="830"/>
      <c r="DX110" s="830"/>
      <c r="DY110" s="830"/>
      <c r="DZ110" s="831"/>
    </row>
    <row r="111" spans="1:131" s="224" customFormat="1" ht="26.25" customHeight="1" x14ac:dyDescent="0.15">
      <c r="A111" s="761" t="s">
        <v>417</v>
      </c>
      <c r="B111" s="762"/>
      <c r="C111" s="762"/>
      <c r="D111" s="762"/>
      <c r="E111" s="762"/>
      <c r="F111" s="762"/>
      <c r="G111" s="762"/>
      <c r="H111" s="762"/>
      <c r="I111" s="762"/>
      <c r="J111" s="762"/>
      <c r="K111" s="762"/>
      <c r="L111" s="762"/>
      <c r="M111" s="762"/>
      <c r="N111" s="762"/>
      <c r="O111" s="762"/>
      <c r="P111" s="762"/>
      <c r="Q111" s="762"/>
      <c r="R111" s="762"/>
      <c r="S111" s="762"/>
      <c r="T111" s="762"/>
      <c r="U111" s="762"/>
      <c r="V111" s="762"/>
      <c r="W111" s="762"/>
      <c r="X111" s="762"/>
      <c r="Y111" s="762"/>
      <c r="Z111" s="912"/>
      <c r="AA111" s="905" t="s">
        <v>122</v>
      </c>
      <c r="AB111" s="906"/>
      <c r="AC111" s="906"/>
      <c r="AD111" s="906"/>
      <c r="AE111" s="907"/>
      <c r="AF111" s="908" t="s">
        <v>122</v>
      </c>
      <c r="AG111" s="906"/>
      <c r="AH111" s="906"/>
      <c r="AI111" s="906"/>
      <c r="AJ111" s="907"/>
      <c r="AK111" s="908" t="s">
        <v>122</v>
      </c>
      <c r="AL111" s="906"/>
      <c r="AM111" s="906"/>
      <c r="AN111" s="906"/>
      <c r="AO111" s="907"/>
      <c r="AP111" s="909" t="s">
        <v>122</v>
      </c>
      <c r="AQ111" s="910"/>
      <c r="AR111" s="910"/>
      <c r="AS111" s="910"/>
      <c r="AT111" s="911"/>
      <c r="AU111" s="919"/>
      <c r="AV111" s="920"/>
      <c r="AW111" s="920"/>
      <c r="AX111" s="920"/>
      <c r="AY111" s="920"/>
      <c r="AZ111" s="802" t="s">
        <v>418</v>
      </c>
      <c r="BA111" s="739"/>
      <c r="BB111" s="739"/>
      <c r="BC111" s="739"/>
      <c r="BD111" s="739"/>
      <c r="BE111" s="739"/>
      <c r="BF111" s="739"/>
      <c r="BG111" s="739"/>
      <c r="BH111" s="739"/>
      <c r="BI111" s="739"/>
      <c r="BJ111" s="739"/>
      <c r="BK111" s="739"/>
      <c r="BL111" s="739"/>
      <c r="BM111" s="739"/>
      <c r="BN111" s="739"/>
      <c r="BO111" s="739"/>
      <c r="BP111" s="740"/>
      <c r="BQ111" s="803" t="s">
        <v>122</v>
      </c>
      <c r="BR111" s="804"/>
      <c r="BS111" s="804"/>
      <c r="BT111" s="804"/>
      <c r="BU111" s="804"/>
      <c r="BV111" s="804" t="s">
        <v>122</v>
      </c>
      <c r="BW111" s="804"/>
      <c r="BX111" s="804"/>
      <c r="BY111" s="804"/>
      <c r="BZ111" s="804"/>
      <c r="CA111" s="804" t="s">
        <v>122</v>
      </c>
      <c r="CB111" s="804"/>
      <c r="CC111" s="804"/>
      <c r="CD111" s="804"/>
      <c r="CE111" s="804"/>
      <c r="CF111" s="862" t="s">
        <v>122</v>
      </c>
      <c r="CG111" s="863"/>
      <c r="CH111" s="863"/>
      <c r="CI111" s="863"/>
      <c r="CJ111" s="863"/>
      <c r="CK111" s="914"/>
      <c r="CL111" s="808"/>
      <c r="CM111" s="802" t="s">
        <v>419</v>
      </c>
      <c r="CN111" s="739"/>
      <c r="CO111" s="739"/>
      <c r="CP111" s="739"/>
      <c r="CQ111" s="739"/>
      <c r="CR111" s="739"/>
      <c r="CS111" s="739"/>
      <c r="CT111" s="739"/>
      <c r="CU111" s="739"/>
      <c r="CV111" s="739"/>
      <c r="CW111" s="739"/>
      <c r="CX111" s="739"/>
      <c r="CY111" s="739"/>
      <c r="CZ111" s="739"/>
      <c r="DA111" s="739"/>
      <c r="DB111" s="739"/>
      <c r="DC111" s="739"/>
      <c r="DD111" s="739"/>
      <c r="DE111" s="739"/>
      <c r="DF111" s="740"/>
      <c r="DG111" s="803" t="s">
        <v>122</v>
      </c>
      <c r="DH111" s="804"/>
      <c r="DI111" s="804"/>
      <c r="DJ111" s="804"/>
      <c r="DK111" s="804"/>
      <c r="DL111" s="804" t="s">
        <v>122</v>
      </c>
      <c r="DM111" s="804"/>
      <c r="DN111" s="804"/>
      <c r="DO111" s="804"/>
      <c r="DP111" s="804"/>
      <c r="DQ111" s="804" t="s">
        <v>122</v>
      </c>
      <c r="DR111" s="804"/>
      <c r="DS111" s="804"/>
      <c r="DT111" s="804"/>
      <c r="DU111" s="804"/>
      <c r="DV111" s="781" t="s">
        <v>122</v>
      </c>
      <c r="DW111" s="781"/>
      <c r="DX111" s="781"/>
      <c r="DY111" s="781"/>
      <c r="DZ111" s="782"/>
    </row>
    <row r="112" spans="1:131" s="224" customFormat="1" ht="26.25" customHeight="1" x14ac:dyDescent="0.15">
      <c r="A112" s="899" t="s">
        <v>420</v>
      </c>
      <c r="B112" s="900"/>
      <c r="C112" s="739" t="s">
        <v>421</v>
      </c>
      <c r="D112" s="739"/>
      <c r="E112" s="739"/>
      <c r="F112" s="739"/>
      <c r="G112" s="739"/>
      <c r="H112" s="739"/>
      <c r="I112" s="739"/>
      <c r="J112" s="739"/>
      <c r="K112" s="739"/>
      <c r="L112" s="739"/>
      <c r="M112" s="739"/>
      <c r="N112" s="739"/>
      <c r="O112" s="739"/>
      <c r="P112" s="739"/>
      <c r="Q112" s="739"/>
      <c r="R112" s="739"/>
      <c r="S112" s="739"/>
      <c r="T112" s="739"/>
      <c r="U112" s="739"/>
      <c r="V112" s="739"/>
      <c r="W112" s="739"/>
      <c r="X112" s="739"/>
      <c r="Y112" s="739"/>
      <c r="Z112" s="740"/>
      <c r="AA112" s="766" t="s">
        <v>122</v>
      </c>
      <c r="AB112" s="767"/>
      <c r="AC112" s="767"/>
      <c r="AD112" s="767"/>
      <c r="AE112" s="768"/>
      <c r="AF112" s="769" t="s">
        <v>122</v>
      </c>
      <c r="AG112" s="767"/>
      <c r="AH112" s="767"/>
      <c r="AI112" s="767"/>
      <c r="AJ112" s="768"/>
      <c r="AK112" s="769" t="s">
        <v>122</v>
      </c>
      <c r="AL112" s="767"/>
      <c r="AM112" s="767"/>
      <c r="AN112" s="767"/>
      <c r="AO112" s="768"/>
      <c r="AP112" s="811" t="s">
        <v>122</v>
      </c>
      <c r="AQ112" s="812"/>
      <c r="AR112" s="812"/>
      <c r="AS112" s="812"/>
      <c r="AT112" s="813"/>
      <c r="AU112" s="919"/>
      <c r="AV112" s="920"/>
      <c r="AW112" s="920"/>
      <c r="AX112" s="920"/>
      <c r="AY112" s="920"/>
      <c r="AZ112" s="802" t="s">
        <v>422</v>
      </c>
      <c r="BA112" s="739"/>
      <c r="BB112" s="739"/>
      <c r="BC112" s="739"/>
      <c r="BD112" s="739"/>
      <c r="BE112" s="739"/>
      <c r="BF112" s="739"/>
      <c r="BG112" s="739"/>
      <c r="BH112" s="739"/>
      <c r="BI112" s="739"/>
      <c r="BJ112" s="739"/>
      <c r="BK112" s="739"/>
      <c r="BL112" s="739"/>
      <c r="BM112" s="739"/>
      <c r="BN112" s="739"/>
      <c r="BO112" s="739"/>
      <c r="BP112" s="740"/>
      <c r="BQ112" s="803">
        <v>2651454</v>
      </c>
      <c r="BR112" s="804"/>
      <c r="BS112" s="804"/>
      <c r="BT112" s="804"/>
      <c r="BU112" s="804"/>
      <c r="BV112" s="804">
        <v>2657948</v>
      </c>
      <c r="BW112" s="804"/>
      <c r="BX112" s="804"/>
      <c r="BY112" s="804"/>
      <c r="BZ112" s="804"/>
      <c r="CA112" s="804">
        <v>2566100</v>
      </c>
      <c r="CB112" s="804"/>
      <c r="CC112" s="804"/>
      <c r="CD112" s="804"/>
      <c r="CE112" s="804"/>
      <c r="CF112" s="862">
        <v>36.4</v>
      </c>
      <c r="CG112" s="863"/>
      <c r="CH112" s="863"/>
      <c r="CI112" s="863"/>
      <c r="CJ112" s="863"/>
      <c r="CK112" s="914"/>
      <c r="CL112" s="808"/>
      <c r="CM112" s="802" t="s">
        <v>423</v>
      </c>
      <c r="CN112" s="739"/>
      <c r="CO112" s="739"/>
      <c r="CP112" s="739"/>
      <c r="CQ112" s="739"/>
      <c r="CR112" s="739"/>
      <c r="CS112" s="739"/>
      <c r="CT112" s="739"/>
      <c r="CU112" s="739"/>
      <c r="CV112" s="739"/>
      <c r="CW112" s="739"/>
      <c r="CX112" s="739"/>
      <c r="CY112" s="739"/>
      <c r="CZ112" s="739"/>
      <c r="DA112" s="739"/>
      <c r="DB112" s="739"/>
      <c r="DC112" s="739"/>
      <c r="DD112" s="739"/>
      <c r="DE112" s="739"/>
      <c r="DF112" s="740"/>
      <c r="DG112" s="803" t="s">
        <v>122</v>
      </c>
      <c r="DH112" s="804"/>
      <c r="DI112" s="804"/>
      <c r="DJ112" s="804"/>
      <c r="DK112" s="804"/>
      <c r="DL112" s="804" t="s">
        <v>122</v>
      </c>
      <c r="DM112" s="804"/>
      <c r="DN112" s="804"/>
      <c r="DO112" s="804"/>
      <c r="DP112" s="804"/>
      <c r="DQ112" s="804" t="s">
        <v>122</v>
      </c>
      <c r="DR112" s="804"/>
      <c r="DS112" s="804"/>
      <c r="DT112" s="804"/>
      <c r="DU112" s="804"/>
      <c r="DV112" s="781" t="s">
        <v>122</v>
      </c>
      <c r="DW112" s="781"/>
      <c r="DX112" s="781"/>
      <c r="DY112" s="781"/>
      <c r="DZ112" s="782"/>
    </row>
    <row r="113" spans="1:130" s="224" customFormat="1" ht="26.25" customHeight="1" x14ac:dyDescent="0.15">
      <c r="A113" s="901"/>
      <c r="B113" s="902"/>
      <c r="C113" s="739" t="s">
        <v>424</v>
      </c>
      <c r="D113" s="739"/>
      <c r="E113" s="739"/>
      <c r="F113" s="739"/>
      <c r="G113" s="739"/>
      <c r="H113" s="739"/>
      <c r="I113" s="739"/>
      <c r="J113" s="739"/>
      <c r="K113" s="739"/>
      <c r="L113" s="739"/>
      <c r="M113" s="739"/>
      <c r="N113" s="739"/>
      <c r="O113" s="739"/>
      <c r="P113" s="739"/>
      <c r="Q113" s="739"/>
      <c r="R113" s="739"/>
      <c r="S113" s="739"/>
      <c r="T113" s="739"/>
      <c r="U113" s="739"/>
      <c r="V113" s="739"/>
      <c r="W113" s="739"/>
      <c r="X113" s="739"/>
      <c r="Y113" s="739"/>
      <c r="Z113" s="740"/>
      <c r="AA113" s="905">
        <v>335336</v>
      </c>
      <c r="AB113" s="906"/>
      <c r="AC113" s="906"/>
      <c r="AD113" s="906"/>
      <c r="AE113" s="907"/>
      <c r="AF113" s="908">
        <v>322876</v>
      </c>
      <c r="AG113" s="906"/>
      <c r="AH113" s="906"/>
      <c r="AI113" s="906"/>
      <c r="AJ113" s="907"/>
      <c r="AK113" s="908">
        <v>320315</v>
      </c>
      <c r="AL113" s="906"/>
      <c r="AM113" s="906"/>
      <c r="AN113" s="906"/>
      <c r="AO113" s="907"/>
      <c r="AP113" s="909">
        <v>4.5</v>
      </c>
      <c r="AQ113" s="910"/>
      <c r="AR113" s="910"/>
      <c r="AS113" s="910"/>
      <c r="AT113" s="911"/>
      <c r="AU113" s="919"/>
      <c r="AV113" s="920"/>
      <c r="AW113" s="920"/>
      <c r="AX113" s="920"/>
      <c r="AY113" s="920"/>
      <c r="AZ113" s="802" t="s">
        <v>425</v>
      </c>
      <c r="BA113" s="739"/>
      <c r="BB113" s="739"/>
      <c r="BC113" s="739"/>
      <c r="BD113" s="739"/>
      <c r="BE113" s="739"/>
      <c r="BF113" s="739"/>
      <c r="BG113" s="739"/>
      <c r="BH113" s="739"/>
      <c r="BI113" s="739"/>
      <c r="BJ113" s="739"/>
      <c r="BK113" s="739"/>
      <c r="BL113" s="739"/>
      <c r="BM113" s="739"/>
      <c r="BN113" s="739"/>
      <c r="BO113" s="739"/>
      <c r="BP113" s="740"/>
      <c r="BQ113" s="803" t="s">
        <v>122</v>
      </c>
      <c r="BR113" s="804"/>
      <c r="BS113" s="804"/>
      <c r="BT113" s="804"/>
      <c r="BU113" s="804"/>
      <c r="BV113" s="804" t="s">
        <v>122</v>
      </c>
      <c r="BW113" s="804"/>
      <c r="BX113" s="804"/>
      <c r="BY113" s="804"/>
      <c r="BZ113" s="804"/>
      <c r="CA113" s="804" t="s">
        <v>122</v>
      </c>
      <c r="CB113" s="804"/>
      <c r="CC113" s="804"/>
      <c r="CD113" s="804"/>
      <c r="CE113" s="804"/>
      <c r="CF113" s="862" t="s">
        <v>122</v>
      </c>
      <c r="CG113" s="863"/>
      <c r="CH113" s="863"/>
      <c r="CI113" s="863"/>
      <c r="CJ113" s="863"/>
      <c r="CK113" s="914"/>
      <c r="CL113" s="808"/>
      <c r="CM113" s="802" t="s">
        <v>426</v>
      </c>
      <c r="CN113" s="739"/>
      <c r="CO113" s="739"/>
      <c r="CP113" s="739"/>
      <c r="CQ113" s="739"/>
      <c r="CR113" s="739"/>
      <c r="CS113" s="739"/>
      <c r="CT113" s="739"/>
      <c r="CU113" s="739"/>
      <c r="CV113" s="739"/>
      <c r="CW113" s="739"/>
      <c r="CX113" s="739"/>
      <c r="CY113" s="739"/>
      <c r="CZ113" s="739"/>
      <c r="DA113" s="739"/>
      <c r="DB113" s="739"/>
      <c r="DC113" s="739"/>
      <c r="DD113" s="739"/>
      <c r="DE113" s="739"/>
      <c r="DF113" s="740"/>
      <c r="DG113" s="766" t="s">
        <v>122</v>
      </c>
      <c r="DH113" s="767"/>
      <c r="DI113" s="767"/>
      <c r="DJ113" s="767"/>
      <c r="DK113" s="768"/>
      <c r="DL113" s="769" t="s">
        <v>122</v>
      </c>
      <c r="DM113" s="767"/>
      <c r="DN113" s="767"/>
      <c r="DO113" s="767"/>
      <c r="DP113" s="768"/>
      <c r="DQ113" s="769" t="s">
        <v>122</v>
      </c>
      <c r="DR113" s="767"/>
      <c r="DS113" s="767"/>
      <c r="DT113" s="767"/>
      <c r="DU113" s="768"/>
      <c r="DV113" s="811" t="s">
        <v>122</v>
      </c>
      <c r="DW113" s="812"/>
      <c r="DX113" s="812"/>
      <c r="DY113" s="812"/>
      <c r="DZ113" s="813"/>
    </row>
    <row r="114" spans="1:130" s="224" customFormat="1" ht="26.25" customHeight="1" x14ac:dyDescent="0.15">
      <c r="A114" s="901"/>
      <c r="B114" s="902"/>
      <c r="C114" s="739" t="s">
        <v>427</v>
      </c>
      <c r="D114" s="739"/>
      <c r="E114" s="739"/>
      <c r="F114" s="739"/>
      <c r="G114" s="739"/>
      <c r="H114" s="739"/>
      <c r="I114" s="739"/>
      <c r="J114" s="739"/>
      <c r="K114" s="739"/>
      <c r="L114" s="739"/>
      <c r="M114" s="739"/>
      <c r="N114" s="739"/>
      <c r="O114" s="739"/>
      <c r="P114" s="739"/>
      <c r="Q114" s="739"/>
      <c r="R114" s="739"/>
      <c r="S114" s="739"/>
      <c r="T114" s="739"/>
      <c r="U114" s="739"/>
      <c r="V114" s="739"/>
      <c r="W114" s="739"/>
      <c r="X114" s="739"/>
      <c r="Y114" s="739"/>
      <c r="Z114" s="740"/>
      <c r="AA114" s="766" t="s">
        <v>122</v>
      </c>
      <c r="AB114" s="767"/>
      <c r="AC114" s="767"/>
      <c r="AD114" s="767"/>
      <c r="AE114" s="768"/>
      <c r="AF114" s="769" t="s">
        <v>122</v>
      </c>
      <c r="AG114" s="767"/>
      <c r="AH114" s="767"/>
      <c r="AI114" s="767"/>
      <c r="AJ114" s="768"/>
      <c r="AK114" s="769" t="s">
        <v>122</v>
      </c>
      <c r="AL114" s="767"/>
      <c r="AM114" s="767"/>
      <c r="AN114" s="767"/>
      <c r="AO114" s="768"/>
      <c r="AP114" s="811" t="s">
        <v>122</v>
      </c>
      <c r="AQ114" s="812"/>
      <c r="AR114" s="812"/>
      <c r="AS114" s="812"/>
      <c r="AT114" s="813"/>
      <c r="AU114" s="919"/>
      <c r="AV114" s="920"/>
      <c r="AW114" s="920"/>
      <c r="AX114" s="920"/>
      <c r="AY114" s="920"/>
      <c r="AZ114" s="802" t="s">
        <v>428</v>
      </c>
      <c r="BA114" s="739"/>
      <c r="BB114" s="739"/>
      <c r="BC114" s="739"/>
      <c r="BD114" s="739"/>
      <c r="BE114" s="739"/>
      <c r="BF114" s="739"/>
      <c r="BG114" s="739"/>
      <c r="BH114" s="739"/>
      <c r="BI114" s="739"/>
      <c r="BJ114" s="739"/>
      <c r="BK114" s="739"/>
      <c r="BL114" s="739"/>
      <c r="BM114" s="739"/>
      <c r="BN114" s="739"/>
      <c r="BO114" s="739"/>
      <c r="BP114" s="740"/>
      <c r="BQ114" s="803">
        <v>2925893</v>
      </c>
      <c r="BR114" s="804"/>
      <c r="BS114" s="804"/>
      <c r="BT114" s="804"/>
      <c r="BU114" s="804"/>
      <c r="BV114" s="804">
        <v>3022962</v>
      </c>
      <c r="BW114" s="804"/>
      <c r="BX114" s="804"/>
      <c r="BY114" s="804"/>
      <c r="BZ114" s="804"/>
      <c r="CA114" s="804">
        <v>2984203</v>
      </c>
      <c r="CB114" s="804"/>
      <c r="CC114" s="804"/>
      <c r="CD114" s="804"/>
      <c r="CE114" s="804"/>
      <c r="CF114" s="862">
        <v>42.4</v>
      </c>
      <c r="CG114" s="863"/>
      <c r="CH114" s="863"/>
      <c r="CI114" s="863"/>
      <c r="CJ114" s="863"/>
      <c r="CK114" s="914"/>
      <c r="CL114" s="808"/>
      <c r="CM114" s="802" t="s">
        <v>429</v>
      </c>
      <c r="CN114" s="739"/>
      <c r="CO114" s="739"/>
      <c r="CP114" s="739"/>
      <c r="CQ114" s="739"/>
      <c r="CR114" s="739"/>
      <c r="CS114" s="739"/>
      <c r="CT114" s="739"/>
      <c r="CU114" s="739"/>
      <c r="CV114" s="739"/>
      <c r="CW114" s="739"/>
      <c r="CX114" s="739"/>
      <c r="CY114" s="739"/>
      <c r="CZ114" s="739"/>
      <c r="DA114" s="739"/>
      <c r="DB114" s="739"/>
      <c r="DC114" s="739"/>
      <c r="DD114" s="739"/>
      <c r="DE114" s="739"/>
      <c r="DF114" s="740"/>
      <c r="DG114" s="766" t="s">
        <v>122</v>
      </c>
      <c r="DH114" s="767"/>
      <c r="DI114" s="767"/>
      <c r="DJ114" s="767"/>
      <c r="DK114" s="768"/>
      <c r="DL114" s="769" t="s">
        <v>122</v>
      </c>
      <c r="DM114" s="767"/>
      <c r="DN114" s="767"/>
      <c r="DO114" s="767"/>
      <c r="DP114" s="768"/>
      <c r="DQ114" s="769" t="s">
        <v>122</v>
      </c>
      <c r="DR114" s="767"/>
      <c r="DS114" s="767"/>
      <c r="DT114" s="767"/>
      <c r="DU114" s="768"/>
      <c r="DV114" s="811" t="s">
        <v>122</v>
      </c>
      <c r="DW114" s="812"/>
      <c r="DX114" s="812"/>
      <c r="DY114" s="812"/>
      <c r="DZ114" s="813"/>
    </row>
    <row r="115" spans="1:130" s="224" customFormat="1" ht="26.25" customHeight="1" x14ac:dyDescent="0.15">
      <c r="A115" s="901"/>
      <c r="B115" s="902"/>
      <c r="C115" s="739" t="s">
        <v>430</v>
      </c>
      <c r="D115" s="739"/>
      <c r="E115" s="739"/>
      <c r="F115" s="739"/>
      <c r="G115" s="739"/>
      <c r="H115" s="739"/>
      <c r="I115" s="739"/>
      <c r="J115" s="739"/>
      <c r="K115" s="739"/>
      <c r="L115" s="739"/>
      <c r="M115" s="739"/>
      <c r="N115" s="739"/>
      <c r="O115" s="739"/>
      <c r="P115" s="739"/>
      <c r="Q115" s="739"/>
      <c r="R115" s="739"/>
      <c r="S115" s="739"/>
      <c r="T115" s="739"/>
      <c r="U115" s="739"/>
      <c r="V115" s="739"/>
      <c r="W115" s="739"/>
      <c r="X115" s="739"/>
      <c r="Y115" s="739"/>
      <c r="Z115" s="740"/>
      <c r="AA115" s="905" t="s">
        <v>122</v>
      </c>
      <c r="AB115" s="906"/>
      <c r="AC115" s="906"/>
      <c r="AD115" s="906"/>
      <c r="AE115" s="907"/>
      <c r="AF115" s="908" t="s">
        <v>122</v>
      </c>
      <c r="AG115" s="906"/>
      <c r="AH115" s="906"/>
      <c r="AI115" s="906"/>
      <c r="AJ115" s="907"/>
      <c r="AK115" s="908" t="s">
        <v>122</v>
      </c>
      <c r="AL115" s="906"/>
      <c r="AM115" s="906"/>
      <c r="AN115" s="906"/>
      <c r="AO115" s="907"/>
      <c r="AP115" s="909" t="s">
        <v>122</v>
      </c>
      <c r="AQ115" s="910"/>
      <c r="AR115" s="910"/>
      <c r="AS115" s="910"/>
      <c r="AT115" s="911"/>
      <c r="AU115" s="919"/>
      <c r="AV115" s="920"/>
      <c r="AW115" s="920"/>
      <c r="AX115" s="920"/>
      <c r="AY115" s="920"/>
      <c r="AZ115" s="802" t="s">
        <v>431</v>
      </c>
      <c r="BA115" s="739"/>
      <c r="BB115" s="739"/>
      <c r="BC115" s="739"/>
      <c r="BD115" s="739"/>
      <c r="BE115" s="739"/>
      <c r="BF115" s="739"/>
      <c r="BG115" s="739"/>
      <c r="BH115" s="739"/>
      <c r="BI115" s="739"/>
      <c r="BJ115" s="739"/>
      <c r="BK115" s="739"/>
      <c r="BL115" s="739"/>
      <c r="BM115" s="739"/>
      <c r="BN115" s="739"/>
      <c r="BO115" s="739"/>
      <c r="BP115" s="740"/>
      <c r="BQ115" s="803" t="s">
        <v>122</v>
      </c>
      <c r="BR115" s="804"/>
      <c r="BS115" s="804"/>
      <c r="BT115" s="804"/>
      <c r="BU115" s="804"/>
      <c r="BV115" s="804" t="s">
        <v>122</v>
      </c>
      <c r="BW115" s="804"/>
      <c r="BX115" s="804"/>
      <c r="BY115" s="804"/>
      <c r="BZ115" s="804"/>
      <c r="CA115" s="804" t="s">
        <v>122</v>
      </c>
      <c r="CB115" s="804"/>
      <c r="CC115" s="804"/>
      <c r="CD115" s="804"/>
      <c r="CE115" s="804"/>
      <c r="CF115" s="862" t="s">
        <v>122</v>
      </c>
      <c r="CG115" s="863"/>
      <c r="CH115" s="863"/>
      <c r="CI115" s="863"/>
      <c r="CJ115" s="863"/>
      <c r="CK115" s="914"/>
      <c r="CL115" s="808"/>
      <c r="CM115" s="802" t="s">
        <v>432</v>
      </c>
      <c r="CN115" s="739"/>
      <c r="CO115" s="739"/>
      <c r="CP115" s="739"/>
      <c r="CQ115" s="739"/>
      <c r="CR115" s="739"/>
      <c r="CS115" s="739"/>
      <c r="CT115" s="739"/>
      <c r="CU115" s="739"/>
      <c r="CV115" s="739"/>
      <c r="CW115" s="739"/>
      <c r="CX115" s="739"/>
      <c r="CY115" s="739"/>
      <c r="CZ115" s="739"/>
      <c r="DA115" s="739"/>
      <c r="DB115" s="739"/>
      <c r="DC115" s="739"/>
      <c r="DD115" s="739"/>
      <c r="DE115" s="739"/>
      <c r="DF115" s="740"/>
      <c r="DG115" s="766" t="s">
        <v>122</v>
      </c>
      <c r="DH115" s="767"/>
      <c r="DI115" s="767"/>
      <c r="DJ115" s="767"/>
      <c r="DK115" s="768"/>
      <c r="DL115" s="769" t="s">
        <v>122</v>
      </c>
      <c r="DM115" s="767"/>
      <c r="DN115" s="767"/>
      <c r="DO115" s="767"/>
      <c r="DP115" s="768"/>
      <c r="DQ115" s="769" t="s">
        <v>122</v>
      </c>
      <c r="DR115" s="767"/>
      <c r="DS115" s="767"/>
      <c r="DT115" s="767"/>
      <c r="DU115" s="768"/>
      <c r="DV115" s="811" t="s">
        <v>122</v>
      </c>
      <c r="DW115" s="812"/>
      <c r="DX115" s="812"/>
      <c r="DY115" s="812"/>
      <c r="DZ115" s="813"/>
    </row>
    <row r="116" spans="1:130" s="224" customFormat="1" ht="26.25" customHeight="1" x14ac:dyDescent="0.15">
      <c r="A116" s="903"/>
      <c r="B116" s="904"/>
      <c r="C116" s="826" t="s">
        <v>433</v>
      </c>
      <c r="D116" s="826"/>
      <c r="E116" s="826"/>
      <c r="F116" s="826"/>
      <c r="G116" s="826"/>
      <c r="H116" s="826"/>
      <c r="I116" s="826"/>
      <c r="J116" s="826"/>
      <c r="K116" s="826"/>
      <c r="L116" s="826"/>
      <c r="M116" s="826"/>
      <c r="N116" s="826"/>
      <c r="O116" s="826"/>
      <c r="P116" s="826"/>
      <c r="Q116" s="826"/>
      <c r="R116" s="826"/>
      <c r="S116" s="826"/>
      <c r="T116" s="826"/>
      <c r="U116" s="826"/>
      <c r="V116" s="826"/>
      <c r="W116" s="826"/>
      <c r="X116" s="826"/>
      <c r="Y116" s="826"/>
      <c r="Z116" s="827"/>
      <c r="AA116" s="766" t="s">
        <v>122</v>
      </c>
      <c r="AB116" s="767"/>
      <c r="AC116" s="767"/>
      <c r="AD116" s="767"/>
      <c r="AE116" s="768"/>
      <c r="AF116" s="769" t="s">
        <v>122</v>
      </c>
      <c r="AG116" s="767"/>
      <c r="AH116" s="767"/>
      <c r="AI116" s="767"/>
      <c r="AJ116" s="768"/>
      <c r="AK116" s="769" t="s">
        <v>122</v>
      </c>
      <c r="AL116" s="767"/>
      <c r="AM116" s="767"/>
      <c r="AN116" s="767"/>
      <c r="AO116" s="768"/>
      <c r="AP116" s="811" t="s">
        <v>122</v>
      </c>
      <c r="AQ116" s="812"/>
      <c r="AR116" s="812"/>
      <c r="AS116" s="812"/>
      <c r="AT116" s="813"/>
      <c r="AU116" s="919"/>
      <c r="AV116" s="920"/>
      <c r="AW116" s="920"/>
      <c r="AX116" s="920"/>
      <c r="AY116" s="920"/>
      <c r="AZ116" s="896" t="s">
        <v>434</v>
      </c>
      <c r="BA116" s="897"/>
      <c r="BB116" s="897"/>
      <c r="BC116" s="897"/>
      <c r="BD116" s="897"/>
      <c r="BE116" s="897"/>
      <c r="BF116" s="897"/>
      <c r="BG116" s="897"/>
      <c r="BH116" s="897"/>
      <c r="BI116" s="897"/>
      <c r="BJ116" s="897"/>
      <c r="BK116" s="897"/>
      <c r="BL116" s="897"/>
      <c r="BM116" s="897"/>
      <c r="BN116" s="897"/>
      <c r="BO116" s="897"/>
      <c r="BP116" s="898"/>
      <c r="BQ116" s="803" t="s">
        <v>122</v>
      </c>
      <c r="BR116" s="804"/>
      <c r="BS116" s="804"/>
      <c r="BT116" s="804"/>
      <c r="BU116" s="804"/>
      <c r="BV116" s="804" t="s">
        <v>122</v>
      </c>
      <c r="BW116" s="804"/>
      <c r="BX116" s="804"/>
      <c r="BY116" s="804"/>
      <c r="BZ116" s="804"/>
      <c r="CA116" s="804" t="s">
        <v>122</v>
      </c>
      <c r="CB116" s="804"/>
      <c r="CC116" s="804"/>
      <c r="CD116" s="804"/>
      <c r="CE116" s="804"/>
      <c r="CF116" s="862" t="s">
        <v>122</v>
      </c>
      <c r="CG116" s="863"/>
      <c r="CH116" s="863"/>
      <c r="CI116" s="863"/>
      <c r="CJ116" s="863"/>
      <c r="CK116" s="914"/>
      <c r="CL116" s="808"/>
      <c r="CM116" s="802" t="s">
        <v>435</v>
      </c>
      <c r="CN116" s="739"/>
      <c r="CO116" s="739"/>
      <c r="CP116" s="739"/>
      <c r="CQ116" s="739"/>
      <c r="CR116" s="739"/>
      <c r="CS116" s="739"/>
      <c r="CT116" s="739"/>
      <c r="CU116" s="739"/>
      <c r="CV116" s="739"/>
      <c r="CW116" s="739"/>
      <c r="CX116" s="739"/>
      <c r="CY116" s="739"/>
      <c r="CZ116" s="739"/>
      <c r="DA116" s="739"/>
      <c r="DB116" s="739"/>
      <c r="DC116" s="739"/>
      <c r="DD116" s="739"/>
      <c r="DE116" s="739"/>
      <c r="DF116" s="740"/>
      <c r="DG116" s="766" t="s">
        <v>122</v>
      </c>
      <c r="DH116" s="767"/>
      <c r="DI116" s="767"/>
      <c r="DJ116" s="767"/>
      <c r="DK116" s="768"/>
      <c r="DL116" s="769" t="s">
        <v>122</v>
      </c>
      <c r="DM116" s="767"/>
      <c r="DN116" s="767"/>
      <c r="DO116" s="767"/>
      <c r="DP116" s="768"/>
      <c r="DQ116" s="769" t="s">
        <v>122</v>
      </c>
      <c r="DR116" s="767"/>
      <c r="DS116" s="767"/>
      <c r="DT116" s="767"/>
      <c r="DU116" s="768"/>
      <c r="DV116" s="811" t="s">
        <v>122</v>
      </c>
      <c r="DW116" s="812"/>
      <c r="DX116" s="812"/>
      <c r="DY116" s="812"/>
      <c r="DZ116" s="813"/>
    </row>
    <row r="117" spans="1:130" s="224" customFormat="1" ht="26.25" customHeight="1" x14ac:dyDescent="0.15">
      <c r="A117" s="882" t="s">
        <v>177</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864" t="s">
        <v>436</v>
      </c>
      <c r="Z117" s="884"/>
      <c r="AA117" s="889">
        <v>2071166</v>
      </c>
      <c r="AB117" s="890"/>
      <c r="AC117" s="890"/>
      <c r="AD117" s="890"/>
      <c r="AE117" s="891"/>
      <c r="AF117" s="892">
        <v>1989790</v>
      </c>
      <c r="AG117" s="890"/>
      <c r="AH117" s="890"/>
      <c r="AI117" s="890"/>
      <c r="AJ117" s="891"/>
      <c r="AK117" s="892">
        <v>1893283</v>
      </c>
      <c r="AL117" s="890"/>
      <c r="AM117" s="890"/>
      <c r="AN117" s="890"/>
      <c r="AO117" s="891"/>
      <c r="AP117" s="893"/>
      <c r="AQ117" s="894"/>
      <c r="AR117" s="894"/>
      <c r="AS117" s="894"/>
      <c r="AT117" s="895"/>
      <c r="AU117" s="919"/>
      <c r="AV117" s="920"/>
      <c r="AW117" s="920"/>
      <c r="AX117" s="920"/>
      <c r="AY117" s="920"/>
      <c r="AZ117" s="850" t="s">
        <v>437</v>
      </c>
      <c r="BA117" s="851"/>
      <c r="BB117" s="851"/>
      <c r="BC117" s="851"/>
      <c r="BD117" s="851"/>
      <c r="BE117" s="851"/>
      <c r="BF117" s="851"/>
      <c r="BG117" s="851"/>
      <c r="BH117" s="851"/>
      <c r="BI117" s="851"/>
      <c r="BJ117" s="851"/>
      <c r="BK117" s="851"/>
      <c r="BL117" s="851"/>
      <c r="BM117" s="851"/>
      <c r="BN117" s="851"/>
      <c r="BO117" s="851"/>
      <c r="BP117" s="852"/>
      <c r="BQ117" s="803" t="s">
        <v>122</v>
      </c>
      <c r="BR117" s="804"/>
      <c r="BS117" s="804"/>
      <c r="BT117" s="804"/>
      <c r="BU117" s="804"/>
      <c r="BV117" s="804" t="s">
        <v>122</v>
      </c>
      <c r="BW117" s="804"/>
      <c r="BX117" s="804"/>
      <c r="BY117" s="804"/>
      <c r="BZ117" s="804"/>
      <c r="CA117" s="804" t="s">
        <v>122</v>
      </c>
      <c r="CB117" s="804"/>
      <c r="CC117" s="804"/>
      <c r="CD117" s="804"/>
      <c r="CE117" s="804"/>
      <c r="CF117" s="862" t="s">
        <v>122</v>
      </c>
      <c r="CG117" s="863"/>
      <c r="CH117" s="863"/>
      <c r="CI117" s="863"/>
      <c r="CJ117" s="863"/>
      <c r="CK117" s="914"/>
      <c r="CL117" s="808"/>
      <c r="CM117" s="802" t="s">
        <v>438</v>
      </c>
      <c r="CN117" s="739"/>
      <c r="CO117" s="739"/>
      <c r="CP117" s="739"/>
      <c r="CQ117" s="739"/>
      <c r="CR117" s="739"/>
      <c r="CS117" s="739"/>
      <c r="CT117" s="739"/>
      <c r="CU117" s="739"/>
      <c r="CV117" s="739"/>
      <c r="CW117" s="739"/>
      <c r="CX117" s="739"/>
      <c r="CY117" s="739"/>
      <c r="CZ117" s="739"/>
      <c r="DA117" s="739"/>
      <c r="DB117" s="739"/>
      <c r="DC117" s="739"/>
      <c r="DD117" s="739"/>
      <c r="DE117" s="739"/>
      <c r="DF117" s="740"/>
      <c r="DG117" s="766" t="s">
        <v>122</v>
      </c>
      <c r="DH117" s="767"/>
      <c r="DI117" s="767"/>
      <c r="DJ117" s="767"/>
      <c r="DK117" s="768"/>
      <c r="DL117" s="769" t="s">
        <v>122</v>
      </c>
      <c r="DM117" s="767"/>
      <c r="DN117" s="767"/>
      <c r="DO117" s="767"/>
      <c r="DP117" s="768"/>
      <c r="DQ117" s="769" t="s">
        <v>122</v>
      </c>
      <c r="DR117" s="767"/>
      <c r="DS117" s="767"/>
      <c r="DT117" s="767"/>
      <c r="DU117" s="768"/>
      <c r="DV117" s="811" t="s">
        <v>122</v>
      </c>
      <c r="DW117" s="812"/>
      <c r="DX117" s="812"/>
      <c r="DY117" s="812"/>
      <c r="DZ117" s="813"/>
    </row>
    <row r="118" spans="1:130" s="224" customFormat="1" ht="26.25" customHeight="1" x14ac:dyDescent="0.15">
      <c r="A118" s="882" t="s">
        <v>412</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5" t="s">
        <v>409</v>
      </c>
      <c r="AB118" s="883"/>
      <c r="AC118" s="883"/>
      <c r="AD118" s="883"/>
      <c r="AE118" s="884"/>
      <c r="AF118" s="885" t="s">
        <v>410</v>
      </c>
      <c r="AG118" s="883"/>
      <c r="AH118" s="883"/>
      <c r="AI118" s="883"/>
      <c r="AJ118" s="884"/>
      <c r="AK118" s="885" t="s">
        <v>294</v>
      </c>
      <c r="AL118" s="883"/>
      <c r="AM118" s="883"/>
      <c r="AN118" s="883"/>
      <c r="AO118" s="884"/>
      <c r="AP118" s="886" t="s">
        <v>411</v>
      </c>
      <c r="AQ118" s="887"/>
      <c r="AR118" s="887"/>
      <c r="AS118" s="887"/>
      <c r="AT118" s="888"/>
      <c r="AU118" s="919"/>
      <c r="AV118" s="920"/>
      <c r="AW118" s="920"/>
      <c r="AX118" s="920"/>
      <c r="AY118" s="920"/>
      <c r="AZ118" s="825" t="s">
        <v>439</v>
      </c>
      <c r="BA118" s="826"/>
      <c r="BB118" s="826"/>
      <c r="BC118" s="826"/>
      <c r="BD118" s="826"/>
      <c r="BE118" s="826"/>
      <c r="BF118" s="826"/>
      <c r="BG118" s="826"/>
      <c r="BH118" s="826"/>
      <c r="BI118" s="826"/>
      <c r="BJ118" s="826"/>
      <c r="BK118" s="826"/>
      <c r="BL118" s="826"/>
      <c r="BM118" s="826"/>
      <c r="BN118" s="826"/>
      <c r="BO118" s="826"/>
      <c r="BP118" s="827"/>
      <c r="BQ118" s="866" t="s">
        <v>122</v>
      </c>
      <c r="BR118" s="832"/>
      <c r="BS118" s="832"/>
      <c r="BT118" s="832"/>
      <c r="BU118" s="832"/>
      <c r="BV118" s="832" t="s">
        <v>122</v>
      </c>
      <c r="BW118" s="832"/>
      <c r="BX118" s="832"/>
      <c r="BY118" s="832"/>
      <c r="BZ118" s="832"/>
      <c r="CA118" s="832" t="s">
        <v>122</v>
      </c>
      <c r="CB118" s="832"/>
      <c r="CC118" s="832"/>
      <c r="CD118" s="832"/>
      <c r="CE118" s="832"/>
      <c r="CF118" s="862" t="s">
        <v>122</v>
      </c>
      <c r="CG118" s="863"/>
      <c r="CH118" s="863"/>
      <c r="CI118" s="863"/>
      <c r="CJ118" s="863"/>
      <c r="CK118" s="914"/>
      <c r="CL118" s="808"/>
      <c r="CM118" s="802" t="s">
        <v>440</v>
      </c>
      <c r="CN118" s="739"/>
      <c r="CO118" s="739"/>
      <c r="CP118" s="739"/>
      <c r="CQ118" s="739"/>
      <c r="CR118" s="739"/>
      <c r="CS118" s="739"/>
      <c r="CT118" s="739"/>
      <c r="CU118" s="739"/>
      <c r="CV118" s="739"/>
      <c r="CW118" s="739"/>
      <c r="CX118" s="739"/>
      <c r="CY118" s="739"/>
      <c r="CZ118" s="739"/>
      <c r="DA118" s="739"/>
      <c r="DB118" s="739"/>
      <c r="DC118" s="739"/>
      <c r="DD118" s="739"/>
      <c r="DE118" s="739"/>
      <c r="DF118" s="740"/>
      <c r="DG118" s="766" t="s">
        <v>122</v>
      </c>
      <c r="DH118" s="767"/>
      <c r="DI118" s="767"/>
      <c r="DJ118" s="767"/>
      <c r="DK118" s="768"/>
      <c r="DL118" s="769" t="s">
        <v>122</v>
      </c>
      <c r="DM118" s="767"/>
      <c r="DN118" s="767"/>
      <c r="DO118" s="767"/>
      <c r="DP118" s="768"/>
      <c r="DQ118" s="769" t="s">
        <v>122</v>
      </c>
      <c r="DR118" s="767"/>
      <c r="DS118" s="767"/>
      <c r="DT118" s="767"/>
      <c r="DU118" s="768"/>
      <c r="DV118" s="811" t="s">
        <v>122</v>
      </c>
      <c r="DW118" s="812"/>
      <c r="DX118" s="812"/>
      <c r="DY118" s="812"/>
      <c r="DZ118" s="813"/>
    </row>
    <row r="119" spans="1:130" s="224" customFormat="1" ht="26.25" customHeight="1" x14ac:dyDescent="0.15">
      <c r="A119" s="805" t="s">
        <v>415</v>
      </c>
      <c r="B119" s="806"/>
      <c r="C119" s="847" t="s">
        <v>416</v>
      </c>
      <c r="D119" s="795"/>
      <c r="E119" s="795"/>
      <c r="F119" s="795"/>
      <c r="G119" s="795"/>
      <c r="H119" s="795"/>
      <c r="I119" s="795"/>
      <c r="J119" s="795"/>
      <c r="K119" s="795"/>
      <c r="L119" s="795"/>
      <c r="M119" s="795"/>
      <c r="N119" s="795"/>
      <c r="O119" s="795"/>
      <c r="P119" s="795"/>
      <c r="Q119" s="795"/>
      <c r="R119" s="795"/>
      <c r="S119" s="795"/>
      <c r="T119" s="795"/>
      <c r="U119" s="795"/>
      <c r="V119" s="795"/>
      <c r="W119" s="795"/>
      <c r="X119" s="795"/>
      <c r="Y119" s="795"/>
      <c r="Z119" s="796"/>
      <c r="AA119" s="875" t="s">
        <v>122</v>
      </c>
      <c r="AB119" s="876"/>
      <c r="AC119" s="876"/>
      <c r="AD119" s="876"/>
      <c r="AE119" s="877"/>
      <c r="AF119" s="878" t="s">
        <v>122</v>
      </c>
      <c r="AG119" s="876"/>
      <c r="AH119" s="876"/>
      <c r="AI119" s="876"/>
      <c r="AJ119" s="877"/>
      <c r="AK119" s="878" t="s">
        <v>122</v>
      </c>
      <c r="AL119" s="876"/>
      <c r="AM119" s="876"/>
      <c r="AN119" s="876"/>
      <c r="AO119" s="877"/>
      <c r="AP119" s="879" t="s">
        <v>122</v>
      </c>
      <c r="AQ119" s="880"/>
      <c r="AR119" s="880"/>
      <c r="AS119" s="880"/>
      <c r="AT119" s="881"/>
      <c r="AU119" s="921"/>
      <c r="AV119" s="922"/>
      <c r="AW119" s="922"/>
      <c r="AX119" s="922"/>
      <c r="AY119" s="922"/>
      <c r="AZ119" s="245" t="s">
        <v>177</v>
      </c>
      <c r="BA119" s="245"/>
      <c r="BB119" s="245"/>
      <c r="BC119" s="245"/>
      <c r="BD119" s="245"/>
      <c r="BE119" s="245"/>
      <c r="BF119" s="245"/>
      <c r="BG119" s="245"/>
      <c r="BH119" s="245"/>
      <c r="BI119" s="245"/>
      <c r="BJ119" s="245"/>
      <c r="BK119" s="245"/>
      <c r="BL119" s="245"/>
      <c r="BM119" s="245"/>
      <c r="BN119" s="245"/>
      <c r="BO119" s="864" t="s">
        <v>441</v>
      </c>
      <c r="BP119" s="865"/>
      <c r="BQ119" s="866">
        <v>21404854</v>
      </c>
      <c r="BR119" s="832"/>
      <c r="BS119" s="832"/>
      <c r="BT119" s="832"/>
      <c r="BU119" s="832"/>
      <c r="BV119" s="832">
        <v>21613655</v>
      </c>
      <c r="BW119" s="832"/>
      <c r="BX119" s="832"/>
      <c r="BY119" s="832"/>
      <c r="BZ119" s="832"/>
      <c r="CA119" s="832">
        <v>21752082</v>
      </c>
      <c r="CB119" s="832"/>
      <c r="CC119" s="832"/>
      <c r="CD119" s="832"/>
      <c r="CE119" s="832"/>
      <c r="CF119" s="735"/>
      <c r="CG119" s="736"/>
      <c r="CH119" s="736"/>
      <c r="CI119" s="736"/>
      <c r="CJ119" s="821"/>
      <c r="CK119" s="915"/>
      <c r="CL119" s="810"/>
      <c r="CM119" s="825" t="s">
        <v>442</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50" t="s">
        <v>122</v>
      </c>
      <c r="DH119" s="751"/>
      <c r="DI119" s="751"/>
      <c r="DJ119" s="751"/>
      <c r="DK119" s="752"/>
      <c r="DL119" s="753" t="s">
        <v>122</v>
      </c>
      <c r="DM119" s="751"/>
      <c r="DN119" s="751"/>
      <c r="DO119" s="751"/>
      <c r="DP119" s="752"/>
      <c r="DQ119" s="753" t="s">
        <v>122</v>
      </c>
      <c r="DR119" s="751"/>
      <c r="DS119" s="751"/>
      <c r="DT119" s="751"/>
      <c r="DU119" s="752"/>
      <c r="DV119" s="835" t="s">
        <v>122</v>
      </c>
      <c r="DW119" s="836"/>
      <c r="DX119" s="836"/>
      <c r="DY119" s="836"/>
      <c r="DZ119" s="837"/>
    </row>
    <row r="120" spans="1:130" s="224" customFormat="1" ht="26.25" customHeight="1" x14ac:dyDescent="0.15">
      <c r="A120" s="807"/>
      <c r="B120" s="808"/>
      <c r="C120" s="802" t="s">
        <v>419</v>
      </c>
      <c r="D120" s="739"/>
      <c r="E120" s="739"/>
      <c r="F120" s="739"/>
      <c r="G120" s="739"/>
      <c r="H120" s="739"/>
      <c r="I120" s="739"/>
      <c r="J120" s="739"/>
      <c r="K120" s="739"/>
      <c r="L120" s="739"/>
      <c r="M120" s="739"/>
      <c r="N120" s="739"/>
      <c r="O120" s="739"/>
      <c r="P120" s="739"/>
      <c r="Q120" s="739"/>
      <c r="R120" s="739"/>
      <c r="S120" s="739"/>
      <c r="T120" s="739"/>
      <c r="U120" s="739"/>
      <c r="V120" s="739"/>
      <c r="W120" s="739"/>
      <c r="X120" s="739"/>
      <c r="Y120" s="739"/>
      <c r="Z120" s="740"/>
      <c r="AA120" s="766" t="s">
        <v>122</v>
      </c>
      <c r="AB120" s="767"/>
      <c r="AC120" s="767"/>
      <c r="AD120" s="767"/>
      <c r="AE120" s="768"/>
      <c r="AF120" s="769" t="s">
        <v>122</v>
      </c>
      <c r="AG120" s="767"/>
      <c r="AH120" s="767"/>
      <c r="AI120" s="767"/>
      <c r="AJ120" s="768"/>
      <c r="AK120" s="769" t="s">
        <v>122</v>
      </c>
      <c r="AL120" s="767"/>
      <c r="AM120" s="767"/>
      <c r="AN120" s="767"/>
      <c r="AO120" s="768"/>
      <c r="AP120" s="811" t="s">
        <v>122</v>
      </c>
      <c r="AQ120" s="812"/>
      <c r="AR120" s="812"/>
      <c r="AS120" s="812"/>
      <c r="AT120" s="813"/>
      <c r="AU120" s="867" t="s">
        <v>443</v>
      </c>
      <c r="AV120" s="868"/>
      <c r="AW120" s="868"/>
      <c r="AX120" s="868"/>
      <c r="AY120" s="869"/>
      <c r="AZ120" s="847" t="s">
        <v>444</v>
      </c>
      <c r="BA120" s="795"/>
      <c r="BB120" s="795"/>
      <c r="BC120" s="795"/>
      <c r="BD120" s="795"/>
      <c r="BE120" s="795"/>
      <c r="BF120" s="795"/>
      <c r="BG120" s="795"/>
      <c r="BH120" s="795"/>
      <c r="BI120" s="795"/>
      <c r="BJ120" s="795"/>
      <c r="BK120" s="795"/>
      <c r="BL120" s="795"/>
      <c r="BM120" s="795"/>
      <c r="BN120" s="795"/>
      <c r="BO120" s="795"/>
      <c r="BP120" s="796"/>
      <c r="BQ120" s="848">
        <v>9972977</v>
      </c>
      <c r="BR120" s="829"/>
      <c r="BS120" s="829"/>
      <c r="BT120" s="829"/>
      <c r="BU120" s="829"/>
      <c r="BV120" s="829">
        <v>10553502</v>
      </c>
      <c r="BW120" s="829"/>
      <c r="BX120" s="829"/>
      <c r="BY120" s="829"/>
      <c r="BZ120" s="829"/>
      <c r="CA120" s="829">
        <v>11084312</v>
      </c>
      <c r="CB120" s="829"/>
      <c r="CC120" s="829"/>
      <c r="CD120" s="829"/>
      <c r="CE120" s="829"/>
      <c r="CF120" s="853">
        <v>157.30000000000001</v>
      </c>
      <c r="CG120" s="854"/>
      <c r="CH120" s="854"/>
      <c r="CI120" s="854"/>
      <c r="CJ120" s="854"/>
      <c r="CK120" s="855" t="s">
        <v>445</v>
      </c>
      <c r="CL120" s="839"/>
      <c r="CM120" s="839"/>
      <c r="CN120" s="839"/>
      <c r="CO120" s="840"/>
      <c r="CP120" s="859" t="s">
        <v>394</v>
      </c>
      <c r="CQ120" s="860"/>
      <c r="CR120" s="860"/>
      <c r="CS120" s="860"/>
      <c r="CT120" s="860"/>
      <c r="CU120" s="860"/>
      <c r="CV120" s="860"/>
      <c r="CW120" s="860"/>
      <c r="CX120" s="860"/>
      <c r="CY120" s="860"/>
      <c r="CZ120" s="860"/>
      <c r="DA120" s="860"/>
      <c r="DB120" s="860"/>
      <c r="DC120" s="860"/>
      <c r="DD120" s="860"/>
      <c r="DE120" s="860"/>
      <c r="DF120" s="861"/>
      <c r="DG120" s="848">
        <v>2290844</v>
      </c>
      <c r="DH120" s="829"/>
      <c r="DI120" s="829"/>
      <c r="DJ120" s="829"/>
      <c r="DK120" s="829"/>
      <c r="DL120" s="829">
        <v>2303825</v>
      </c>
      <c r="DM120" s="829"/>
      <c r="DN120" s="829"/>
      <c r="DO120" s="829"/>
      <c r="DP120" s="829"/>
      <c r="DQ120" s="829">
        <v>2248981</v>
      </c>
      <c r="DR120" s="829"/>
      <c r="DS120" s="829"/>
      <c r="DT120" s="829"/>
      <c r="DU120" s="829"/>
      <c r="DV120" s="830">
        <v>31.9</v>
      </c>
      <c r="DW120" s="830"/>
      <c r="DX120" s="830"/>
      <c r="DY120" s="830"/>
      <c r="DZ120" s="831"/>
    </row>
    <row r="121" spans="1:130" s="224" customFormat="1" ht="26.25" customHeight="1" x14ac:dyDescent="0.15">
      <c r="A121" s="807"/>
      <c r="B121" s="808"/>
      <c r="C121" s="850" t="s">
        <v>446</v>
      </c>
      <c r="D121" s="851"/>
      <c r="E121" s="851"/>
      <c r="F121" s="851"/>
      <c r="G121" s="851"/>
      <c r="H121" s="851"/>
      <c r="I121" s="851"/>
      <c r="J121" s="851"/>
      <c r="K121" s="851"/>
      <c r="L121" s="851"/>
      <c r="M121" s="851"/>
      <c r="N121" s="851"/>
      <c r="O121" s="851"/>
      <c r="P121" s="851"/>
      <c r="Q121" s="851"/>
      <c r="R121" s="851"/>
      <c r="S121" s="851"/>
      <c r="T121" s="851"/>
      <c r="U121" s="851"/>
      <c r="V121" s="851"/>
      <c r="W121" s="851"/>
      <c r="X121" s="851"/>
      <c r="Y121" s="851"/>
      <c r="Z121" s="852"/>
      <c r="AA121" s="766" t="s">
        <v>122</v>
      </c>
      <c r="AB121" s="767"/>
      <c r="AC121" s="767"/>
      <c r="AD121" s="767"/>
      <c r="AE121" s="768"/>
      <c r="AF121" s="769" t="s">
        <v>122</v>
      </c>
      <c r="AG121" s="767"/>
      <c r="AH121" s="767"/>
      <c r="AI121" s="767"/>
      <c r="AJ121" s="768"/>
      <c r="AK121" s="769" t="s">
        <v>122</v>
      </c>
      <c r="AL121" s="767"/>
      <c r="AM121" s="767"/>
      <c r="AN121" s="767"/>
      <c r="AO121" s="768"/>
      <c r="AP121" s="811" t="s">
        <v>122</v>
      </c>
      <c r="AQ121" s="812"/>
      <c r="AR121" s="812"/>
      <c r="AS121" s="812"/>
      <c r="AT121" s="813"/>
      <c r="AU121" s="870"/>
      <c r="AV121" s="871"/>
      <c r="AW121" s="871"/>
      <c r="AX121" s="871"/>
      <c r="AY121" s="872"/>
      <c r="AZ121" s="802" t="s">
        <v>447</v>
      </c>
      <c r="BA121" s="739"/>
      <c r="BB121" s="739"/>
      <c r="BC121" s="739"/>
      <c r="BD121" s="739"/>
      <c r="BE121" s="739"/>
      <c r="BF121" s="739"/>
      <c r="BG121" s="739"/>
      <c r="BH121" s="739"/>
      <c r="BI121" s="739"/>
      <c r="BJ121" s="739"/>
      <c r="BK121" s="739"/>
      <c r="BL121" s="739"/>
      <c r="BM121" s="739"/>
      <c r="BN121" s="739"/>
      <c r="BO121" s="739"/>
      <c r="BP121" s="740"/>
      <c r="BQ121" s="803">
        <v>340784</v>
      </c>
      <c r="BR121" s="804"/>
      <c r="BS121" s="804"/>
      <c r="BT121" s="804"/>
      <c r="BU121" s="804"/>
      <c r="BV121" s="804">
        <v>291070</v>
      </c>
      <c r="BW121" s="804"/>
      <c r="BX121" s="804"/>
      <c r="BY121" s="804"/>
      <c r="BZ121" s="804"/>
      <c r="CA121" s="804">
        <v>265760</v>
      </c>
      <c r="CB121" s="804"/>
      <c r="CC121" s="804"/>
      <c r="CD121" s="804"/>
      <c r="CE121" s="804"/>
      <c r="CF121" s="862">
        <v>3.8</v>
      </c>
      <c r="CG121" s="863"/>
      <c r="CH121" s="863"/>
      <c r="CI121" s="863"/>
      <c r="CJ121" s="863"/>
      <c r="CK121" s="856"/>
      <c r="CL121" s="842"/>
      <c r="CM121" s="842"/>
      <c r="CN121" s="842"/>
      <c r="CO121" s="843"/>
      <c r="CP121" s="822" t="s">
        <v>392</v>
      </c>
      <c r="CQ121" s="823"/>
      <c r="CR121" s="823"/>
      <c r="CS121" s="823"/>
      <c r="CT121" s="823"/>
      <c r="CU121" s="823"/>
      <c r="CV121" s="823"/>
      <c r="CW121" s="823"/>
      <c r="CX121" s="823"/>
      <c r="CY121" s="823"/>
      <c r="CZ121" s="823"/>
      <c r="DA121" s="823"/>
      <c r="DB121" s="823"/>
      <c r="DC121" s="823"/>
      <c r="DD121" s="823"/>
      <c r="DE121" s="823"/>
      <c r="DF121" s="824"/>
      <c r="DG121" s="803">
        <v>360610</v>
      </c>
      <c r="DH121" s="804"/>
      <c r="DI121" s="804"/>
      <c r="DJ121" s="804"/>
      <c r="DK121" s="804"/>
      <c r="DL121" s="804">
        <v>354123</v>
      </c>
      <c r="DM121" s="804"/>
      <c r="DN121" s="804"/>
      <c r="DO121" s="804"/>
      <c r="DP121" s="804"/>
      <c r="DQ121" s="804">
        <v>317119</v>
      </c>
      <c r="DR121" s="804"/>
      <c r="DS121" s="804"/>
      <c r="DT121" s="804"/>
      <c r="DU121" s="804"/>
      <c r="DV121" s="781">
        <v>4.5</v>
      </c>
      <c r="DW121" s="781"/>
      <c r="DX121" s="781"/>
      <c r="DY121" s="781"/>
      <c r="DZ121" s="782"/>
    </row>
    <row r="122" spans="1:130" s="224" customFormat="1" ht="26.25" customHeight="1" x14ac:dyDescent="0.15">
      <c r="A122" s="807"/>
      <c r="B122" s="808"/>
      <c r="C122" s="802" t="s">
        <v>429</v>
      </c>
      <c r="D122" s="739"/>
      <c r="E122" s="739"/>
      <c r="F122" s="739"/>
      <c r="G122" s="739"/>
      <c r="H122" s="739"/>
      <c r="I122" s="739"/>
      <c r="J122" s="739"/>
      <c r="K122" s="739"/>
      <c r="L122" s="739"/>
      <c r="M122" s="739"/>
      <c r="N122" s="739"/>
      <c r="O122" s="739"/>
      <c r="P122" s="739"/>
      <c r="Q122" s="739"/>
      <c r="R122" s="739"/>
      <c r="S122" s="739"/>
      <c r="T122" s="739"/>
      <c r="U122" s="739"/>
      <c r="V122" s="739"/>
      <c r="W122" s="739"/>
      <c r="X122" s="739"/>
      <c r="Y122" s="739"/>
      <c r="Z122" s="740"/>
      <c r="AA122" s="766" t="s">
        <v>122</v>
      </c>
      <c r="AB122" s="767"/>
      <c r="AC122" s="767"/>
      <c r="AD122" s="767"/>
      <c r="AE122" s="768"/>
      <c r="AF122" s="769" t="s">
        <v>122</v>
      </c>
      <c r="AG122" s="767"/>
      <c r="AH122" s="767"/>
      <c r="AI122" s="767"/>
      <c r="AJ122" s="768"/>
      <c r="AK122" s="769" t="s">
        <v>122</v>
      </c>
      <c r="AL122" s="767"/>
      <c r="AM122" s="767"/>
      <c r="AN122" s="767"/>
      <c r="AO122" s="768"/>
      <c r="AP122" s="811" t="s">
        <v>122</v>
      </c>
      <c r="AQ122" s="812"/>
      <c r="AR122" s="812"/>
      <c r="AS122" s="812"/>
      <c r="AT122" s="813"/>
      <c r="AU122" s="870"/>
      <c r="AV122" s="871"/>
      <c r="AW122" s="871"/>
      <c r="AX122" s="871"/>
      <c r="AY122" s="872"/>
      <c r="AZ122" s="825" t="s">
        <v>448</v>
      </c>
      <c r="BA122" s="826"/>
      <c r="BB122" s="826"/>
      <c r="BC122" s="826"/>
      <c r="BD122" s="826"/>
      <c r="BE122" s="826"/>
      <c r="BF122" s="826"/>
      <c r="BG122" s="826"/>
      <c r="BH122" s="826"/>
      <c r="BI122" s="826"/>
      <c r="BJ122" s="826"/>
      <c r="BK122" s="826"/>
      <c r="BL122" s="826"/>
      <c r="BM122" s="826"/>
      <c r="BN122" s="826"/>
      <c r="BO122" s="826"/>
      <c r="BP122" s="827"/>
      <c r="BQ122" s="866">
        <v>15271046</v>
      </c>
      <c r="BR122" s="832"/>
      <c r="BS122" s="832"/>
      <c r="BT122" s="832"/>
      <c r="BU122" s="832"/>
      <c r="BV122" s="832">
        <v>14247642</v>
      </c>
      <c r="BW122" s="832"/>
      <c r="BX122" s="832"/>
      <c r="BY122" s="832"/>
      <c r="BZ122" s="832"/>
      <c r="CA122" s="832">
        <v>15119518</v>
      </c>
      <c r="CB122" s="832"/>
      <c r="CC122" s="832"/>
      <c r="CD122" s="832"/>
      <c r="CE122" s="832"/>
      <c r="CF122" s="833">
        <v>214.6</v>
      </c>
      <c r="CG122" s="834"/>
      <c r="CH122" s="834"/>
      <c r="CI122" s="834"/>
      <c r="CJ122" s="834"/>
      <c r="CK122" s="856"/>
      <c r="CL122" s="842"/>
      <c r="CM122" s="842"/>
      <c r="CN122" s="842"/>
      <c r="CO122" s="843"/>
      <c r="CP122" s="822" t="s">
        <v>390</v>
      </c>
      <c r="CQ122" s="823"/>
      <c r="CR122" s="823"/>
      <c r="CS122" s="823"/>
      <c r="CT122" s="823"/>
      <c r="CU122" s="823"/>
      <c r="CV122" s="823"/>
      <c r="CW122" s="823"/>
      <c r="CX122" s="823"/>
      <c r="CY122" s="823"/>
      <c r="CZ122" s="823"/>
      <c r="DA122" s="823"/>
      <c r="DB122" s="823"/>
      <c r="DC122" s="823"/>
      <c r="DD122" s="823"/>
      <c r="DE122" s="823"/>
      <c r="DF122" s="824"/>
      <c r="DG122" s="803" t="s">
        <v>122</v>
      </c>
      <c r="DH122" s="804"/>
      <c r="DI122" s="804"/>
      <c r="DJ122" s="804"/>
      <c r="DK122" s="804"/>
      <c r="DL122" s="804" t="s">
        <v>122</v>
      </c>
      <c r="DM122" s="804"/>
      <c r="DN122" s="804"/>
      <c r="DO122" s="804"/>
      <c r="DP122" s="804"/>
      <c r="DQ122" s="804" t="s">
        <v>122</v>
      </c>
      <c r="DR122" s="804"/>
      <c r="DS122" s="804"/>
      <c r="DT122" s="804"/>
      <c r="DU122" s="804"/>
      <c r="DV122" s="781" t="s">
        <v>122</v>
      </c>
      <c r="DW122" s="781"/>
      <c r="DX122" s="781"/>
      <c r="DY122" s="781"/>
      <c r="DZ122" s="782"/>
    </row>
    <row r="123" spans="1:130" s="224" customFormat="1" ht="26.25" customHeight="1" x14ac:dyDescent="0.15">
      <c r="A123" s="807"/>
      <c r="B123" s="808"/>
      <c r="C123" s="802" t="s">
        <v>435</v>
      </c>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40"/>
      <c r="AA123" s="766" t="s">
        <v>122</v>
      </c>
      <c r="AB123" s="767"/>
      <c r="AC123" s="767"/>
      <c r="AD123" s="767"/>
      <c r="AE123" s="768"/>
      <c r="AF123" s="769" t="s">
        <v>122</v>
      </c>
      <c r="AG123" s="767"/>
      <c r="AH123" s="767"/>
      <c r="AI123" s="767"/>
      <c r="AJ123" s="768"/>
      <c r="AK123" s="769" t="s">
        <v>122</v>
      </c>
      <c r="AL123" s="767"/>
      <c r="AM123" s="767"/>
      <c r="AN123" s="767"/>
      <c r="AO123" s="768"/>
      <c r="AP123" s="811" t="s">
        <v>122</v>
      </c>
      <c r="AQ123" s="812"/>
      <c r="AR123" s="812"/>
      <c r="AS123" s="812"/>
      <c r="AT123" s="813"/>
      <c r="AU123" s="873"/>
      <c r="AV123" s="874"/>
      <c r="AW123" s="874"/>
      <c r="AX123" s="874"/>
      <c r="AY123" s="874"/>
      <c r="AZ123" s="245" t="s">
        <v>177</v>
      </c>
      <c r="BA123" s="245"/>
      <c r="BB123" s="245"/>
      <c r="BC123" s="245"/>
      <c r="BD123" s="245"/>
      <c r="BE123" s="245"/>
      <c r="BF123" s="245"/>
      <c r="BG123" s="245"/>
      <c r="BH123" s="245"/>
      <c r="BI123" s="245"/>
      <c r="BJ123" s="245"/>
      <c r="BK123" s="245"/>
      <c r="BL123" s="245"/>
      <c r="BM123" s="245"/>
      <c r="BN123" s="245"/>
      <c r="BO123" s="864" t="s">
        <v>449</v>
      </c>
      <c r="BP123" s="865"/>
      <c r="BQ123" s="819">
        <v>25584807</v>
      </c>
      <c r="BR123" s="820"/>
      <c r="BS123" s="820"/>
      <c r="BT123" s="820"/>
      <c r="BU123" s="820"/>
      <c r="BV123" s="820">
        <v>25092214</v>
      </c>
      <c r="BW123" s="820"/>
      <c r="BX123" s="820"/>
      <c r="BY123" s="820"/>
      <c r="BZ123" s="820"/>
      <c r="CA123" s="820">
        <v>26469590</v>
      </c>
      <c r="CB123" s="820"/>
      <c r="CC123" s="820"/>
      <c r="CD123" s="820"/>
      <c r="CE123" s="820"/>
      <c r="CF123" s="735"/>
      <c r="CG123" s="736"/>
      <c r="CH123" s="736"/>
      <c r="CI123" s="736"/>
      <c r="CJ123" s="821"/>
      <c r="CK123" s="856"/>
      <c r="CL123" s="842"/>
      <c r="CM123" s="842"/>
      <c r="CN123" s="842"/>
      <c r="CO123" s="843"/>
      <c r="CP123" s="822" t="s">
        <v>391</v>
      </c>
      <c r="CQ123" s="823"/>
      <c r="CR123" s="823"/>
      <c r="CS123" s="823"/>
      <c r="CT123" s="823"/>
      <c r="CU123" s="823"/>
      <c r="CV123" s="823"/>
      <c r="CW123" s="823"/>
      <c r="CX123" s="823"/>
      <c r="CY123" s="823"/>
      <c r="CZ123" s="823"/>
      <c r="DA123" s="823"/>
      <c r="DB123" s="823"/>
      <c r="DC123" s="823"/>
      <c r="DD123" s="823"/>
      <c r="DE123" s="823"/>
      <c r="DF123" s="824"/>
      <c r="DG123" s="766" t="s">
        <v>122</v>
      </c>
      <c r="DH123" s="767"/>
      <c r="DI123" s="767"/>
      <c r="DJ123" s="767"/>
      <c r="DK123" s="768"/>
      <c r="DL123" s="769" t="s">
        <v>122</v>
      </c>
      <c r="DM123" s="767"/>
      <c r="DN123" s="767"/>
      <c r="DO123" s="767"/>
      <c r="DP123" s="768"/>
      <c r="DQ123" s="769" t="s">
        <v>122</v>
      </c>
      <c r="DR123" s="767"/>
      <c r="DS123" s="767"/>
      <c r="DT123" s="767"/>
      <c r="DU123" s="768"/>
      <c r="DV123" s="811" t="s">
        <v>122</v>
      </c>
      <c r="DW123" s="812"/>
      <c r="DX123" s="812"/>
      <c r="DY123" s="812"/>
      <c r="DZ123" s="813"/>
    </row>
    <row r="124" spans="1:130" s="224" customFormat="1" ht="26.25" customHeight="1" thickBot="1" x14ac:dyDescent="0.2">
      <c r="A124" s="807"/>
      <c r="B124" s="808"/>
      <c r="C124" s="802" t="s">
        <v>438</v>
      </c>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40"/>
      <c r="AA124" s="766" t="s">
        <v>122</v>
      </c>
      <c r="AB124" s="767"/>
      <c r="AC124" s="767"/>
      <c r="AD124" s="767"/>
      <c r="AE124" s="768"/>
      <c r="AF124" s="769" t="s">
        <v>122</v>
      </c>
      <c r="AG124" s="767"/>
      <c r="AH124" s="767"/>
      <c r="AI124" s="767"/>
      <c r="AJ124" s="768"/>
      <c r="AK124" s="769" t="s">
        <v>122</v>
      </c>
      <c r="AL124" s="767"/>
      <c r="AM124" s="767"/>
      <c r="AN124" s="767"/>
      <c r="AO124" s="768"/>
      <c r="AP124" s="811" t="s">
        <v>122</v>
      </c>
      <c r="AQ124" s="812"/>
      <c r="AR124" s="812"/>
      <c r="AS124" s="812"/>
      <c r="AT124" s="813"/>
      <c r="AU124" s="814" t="s">
        <v>450</v>
      </c>
      <c r="AV124" s="815"/>
      <c r="AW124" s="815"/>
      <c r="AX124" s="815"/>
      <c r="AY124" s="815"/>
      <c r="AZ124" s="815"/>
      <c r="BA124" s="815"/>
      <c r="BB124" s="815"/>
      <c r="BC124" s="815"/>
      <c r="BD124" s="815"/>
      <c r="BE124" s="815"/>
      <c r="BF124" s="815"/>
      <c r="BG124" s="815"/>
      <c r="BH124" s="815"/>
      <c r="BI124" s="815"/>
      <c r="BJ124" s="815"/>
      <c r="BK124" s="815"/>
      <c r="BL124" s="815"/>
      <c r="BM124" s="815"/>
      <c r="BN124" s="815"/>
      <c r="BO124" s="815"/>
      <c r="BP124" s="816"/>
      <c r="BQ124" s="817" t="s">
        <v>122</v>
      </c>
      <c r="BR124" s="818"/>
      <c r="BS124" s="818"/>
      <c r="BT124" s="818"/>
      <c r="BU124" s="818"/>
      <c r="BV124" s="818" t="s">
        <v>122</v>
      </c>
      <c r="BW124" s="818"/>
      <c r="BX124" s="818"/>
      <c r="BY124" s="818"/>
      <c r="BZ124" s="818"/>
      <c r="CA124" s="818" t="s">
        <v>122</v>
      </c>
      <c r="CB124" s="818"/>
      <c r="CC124" s="818"/>
      <c r="CD124" s="818"/>
      <c r="CE124" s="818"/>
      <c r="CF124" s="713"/>
      <c r="CG124" s="714"/>
      <c r="CH124" s="714"/>
      <c r="CI124" s="714"/>
      <c r="CJ124" s="849"/>
      <c r="CK124" s="857"/>
      <c r="CL124" s="857"/>
      <c r="CM124" s="857"/>
      <c r="CN124" s="857"/>
      <c r="CO124" s="858"/>
      <c r="CP124" s="822" t="s">
        <v>451</v>
      </c>
      <c r="CQ124" s="823"/>
      <c r="CR124" s="823"/>
      <c r="CS124" s="823"/>
      <c r="CT124" s="823"/>
      <c r="CU124" s="823"/>
      <c r="CV124" s="823"/>
      <c r="CW124" s="823"/>
      <c r="CX124" s="823"/>
      <c r="CY124" s="823"/>
      <c r="CZ124" s="823"/>
      <c r="DA124" s="823"/>
      <c r="DB124" s="823"/>
      <c r="DC124" s="823"/>
      <c r="DD124" s="823"/>
      <c r="DE124" s="823"/>
      <c r="DF124" s="824"/>
      <c r="DG124" s="750" t="s">
        <v>122</v>
      </c>
      <c r="DH124" s="751"/>
      <c r="DI124" s="751"/>
      <c r="DJ124" s="751"/>
      <c r="DK124" s="752"/>
      <c r="DL124" s="753" t="s">
        <v>122</v>
      </c>
      <c r="DM124" s="751"/>
      <c r="DN124" s="751"/>
      <c r="DO124" s="751"/>
      <c r="DP124" s="752"/>
      <c r="DQ124" s="753" t="s">
        <v>122</v>
      </c>
      <c r="DR124" s="751"/>
      <c r="DS124" s="751"/>
      <c r="DT124" s="751"/>
      <c r="DU124" s="752"/>
      <c r="DV124" s="835" t="s">
        <v>122</v>
      </c>
      <c r="DW124" s="836"/>
      <c r="DX124" s="836"/>
      <c r="DY124" s="836"/>
      <c r="DZ124" s="837"/>
    </row>
    <row r="125" spans="1:130" s="224" customFormat="1" ht="26.25" customHeight="1" x14ac:dyDescent="0.15">
      <c r="A125" s="807"/>
      <c r="B125" s="808"/>
      <c r="C125" s="802" t="s">
        <v>440</v>
      </c>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40"/>
      <c r="AA125" s="766" t="s">
        <v>122</v>
      </c>
      <c r="AB125" s="767"/>
      <c r="AC125" s="767"/>
      <c r="AD125" s="767"/>
      <c r="AE125" s="768"/>
      <c r="AF125" s="769" t="s">
        <v>122</v>
      </c>
      <c r="AG125" s="767"/>
      <c r="AH125" s="767"/>
      <c r="AI125" s="767"/>
      <c r="AJ125" s="768"/>
      <c r="AK125" s="769" t="s">
        <v>122</v>
      </c>
      <c r="AL125" s="767"/>
      <c r="AM125" s="767"/>
      <c r="AN125" s="767"/>
      <c r="AO125" s="768"/>
      <c r="AP125" s="811" t="s">
        <v>122</v>
      </c>
      <c r="AQ125" s="812"/>
      <c r="AR125" s="812"/>
      <c r="AS125" s="812"/>
      <c r="AT125" s="813"/>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38" t="s">
        <v>452</v>
      </c>
      <c r="CL125" s="839"/>
      <c r="CM125" s="839"/>
      <c r="CN125" s="839"/>
      <c r="CO125" s="840"/>
      <c r="CP125" s="847" t="s">
        <v>453</v>
      </c>
      <c r="CQ125" s="795"/>
      <c r="CR125" s="795"/>
      <c r="CS125" s="795"/>
      <c r="CT125" s="795"/>
      <c r="CU125" s="795"/>
      <c r="CV125" s="795"/>
      <c r="CW125" s="795"/>
      <c r="CX125" s="795"/>
      <c r="CY125" s="795"/>
      <c r="CZ125" s="795"/>
      <c r="DA125" s="795"/>
      <c r="DB125" s="795"/>
      <c r="DC125" s="795"/>
      <c r="DD125" s="795"/>
      <c r="DE125" s="795"/>
      <c r="DF125" s="796"/>
      <c r="DG125" s="848" t="s">
        <v>122</v>
      </c>
      <c r="DH125" s="829"/>
      <c r="DI125" s="829"/>
      <c r="DJ125" s="829"/>
      <c r="DK125" s="829"/>
      <c r="DL125" s="829" t="s">
        <v>122</v>
      </c>
      <c r="DM125" s="829"/>
      <c r="DN125" s="829"/>
      <c r="DO125" s="829"/>
      <c r="DP125" s="829"/>
      <c r="DQ125" s="829" t="s">
        <v>122</v>
      </c>
      <c r="DR125" s="829"/>
      <c r="DS125" s="829"/>
      <c r="DT125" s="829"/>
      <c r="DU125" s="829"/>
      <c r="DV125" s="830" t="s">
        <v>122</v>
      </c>
      <c r="DW125" s="830"/>
      <c r="DX125" s="830"/>
      <c r="DY125" s="830"/>
      <c r="DZ125" s="831"/>
    </row>
    <row r="126" spans="1:130" s="224" customFormat="1" ht="26.25" customHeight="1" thickBot="1" x14ac:dyDescent="0.2">
      <c r="A126" s="807"/>
      <c r="B126" s="808"/>
      <c r="C126" s="802" t="s">
        <v>442</v>
      </c>
      <c r="D126" s="739"/>
      <c r="E126" s="739"/>
      <c r="F126" s="739"/>
      <c r="G126" s="739"/>
      <c r="H126" s="739"/>
      <c r="I126" s="739"/>
      <c r="J126" s="739"/>
      <c r="K126" s="739"/>
      <c r="L126" s="739"/>
      <c r="M126" s="739"/>
      <c r="N126" s="739"/>
      <c r="O126" s="739"/>
      <c r="P126" s="739"/>
      <c r="Q126" s="739"/>
      <c r="R126" s="739"/>
      <c r="S126" s="739"/>
      <c r="T126" s="739"/>
      <c r="U126" s="739"/>
      <c r="V126" s="739"/>
      <c r="W126" s="739"/>
      <c r="X126" s="739"/>
      <c r="Y126" s="739"/>
      <c r="Z126" s="740"/>
      <c r="AA126" s="766" t="s">
        <v>122</v>
      </c>
      <c r="AB126" s="767"/>
      <c r="AC126" s="767"/>
      <c r="AD126" s="767"/>
      <c r="AE126" s="768"/>
      <c r="AF126" s="769" t="s">
        <v>122</v>
      </c>
      <c r="AG126" s="767"/>
      <c r="AH126" s="767"/>
      <c r="AI126" s="767"/>
      <c r="AJ126" s="768"/>
      <c r="AK126" s="769" t="s">
        <v>122</v>
      </c>
      <c r="AL126" s="767"/>
      <c r="AM126" s="767"/>
      <c r="AN126" s="767"/>
      <c r="AO126" s="768"/>
      <c r="AP126" s="811" t="s">
        <v>122</v>
      </c>
      <c r="AQ126" s="812"/>
      <c r="AR126" s="812"/>
      <c r="AS126" s="812"/>
      <c r="AT126" s="813"/>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41"/>
      <c r="CL126" s="842"/>
      <c r="CM126" s="842"/>
      <c r="CN126" s="842"/>
      <c r="CO126" s="843"/>
      <c r="CP126" s="802" t="s">
        <v>454</v>
      </c>
      <c r="CQ126" s="739"/>
      <c r="CR126" s="739"/>
      <c r="CS126" s="739"/>
      <c r="CT126" s="739"/>
      <c r="CU126" s="739"/>
      <c r="CV126" s="739"/>
      <c r="CW126" s="739"/>
      <c r="CX126" s="739"/>
      <c r="CY126" s="739"/>
      <c r="CZ126" s="739"/>
      <c r="DA126" s="739"/>
      <c r="DB126" s="739"/>
      <c r="DC126" s="739"/>
      <c r="DD126" s="739"/>
      <c r="DE126" s="739"/>
      <c r="DF126" s="740"/>
      <c r="DG126" s="803" t="s">
        <v>122</v>
      </c>
      <c r="DH126" s="804"/>
      <c r="DI126" s="804"/>
      <c r="DJ126" s="804"/>
      <c r="DK126" s="804"/>
      <c r="DL126" s="804" t="s">
        <v>122</v>
      </c>
      <c r="DM126" s="804"/>
      <c r="DN126" s="804"/>
      <c r="DO126" s="804"/>
      <c r="DP126" s="804"/>
      <c r="DQ126" s="804" t="s">
        <v>122</v>
      </c>
      <c r="DR126" s="804"/>
      <c r="DS126" s="804"/>
      <c r="DT126" s="804"/>
      <c r="DU126" s="804"/>
      <c r="DV126" s="781" t="s">
        <v>122</v>
      </c>
      <c r="DW126" s="781"/>
      <c r="DX126" s="781"/>
      <c r="DY126" s="781"/>
      <c r="DZ126" s="782"/>
    </row>
    <row r="127" spans="1:130" s="224" customFormat="1" ht="26.25" customHeight="1" x14ac:dyDescent="0.15">
      <c r="A127" s="809"/>
      <c r="B127" s="810"/>
      <c r="C127" s="825" t="s">
        <v>455</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66" t="s">
        <v>122</v>
      </c>
      <c r="AB127" s="767"/>
      <c r="AC127" s="767"/>
      <c r="AD127" s="767"/>
      <c r="AE127" s="768"/>
      <c r="AF127" s="769" t="s">
        <v>122</v>
      </c>
      <c r="AG127" s="767"/>
      <c r="AH127" s="767"/>
      <c r="AI127" s="767"/>
      <c r="AJ127" s="768"/>
      <c r="AK127" s="769" t="s">
        <v>122</v>
      </c>
      <c r="AL127" s="767"/>
      <c r="AM127" s="767"/>
      <c r="AN127" s="767"/>
      <c r="AO127" s="768"/>
      <c r="AP127" s="811" t="s">
        <v>122</v>
      </c>
      <c r="AQ127" s="812"/>
      <c r="AR127" s="812"/>
      <c r="AS127" s="812"/>
      <c r="AT127" s="813"/>
      <c r="AU127" s="226"/>
      <c r="AV127" s="226"/>
      <c r="AW127" s="226"/>
      <c r="AX127" s="828" t="s">
        <v>456</v>
      </c>
      <c r="AY127" s="799"/>
      <c r="AZ127" s="799"/>
      <c r="BA127" s="799"/>
      <c r="BB127" s="799"/>
      <c r="BC127" s="799"/>
      <c r="BD127" s="799"/>
      <c r="BE127" s="800"/>
      <c r="BF127" s="798" t="s">
        <v>457</v>
      </c>
      <c r="BG127" s="799"/>
      <c r="BH127" s="799"/>
      <c r="BI127" s="799"/>
      <c r="BJ127" s="799"/>
      <c r="BK127" s="799"/>
      <c r="BL127" s="800"/>
      <c r="BM127" s="798" t="s">
        <v>458</v>
      </c>
      <c r="BN127" s="799"/>
      <c r="BO127" s="799"/>
      <c r="BP127" s="799"/>
      <c r="BQ127" s="799"/>
      <c r="BR127" s="799"/>
      <c r="BS127" s="800"/>
      <c r="BT127" s="798" t="s">
        <v>459</v>
      </c>
      <c r="BU127" s="799"/>
      <c r="BV127" s="799"/>
      <c r="BW127" s="799"/>
      <c r="BX127" s="799"/>
      <c r="BY127" s="799"/>
      <c r="BZ127" s="801"/>
      <c r="CA127" s="226"/>
      <c r="CB127" s="226"/>
      <c r="CC127" s="226"/>
      <c r="CD127" s="249"/>
      <c r="CE127" s="249"/>
      <c r="CF127" s="249"/>
      <c r="CG127" s="226"/>
      <c r="CH127" s="226"/>
      <c r="CI127" s="226"/>
      <c r="CJ127" s="248"/>
      <c r="CK127" s="841"/>
      <c r="CL127" s="842"/>
      <c r="CM127" s="842"/>
      <c r="CN127" s="842"/>
      <c r="CO127" s="843"/>
      <c r="CP127" s="802" t="s">
        <v>460</v>
      </c>
      <c r="CQ127" s="739"/>
      <c r="CR127" s="739"/>
      <c r="CS127" s="739"/>
      <c r="CT127" s="739"/>
      <c r="CU127" s="739"/>
      <c r="CV127" s="739"/>
      <c r="CW127" s="739"/>
      <c r="CX127" s="739"/>
      <c r="CY127" s="739"/>
      <c r="CZ127" s="739"/>
      <c r="DA127" s="739"/>
      <c r="DB127" s="739"/>
      <c r="DC127" s="739"/>
      <c r="DD127" s="739"/>
      <c r="DE127" s="739"/>
      <c r="DF127" s="740"/>
      <c r="DG127" s="803" t="s">
        <v>122</v>
      </c>
      <c r="DH127" s="804"/>
      <c r="DI127" s="804"/>
      <c r="DJ127" s="804"/>
      <c r="DK127" s="804"/>
      <c r="DL127" s="804" t="s">
        <v>122</v>
      </c>
      <c r="DM127" s="804"/>
      <c r="DN127" s="804"/>
      <c r="DO127" s="804"/>
      <c r="DP127" s="804"/>
      <c r="DQ127" s="804" t="s">
        <v>122</v>
      </c>
      <c r="DR127" s="804"/>
      <c r="DS127" s="804"/>
      <c r="DT127" s="804"/>
      <c r="DU127" s="804"/>
      <c r="DV127" s="781" t="s">
        <v>122</v>
      </c>
      <c r="DW127" s="781"/>
      <c r="DX127" s="781"/>
      <c r="DY127" s="781"/>
      <c r="DZ127" s="782"/>
    </row>
    <row r="128" spans="1:130" s="224" customFormat="1" ht="26.25" customHeight="1" thickBot="1" x14ac:dyDescent="0.2">
      <c r="A128" s="783" t="s">
        <v>461</v>
      </c>
      <c r="B128" s="784"/>
      <c r="C128" s="784"/>
      <c r="D128" s="784"/>
      <c r="E128" s="784"/>
      <c r="F128" s="784"/>
      <c r="G128" s="784"/>
      <c r="H128" s="784"/>
      <c r="I128" s="784"/>
      <c r="J128" s="784"/>
      <c r="K128" s="784"/>
      <c r="L128" s="784"/>
      <c r="M128" s="784"/>
      <c r="N128" s="784"/>
      <c r="O128" s="784"/>
      <c r="P128" s="784"/>
      <c r="Q128" s="784"/>
      <c r="R128" s="784"/>
      <c r="S128" s="784"/>
      <c r="T128" s="784"/>
      <c r="U128" s="784"/>
      <c r="V128" s="784"/>
      <c r="W128" s="785" t="s">
        <v>462</v>
      </c>
      <c r="X128" s="785"/>
      <c r="Y128" s="785"/>
      <c r="Z128" s="786"/>
      <c r="AA128" s="787">
        <v>26216</v>
      </c>
      <c r="AB128" s="788"/>
      <c r="AC128" s="788"/>
      <c r="AD128" s="788"/>
      <c r="AE128" s="789"/>
      <c r="AF128" s="790">
        <v>26216</v>
      </c>
      <c r="AG128" s="788"/>
      <c r="AH128" s="788"/>
      <c r="AI128" s="788"/>
      <c r="AJ128" s="789"/>
      <c r="AK128" s="790">
        <v>25540</v>
      </c>
      <c r="AL128" s="788"/>
      <c r="AM128" s="788"/>
      <c r="AN128" s="788"/>
      <c r="AO128" s="789"/>
      <c r="AP128" s="791"/>
      <c r="AQ128" s="792"/>
      <c r="AR128" s="792"/>
      <c r="AS128" s="792"/>
      <c r="AT128" s="793"/>
      <c r="AU128" s="226"/>
      <c r="AV128" s="226"/>
      <c r="AW128" s="226"/>
      <c r="AX128" s="794" t="s">
        <v>463</v>
      </c>
      <c r="AY128" s="795"/>
      <c r="AZ128" s="795"/>
      <c r="BA128" s="795"/>
      <c r="BB128" s="795"/>
      <c r="BC128" s="795"/>
      <c r="BD128" s="795"/>
      <c r="BE128" s="796"/>
      <c r="BF128" s="773" t="s">
        <v>122</v>
      </c>
      <c r="BG128" s="774"/>
      <c r="BH128" s="774"/>
      <c r="BI128" s="774"/>
      <c r="BJ128" s="774"/>
      <c r="BK128" s="774"/>
      <c r="BL128" s="797"/>
      <c r="BM128" s="773">
        <v>13.61</v>
      </c>
      <c r="BN128" s="774"/>
      <c r="BO128" s="774"/>
      <c r="BP128" s="774"/>
      <c r="BQ128" s="774"/>
      <c r="BR128" s="774"/>
      <c r="BS128" s="797"/>
      <c r="BT128" s="773">
        <v>20</v>
      </c>
      <c r="BU128" s="774"/>
      <c r="BV128" s="774"/>
      <c r="BW128" s="774"/>
      <c r="BX128" s="774"/>
      <c r="BY128" s="774"/>
      <c r="BZ128" s="775"/>
      <c r="CA128" s="249"/>
      <c r="CB128" s="249"/>
      <c r="CC128" s="249"/>
      <c r="CD128" s="249"/>
      <c r="CE128" s="249"/>
      <c r="CF128" s="249"/>
      <c r="CG128" s="226"/>
      <c r="CH128" s="226"/>
      <c r="CI128" s="226"/>
      <c r="CJ128" s="248"/>
      <c r="CK128" s="844"/>
      <c r="CL128" s="845"/>
      <c r="CM128" s="845"/>
      <c r="CN128" s="845"/>
      <c r="CO128" s="846"/>
      <c r="CP128" s="776" t="s">
        <v>464</v>
      </c>
      <c r="CQ128" s="717"/>
      <c r="CR128" s="717"/>
      <c r="CS128" s="717"/>
      <c r="CT128" s="717"/>
      <c r="CU128" s="717"/>
      <c r="CV128" s="717"/>
      <c r="CW128" s="717"/>
      <c r="CX128" s="717"/>
      <c r="CY128" s="717"/>
      <c r="CZ128" s="717"/>
      <c r="DA128" s="717"/>
      <c r="DB128" s="717"/>
      <c r="DC128" s="717"/>
      <c r="DD128" s="717"/>
      <c r="DE128" s="717"/>
      <c r="DF128" s="718"/>
      <c r="DG128" s="777" t="s">
        <v>122</v>
      </c>
      <c r="DH128" s="778"/>
      <c r="DI128" s="778"/>
      <c r="DJ128" s="778"/>
      <c r="DK128" s="778"/>
      <c r="DL128" s="778" t="s">
        <v>122</v>
      </c>
      <c r="DM128" s="778"/>
      <c r="DN128" s="778"/>
      <c r="DO128" s="778"/>
      <c r="DP128" s="778"/>
      <c r="DQ128" s="778" t="s">
        <v>122</v>
      </c>
      <c r="DR128" s="778"/>
      <c r="DS128" s="778"/>
      <c r="DT128" s="778"/>
      <c r="DU128" s="778"/>
      <c r="DV128" s="779" t="s">
        <v>122</v>
      </c>
      <c r="DW128" s="779"/>
      <c r="DX128" s="779"/>
      <c r="DY128" s="779"/>
      <c r="DZ128" s="780"/>
    </row>
    <row r="129" spans="1:131" s="224" customFormat="1" ht="26.25" customHeight="1" x14ac:dyDescent="0.15">
      <c r="A129" s="761" t="s">
        <v>102</v>
      </c>
      <c r="B129" s="762"/>
      <c r="C129" s="762"/>
      <c r="D129" s="762"/>
      <c r="E129" s="762"/>
      <c r="F129" s="762"/>
      <c r="G129" s="762"/>
      <c r="H129" s="762"/>
      <c r="I129" s="762"/>
      <c r="J129" s="762"/>
      <c r="K129" s="762"/>
      <c r="L129" s="762"/>
      <c r="M129" s="762"/>
      <c r="N129" s="762"/>
      <c r="O129" s="762"/>
      <c r="P129" s="762"/>
      <c r="Q129" s="762"/>
      <c r="R129" s="762"/>
      <c r="S129" s="762"/>
      <c r="T129" s="762"/>
      <c r="U129" s="762"/>
      <c r="V129" s="762"/>
      <c r="W129" s="763" t="s">
        <v>465</v>
      </c>
      <c r="X129" s="764"/>
      <c r="Y129" s="764"/>
      <c r="Z129" s="765"/>
      <c r="AA129" s="766">
        <v>8910607</v>
      </c>
      <c r="AB129" s="767"/>
      <c r="AC129" s="767"/>
      <c r="AD129" s="767"/>
      <c r="AE129" s="768"/>
      <c r="AF129" s="769">
        <v>8624571</v>
      </c>
      <c r="AG129" s="767"/>
      <c r="AH129" s="767"/>
      <c r="AI129" s="767"/>
      <c r="AJ129" s="768"/>
      <c r="AK129" s="769">
        <v>8596957</v>
      </c>
      <c r="AL129" s="767"/>
      <c r="AM129" s="767"/>
      <c r="AN129" s="767"/>
      <c r="AO129" s="768"/>
      <c r="AP129" s="770"/>
      <c r="AQ129" s="771"/>
      <c r="AR129" s="771"/>
      <c r="AS129" s="771"/>
      <c r="AT129" s="772"/>
      <c r="AU129" s="227"/>
      <c r="AV129" s="227"/>
      <c r="AW129" s="227"/>
      <c r="AX129" s="738" t="s">
        <v>466</v>
      </c>
      <c r="AY129" s="739"/>
      <c r="AZ129" s="739"/>
      <c r="BA129" s="739"/>
      <c r="BB129" s="739"/>
      <c r="BC129" s="739"/>
      <c r="BD129" s="739"/>
      <c r="BE129" s="740"/>
      <c r="BF129" s="757" t="s">
        <v>122</v>
      </c>
      <c r="BG129" s="758"/>
      <c r="BH129" s="758"/>
      <c r="BI129" s="758"/>
      <c r="BJ129" s="758"/>
      <c r="BK129" s="758"/>
      <c r="BL129" s="759"/>
      <c r="BM129" s="757">
        <v>18.61</v>
      </c>
      <c r="BN129" s="758"/>
      <c r="BO129" s="758"/>
      <c r="BP129" s="758"/>
      <c r="BQ129" s="758"/>
      <c r="BR129" s="758"/>
      <c r="BS129" s="759"/>
      <c r="BT129" s="757">
        <v>30</v>
      </c>
      <c r="BU129" s="758"/>
      <c r="BV129" s="758"/>
      <c r="BW129" s="758"/>
      <c r="BX129" s="758"/>
      <c r="BY129" s="758"/>
      <c r="BZ129" s="760"/>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761" t="s">
        <v>467</v>
      </c>
      <c r="B130" s="762"/>
      <c r="C130" s="762"/>
      <c r="D130" s="762"/>
      <c r="E130" s="762"/>
      <c r="F130" s="762"/>
      <c r="G130" s="762"/>
      <c r="H130" s="762"/>
      <c r="I130" s="762"/>
      <c r="J130" s="762"/>
      <c r="K130" s="762"/>
      <c r="L130" s="762"/>
      <c r="M130" s="762"/>
      <c r="N130" s="762"/>
      <c r="O130" s="762"/>
      <c r="P130" s="762"/>
      <c r="Q130" s="762"/>
      <c r="R130" s="762"/>
      <c r="S130" s="762"/>
      <c r="T130" s="762"/>
      <c r="U130" s="762"/>
      <c r="V130" s="762"/>
      <c r="W130" s="763" t="s">
        <v>468</v>
      </c>
      <c r="X130" s="764"/>
      <c r="Y130" s="764"/>
      <c r="Z130" s="765"/>
      <c r="AA130" s="766">
        <v>1810564</v>
      </c>
      <c r="AB130" s="767"/>
      <c r="AC130" s="767"/>
      <c r="AD130" s="767"/>
      <c r="AE130" s="768"/>
      <c r="AF130" s="769">
        <v>1709517</v>
      </c>
      <c r="AG130" s="767"/>
      <c r="AH130" s="767"/>
      <c r="AI130" s="767"/>
      <c r="AJ130" s="768"/>
      <c r="AK130" s="769">
        <v>1552005</v>
      </c>
      <c r="AL130" s="767"/>
      <c r="AM130" s="767"/>
      <c r="AN130" s="767"/>
      <c r="AO130" s="768"/>
      <c r="AP130" s="770"/>
      <c r="AQ130" s="771"/>
      <c r="AR130" s="771"/>
      <c r="AS130" s="771"/>
      <c r="AT130" s="772"/>
      <c r="AU130" s="227"/>
      <c r="AV130" s="227"/>
      <c r="AW130" s="227"/>
      <c r="AX130" s="738" t="s">
        <v>469</v>
      </c>
      <c r="AY130" s="739"/>
      <c r="AZ130" s="739"/>
      <c r="BA130" s="739"/>
      <c r="BB130" s="739"/>
      <c r="BC130" s="739"/>
      <c r="BD130" s="739"/>
      <c r="BE130" s="740"/>
      <c r="BF130" s="741">
        <v>3.8</v>
      </c>
      <c r="BG130" s="742"/>
      <c r="BH130" s="742"/>
      <c r="BI130" s="742"/>
      <c r="BJ130" s="742"/>
      <c r="BK130" s="742"/>
      <c r="BL130" s="743"/>
      <c r="BM130" s="741">
        <v>25</v>
      </c>
      <c r="BN130" s="742"/>
      <c r="BO130" s="742"/>
      <c r="BP130" s="742"/>
      <c r="BQ130" s="742"/>
      <c r="BR130" s="742"/>
      <c r="BS130" s="743"/>
      <c r="BT130" s="741">
        <v>35</v>
      </c>
      <c r="BU130" s="742"/>
      <c r="BV130" s="742"/>
      <c r="BW130" s="742"/>
      <c r="BX130" s="742"/>
      <c r="BY130" s="742"/>
      <c r="BZ130" s="744"/>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470</v>
      </c>
      <c r="X131" s="748"/>
      <c r="Y131" s="748"/>
      <c r="Z131" s="749"/>
      <c r="AA131" s="750">
        <v>7100043</v>
      </c>
      <c r="AB131" s="751"/>
      <c r="AC131" s="751"/>
      <c r="AD131" s="751"/>
      <c r="AE131" s="752"/>
      <c r="AF131" s="753">
        <v>6915054</v>
      </c>
      <c r="AG131" s="751"/>
      <c r="AH131" s="751"/>
      <c r="AI131" s="751"/>
      <c r="AJ131" s="752"/>
      <c r="AK131" s="753">
        <v>7044952</v>
      </c>
      <c r="AL131" s="751"/>
      <c r="AM131" s="751"/>
      <c r="AN131" s="751"/>
      <c r="AO131" s="752"/>
      <c r="AP131" s="754"/>
      <c r="AQ131" s="755"/>
      <c r="AR131" s="755"/>
      <c r="AS131" s="755"/>
      <c r="AT131" s="756"/>
      <c r="AU131" s="227"/>
      <c r="AV131" s="227"/>
      <c r="AW131" s="227"/>
      <c r="AX131" s="716" t="s">
        <v>471</v>
      </c>
      <c r="AY131" s="717"/>
      <c r="AZ131" s="717"/>
      <c r="BA131" s="717"/>
      <c r="BB131" s="717"/>
      <c r="BC131" s="717"/>
      <c r="BD131" s="717"/>
      <c r="BE131" s="718"/>
      <c r="BF131" s="719" t="s">
        <v>122</v>
      </c>
      <c r="BG131" s="720"/>
      <c r="BH131" s="720"/>
      <c r="BI131" s="720"/>
      <c r="BJ131" s="720"/>
      <c r="BK131" s="720"/>
      <c r="BL131" s="721"/>
      <c r="BM131" s="719">
        <v>350</v>
      </c>
      <c r="BN131" s="720"/>
      <c r="BO131" s="720"/>
      <c r="BP131" s="720"/>
      <c r="BQ131" s="720"/>
      <c r="BR131" s="720"/>
      <c r="BS131" s="721"/>
      <c r="BT131" s="722"/>
      <c r="BU131" s="723"/>
      <c r="BV131" s="723"/>
      <c r="BW131" s="723"/>
      <c r="BX131" s="723"/>
      <c r="BY131" s="723"/>
      <c r="BZ131" s="724"/>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725" t="s">
        <v>472</v>
      </c>
      <c r="B132" s="726"/>
      <c r="C132" s="726"/>
      <c r="D132" s="726"/>
      <c r="E132" s="726"/>
      <c r="F132" s="726"/>
      <c r="G132" s="726"/>
      <c r="H132" s="726"/>
      <c r="I132" s="726"/>
      <c r="J132" s="726"/>
      <c r="K132" s="726"/>
      <c r="L132" s="726"/>
      <c r="M132" s="726"/>
      <c r="N132" s="726"/>
      <c r="O132" s="726"/>
      <c r="P132" s="726"/>
      <c r="Q132" s="726"/>
      <c r="R132" s="726"/>
      <c r="S132" s="726"/>
      <c r="T132" s="726"/>
      <c r="U132" s="726"/>
      <c r="V132" s="729" t="s">
        <v>473</v>
      </c>
      <c r="W132" s="729"/>
      <c r="X132" s="729"/>
      <c r="Y132" s="729"/>
      <c r="Z132" s="730"/>
      <c r="AA132" s="731">
        <v>3.3011912739999998</v>
      </c>
      <c r="AB132" s="732"/>
      <c r="AC132" s="732"/>
      <c r="AD132" s="732"/>
      <c r="AE132" s="733"/>
      <c r="AF132" s="734">
        <v>3.673964148</v>
      </c>
      <c r="AG132" s="732"/>
      <c r="AH132" s="732"/>
      <c r="AI132" s="732"/>
      <c r="AJ132" s="733"/>
      <c r="AK132" s="734">
        <v>4.48176226</v>
      </c>
      <c r="AL132" s="732"/>
      <c r="AM132" s="732"/>
      <c r="AN132" s="732"/>
      <c r="AO132" s="733"/>
      <c r="AP132" s="735"/>
      <c r="AQ132" s="736"/>
      <c r="AR132" s="736"/>
      <c r="AS132" s="736"/>
      <c r="AT132" s="73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727"/>
      <c r="B133" s="728"/>
      <c r="C133" s="728"/>
      <c r="D133" s="728"/>
      <c r="E133" s="728"/>
      <c r="F133" s="728"/>
      <c r="G133" s="728"/>
      <c r="H133" s="728"/>
      <c r="I133" s="728"/>
      <c r="J133" s="728"/>
      <c r="K133" s="728"/>
      <c r="L133" s="728"/>
      <c r="M133" s="728"/>
      <c r="N133" s="728"/>
      <c r="O133" s="728"/>
      <c r="P133" s="728"/>
      <c r="Q133" s="728"/>
      <c r="R133" s="728"/>
      <c r="S133" s="728"/>
      <c r="T133" s="728"/>
      <c r="U133" s="728"/>
      <c r="V133" s="708" t="s">
        <v>474</v>
      </c>
      <c r="W133" s="708"/>
      <c r="X133" s="708"/>
      <c r="Y133" s="708"/>
      <c r="Z133" s="709"/>
      <c r="AA133" s="710">
        <v>4.4000000000000004</v>
      </c>
      <c r="AB133" s="711"/>
      <c r="AC133" s="711"/>
      <c r="AD133" s="711"/>
      <c r="AE133" s="712"/>
      <c r="AF133" s="710">
        <v>3.3</v>
      </c>
      <c r="AG133" s="711"/>
      <c r="AH133" s="711"/>
      <c r="AI133" s="711"/>
      <c r="AJ133" s="712"/>
      <c r="AK133" s="710">
        <v>3.8</v>
      </c>
      <c r="AL133" s="711"/>
      <c r="AM133" s="711"/>
      <c r="AN133" s="711"/>
      <c r="AO133" s="712"/>
      <c r="AP133" s="713"/>
      <c r="AQ133" s="714"/>
      <c r="AR133" s="714"/>
      <c r="AS133" s="714"/>
      <c r="AT133" s="71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FO3djqa/6ZjMRIjCWDadeHV09ObLxlk3ipLnouGIhSMvksjABhIZwKcoSfMJlAz78Oflxwoj2my1WyJsEb43Iw==" saltValue="SbE13FdW+8IEKKpxqOSP5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475</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j5llo5s13w7cDs+Tnt1pe6aTiZVT1W8LRx9eed/xBo1pn7H6KYn74u4NIAg8FSqdpuGafolKshDpUk3h1AbDEw==" saltValue="DGxlj2+BmhadNITTJAwsi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VZMBtr1NBwvwvUYIg+/sMVDtLhqH26U5lEg+5wK//bBlyvSMOmfjkzpKVy6DFoKbILWOUZ+25WBjIqH/bSPTZg==" saltValue="xkdxqqvDzc41/4c+NgVS7Q=="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476</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477</v>
      </c>
      <c r="AL6" s="260"/>
      <c r="AM6" s="260"/>
      <c r="AN6" s="260"/>
    </row>
    <row r="7" spans="1:46" ht="13.5" customHeight="1" x14ac:dyDescent="0.15">
      <c r="A7" s="259"/>
      <c r="AK7" s="262"/>
      <c r="AL7" s="263"/>
      <c r="AM7" s="263"/>
      <c r="AN7" s="264"/>
      <c r="AO7" s="1105" t="s">
        <v>478</v>
      </c>
      <c r="AP7" s="265"/>
      <c r="AQ7" s="266" t="s">
        <v>479</v>
      </c>
      <c r="AR7" s="267"/>
    </row>
    <row r="8" spans="1:46" x14ac:dyDescent="0.15">
      <c r="A8" s="259"/>
      <c r="AK8" s="268"/>
      <c r="AL8" s="269"/>
      <c r="AM8" s="269"/>
      <c r="AN8" s="270"/>
      <c r="AO8" s="1106"/>
      <c r="AP8" s="271" t="s">
        <v>480</v>
      </c>
      <c r="AQ8" s="272" t="s">
        <v>481</v>
      </c>
      <c r="AR8" s="273" t="s">
        <v>482</v>
      </c>
    </row>
    <row r="9" spans="1:46" x14ac:dyDescent="0.15">
      <c r="A9" s="259"/>
      <c r="AK9" s="1117" t="s">
        <v>483</v>
      </c>
      <c r="AL9" s="1118"/>
      <c r="AM9" s="1118"/>
      <c r="AN9" s="1119"/>
      <c r="AO9" s="274">
        <v>2648259</v>
      </c>
      <c r="AP9" s="274">
        <v>120595</v>
      </c>
      <c r="AQ9" s="275">
        <v>97843</v>
      </c>
      <c r="AR9" s="276">
        <v>23.3</v>
      </c>
    </row>
    <row r="10" spans="1:46" ht="13.5" customHeight="1" x14ac:dyDescent="0.15">
      <c r="A10" s="259"/>
      <c r="AK10" s="1117" t="s">
        <v>484</v>
      </c>
      <c r="AL10" s="1118"/>
      <c r="AM10" s="1118"/>
      <c r="AN10" s="1119"/>
      <c r="AO10" s="277">
        <v>206</v>
      </c>
      <c r="AP10" s="277">
        <v>9</v>
      </c>
      <c r="AQ10" s="278">
        <v>9606</v>
      </c>
      <c r="AR10" s="279">
        <v>-99.9</v>
      </c>
    </row>
    <row r="11" spans="1:46" ht="13.5" customHeight="1" x14ac:dyDescent="0.15">
      <c r="A11" s="259"/>
      <c r="AK11" s="1117" t="s">
        <v>485</v>
      </c>
      <c r="AL11" s="1118"/>
      <c r="AM11" s="1118"/>
      <c r="AN11" s="1119"/>
      <c r="AO11" s="277" t="s">
        <v>486</v>
      </c>
      <c r="AP11" s="277" t="s">
        <v>486</v>
      </c>
      <c r="AQ11" s="278">
        <v>1489</v>
      </c>
      <c r="AR11" s="279" t="s">
        <v>486</v>
      </c>
    </row>
    <row r="12" spans="1:46" ht="13.5" customHeight="1" x14ac:dyDescent="0.15">
      <c r="A12" s="259"/>
      <c r="AK12" s="1117" t="s">
        <v>487</v>
      </c>
      <c r="AL12" s="1118"/>
      <c r="AM12" s="1118"/>
      <c r="AN12" s="1119"/>
      <c r="AO12" s="277" t="s">
        <v>486</v>
      </c>
      <c r="AP12" s="277" t="s">
        <v>486</v>
      </c>
      <c r="AQ12" s="278">
        <v>32</v>
      </c>
      <c r="AR12" s="279" t="s">
        <v>486</v>
      </c>
    </row>
    <row r="13" spans="1:46" ht="13.5" customHeight="1" x14ac:dyDescent="0.15">
      <c r="A13" s="259"/>
      <c r="AK13" s="1117" t="s">
        <v>488</v>
      </c>
      <c r="AL13" s="1118"/>
      <c r="AM13" s="1118"/>
      <c r="AN13" s="1119"/>
      <c r="AO13" s="277">
        <v>134138</v>
      </c>
      <c r="AP13" s="277">
        <v>6108</v>
      </c>
      <c r="AQ13" s="278">
        <v>3914</v>
      </c>
      <c r="AR13" s="279">
        <v>56.1</v>
      </c>
    </row>
    <row r="14" spans="1:46" ht="13.5" customHeight="1" x14ac:dyDescent="0.15">
      <c r="A14" s="259"/>
      <c r="AK14" s="1117" t="s">
        <v>489</v>
      </c>
      <c r="AL14" s="1118"/>
      <c r="AM14" s="1118"/>
      <c r="AN14" s="1119"/>
      <c r="AO14" s="277">
        <v>63677</v>
      </c>
      <c r="AP14" s="277">
        <v>2900</v>
      </c>
      <c r="AQ14" s="278">
        <v>2436</v>
      </c>
      <c r="AR14" s="279">
        <v>19</v>
      </c>
    </row>
    <row r="15" spans="1:46" ht="13.5" customHeight="1" x14ac:dyDescent="0.15">
      <c r="A15" s="259"/>
      <c r="AK15" s="1120" t="s">
        <v>490</v>
      </c>
      <c r="AL15" s="1121"/>
      <c r="AM15" s="1121"/>
      <c r="AN15" s="1122"/>
      <c r="AO15" s="277">
        <v>-1769</v>
      </c>
      <c r="AP15" s="277">
        <v>-81</v>
      </c>
      <c r="AQ15" s="278">
        <v>-5849</v>
      </c>
      <c r="AR15" s="279">
        <v>-98.6</v>
      </c>
    </row>
    <row r="16" spans="1:46" x14ac:dyDescent="0.15">
      <c r="A16" s="259"/>
      <c r="AK16" s="1120" t="s">
        <v>177</v>
      </c>
      <c r="AL16" s="1121"/>
      <c r="AM16" s="1121"/>
      <c r="AN16" s="1122"/>
      <c r="AO16" s="277">
        <v>2844511</v>
      </c>
      <c r="AP16" s="277">
        <v>129531</v>
      </c>
      <c r="AQ16" s="278">
        <v>109470</v>
      </c>
      <c r="AR16" s="279">
        <v>18.3</v>
      </c>
    </row>
    <row r="17" spans="1:46" x14ac:dyDescent="0.15">
      <c r="A17" s="259"/>
    </row>
    <row r="18" spans="1:46" x14ac:dyDescent="0.15">
      <c r="A18" s="259"/>
      <c r="AQ18" s="280"/>
      <c r="AR18" s="280"/>
    </row>
    <row r="19" spans="1:46" x14ac:dyDescent="0.15">
      <c r="A19" s="259"/>
      <c r="AK19" s="255" t="s">
        <v>491</v>
      </c>
    </row>
    <row r="20" spans="1:46" x14ac:dyDescent="0.15">
      <c r="A20" s="259"/>
      <c r="AK20" s="281"/>
      <c r="AL20" s="282"/>
      <c r="AM20" s="282"/>
      <c r="AN20" s="283"/>
      <c r="AO20" s="284" t="s">
        <v>492</v>
      </c>
      <c r="AP20" s="285" t="s">
        <v>493</v>
      </c>
      <c r="AQ20" s="286" t="s">
        <v>494</v>
      </c>
      <c r="AR20" s="287"/>
    </row>
    <row r="21" spans="1:46" s="260" customFormat="1" x14ac:dyDescent="0.15">
      <c r="A21" s="288"/>
      <c r="AK21" s="1123" t="s">
        <v>495</v>
      </c>
      <c r="AL21" s="1124"/>
      <c r="AM21" s="1124"/>
      <c r="AN21" s="1125"/>
      <c r="AO21" s="289">
        <v>13.11</v>
      </c>
      <c r="AP21" s="290">
        <v>10.17</v>
      </c>
      <c r="AQ21" s="291">
        <v>2.94</v>
      </c>
      <c r="AS21" s="292"/>
      <c r="AT21" s="288"/>
    </row>
    <row r="22" spans="1:46" s="260" customFormat="1" x14ac:dyDescent="0.15">
      <c r="A22" s="288"/>
      <c r="AK22" s="1123" t="s">
        <v>496</v>
      </c>
      <c r="AL22" s="1124"/>
      <c r="AM22" s="1124"/>
      <c r="AN22" s="1125"/>
      <c r="AO22" s="293">
        <v>100.4</v>
      </c>
      <c r="AP22" s="294">
        <v>97.1</v>
      </c>
      <c r="AQ22" s="295">
        <v>3.3</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16" t="s">
        <v>497</v>
      </c>
      <c r="B26" s="1116"/>
      <c r="C26" s="1116"/>
      <c r="D26" s="1116"/>
      <c r="E26" s="1116"/>
      <c r="F26" s="1116"/>
      <c r="G26" s="1116"/>
      <c r="H26" s="1116"/>
      <c r="I26" s="1116"/>
      <c r="J26" s="1116"/>
      <c r="K26" s="1116"/>
      <c r="L26" s="1116"/>
      <c r="M26" s="1116"/>
      <c r="N26" s="1116"/>
      <c r="O26" s="1116"/>
      <c r="P26" s="1116"/>
      <c r="Q26" s="1116"/>
      <c r="R26" s="1116"/>
      <c r="S26" s="1116"/>
      <c r="T26" s="1116"/>
      <c r="U26" s="1116"/>
      <c r="V26" s="1116"/>
      <c r="W26" s="1116"/>
      <c r="X26" s="1116"/>
      <c r="Y26" s="1116"/>
      <c r="Z26" s="1116"/>
      <c r="AA26" s="1116"/>
      <c r="AB26" s="1116"/>
      <c r="AC26" s="1116"/>
      <c r="AD26" s="1116"/>
      <c r="AE26" s="1116"/>
      <c r="AF26" s="1116"/>
      <c r="AG26" s="1116"/>
      <c r="AH26" s="1116"/>
      <c r="AI26" s="1116"/>
      <c r="AJ26" s="1116"/>
      <c r="AK26" s="1116"/>
      <c r="AL26" s="1116"/>
      <c r="AM26" s="1116"/>
      <c r="AN26" s="1116"/>
      <c r="AO26" s="1116"/>
      <c r="AP26" s="1116"/>
      <c r="AQ26" s="1116"/>
      <c r="AR26" s="1116"/>
      <c r="AS26" s="1116"/>
    </row>
    <row r="27" spans="1:46" x14ac:dyDescent="0.15">
      <c r="A27" s="300"/>
      <c r="AS27" s="255"/>
      <c r="AT27" s="255"/>
    </row>
    <row r="28" spans="1:46" ht="17.25" x14ac:dyDescent="0.15">
      <c r="A28" s="256" t="s">
        <v>498</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499</v>
      </c>
      <c r="AL29" s="260"/>
      <c r="AM29" s="260"/>
      <c r="AN29" s="260"/>
      <c r="AS29" s="302"/>
    </row>
    <row r="30" spans="1:46" ht="13.5" customHeight="1" x14ac:dyDescent="0.15">
      <c r="A30" s="259"/>
      <c r="AK30" s="262"/>
      <c r="AL30" s="263"/>
      <c r="AM30" s="263"/>
      <c r="AN30" s="264"/>
      <c r="AO30" s="1105" t="s">
        <v>478</v>
      </c>
      <c r="AP30" s="265"/>
      <c r="AQ30" s="266" t="s">
        <v>479</v>
      </c>
      <c r="AR30" s="267"/>
    </row>
    <row r="31" spans="1:46" x14ac:dyDescent="0.15">
      <c r="A31" s="259"/>
      <c r="AK31" s="268"/>
      <c r="AL31" s="269"/>
      <c r="AM31" s="269"/>
      <c r="AN31" s="270"/>
      <c r="AO31" s="1106"/>
      <c r="AP31" s="271" t="s">
        <v>480</v>
      </c>
      <c r="AQ31" s="272" t="s">
        <v>481</v>
      </c>
      <c r="AR31" s="273" t="s">
        <v>482</v>
      </c>
    </row>
    <row r="32" spans="1:46" ht="27" customHeight="1" x14ac:dyDescent="0.15">
      <c r="A32" s="259"/>
      <c r="AK32" s="1107" t="s">
        <v>500</v>
      </c>
      <c r="AL32" s="1108"/>
      <c r="AM32" s="1108"/>
      <c r="AN32" s="1109"/>
      <c r="AO32" s="303">
        <v>1572968</v>
      </c>
      <c r="AP32" s="303">
        <v>71629</v>
      </c>
      <c r="AQ32" s="304">
        <v>69401</v>
      </c>
      <c r="AR32" s="305">
        <v>3.2</v>
      </c>
    </row>
    <row r="33" spans="1:46" ht="13.5" customHeight="1" x14ac:dyDescent="0.15">
      <c r="A33" s="259"/>
      <c r="AK33" s="1107" t="s">
        <v>501</v>
      </c>
      <c r="AL33" s="1108"/>
      <c r="AM33" s="1108"/>
      <c r="AN33" s="1109"/>
      <c r="AO33" s="303" t="s">
        <v>486</v>
      </c>
      <c r="AP33" s="303" t="s">
        <v>486</v>
      </c>
      <c r="AQ33" s="304" t="s">
        <v>486</v>
      </c>
      <c r="AR33" s="305" t="s">
        <v>486</v>
      </c>
    </row>
    <row r="34" spans="1:46" ht="27" customHeight="1" x14ac:dyDescent="0.15">
      <c r="A34" s="259"/>
      <c r="AK34" s="1107" t="s">
        <v>502</v>
      </c>
      <c r="AL34" s="1108"/>
      <c r="AM34" s="1108"/>
      <c r="AN34" s="1109"/>
      <c r="AO34" s="303" t="s">
        <v>486</v>
      </c>
      <c r="AP34" s="303" t="s">
        <v>486</v>
      </c>
      <c r="AQ34" s="304">
        <v>9</v>
      </c>
      <c r="AR34" s="305" t="s">
        <v>486</v>
      </c>
    </row>
    <row r="35" spans="1:46" ht="27" customHeight="1" x14ac:dyDescent="0.15">
      <c r="A35" s="259"/>
      <c r="AK35" s="1107" t="s">
        <v>503</v>
      </c>
      <c r="AL35" s="1108"/>
      <c r="AM35" s="1108"/>
      <c r="AN35" s="1109"/>
      <c r="AO35" s="303">
        <v>320315</v>
      </c>
      <c r="AP35" s="303">
        <v>14586</v>
      </c>
      <c r="AQ35" s="304">
        <v>18088</v>
      </c>
      <c r="AR35" s="305">
        <v>-19.399999999999999</v>
      </c>
    </row>
    <row r="36" spans="1:46" ht="27" customHeight="1" x14ac:dyDescent="0.15">
      <c r="A36" s="259"/>
      <c r="AK36" s="1107" t="s">
        <v>504</v>
      </c>
      <c r="AL36" s="1108"/>
      <c r="AM36" s="1108"/>
      <c r="AN36" s="1109"/>
      <c r="AO36" s="303" t="s">
        <v>486</v>
      </c>
      <c r="AP36" s="303" t="s">
        <v>486</v>
      </c>
      <c r="AQ36" s="304">
        <v>3145</v>
      </c>
      <c r="AR36" s="305" t="s">
        <v>486</v>
      </c>
    </row>
    <row r="37" spans="1:46" ht="13.5" customHeight="1" x14ac:dyDescent="0.15">
      <c r="A37" s="259"/>
      <c r="AK37" s="1107" t="s">
        <v>505</v>
      </c>
      <c r="AL37" s="1108"/>
      <c r="AM37" s="1108"/>
      <c r="AN37" s="1109"/>
      <c r="AO37" s="303" t="s">
        <v>486</v>
      </c>
      <c r="AP37" s="303" t="s">
        <v>486</v>
      </c>
      <c r="AQ37" s="304">
        <v>424</v>
      </c>
      <c r="AR37" s="305" t="s">
        <v>486</v>
      </c>
    </row>
    <row r="38" spans="1:46" ht="27" customHeight="1" x14ac:dyDescent="0.15">
      <c r="A38" s="259"/>
      <c r="AK38" s="1110" t="s">
        <v>506</v>
      </c>
      <c r="AL38" s="1111"/>
      <c r="AM38" s="1111"/>
      <c r="AN38" s="1112"/>
      <c r="AO38" s="306" t="s">
        <v>486</v>
      </c>
      <c r="AP38" s="306" t="s">
        <v>486</v>
      </c>
      <c r="AQ38" s="307">
        <v>3</v>
      </c>
      <c r="AR38" s="295" t="s">
        <v>486</v>
      </c>
      <c r="AS38" s="302"/>
    </row>
    <row r="39" spans="1:46" x14ac:dyDescent="0.15">
      <c r="A39" s="259"/>
      <c r="AK39" s="1110" t="s">
        <v>507</v>
      </c>
      <c r="AL39" s="1111"/>
      <c r="AM39" s="1111"/>
      <c r="AN39" s="1112"/>
      <c r="AO39" s="303">
        <v>-25540</v>
      </c>
      <c r="AP39" s="303">
        <v>-1163</v>
      </c>
      <c r="AQ39" s="304">
        <v>-2976</v>
      </c>
      <c r="AR39" s="305">
        <v>-60.9</v>
      </c>
      <c r="AS39" s="302"/>
    </row>
    <row r="40" spans="1:46" ht="27" customHeight="1" x14ac:dyDescent="0.15">
      <c r="A40" s="259"/>
      <c r="AK40" s="1107" t="s">
        <v>508</v>
      </c>
      <c r="AL40" s="1108"/>
      <c r="AM40" s="1108"/>
      <c r="AN40" s="1109"/>
      <c r="AO40" s="303">
        <v>-1552005</v>
      </c>
      <c r="AP40" s="303">
        <v>-70674</v>
      </c>
      <c r="AQ40" s="304">
        <v>-62148</v>
      </c>
      <c r="AR40" s="305">
        <v>13.7</v>
      </c>
      <c r="AS40" s="302"/>
    </row>
    <row r="41" spans="1:46" x14ac:dyDescent="0.15">
      <c r="A41" s="259"/>
      <c r="AK41" s="1113" t="s">
        <v>287</v>
      </c>
      <c r="AL41" s="1114"/>
      <c r="AM41" s="1114"/>
      <c r="AN41" s="1115"/>
      <c r="AO41" s="303">
        <v>315738</v>
      </c>
      <c r="AP41" s="303">
        <v>14378</v>
      </c>
      <c r="AQ41" s="304">
        <v>25946</v>
      </c>
      <c r="AR41" s="305">
        <v>-44.6</v>
      </c>
      <c r="AS41" s="302"/>
    </row>
    <row r="42" spans="1:46" x14ac:dyDescent="0.15">
      <c r="A42" s="259"/>
      <c r="AK42" s="308"/>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509</v>
      </c>
    </row>
    <row r="48" spans="1:46" x14ac:dyDescent="0.15">
      <c r="A48" s="259"/>
      <c r="AK48" s="313" t="s">
        <v>510</v>
      </c>
      <c r="AL48" s="313"/>
      <c r="AM48" s="313"/>
      <c r="AN48" s="313"/>
      <c r="AO48" s="313"/>
      <c r="AP48" s="313"/>
      <c r="AQ48" s="314"/>
      <c r="AR48" s="313"/>
    </row>
    <row r="49" spans="1:44" ht="13.5" customHeight="1" x14ac:dyDescent="0.15">
      <c r="A49" s="259"/>
      <c r="AK49" s="315"/>
      <c r="AL49" s="316"/>
      <c r="AM49" s="1100" t="s">
        <v>478</v>
      </c>
      <c r="AN49" s="1102" t="s">
        <v>511</v>
      </c>
      <c r="AO49" s="1103"/>
      <c r="AP49" s="1103"/>
      <c r="AQ49" s="1103"/>
      <c r="AR49" s="1104"/>
    </row>
    <row r="50" spans="1:44" x14ac:dyDescent="0.15">
      <c r="A50" s="259"/>
      <c r="AK50" s="317"/>
      <c r="AL50" s="318"/>
      <c r="AM50" s="1101"/>
      <c r="AN50" s="319" t="s">
        <v>512</v>
      </c>
      <c r="AO50" s="320" t="s">
        <v>513</v>
      </c>
      <c r="AP50" s="321" t="s">
        <v>514</v>
      </c>
      <c r="AQ50" s="322" t="s">
        <v>515</v>
      </c>
      <c r="AR50" s="323" t="s">
        <v>516</v>
      </c>
    </row>
    <row r="51" spans="1:44" x14ac:dyDescent="0.15">
      <c r="A51" s="259"/>
      <c r="AK51" s="315" t="s">
        <v>517</v>
      </c>
      <c r="AL51" s="316"/>
      <c r="AM51" s="324">
        <v>1963533</v>
      </c>
      <c r="AN51" s="325">
        <v>86794</v>
      </c>
      <c r="AO51" s="326">
        <v>-3.4</v>
      </c>
      <c r="AP51" s="327">
        <v>132981</v>
      </c>
      <c r="AQ51" s="328">
        <v>58.7</v>
      </c>
      <c r="AR51" s="329">
        <v>-62.1</v>
      </c>
    </row>
    <row r="52" spans="1:44" x14ac:dyDescent="0.15">
      <c r="A52" s="259"/>
      <c r="AK52" s="330"/>
      <c r="AL52" s="331" t="s">
        <v>518</v>
      </c>
      <c r="AM52" s="332">
        <v>924326</v>
      </c>
      <c r="AN52" s="333">
        <v>40858</v>
      </c>
      <c r="AO52" s="334">
        <v>-23.3</v>
      </c>
      <c r="AP52" s="335">
        <v>56973</v>
      </c>
      <c r="AQ52" s="336">
        <v>9.1999999999999993</v>
      </c>
      <c r="AR52" s="337">
        <v>-32.5</v>
      </c>
    </row>
    <row r="53" spans="1:44" x14ac:dyDescent="0.15">
      <c r="A53" s="259"/>
      <c r="AK53" s="315" t="s">
        <v>519</v>
      </c>
      <c r="AL53" s="316"/>
      <c r="AM53" s="324">
        <v>2201362</v>
      </c>
      <c r="AN53" s="325">
        <v>98131</v>
      </c>
      <c r="AO53" s="326">
        <v>13.1</v>
      </c>
      <c r="AP53" s="327">
        <v>128523</v>
      </c>
      <c r="AQ53" s="328">
        <v>-3.4</v>
      </c>
      <c r="AR53" s="329">
        <v>16.5</v>
      </c>
    </row>
    <row r="54" spans="1:44" x14ac:dyDescent="0.15">
      <c r="A54" s="259"/>
      <c r="AK54" s="330"/>
      <c r="AL54" s="331" t="s">
        <v>518</v>
      </c>
      <c r="AM54" s="332">
        <v>799840</v>
      </c>
      <c r="AN54" s="333">
        <v>35655</v>
      </c>
      <c r="AO54" s="334">
        <v>-12.7</v>
      </c>
      <c r="AP54" s="335">
        <v>56792</v>
      </c>
      <c r="AQ54" s="336">
        <v>-0.3</v>
      </c>
      <c r="AR54" s="337">
        <v>-12.4</v>
      </c>
    </row>
    <row r="55" spans="1:44" x14ac:dyDescent="0.15">
      <c r="A55" s="259"/>
      <c r="AK55" s="315" t="s">
        <v>520</v>
      </c>
      <c r="AL55" s="316"/>
      <c r="AM55" s="324">
        <v>2013355</v>
      </c>
      <c r="AN55" s="325">
        <v>90309</v>
      </c>
      <c r="AO55" s="326">
        <v>-8</v>
      </c>
      <c r="AP55" s="327">
        <v>92919</v>
      </c>
      <c r="AQ55" s="328">
        <v>-27.7</v>
      </c>
      <c r="AR55" s="329">
        <v>19.7</v>
      </c>
    </row>
    <row r="56" spans="1:44" x14ac:dyDescent="0.15">
      <c r="A56" s="259"/>
      <c r="AK56" s="330"/>
      <c r="AL56" s="331" t="s">
        <v>518</v>
      </c>
      <c r="AM56" s="332">
        <v>1043471</v>
      </c>
      <c r="AN56" s="333">
        <v>46805</v>
      </c>
      <c r="AO56" s="334">
        <v>31.3</v>
      </c>
      <c r="AP56" s="335">
        <v>54128</v>
      </c>
      <c r="AQ56" s="336">
        <v>-4.7</v>
      </c>
      <c r="AR56" s="337">
        <v>36</v>
      </c>
    </row>
    <row r="57" spans="1:44" x14ac:dyDescent="0.15">
      <c r="A57" s="259"/>
      <c r="AK57" s="315" t="s">
        <v>521</v>
      </c>
      <c r="AL57" s="316"/>
      <c r="AM57" s="324">
        <v>2808114</v>
      </c>
      <c r="AN57" s="325">
        <v>126623</v>
      </c>
      <c r="AO57" s="326">
        <v>40.200000000000003</v>
      </c>
      <c r="AP57" s="327">
        <v>103663</v>
      </c>
      <c r="AQ57" s="328">
        <v>11.6</v>
      </c>
      <c r="AR57" s="329">
        <v>28.6</v>
      </c>
    </row>
    <row r="58" spans="1:44" x14ac:dyDescent="0.15">
      <c r="A58" s="259"/>
      <c r="AK58" s="330"/>
      <c r="AL58" s="331" t="s">
        <v>518</v>
      </c>
      <c r="AM58" s="332">
        <v>1006118</v>
      </c>
      <c r="AN58" s="333">
        <v>45368</v>
      </c>
      <c r="AO58" s="334">
        <v>-3.1</v>
      </c>
      <c r="AP58" s="335">
        <v>64346</v>
      </c>
      <c r="AQ58" s="336">
        <v>18.899999999999999</v>
      </c>
      <c r="AR58" s="337">
        <v>-22</v>
      </c>
    </row>
    <row r="59" spans="1:44" x14ac:dyDescent="0.15">
      <c r="A59" s="259"/>
      <c r="AK59" s="315" t="s">
        <v>522</v>
      </c>
      <c r="AL59" s="316"/>
      <c r="AM59" s="324">
        <v>2202277</v>
      </c>
      <c r="AN59" s="325">
        <v>100286</v>
      </c>
      <c r="AO59" s="326">
        <v>-20.8</v>
      </c>
      <c r="AP59" s="327">
        <v>92012</v>
      </c>
      <c r="AQ59" s="328">
        <v>-11.2</v>
      </c>
      <c r="AR59" s="329">
        <v>-9.6</v>
      </c>
    </row>
    <row r="60" spans="1:44" x14ac:dyDescent="0.15">
      <c r="A60" s="259"/>
      <c r="AK60" s="330"/>
      <c r="AL60" s="331" t="s">
        <v>518</v>
      </c>
      <c r="AM60" s="332">
        <v>984955</v>
      </c>
      <c r="AN60" s="333">
        <v>44852</v>
      </c>
      <c r="AO60" s="334">
        <v>-1.1000000000000001</v>
      </c>
      <c r="AP60" s="335">
        <v>61382</v>
      </c>
      <c r="AQ60" s="336">
        <v>-4.5999999999999996</v>
      </c>
      <c r="AR60" s="337">
        <v>3.5</v>
      </c>
    </row>
    <row r="61" spans="1:44" x14ac:dyDescent="0.15">
      <c r="A61" s="259"/>
      <c r="AK61" s="315" t="s">
        <v>523</v>
      </c>
      <c r="AL61" s="338"/>
      <c r="AM61" s="324">
        <v>2237728</v>
      </c>
      <c r="AN61" s="325">
        <v>100429</v>
      </c>
      <c r="AO61" s="326">
        <v>4.2</v>
      </c>
      <c r="AP61" s="327">
        <v>110020</v>
      </c>
      <c r="AQ61" s="339">
        <v>5.6</v>
      </c>
      <c r="AR61" s="329">
        <v>-1.4</v>
      </c>
    </row>
    <row r="62" spans="1:44" x14ac:dyDescent="0.15">
      <c r="A62" s="259"/>
      <c r="AK62" s="330"/>
      <c r="AL62" s="331" t="s">
        <v>518</v>
      </c>
      <c r="AM62" s="332">
        <v>951742</v>
      </c>
      <c r="AN62" s="333">
        <v>42708</v>
      </c>
      <c r="AO62" s="334">
        <v>-1.8</v>
      </c>
      <c r="AP62" s="335">
        <v>58724</v>
      </c>
      <c r="AQ62" s="336">
        <v>3.7</v>
      </c>
      <c r="AR62" s="337">
        <v>-5.5</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fty05Ymzgdb9I9ltfS33xyi3dNJ9ShJE6KGEddzWXvJKpG6boRqXRNB6sI7Lmzdoy8dQKkgMxZIP79b+TO49UA==" saltValue="+HMRB22SF027cNc8Ob+c2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475</v>
      </c>
    </row>
    <row r="121" spans="125:125" ht="13.5" hidden="1" customHeight="1" x14ac:dyDescent="0.15">
      <c r="DU121" s="253"/>
    </row>
  </sheetData>
  <sheetProtection algorithmName="SHA-512" hashValue="ePSzHXm56PCGqcDxZhkvoQ2hZ5iq383a+hbIqKm5HYttZg5CLPyRla/DBWnTvBsmxaS5bH2qYSYro98sxAcfKA==" saltValue="BCtOoZCRh5NmvgrPcg6ia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475</v>
      </c>
    </row>
  </sheetData>
  <sheetProtection algorithmName="SHA-512" hashValue="dDWp9TzK9o2BTVZeY5FLOYKGrb2ZbWCusXcV7Rlv6G9ikswfJl3KGJD4RhApQkaB4ExkEY2KyJAA1J/CbX+jrw==" saltValue="f9lcwn64uM0pM+vaMYjhAQ=="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525</v>
      </c>
      <c r="G46" s="8" t="s">
        <v>526</v>
      </c>
      <c r="H46" s="8" t="s">
        <v>527</v>
      </c>
      <c r="I46" s="8" t="s">
        <v>528</v>
      </c>
      <c r="J46" s="9" t="s">
        <v>529</v>
      </c>
    </row>
    <row r="47" spans="2:10" ht="57.75" customHeight="1" x14ac:dyDescent="0.15">
      <c r="B47" s="10"/>
      <c r="C47" s="1126" t="s">
        <v>3</v>
      </c>
      <c r="D47" s="1126"/>
      <c r="E47" s="1127"/>
      <c r="F47" s="11">
        <v>35.07</v>
      </c>
      <c r="G47" s="12">
        <v>33.799999999999997</v>
      </c>
      <c r="H47" s="12">
        <v>34.39</v>
      </c>
      <c r="I47" s="12">
        <v>35.75</v>
      </c>
      <c r="J47" s="13">
        <v>39.06</v>
      </c>
    </row>
    <row r="48" spans="2:10" ht="57.75" customHeight="1" x14ac:dyDescent="0.15">
      <c r="B48" s="14"/>
      <c r="C48" s="1128" t="s">
        <v>4</v>
      </c>
      <c r="D48" s="1128"/>
      <c r="E48" s="1129"/>
      <c r="F48" s="15">
        <v>1.49</v>
      </c>
      <c r="G48" s="16">
        <v>4.2</v>
      </c>
      <c r="H48" s="16">
        <v>7.83</v>
      </c>
      <c r="I48" s="16">
        <v>5.41</v>
      </c>
      <c r="J48" s="17">
        <v>4.67</v>
      </c>
    </row>
    <row r="49" spans="2:10" ht="57.75" customHeight="1" thickBot="1" x14ac:dyDescent="0.2">
      <c r="B49" s="18"/>
      <c r="C49" s="1130" t="s">
        <v>5</v>
      </c>
      <c r="D49" s="1130"/>
      <c r="E49" s="1131"/>
      <c r="F49" s="19">
        <v>16.93</v>
      </c>
      <c r="G49" s="20">
        <v>2.2999999999999998</v>
      </c>
      <c r="H49" s="20">
        <v>6.06</v>
      </c>
      <c r="I49" s="20" t="s">
        <v>530</v>
      </c>
      <c r="J49" s="21">
        <v>2.82</v>
      </c>
    </row>
    <row r="50" spans="2:10" x14ac:dyDescent="0.15"/>
  </sheetData>
  <sheetProtection algorithmName="SHA-512" hashValue="rrZPNVnIcMmhLX320Lj0fD65nTKJEtxBGy5YJcGFcdJrJEXVy+oCo1Gffw3GAOZDpKfcLJ6Q9muRtpnu+BjkCg==" saltValue="l92qciS26J/X46Zp5ZT/D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x14ac:dyDescent="0.15">
      <c r="A34" s="22"/>
      <c r="B34" s="31"/>
      <c r="C34" s="1136" t="s">
        <v>531</v>
      </c>
      <c r="D34" s="1136"/>
      <c r="E34" s="1137"/>
      <c r="F34" s="32">
        <v>3.32</v>
      </c>
      <c r="G34" s="33">
        <v>3.11</v>
      </c>
      <c r="H34" s="33">
        <v>3.65</v>
      </c>
      <c r="I34" s="33">
        <v>4.45</v>
      </c>
      <c r="J34" s="34">
        <v>4.8</v>
      </c>
      <c r="K34" s="22"/>
      <c r="L34" s="22"/>
      <c r="M34" s="22"/>
      <c r="N34" s="22"/>
      <c r="O34" s="22"/>
      <c r="P34" s="22"/>
    </row>
    <row r="35" spans="1:16" ht="39" customHeight="1" x14ac:dyDescent="0.15">
      <c r="A35" s="22"/>
      <c r="B35" s="35"/>
      <c r="C35" s="1132" t="s">
        <v>532</v>
      </c>
      <c r="D35" s="1132"/>
      <c r="E35" s="1133"/>
      <c r="F35" s="36">
        <v>1.48</v>
      </c>
      <c r="G35" s="37">
        <v>4.2</v>
      </c>
      <c r="H35" s="37">
        <v>7.83</v>
      </c>
      <c r="I35" s="37">
        <v>5.4</v>
      </c>
      <c r="J35" s="38">
        <v>4.67</v>
      </c>
      <c r="K35" s="22"/>
      <c r="L35" s="22"/>
      <c r="M35" s="22"/>
      <c r="N35" s="22"/>
      <c r="O35" s="22"/>
      <c r="P35" s="22"/>
    </row>
    <row r="36" spans="1:16" ht="39" customHeight="1" x14ac:dyDescent="0.15">
      <c r="A36" s="22"/>
      <c r="B36" s="35"/>
      <c r="C36" s="1132" t="s">
        <v>533</v>
      </c>
      <c r="D36" s="1132"/>
      <c r="E36" s="1133"/>
      <c r="F36" s="36" t="s">
        <v>486</v>
      </c>
      <c r="G36" s="37">
        <v>0</v>
      </c>
      <c r="H36" s="37">
        <v>0</v>
      </c>
      <c r="I36" s="37">
        <v>0.06</v>
      </c>
      <c r="J36" s="38">
        <v>0.18</v>
      </c>
      <c r="K36" s="22"/>
      <c r="L36" s="22"/>
      <c r="M36" s="22"/>
      <c r="N36" s="22"/>
      <c r="O36" s="22"/>
      <c r="P36" s="22"/>
    </row>
    <row r="37" spans="1:16" ht="39" customHeight="1" x14ac:dyDescent="0.15">
      <c r="A37" s="22"/>
      <c r="B37" s="35"/>
      <c r="C37" s="1132" t="s">
        <v>534</v>
      </c>
      <c r="D37" s="1132"/>
      <c r="E37" s="1133"/>
      <c r="F37" s="36">
        <v>0.28999999999999998</v>
      </c>
      <c r="G37" s="37">
        <v>0.1</v>
      </c>
      <c r="H37" s="37">
        <v>0.42</v>
      </c>
      <c r="I37" s="37">
        <v>1</v>
      </c>
      <c r="J37" s="38">
        <v>0.17</v>
      </c>
      <c r="K37" s="22"/>
      <c r="L37" s="22"/>
      <c r="M37" s="22"/>
      <c r="N37" s="22"/>
      <c r="O37" s="22"/>
      <c r="P37" s="22"/>
    </row>
    <row r="38" spans="1:16" ht="39" customHeight="1" x14ac:dyDescent="0.15">
      <c r="A38" s="22"/>
      <c r="B38" s="35"/>
      <c r="C38" s="1132" t="s">
        <v>535</v>
      </c>
      <c r="D38" s="1132"/>
      <c r="E38" s="1133"/>
      <c r="F38" s="36">
        <v>0</v>
      </c>
      <c r="G38" s="37">
        <v>0</v>
      </c>
      <c r="H38" s="37">
        <v>0</v>
      </c>
      <c r="I38" s="37">
        <v>0</v>
      </c>
      <c r="J38" s="38">
        <v>0</v>
      </c>
      <c r="K38" s="22"/>
      <c r="L38" s="22"/>
      <c r="M38" s="22"/>
      <c r="N38" s="22"/>
      <c r="O38" s="22"/>
      <c r="P38" s="22"/>
    </row>
    <row r="39" spans="1:16" ht="39" customHeight="1" x14ac:dyDescent="0.15">
      <c r="A39" s="22"/>
      <c r="B39" s="35"/>
      <c r="C39" s="1132" t="s">
        <v>536</v>
      </c>
      <c r="D39" s="1132"/>
      <c r="E39" s="1133"/>
      <c r="F39" s="36">
        <v>0</v>
      </c>
      <c r="G39" s="37">
        <v>0</v>
      </c>
      <c r="H39" s="37">
        <v>0</v>
      </c>
      <c r="I39" s="37">
        <v>0</v>
      </c>
      <c r="J39" s="38">
        <v>0</v>
      </c>
      <c r="K39" s="22"/>
      <c r="L39" s="22"/>
      <c r="M39" s="22"/>
      <c r="N39" s="22"/>
      <c r="O39" s="22"/>
      <c r="P39" s="22"/>
    </row>
    <row r="40" spans="1:16" ht="39" customHeight="1" x14ac:dyDescent="0.15">
      <c r="A40" s="22"/>
      <c r="B40" s="35"/>
      <c r="C40" s="1132" t="s">
        <v>537</v>
      </c>
      <c r="D40" s="1132"/>
      <c r="E40" s="1133"/>
      <c r="F40" s="36">
        <v>0</v>
      </c>
      <c r="G40" s="37">
        <v>0.56000000000000005</v>
      </c>
      <c r="H40" s="37">
        <v>0.8</v>
      </c>
      <c r="I40" s="37">
        <v>1.08</v>
      </c>
      <c r="J40" s="38">
        <v>0</v>
      </c>
      <c r="K40" s="22"/>
      <c r="L40" s="22"/>
      <c r="M40" s="22"/>
      <c r="N40" s="22"/>
      <c r="O40" s="22"/>
      <c r="P40" s="22"/>
    </row>
    <row r="41" spans="1:16" ht="39" customHeight="1" x14ac:dyDescent="0.15">
      <c r="A41" s="22"/>
      <c r="B41" s="35"/>
      <c r="C41" s="1132"/>
      <c r="D41" s="1132"/>
      <c r="E41" s="1133"/>
      <c r="F41" s="36"/>
      <c r="G41" s="37"/>
      <c r="H41" s="37"/>
      <c r="I41" s="37"/>
      <c r="J41" s="38"/>
      <c r="K41" s="22"/>
      <c r="L41" s="22"/>
      <c r="M41" s="22"/>
      <c r="N41" s="22"/>
      <c r="O41" s="22"/>
      <c r="P41" s="22"/>
    </row>
    <row r="42" spans="1:16" ht="39" customHeight="1" x14ac:dyDescent="0.15">
      <c r="A42" s="22"/>
      <c r="B42" s="39"/>
      <c r="C42" s="1132" t="s">
        <v>538</v>
      </c>
      <c r="D42" s="1132"/>
      <c r="E42" s="1133"/>
      <c r="F42" s="36" t="s">
        <v>486</v>
      </c>
      <c r="G42" s="37" t="s">
        <v>486</v>
      </c>
      <c r="H42" s="37" t="s">
        <v>486</v>
      </c>
      <c r="I42" s="37" t="s">
        <v>486</v>
      </c>
      <c r="J42" s="38" t="s">
        <v>486</v>
      </c>
      <c r="K42" s="22"/>
      <c r="L42" s="22"/>
      <c r="M42" s="22"/>
      <c r="N42" s="22"/>
      <c r="O42" s="22"/>
      <c r="P42" s="22"/>
    </row>
    <row r="43" spans="1:16" ht="39" customHeight="1" thickBot="1" x14ac:dyDescent="0.2">
      <c r="A43" s="22"/>
      <c r="B43" s="40"/>
      <c r="C43" s="1134" t="s">
        <v>539</v>
      </c>
      <c r="D43" s="1134"/>
      <c r="E43" s="1135"/>
      <c r="F43" s="41">
        <v>0.6</v>
      </c>
      <c r="G43" s="42" t="s">
        <v>486</v>
      </c>
      <c r="H43" s="42" t="s">
        <v>486</v>
      </c>
      <c r="I43" s="42" t="s">
        <v>486</v>
      </c>
      <c r="J43" s="43" t="s">
        <v>486</v>
      </c>
      <c r="K43" s="22"/>
      <c r="L43" s="22"/>
      <c r="M43" s="22"/>
      <c r="N43" s="22"/>
      <c r="O43" s="22"/>
      <c r="P43" s="22"/>
    </row>
    <row r="44" spans="1:16" ht="39" customHeight="1" x14ac:dyDescent="0.15">
      <c r="A44" s="22"/>
      <c r="B44" s="44"/>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GpqyFYZlTo20Mx6P5BvzX+oZFtL1a6FGp1O6/gYWs/y3OP7KFv0eddNfuoJfG6Y+uyWatLbGPajKUKR3mzIE2Q==" saltValue="ek4o7sP7TocyVBqHuLGcI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
      <c r="A44" s="46"/>
      <c r="B44" s="49" t="s">
        <v>8</v>
      </c>
      <c r="C44" s="50"/>
      <c r="D44" s="50"/>
      <c r="E44" s="51"/>
      <c r="F44" s="51"/>
      <c r="G44" s="51"/>
      <c r="H44" s="51"/>
      <c r="I44" s="51"/>
      <c r="J44" s="52" t="s">
        <v>2</v>
      </c>
      <c r="K44" s="53" t="s">
        <v>525</v>
      </c>
      <c r="L44" s="54" t="s">
        <v>526</v>
      </c>
      <c r="M44" s="54" t="s">
        <v>527</v>
      </c>
      <c r="N44" s="54" t="s">
        <v>528</v>
      </c>
      <c r="O44" s="55" t="s">
        <v>529</v>
      </c>
      <c r="P44" s="46"/>
      <c r="Q44" s="46"/>
      <c r="R44" s="46"/>
      <c r="S44" s="46"/>
      <c r="T44" s="46"/>
      <c r="U44" s="46"/>
    </row>
    <row r="45" spans="1:21" ht="30.75" customHeight="1" x14ac:dyDescent="0.15">
      <c r="A45" s="46"/>
      <c r="B45" s="1161" t="s">
        <v>9</v>
      </c>
      <c r="C45" s="1162"/>
      <c r="D45" s="56"/>
      <c r="E45" s="1167" t="s">
        <v>10</v>
      </c>
      <c r="F45" s="1167"/>
      <c r="G45" s="1167"/>
      <c r="H45" s="1167"/>
      <c r="I45" s="1167"/>
      <c r="J45" s="1168"/>
      <c r="K45" s="57">
        <v>1919</v>
      </c>
      <c r="L45" s="58">
        <v>1716</v>
      </c>
      <c r="M45" s="58">
        <v>1736</v>
      </c>
      <c r="N45" s="58">
        <v>1667</v>
      </c>
      <c r="O45" s="59">
        <v>1573</v>
      </c>
      <c r="P45" s="46"/>
      <c r="Q45" s="46"/>
      <c r="R45" s="46"/>
      <c r="S45" s="46"/>
      <c r="T45" s="46"/>
      <c r="U45" s="46"/>
    </row>
    <row r="46" spans="1:21" ht="30.75" customHeight="1" x14ac:dyDescent="0.15">
      <c r="A46" s="46"/>
      <c r="B46" s="1163"/>
      <c r="C46" s="1164"/>
      <c r="D46" s="60"/>
      <c r="E46" s="1140" t="s">
        <v>11</v>
      </c>
      <c r="F46" s="1140"/>
      <c r="G46" s="1140"/>
      <c r="H46" s="1140"/>
      <c r="I46" s="1140"/>
      <c r="J46" s="1141"/>
      <c r="K46" s="61" t="s">
        <v>486</v>
      </c>
      <c r="L46" s="62" t="s">
        <v>486</v>
      </c>
      <c r="M46" s="62" t="s">
        <v>486</v>
      </c>
      <c r="N46" s="62" t="s">
        <v>486</v>
      </c>
      <c r="O46" s="63" t="s">
        <v>486</v>
      </c>
      <c r="P46" s="46"/>
      <c r="Q46" s="46"/>
      <c r="R46" s="46"/>
      <c r="S46" s="46"/>
      <c r="T46" s="46"/>
      <c r="U46" s="46"/>
    </row>
    <row r="47" spans="1:21" ht="30.75" customHeight="1" x14ac:dyDescent="0.15">
      <c r="A47" s="46"/>
      <c r="B47" s="1163"/>
      <c r="C47" s="1164"/>
      <c r="D47" s="60"/>
      <c r="E47" s="1140" t="s">
        <v>12</v>
      </c>
      <c r="F47" s="1140"/>
      <c r="G47" s="1140"/>
      <c r="H47" s="1140"/>
      <c r="I47" s="1140"/>
      <c r="J47" s="1141"/>
      <c r="K47" s="61" t="s">
        <v>486</v>
      </c>
      <c r="L47" s="62" t="s">
        <v>486</v>
      </c>
      <c r="M47" s="62" t="s">
        <v>486</v>
      </c>
      <c r="N47" s="62" t="s">
        <v>486</v>
      </c>
      <c r="O47" s="63" t="s">
        <v>486</v>
      </c>
      <c r="P47" s="46"/>
      <c r="Q47" s="46"/>
      <c r="R47" s="46"/>
      <c r="S47" s="46"/>
      <c r="T47" s="46"/>
      <c r="U47" s="46"/>
    </row>
    <row r="48" spans="1:21" ht="30.75" customHeight="1" x14ac:dyDescent="0.15">
      <c r="A48" s="46"/>
      <c r="B48" s="1163"/>
      <c r="C48" s="1164"/>
      <c r="D48" s="60"/>
      <c r="E48" s="1140" t="s">
        <v>13</v>
      </c>
      <c r="F48" s="1140"/>
      <c r="G48" s="1140"/>
      <c r="H48" s="1140"/>
      <c r="I48" s="1140"/>
      <c r="J48" s="1141"/>
      <c r="K48" s="61">
        <v>356</v>
      </c>
      <c r="L48" s="62">
        <v>319</v>
      </c>
      <c r="M48" s="62">
        <v>335</v>
      </c>
      <c r="N48" s="62">
        <v>323</v>
      </c>
      <c r="O48" s="63">
        <v>320</v>
      </c>
      <c r="P48" s="46"/>
      <c r="Q48" s="46"/>
      <c r="R48" s="46"/>
      <c r="S48" s="46"/>
      <c r="T48" s="46"/>
      <c r="U48" s="46"/>
    </row>
    <row r="49" spans="1:21" ht="30.75" customHeight="1" x14ac:dyDescent="0.15">
      <c r="A49" s="46"/>
      <c r="B49" s="1163"/>
      <c r="C49" s="1164"/>
      <c r="D49" s="60"/>
      <c r="E49" s="1140" t="s">
        <v>14</v>
      </c>
      <c r="F49" s="1140"/>
      <c r="G49" s="1140"/>
      <c r="H49" s="1140"/>
      <c r="I49" s="1140"/>
      <c r="J49" s="1141"/>
      <c r="K49" s="61" t="s">
        <v>486</v>
      </c>
      <c r="L49" s="62" t="s">
        <v>486</v>
      </c>
      <c r="M49" s="62" t="s">
        <v>486</v>
      </c>
      <c r="N49" s="62" t="s">
        <v>486</v>
      </c>
      <c r="O49" s="63" t="s">
        <v>486</v>
      </c>
      <c r="P49" s="46"/>
      <c r="Q49" s="46"/>
      <c r="R49" s="46"/>
      <c r="S49" s="46"/>
      <c r="T49" s="46"/>
      <c r="U49" s="46"/>
    </row>
    <row r="50" spans="1:21" ht="30.75" customHeight="1" x14ac:dyDescent="0.15">
      <c r="A50" s="46"/>
      <c r="B50" s="1163"/>
      <c r="C50" s="1164"/>
      <c r="D50" s="60"/>
      <c r="E50" s="1140" t="s">
        <v>15</v>
      </c>
      <c r="F50" s="1140"/>
      <c r="G50" s="1140"/>
      <c r="H50" s="1140"/>
      <c r="I50" s="1140"/>
      <c r="J50" s="1141"/>
      <c r="K50" s="61">
        <v>1</v>
      </c>
      <c r="L50" s="62" t="s">
        <v>486</v>
      </c>
      <c r="M50" s="62" t="s">
        <v>486</v>
      </c>
      <c r="N50" s="62" t="s">
        <v>486</v>
      </c>
      <c r="O50" s="63" t="s">
        <v>486</v>
      </c>
      <c r="P50" s="46"/>
      <c r="Q50" s="46"/>
      <c r="R50" s="46"/>
      <c r="S50" s="46"/>
      <c r="T50" s="46"/>
      <c r="U50" s="46"/>
    </row>
    <row r="51" spans="1:21" ht="30.75" customHeight="1" x14ac:dyDescent="0.15">
      <c r="A51" s="46"/>
      <c r="B51" s="1165"/>
      <c r="C51" s="1166"/>
      <c r="D51" s="64"/>
      <c r="E51" s="1140" t="s">
        <v>16</v>
      </c>
      <c r="F51" s="1140"/>
      <c r="G51" s="1140"/>
      <c r="H51" s="1140"/>
      <c r="I51" s="1140"/>
      <c r="J51" s="1141"/>
      <c r="K51" s="61" t="s">
        <v>486</v>
      </c>
      <c r="L51" s="62" t="s">
        <v>486</v>
      </c>
      <c r="M51" s="62" t="s">
        <v>486</v>
      </c>
      <c r="N51" s="62" t="s">
        <v>486</v>
      </c>
      <c r="O51" s="63" t="s">
        <v>486</v>
      </c>
      <c r="P51" s="46"/>
      <c r="Q51" s="46"/>
      <c r="R51" s="46"/>
      <c r="S51" s="46"/>
      <c r="T51" s="46"/>
      <c r="U51" s="46"/>
    </row>
    <row r="52" spans="1:21" ht="30.75" customHeight="1" x14ac:dyDescent="0.15">
      <c r="A52" s="46"/>
      <c r="B52" s="1138" t="s">
        <v>17</v>
      </c>
      <c r="C52" s="1139"/>
      <c r="D52" s="64"/>
      <c r="E52" s="1140" t="s">
        <v>18</v>
      </c>
      <c r="F52" s="1140"/>
      <c r="G52" s="1140"/>
      <c r="H52" s="1140"/>
      <c r="I52" s="1140"/>
      <c r="J52" s="1141"/>
      <c r="K52" s="61">
        <v>1822</v>
      </c>
      <c r="L52" s="62">
        <v>1830</v>
      </c>
      <c r="M52" s="62">
        <v>1837</v>
      </c>
      <c r="N52" s="62">
        <v>1736</v>
      </c>
      <c r="O52" s="63">
        <v>1578</v>
      </c>
      <c r="P52" s="46"/>
      <c r="Q52" s="46"/>
      <c r="R52" s="46"/>
      <c r="S52" s="46"/>
      <c r="T52" s="46"/>
      <c r="U52" s="46"/>
    </row>
    <row r="53" spans="1:21" ht="30.75" customHeight="1" thickBot="1" x14ac:dyDescent="0.2">
      <c r="A53" s="46"/>
      <c r="B53" s="1142" t="s">
        <v>19</v>
      </c>
      <c r="C53" s="1143"/>
      <c r="D53" s="65"/>
      <c r="E53" s="1144" t="s">
        <v>20</v>
      </c>
      <c r="F53" s="1144"/>
      <c r="G53" s="1144"/>
      <c r="H53" s="1144"/>
      <c r="I53" s="1144"/>
      <c r="J53" s="1145"/>
      <c r="K53" s="66">
        <v>454</v>
      </c>
      <c r="L53" s="67">
        <v>205</v>
      </c>
      <c r="M53" s="67">
        <v>234</v>
      </c>
      <c r="N53" s="67">
        <v>254</v>
      </c>
      <c r="O53" s="68">
        <v>315</v>
      </c>
      <c r="P53" s="46"/>
      <c r="Q53" s="46"/>
      <c r="R53" s="46"/>
      <c r="S53" s="46"/>
      <c r="T53" s="46"/>
      <c r="U53" s="46"/>
    </row>
    <row r="54" spans="1:21" ht="24" customHeight="1" x14ac:dyDescent="0.1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
      <c r="A57" s="46"/>
      <c r="B57" s="74"/>
      <c r="C57" s="75"/>
      <c r="D57" s="75"/>
      <c r="E57" s="76"/>
      <c r="F57" s="76"/>
      <c r="G57" s="76"/>
      <c r="H57" s="76"/>
      <c r="I57" s="76"/>
      <c r="J57" s="77" t="s">
        <v>2</v>
      </c>
      <c r="K57" s="78" t="s">
        <v>540</v>
      </c>
      <c r="L57" s="79" t="s">
        <v>541</v>
      </c>
      <c r="M57" s="79" t="s">
        <v>542</v>
      </c>
      <c r="N57" s="79" t="s">
        <v>543</v>
      </c>
      <c r="O57" s="80" t="s">
        <v>544</v>
      </c>
      <c r="P57" s="46"/>
      <c r="Q57" s="46"/>
      <c r="R57" s="46"/>
      <c r="S57" s="46"/>
      <c r="T57" s="46"/>
      <c r="U57" s="46"/>
    </row>
    <row r="58" spans="1:21" ht="31.5" customHeight="1" x14ac:dyDescent="0.15">
      <c r="B58" s="1146" t="s">
        <v>24</v>
      </c>
      <c r="C58" s="1147"/>
      <c r="D58" s="1152" t="s">
        <v>25</v>
      </c>
      <c r="E58" s="1153"/>
      <c r="F58" s="1153"/>
      <c r="G58" s="1153"/>
      <c r="H58" s="1153"/>
      <c r="I58" s="1153"/>
      <c r="J58" s="1154"/>
      <c r="K58" s="81"/>
      <c r="L58" s="82"/>
      <c r="M58" s="82"/>
      <c r="N58" s="82"/>
      <c r="O58" s="83"/>
    </row>
    <row r="59" spans="1:21" ht="31.5" customHeight="1" x14ac:dyDescent="0.15">
      <c r="B59" s="1148"/>
      <c r="C59" s="1149"/>
      <c r="D59" s="1155" t="s">
        <v>26</v>
      </c>
      <c r="E59" s="1156"/>
      <c r="F59" s="1156"/>
      <c r="G59" s="1156"/>
      <c r="H59" s="1156"/>
      <c r="I59" s="1156"/>
      <c r="J59" s="1157"/>
      <c r="K59" s="84"/>
      <c r="L59" s="85"/>
      <c r="M59" s="85"/>
      <c r="N59" s="85"/>
      <c r="O59" s="86"/>
    </row>
    <row r="60" spans="1:21" ht="31.5" customHeight="1" thickBot="1" x14ac:dyDescent="0.2">
      <c r="B60" s="1150"/>
      <c r="C60" s="1151"/>
      <c r="D60" s="1158" t="s">
        <v>27</v>
      </c>
      <c r="E60" s="1159"/>
      <c r="F60" s="1159"/>
      <c r="G60" s="1159"/>
      <c r="H60" s="1159"/>
      <c r="I60" s="1159"/>
      <c r="J60" s="1160"/>
      <c r="K60" s="87"/>
      <c r="L60" s="88"/>
      <c r="M60" s="88"/>
      <c r="N60" s="88"/>
      <c r="O60" s="89"/>
    </row>
    <row r="61" spans="1:21" ht="24" customHeight="1" x14ac:dyDescent="0.15">
      <c r="B61" s="90"/>
      <c r="C61" s="90"/>
      <c r="D61" s="91" t="s">
        <v>28</v>
      </c>
      <c r="E61" s="92"/>
      <c r="F61" s="92"/>
      <c r="G61" s="92"/>
      <c r="H61" s="92"/>
      <c r="I61" s="92"/>
      <c r="J61" s="92"/>
      <c r="K61" s="92"/>
      <c r="L61" s="92"/>
      <c r="M61" s="92"/>
      <c r="N61" s="92"/>
      <c r="O61" s="92"/>
    </row>
    <row r="62" spans="1:21" ht="24" customHeight="1" x14ac:dyDescent="0.15">
      <c r="B62" s="93"/>
      <c r="C62" s="93"/>
      <c r="D62" s="91" t="s">
        <v>29</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LEbS7TPt/5oHnh1EGOt/xpo6cWxpC5Q6Lg702amzvxvszg44d+iwjpMrP20Kylv6+AKaUykzx68OMLWwDw3/tg==" saltValue="GUovnYwT7esy7nEeySp4u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7</v>
      </c>
    </row>
    <row r="40" spans="2:13" ht="27.75" customHeight="1" thickBot="1" x14ac:dyDescent="0.2">
      <c r="B40" s="96" t="s">
        <v>8</v>
      </c>
      <c r="C40" s="97"/>
      <c r="D40" s="97"/>
      <c r="E40" s="98"/>
      <c r="F40" s="98"/>
      <c r="G40" s="98"/>
      <c r="H40" s="99" t="s">
        <v>2</v>
      </c>
      <c r="I40" s="100" t="s">
        <v>525</v>
      </c>
      <c r="J40" s="101" t="s">
        <v>526</v>
      </c>
      <c r="K40" s="101" t="s">
        <v>527</v>
      </c>
      <c r="L40" s="101" t="s">
        <v>528</v>
      </c>
      <c r="M40" s="102" t="s">
        <v>529</v>
      </c>
    </row>
    <row r="41" spans="2:13" ht="27.75" customHeight="1" x14ac:dyDescent="0.15">
      <c r="B41" s="1181" t="s">
        <v>30</v>
      </c>
      <c r="C41" s="1182"/>
      <c r="D41" s="103"/>
      <c r="E41" s="1183" t="s">
        <v>31</v>
      </c>
      <c r="F41" s="1183"/>
      <c r="G41" s="1183"/>
      <c r="H41" s="1184"/>
      <c r="I41" s="342">
        <v>15718</v>
      </c>
      <c r="J41" s="343">
        <v>15802</v>
      </c>
      <c r="K41" s="343">
        <v>15828</v>
      </c>
      <c r="L41" s="343">
        <v>15933</v>
      </c>
      <c r="M41" s="344">
        <v>16202</v>
      </c>
    </row>
    <row r="42" spans="2:13" ht="27.75" customHeight="1" x14ac:dyDescent="0.15">
      <c r="B42" s="1171"/>
      <c r="C42" s="1172"/>
      <c r="D42" s="104"/>
      <c r="E42" s="1175" t="s">
        <v>32</v>
      </c>
      <c r="F42" s="1175"/>
      <c r="G42" s="1175"/>
      <c r="H42" s="1176"/>
      <c r="I42" s="345" t="s">
        <v>486</v>
      </c>
      <c r="J42" s="346" t="s">
        <v>486</v>
      </c>
      <c r="K42" s="346" t="s">
        <v>486</v>
      </c>
      <c r="L42" s="346" t="s">
        <v>486</v>
      </c>
      <c r="M42" s="347" t="s">
        <v>486</v>
      </c>
    </row>
    <row r="43" spans="2:13" ht="27.75" customHeight="1" x14ac:dyDescent="0.15">
      <c r="B43" s="1171"/>
      <c r="C43" s="1172"/>
      <c r="D43" s="104"/>
      <c r="E43" s="1175" t="s">
        <v>33</v>
      </c>
      <c r="F43" s="1175"/>
      <c r="G43" s="1175"/>
      <c r="H43" s="1176"/>
      <c r="I43" s="345">
        <v>3959</v>
      </c>
      <c r="J43" s="346">
        <v>2828</v>
      </c>
      <c r="K43" s="346">
        <v>2651</v>
      </c>
      <c r="L43" s="346">
        <v>2658</v>
      </c>
      <c r="M43" s="347">
        <v>2566</v>
      </c>
    </row>
    <row r="44" spans="2:13" ht="27.75" customHeight="1" x14ac:dyDescent="0.15">
      <c r="B44" s="1171"/>
      <c r="C44" s="1172"/>
      <c r="D44" s="104"/>
      <c r="E44" s="1175" t="s">
        <v>34</v>
      </c>
      <c r="F44" s="1175"/>
      <c r="G44" s="1175"/>
      <c r="H44" s="1176"/>
      <c r="I44" s="345" t="s">
        <v>486</v>
      </c>
      <c r="J44" s="346" t="s">
        <v>486</v>
      </c>
      <c r="K44" s="346" t="s">
        <v>486</v>
      </c>
      <c r="L44" s="346" t="s">
        <v>486</v>
      </c>
      <c r="M44" s="347" t="s">
        <v>486</v>
      </c>
    </row>
    <row r="45" spans="2:13" ht="27.75" customHeight="1" x14ac:dyDescent="0.15">
      <c r="B45" s="1171"/>
      <c r="C45" s="1172"/>
      <c r="D45" s="104"/>
      <c r="E45" s="1175" t="s">
        <v>35</v>
      </c>
      <c r="F45" s="1175"/>
      <c r="G45" s="1175"/>
      <c r="H45" s="1176"/>
      <c r="I45" s="345">
        <v>2896</v>
      </c>
      <c r="J45" s="346">
        <v>2945</v>
      </c>
      <c r="K45" s="346">
        <v>2926</v>
      </c>
      <c r="L45" s="346">
        <v>3023</v>
      </c>
      <c r="M45" s="347">
        <v>2984</v>
      </c>
    </row>
    <row r="46" spans="2:13" ht="27.75" customHeight="1" x14ac:dyDescent="0.15">
      <c r="B46" s="1171"/>
      <c r="C46" s="1172"/>
      <c r="D46" s="105"/>
      <c r="E46" s="1175" t="s">
        <v>36</v>
      </c>
      <c r="F46" s="1175"/>
      <c r="G46" s="1175"/>
      <c r="H46" s="1176"/>
      <c r="I46" s="345" t="s">
        <v>486</v>
      </c>
      <c r="J46" s="346" t="s">
        <v>486</v>
      </c>
      <c r="K46" s="346" t="s">
        <v>486</v>
      </c>
      <c r="L46" s="346" t="s">
        <v>486</v>
      </c>
      <c r="M46" s="347" t="s">
        <v>486</v>
      </c>
    </row>
    <row r="47" spans="2:13" ht="27.75" customHeight="1" x14ac:dyDescent="0.15">
      <c r="B47" s="1171"/>
      <c r="C47" s="1172"/>
      <c r="D47" s="106"/>
      <c r="E47" s="1185" t="s">
        <v>37</v>
      </c>
      <c r="F47" s="1186"/>
      <c r="G47" s="1186"/>
      <c r="H47" s="1187"/>
      <c r="I47" s="345" t="s">
        <v>486</v>
      </c>
      <c r="J47" s="346" t="s">
        <v>486</v>
      </c>
      <c r="K47" s="346" t="s">
        <v>486</v>
      </c>
      <c r="L47" s="346" t="s">
        <v>486</v>
      </c>
      <c r="M47" s="347" t="s">
        <v>486</v>
      </c>
    </row>
    <row r="48" spans="2:13" ht="27.75" customHeight="1" x14ac:dyDescent="0.15">
      <c r="B48" s="1171"/>
      <c r="C48" s="1172"/>
      <c r="D48" s="104"/>
      <c r="E48" s="1175" t="s">
        <v>38</v>
      </c>
      <c r="F48" s="1175"/>
      <c r="G48" s="1175"/>
      <c r="H48" s="1176"/>
      <c r="I48" s="345" t="s">
        <v>486</v>
      </c>
      <c r="J48" s="346" t="s">
        <v>486</v>
      </c>
      <c r="K48" s="346" t="s">
        <v>486</v>
      </c>
      <c r="L48" s="346" t="s">
        <v>486</v>
      </c>
      <c r="M48" s="347" t="s">
        <v>486</v>
      </c>
    </row>
    <row r="49" spans="2:13" ht="27.75" customHeight="1" x14ac:dyDescent="0.15">
      <c r="B49" s="1173"/>
      <c r="C49" s="1174"/>
      <c r="D49" s="104"/>
      <c r="E49" s="1175" t="s">
        <v>39</v>
      </c>
      <c r="F49" s="1175"/>
      <c r="G49" s="1175"/>
      <c r="H49" s="1176"/>
      <c r="I49" s="345" t="s">
        <v>486</v>
      </c>
      <c r="J49" s="346" t="s">
        <v>486</v>
      </c>
      <c r="K49" s="346" t="s">
        <v>486</v>
      </c>
      <c r="L49" s="346" t="s">
        <v>486</v>
      </c>
      <c r="M49" s="347" t="s">
        <v>486</v>
      </c>
    </row>
    <row r="50" spans="2:13" ht="27.75" customHeight="1" x14ac:dyDescent="0.15">
      <c r="B50" s="1169" t="s">
        <v>40</v>
      </c>
      <c r="C50" s="1170"/>
      <c r="D50" s="107"/>
      <c r="E50" s="1175" t="s">
        <v>41</v>
      </c>
      <c r="F50" s="1175"/>
      <c r="G50" s="1175"/>
      <c r="H50" s="1176"/>
      <c r="I50" s="345">
        <v>9012</v>
      </c>
      <c r="J50" s="346">
        <v>8983</v>
      </c>
      <c r="K50" s="346">
        <v>9973</v>
      </c>
      <c r="L50" s="346">
        <v>10554</v>
      </c>
      <c r="M50" s="347">
        <v>11084</v>
      </c>
    </row>
    <row r="51" spans="2:13" ht="27.75" customHeight="1" x14ac:dyDescent="0.15">
      <c r="B51" s="1171"/>
      <c r="C51" s="1172"/>
      <c r="D51" s="104"/>
      <c r="E51" s="1175" t="s">
        <v>42</v>
      </c>
      <c r="F51" s="1175"/>
      <c r="G51" s="1175"/>
      <c r="H51" s="1176"/>
      <c r="I51" s="345">
        <v>367</v>
      </c>
      <c r="J51" s="346">
        <v>367</v>
      </c>
      <c r="K51" s="346">
        <v>341</v>
      </c>
      <c r="L51" s="346">
        <v>291</v>
      </c>
      <c r="M51" s="347">
        <v>266</v>
      </c>
    </row>
    <row r="52" spans="2:13" ht="27.75" customHeight="1" x14ac:dyDescent="0.15">
      <c r="B52" s="1173"/>
      <c r="C52" s="1174"/>
      <c r="D52" s="104"/>
      <c r="E52" s="1175" t="s">
        <v>43</v>
      </c>
      <c r="F52" s="1175"/>
      <c r="G52" s="1175"/>
      <c r="H52" s="1176"/>
      <c r="I52" s="345">
        <v>16412</v>
      </c>
      <c r="J52" s="346">
        <v>15996</v>
      </c>
      <c r="K52" s="346">
        <v>15271</v>
      </c>
      <c r="L52" s="346">
        <v>14248</v>
      </c>
      <c r="M52" s="347">
        <v>15120</v>
      </c>
    </row>
    <row r="53" spans="2:13" ht="27.75" customHeight="1" thickBot="1" x14ac:dyDescent="0.2">
      <c r="B53" s="1177" t="s">
        <v>19</v>
      </c>
      <c r="C53" s="1178"/>
      <c r="D53" s="108"/>
      <c r="E53" s="1179" t="s">
        <v>44</v>
      </c>
      <c r="F53" s="1179"/>
      <c r="G53" s="1179"/>
      <c r="H53" s="1180"/>
      <c r="I53" s="348">
        <v>-3217</v>
      </c>
      <c r="J53" s="349">
        <v>-3772</v>
      </c>
      <c r="K53" s="349">
        <v>-4180</v>
      </c>
      <c r="L53" s="349">
        <v>-3479</v>
      </c>
      <c r="M53" s="350">
        <v>-4718</v>
      </c>
    </row>
    <row r="54" spans="2:13" ht="27.75" customHeight="1" x14ac:dyDescent="0.15">
      <c r="B54" s="109"/>
      <c r="C54" s="110"/>
      <c r="D54" s="110"/>
      <c r="E54" s="111"/>
      <c r="F54" s="111"/>
      <c r="G54" s="111"/>
      <c r="H54" s="111"/>
      <c r="I54" s="112"/>
      <c r="J54" s="112"/>
      <c r="K54" s="112"/>
      <c r="L54" s="112"/>
      <c r="M54" s="112"/>
    </row>
    <row r="55" spans="2:13" x14ac:dyDescent="0.15"/>
  </sheetData>
  <sheetProtection algorithmName="SHA-512" hashValue="UBzMaqDTE8xfuxOACOO4ipRgPtodLu1wodrPzLHCj/xNhmxqKGt2cles6SnmFMiBOcg3jHe8SDfCmo0RtSXWGg==" saltValue="wtM6AKugdM6sWsBHbhugG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45</v>
      </c>
    </row>
    <row r="54" spans="2:8" ht="29.25" customHeight="1" thickBot="1" x14ac:dyDescent="0.25">
      <c r="B54" s="114" t="s">
        <v>1</v>
      </c>
      <c r="C54" s="115"/>
      <c r="D54" s="115"/>
      <c r="E54" s="116" t="s">
        <v>2</v>
      </c>
      <c r="F54" s="117" t="s">
        <v>527</v>
      </c>
      <c r="G54" s="117" t="s">
        <v>528</v>
      </c>
      <c r="H54" s="118" t="s">
        <v>529</v>
      </c>
    </row>
    <row r="55" spans="2:8" ht="52.5" customHeight="1" x14ac:dyDescent="0.15">
      <c r="B55" s="119"/>
      <c r="C55" s="1196" t="s">
        <v>46</v>
      </c>
      <c r="D55" s="1196"/>
      <c r="E55" s="1197"/>
      <c r="F55" s="120">
        <v>3064</v>
      </c>
      <c r="G55" s="120">
        <v>3084</v>
      </c>
      <c r="H55" s="121">
        <v>3358</v>
      </c>
    </row>
    <row r="56" spans="2:8" ht="52.5" customHeight="1" x14ac:dyDescent="0.15">
      <c r="B56" s="122"/>
      <c r="C56" s="1198" t="s">
        <v>47</v>
      </c>
      <c r="D56" s="1198"/>
      <c r="E56" s="1199"/>
      <c r="F56" s="123">
        <v>1401</v>
      </c>
      <c r="G56" s="123">
        <v>2014</v>
      </c>
      <c r="H56" s="124">
        <v>2075</v>
      </c>
    </row>
    <row r="57" spans="2:8" ht="53.25" customHeight="1" x14ac:dyDescent="0.15">
      <c r="B57" s="122"/>
      <c r="C57" s="1200" t="s">
        <v>48</v>
      </c>
      <c r="D57" s="1200"/>
      <c r="E57" s="1201"/>
      <c r="F57" s="125">
        <v>6400</v>
      </c>
      <c r="G57" s="125">
        <v>6401</v>
      </c>
      <c r="H57" s="126">
        <v>6463</v>
      </c>
    </row>
    <row r="58" spans="2:8" ht="45.75" customHeight="1" x14ac:dyDescent="0.15">
      <c r="B58" s="127"/>
      <c r="C58" s="1188" t="s">
        <v>561</v>
      </c>
      <c r="D58" s="1189"/>
      <c r="E58" s="1190"/>
      <c r="F58" s="128">
        <v>3269</v>
      </c>
      <c r="G58" s="128">
        <v>3253</v>
      </c>
      <c r="H58" s="129">
        <v>3198</v>
      </c>
    </row>
    <row r="59" spans="2:8" ht="45.75" customHeight="1" x14ac:dyDescent="0.15">
      <c r="B59" s="127"/>
      <c r="C59" s="1188" t="s">
        <v>562</v>
      </c>
      <c r="D59" s="1189"/>
      <c r="E59" s="1190"/>
      <c r="F59" s="128">
        <v>1366</v>
      </c>
      <c r="G59" s="128">
        <v>1374</v>
      </c>
      <c r="H59" s="129">
        <v>1333</v>
      </c>
    </row>
    <row r="60" spans="2:8" ht="45.75" customHeight="1" x14ac:dyDescent="0.15">
      <c r="B60" s="127"/>
      <c r="C60" s="1188" t="s">
        <v>563</v>
      </c>
      <c r="D60" s="1189"/>
      <c r="E60" s="1190"/>
      <c r="F60" s="128">
        <v>520</v>
      </c>
      <c r="G60" s="128">
        <v>524</v>
      </c>
      <c r="H60" s="129">
        <v>672</v>
      </c>
    </row>
    <row r="61" spans="2:8" ht="45.75" customHeight="1" x14ac:dyDescent="0.15">
      <c r="B61" s="127"/>
      <c r="C61" s="1188" t="s">
        <v>564</v>
      </c>
      <c r="D61" s="1189"/>
      <c r="E61" s="1190"/>
      <c r="F61" s="128">
        <v>575</v>
      </c>
      <c r="G61" s="128">
        <v>575</v>
      </c>
      <c r="H61" s="129">
        <v>575</v>
      </c>
    </row>
    <row r="62" spans="2:8" ht="45.75" customHeight="1" thickBot="1" x14ac:dyDescent="0.2">
      <c r="B62" s="130"/>
      <c r="C62" s="1191" t="s">
        <v>565</v>
      </c>
      <c r="D62" s="1192"/>
      <c r="E62" s="1193"/>
      <c r="F62" s="131">
        <v>358</v>
      </c>
      <c r="G62" s="131">
        <v>355</v>
      </c>
      <c r="H62" s="132">
        <v>356</v>
      </c>
    </row>
    <row r="63" spans="2:8" ht="52.5" customHeight="1" thickBot="1" x14ac:dyDescent="0.2">
      <c r="B63" s="133"/>
      <c r="C63" s="1194" t="s">
        <v>49</v>
      </c>
      <c r="D63" s="1194"/>
      <c r="E63" s="1195"/>
      <c r="F63" s="134">
        <v>10866</v>
      </c>
      <c r="G63" s="134">
        <v>11498</v>
      </c>
      <c r="H63" s="135">
        <v>11896</v>
      </c>
    </row>
    <row r="64" spans="2:8" x14ac:dyDescent="0.15"/>
  </sheetData>
  <sheetProtection algorithmName="SHA-512" hashValue="gGVOiBrORNyIxNBEt5iA2g9ry2HVK188KopmzVx/fJ+gDLCyjgHCO8DSo3jV3skDPSVInYmabz+qSXAs8kfebQ==" saltValue="g5hBvOUjyqxUT+KqdC/yA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50</v>
      </c>
      <c r="E2" s="147"/>
      <c r="F2" s="148" t="s">
        <v>524</v>
      </c>
      <c r="G2" s="149"/>
      <c r="H2" s="150"/>
    </row>
    <row r="3" spans="1:8" x14ac:dyDescent="0.15">
      <c r="A3" s="146" t="s">
        <v>517</v>
      </c>
      <c r="B3" s="151"/>
      <c r="C3" s="152"/>
      <c r="D3" s="153">
        <v>86794</v>
      </c>
      <c r="E3" s="154"/>
      <c r="F3" s="155">
        <v>132981</v>
      </c>
      <c r="G3" s="156"/>
      <c r="H3" s="157"/>
    </row>
    <row r="4" spans="1:8" x14ac:dyDescent="0.15">
      <c r="A4" s="158"/>
      <c r="B4" s="159"/>
      <c r="C4" s="160"/>
      <c r="D4" s="161">
        <v>40858</v>
      </c>
      <c r="E4" s="162"/>
      <c r="F4" s="163">
        <v>56973</v>
      </c>
      <c r="G4" s="164"/>
      <c r="H4" s="165"/>
    </row>
    <row r="5" spans="1:8" x14ac:dyDescent="0.15">
      <c r="A5" s="146" t="s">
        <v>519</v>
      </c>
      <c r="B5" s="151"/>
      <c r="C5" s="152"/>
      <c r="D5" s="153">
        <v>98131</v>
      </c>
      <c r="E5" s="154"/>
      <c r="F5" s="155">
        <v>128523</v>
      </c>
      <c r="G5" s="156"/>
      <c r="H5" s="157"/>
    </row>
    <row r="6" spans="1:8" x14ac:dyDescent="0.15">
      <c r="A6" s="158"/>
      <c r="B6" s="159"/>
      <c r="C6" s="160"/>
      <c r="D6" s="161">
        <v>35655</v>
      </c>
      <c r="E6" s="162"/>
      <c r="F6" s="163">
        <v>56792</v>
      </c>
      <c r="G6" s="164"/>
      <c r="H6" s="165"/>
    </row>
    <row r="7" spans="1:8" x14ac:dyDescent="0.15">
      <c r="A7" s="146" t="s">
        <v>520</v>
      </c>
      <c r="B7" s="151"/>
      <c r="C7" s="152"/>
      <c r="D7" s="153">
        <v>90309</v>
      </c>
      <c r="E7" s="154"/>
      <c r="F7" s="155">
        <v>92919</v>
      </c>
      <c r="G7" s="156"/>
      <c r="H7" s="157"/>
    </row>
    <row r="8" spans="1:8" x14ac:dyDescent="0.15">
      <c r="A8" s="158"/>
      <c r="B8" s="159"/>
      <c r="C8" s="160"/>
      <c r="D8" s="161">
        <v>46805</v>
      </c>
      <c r="E8" s="162"/>
      <c r="F8" s="163">
        <v>54128</v>
      </c>
      <c r="G8" s="164"/>
      <c r="H8" s="165"/>
    </row>
    <row r="9" spans="1:8" x14ac:dyDescent="0.15">
      <c r="A9" s="146" t="s">
        <v>521</v>
      </c>
      <c r="B9" s="151"/>
      <c r="C9" s="152"/>
      <c r="D9" s="153">
        <v>126623</v>
      </c>
      <c r="E9" s="154"/>
      <c r="F9" s="155">
        <v>103663</v>
      </c>
      <c r="G9" s="156"/>
      <c r="H9" s="157"/>
    </row>
    <row r="10" spans="1:8" x14ac:dyDescent="0.15">
      <c r="A10" s="158"/>
      <c r="B10" s="159"/>
      <c r="C10" s="160"/>
      <c r="D10" s="161">
        <v>45368</v>
      </c>
      <c r="E10" s="162"/>
      <c r="F10" s="163">
        <v>64346</v>
      </c>
      <c r="G10" s="164"/>
      <c r="H10" s="165"/>
    </row>
    <row r="11" spans="1:8" x14ac:dyDescent="0.15">
      <c r="A11" s="146" t="s">
        <v>522</v>
      </c>
      <c r="B11" s="151"/>
      <c r="C11" s="152"/>
      <c r="D11" s="153">
        <v>100286</v>
      </c>
      <c r="E11" s="154"/>
      <c r="F11" s="155">
        <v>92012</v>
      </c>
      <c r="G11" s="156"/>
      <c r="H11" s="157"/>
    </row>
    <row r="12" spans="1:8" x14ac:dyDescent="0.15">
      <c r="A12" s="158"/>
      <c r="B12" s="159"/>
      <c r="C12" s="166"/>
      <c r="D12" s="161">
        <v>44852</v>
      </c>
      <c r="E12" s="162"/>
      <c r="F12" s="163">
        <v>61382</v>
      </c>
      <c r="G12" s="164"/>
      <c r="H12" s="165"/>
    </row>
    <row r="13" spans="1:8" x14ac:dyDescent="0.15">
      <c r="A13" s="146"/>
      <c r="B13" s="151"/>
      <c r="C13" s="152"/>
      <c r="D13" s="153">
        <v>100429</v>
      </c>
      <c r="E13" s="154"/>
      <c r="F13" s="155">
        <v>110020</v>
      </c>
      <c r="G13" s="167"/>
      <c r="H13" s="157"/>
    </row>
    <row r="14" spans="1:8" x14ac:dyDescent="0.15">
      <c r="A14" s="158"/>
      <c r="B14" s="159"/>
      <c r="C14" s="160"/>
      <c r="D14" s="161">
        <v>42708</v>
      </c>
      <c r="E14" s="162"/>
      <c r="F14" s="163">
        <v>58724</v>
      </c>
      <c r="G14" s="164"/>
      <c r="H14" s="165"/>
    </row>
    <row r="17" spans="1:11" x14ac:dyDescent="0.15">
      <c r="A17" s="142" t="s">
        <v>51</v>
      </c>
    </row>
    <row r="18" spans="1:11" x14ac:dyDescent="0.15">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15">
      <c r="A19" s="168" t="s">
        <v>52</v>
      </c>
      <c r="B19" s="168">
        <f>ROUND(VALUE(SUBSTITUTE(実質収支比率等に係る経年分析!F$48,"▲","-")),2)</f>
        <v>1.49</v>
      </c>
      <c r="C19" s="168">
        <f>ROUND(VALUE(SUBSTITUTE(実質収支比率等に係る経年分析!G$48,"▲","-")),2)</f>
        <v>4.2</v>
      </c>
      <c r="D19" s="168">
        <f>ROUND(VALUE(SUBSTITUTE(実質収支比率等に係る経年分析!H$48,"▲","-")),2)</f>
        <v>7.83</v>
      </c>
      <c r="E19" s="168">
        <f>ROUND(VALUE(SUBSTITUTE(実質収支比率等に係る経年分析!I$48,"▲","-")),2)</f>
        <v>5.41</v>
      </c>
      <c r="F19" s="168">
        <f>ROUND(VALUE(SUBSTITUTE(実質収支比率等に係る経年分析!J$48,"▲","-")),2)</f>
        <v>4.67</v>
      </c>
    </row>
    <row r="20" spans="1:11" x14ac:dyDescent="0.15">
      <c r="A20" s="168" t="s">
        <v>53</v>
      </c>
      <c r="B20" s="168">
        <f>ROUND(VALUE(SUBSTITUTE(実質収支比率等に係る経年分析!F$47,"▲","-")),2)</f>
        <v>35.07</v>
      </c>
      <c r="C20" s="168">
        <f>ROUND(VALUE(SUBSTITUTE(実質収支比率等に係る経年分析!G$47,"▲","-")),2)</f>
        <v>33.799999999999997</v>
      </c>
      <c r="D20" s="168">
        <f>ROUND(VALUE(SUBSTITUTE(実質収支比率等に係る経年分析!H$47,"▲","-")),2)</f>
        <v>34.39</v>
      </c>
      <c r="E20" s="168">
        <f>ROUND(VALUE(SUBSTITUTE(実質収支比率等に係る経年分析!I$47,"▲","-")),2)</f>
        <v>35.75</v>
      </c>
      <c r="F20" s="168">
        <f>ROUND(VALUE(SUBSTITUTE(実質収支比率等に係る経年分析!J$47,"▲","-")),2)</f>
        <v>39.06</v>
      </c>
    </row>
    <row r="21" spans="1:11" x14ac:dyDescent="0.15">
      <c r="A21" s="168" t="s">
        <v>54</v>
      </c>
      <c r="B21" s="168">
        <f>IF(ISNUMBER(VALUE(SUBSTITUTE(実質収支比率等に係る経年分析!F$49,"▲","-"))),ROUND(VALUE(SUBSTITUTE(実質収支比率等に係る経年分析!F$49,"▲","-")),2),NA())</f>
        <v>16.93</v>
      </c>
      <c r="C21" s="168">
        <f>IF(ISNUMBER(VALUE(SUBSTITUTE(実質収支比率等に係る経年分析!G$49,"▲","-"))),ROUND(VALUE(SUBSTITUTE(実質収支比率等に係る経年分析!G$49,"▲","-")),2),NA())</f>
        <v>2.2999999999999998</v>
      </c>
      <c r="D21" s="168">
        <f>IF(ISNUMBER(VALUE(SUBSTITUTE(実質収支比率等に係る経年分析!H$49,"▲","-"))),ROUND(VALUE(SUBSTITUTE(実質収支比率等に係る経年分析!H$49,"▲","-")),2),NA())</f>
        <v>6.06</v>
      </c>
      <c r="E21" s="168">
        <f>IF(ISNUMBER(VALUE(SUBSTITUTE(実質収支比率等に係る経年分析!I$49,"▲","-"))),ROUND(VALUE(SUBSTITUTE(実質収支比率等に係る経年分析!I$49,"▲","-")),2),NA())</f>
        <v>-1.4</v>
      </c>
      <c r="F21" s="168">
        <f>IF(ISNUMBER(VALUE(SUBSTITUTE(実質収支比率等に係る経年分析!J$49,"▲","-"))),ROUND(VALUE(SUBSTITUTE(実質収支比率等に係る経年分析!J$49,"▲","-")),2),NA())</f>
        <v>2.82</v>
      </c>
    </row>
    <row r="24" spans="1:11" x14ac:dyDescent="0.15">
      <c r="A24" s="142" t="s">
        <v>55</v>
      </c>
    </row>
    <row r="25" spans="1:11" x14ac:dyDescent="0.15">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15">
      <c r="A26" s="169"/>
      <c r="B26" s="169" t="s">
        <v>56</v>
      </c>
      <c r="C26" s="169" t="s">
        <v>57</v>
      </c>
      <c r="D26" s="169" t="s">
        <v>56</v>
      </c>
      <c r="E26" s="169" t="s">
        <v>57</v>
      </c>
      <c r="F26" s="169" t="s">
        <v>56</v>
      </c>
      <c r="G26" s="169" t="s">
        <v>57</v>
      </c>
      <c r="H26" s="169" t="s">
        <v>56</v>
      </c>
      <c r="I26" s="169" t="s">
        <v>57</v>
      </c>
      <c r="J26" s="169" t="s">
        <v>56</v>
      </c>
      <c r="K26" s="169" t="s">
        <v>57</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0.6</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15">
      <c r="A30" s="169" t="str">
        <f>IF(連結実質赤字比率に係る赤字・黒字の構成分析!C$40="",NA(),連結実質赤字比率に係る赤字・黒字の構成分析!C$40)</f>
        <v>国民健康保険特別会計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0.56000000000000005</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0.8</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1.08</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v>
      </c>
    </row>
    <row r="31" spans="1:11" x14ac:dyDescent="0.15">
      <c r="A31" s="169" t="str">
        <f>IF(連結実質赤字比率に係る赤字・黒字の構成分析!C$39="",NA(),連結実質赤字比率に係る赤字・黒字の構成分析!C$39)</f>
        <v>ケーブルネットワーク事業特別会計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v>
      </c>
    </row>
    <row r="32" spans="1:11" x14ac:dyDescent="0.15">
      <c r="A32" s="169" t="str">
        <f>IF(連結実質赤字比率に係る赤字・黒字の構成分析!C$38="",NA(),連結実質赤字比率に係る赤字・黒字の構成分析!C$38)</f>
        <v>後期高齢者医療特別会計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v>
      </c>
    </row>
    <row r="33" spans="1:16" x14ac:dyDescent="0.15">
      <c r="A33" s="169" t="str">
        <f>IF(連結実質赤字比率に係る赤字・黒字の構成分析!C$37="",NA(),連結実質赤字比率に係る赤字・黒字の構成分析!C$37)</f>
        <v>介護保険特別会計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0.28999999999999998</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0.1</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0.42</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1</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0.17</v>
      </c>
    </row>
    <row r="34" spans="1:16" x14ac:dyDescent="0.15">
      <c r="A34" s="169" t="str">
        <f>IF(連結実質赤字比率に係る赤字・黒字の構成分析!C$36="",NA(),連結実質赤字比率に係る赤字・黒字の構成分析!C$36)</f>
        <v>下水道事業会計</v>
      </c>
      <c r="B34" s="169" t="e">
        <f>IF(ROUND(VALUE(SUBSTITUTE(連結実質赤字比率に係る赤字・黒字の構成分析!F$36,"▲", "-")), 2) &lt; 0, ABS(ROUND(VALUE(SUBSTITUTE(連結実質赤字比率に係る赤字・黒字の構成分析!F$36,"▲", "-")), 2)), NA())</f>
        <v>#VALUE!</v>
      </c>
      <c r="C34" s="169" t="e">
        <f>IF(ROUND(VALUE(SUBSTITUTE(連結実質赤字比率に係る赤字・黒字の構成分析!F$36,"▲", "-")), 2) &gt;= 0, ABS(ROUND(VALUE(SUBSTITUTE(連結実質赤字比率に係る赤字・黒字の構成分析!F$36,"▲", "-")), 2)), NA())</f>
        <v>#VALUE!</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0</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0</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0.06</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0.18</v>
      </c>
    </row>
    <row r="35" spans="1:16" x14ac:dyDescent="0.15">
      <c r="A35" s="169" t="str">
        <f>IF(連結実質赤字比率に係る赤字・黒字の構成分析!C$35="",NA(),連結実質赤字比率に係る赤字・黒字の構成分析!C$35)</f>
        <v>一般会計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1.48</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4.2</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7.83</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5.4</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4.67</v>
      </c>
    </row>
    <row r="36" spans="1:16" x14ac:dyDescent="0.15">
      <c r="A36" s="169" t="str">
        <f>IF(連結実質赤字比率に係る赤字・黒字の構成分析!C$34="",NA(),連結実質赤字比率に係る赤字・黒字の構成分析!C$34)</f>
        <v>水道事業会計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3.32</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3.11</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3.65</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4.45</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4.8</v>
      </c>
    </row>
    <row r="39" spans="1:16" x14ac:dyDescent="0.15">
      <c r="A39" s="142" t="s">
        <v>58</v>
      </c>
    </row>
    <row r="40" spans="1:16" x14ac:dyDescent="0.15">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15">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15">
      <c r="A42" s="170" t="s">
        <v>61</v>
      </c>
      <c r="B42" s="170"/>
      <c r="C42" s="170"/>
      <c r="D42" s="170">
        <f>'実質公債費比率（分子）の構造'!K$52</f>
        <v>1822</v>
      </c>
      <c r="E42" s="170"/>
      <c r="F42" s="170"/>
      <c r="G42" s="170">
        <f>'実質公債費比率（分子）の構造'!L$52</f>
        <v>1830</v>
      </c>
      <c r="H42" s="170"/>
      <c r="I42" s="170"/>
      <c r="J42" s="170">
        <f>'実質公債費比率（分子）の構造'!M$52</f>
        <v>1837</v>
      </c>
      <c r="K42" s="170"/>
      <c r="L42" s="170"/>
      <c r="M42" s="170">
        <f>'実質公債費比率（分子）の構造'!N$52</f>
        <v>1736</v>
      </c>
      <c r="N42" s="170"/>
      <c r="O42" s="170"/>
      <c r="P42" s="170">
        <f>'実質公債費比率（分子）の構造'!O$52</f>
        <v>1578</v>
      </c>
    </row>
    <row r="43" spans="1:16" x14ac:dyDescent="0.15">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15">
      <c r="A44" s="170" t="s">
        <v>62</v>
      </c>
      <c r="B44" s="170">
        <f>'実質公債費比率（分子）の構造'!K$50</f>
        <v>1</v>
      </c>
      <c r="C44" s="170"/>
      <c r="D44" s="170"/>
      <c r="E44" s="170" t="str">
        <f>'実質公債費比率（分子）の構造'!L$50</f>
        <v>-</v>
      </c>
      <c r="F44" s="170"/>
      <c r="G44" s="170"/>
      <c r="H44" s="170" t="str">
        <f>'実質公債費比率（分子）の構造'!M$50</f>
        <v>-</v>
      </c>
      <c r="I44" s="170"/>
      <c r="J44" s="170"/>
      <c r="K44" s="170" t="str">
        <f>'実質公債費比率（分子）の構造'!N$50</f>
        <v>-</v>
      </c>
      <c r="L44" s="170"/>
      <c r="M44" s="170"/>
      <c r="N44" s="170" t="str">
        <f>'実質公債費比率（分子）の構造'!O$50</f>
        <v>-</v>
      </c>
      <c r="O44" s="170"/>
      <c r="P44" s="170"/>
    </row>
    <row r="45" spans="1:16" x14ac:dyDescent="0.15">
      <c r="A45" s="170" t="s">
        <v>63</v>
      </c>
      <c r="B45" s="170" t="str">
        <f>'実質公債費比率（分子）の構造'!K$49</f>
        <v>-</v>
      </c>
      <c r="C45" s="170"/>
      <c r="D45" s="170"/>
      <c r="E45" s="170" t="str">
        <f>'実質公債費比率（分子）の構造'!L$49</f>
        <v>-</v>
      </c>
      <c r="F45" s="170"/>
      <c r="G45" s="170"/>
      <c r="H45" s="170" t="str">
        <f>'実質公債費比率（分子）の構造'!M$49</f>
        <v>-</v>
      </c>
      <c r="I45" s="170"/>
      <c r="J45" s="170"/>
      <c r="K45" s="170" t="str">
        <f>'実質公債費比率（分子）の構造'!N$49</f>
        <v>-</v>
      </c>
      <c r="L45" s="170"/>
      <c r="M45" s="170"/>
      <c r="N45" s="170" t="str">
        <f>'実質公債費比率（分子）の構造'!O$49</f>
        <v>-</v>
      </c>
      <c r="O45" s="170"/>
      <c r="P45" s="170"/>
    </row>
    <row r="46" spans="1:16" x14ac:dyDescent="0.15">
      <c r="A46" s="170" t="s">
        <v>64</v>
      </c>
      <c r="B46" s="170">
        <f>'実質公債費比率（分子）の構造'!K$48</f>
        <v>356</v>
      </c>
      <c r="C46" s="170"/>
      <c r="D46" s="170"/>
      <c r="E46" s="170">
        <f>'実質公債費比率（分子）の構造'!L$48</f>
        <v>319</v>
      </c>
      <c r="F46" s="170"/>
      <c r="G46" s="170"/>
      <c r="H46" s="170">
        <f>'実質公債費比率（分子）の構造'!M$48</f>
        <v>335</v>
      </c>
      <c r="I46" s="170"/>
      <c r="J46" s="170"/>
      <c r="K46" s="170">
        <f>'実質公債費比率（分子）の構造'!N$48</f>
        <v>323</v>
      </c>
      <c r="L46" s="170"/>
      <c r="M46" s="170"/>
      <c r="N46" s="170">
        <f>'実質公債費比率（分子）の構造'!O$48</f>
        <v>320</v>
      </c>
      <c r="O46" s="170"/>
      <c r="P46" s="170"/>
    </row>
    <row r="47" spans="1:16" x14ac:dyDescent="0.15">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66</v>
      </c>
      <c r="B49" s="170">
        <f>'実質公債費比率（分子）の構造'!K$45</f>
        <v>1919</v>
      </c>
      <c r="C49" s="170"/>
      <c r="D49" s="170"/>
      <c r="E49" s="170">
        <f>'実質公債費比率（分子）の構造'!L$45</f>
        <v>1716</v>
      </c>
      <c r="F49" s="170"/>
      <c r="G49" s="170"/>
      <c r="H49" s="170">
        <f>'実質公債費比率（分子）の構造'!M$45</f>
        <v>1736</v>
      </c>
      <c r="I49" s="170"/>
      <c r="J49" s="170"/>
      <c r="K49" s="170">
        <f>'実質公債費比率（分子）の構造'!N$45</f>
        <v>1667</v>
      </c>
      <c r="L49" s="170"/>
      <c r="M49" s="170"/>
      <c r="N49" s="170">
        <f>'実質公債費比率（分子）の構造'!O$45</f>
        <v>1573</v>
      </c>
      <c r="O49" s="170"/>
      <c r="P49" s="170"/>
    </row>
    <row r="50" spans="1:16" x14ac:dyDescent="0.15">
      <c r="A50" s="170" t="s">
        <v>67</v>
      </c>
      <c r="B50" s="170" t="e">
        <f>NA()</f>
        <v>#N/A</v>
      </c>
      <c r="C50" s="170">
        <f>IF(ISNUMBER('実質公債費比率（分子）の構造'!K$53),'実質公債費比率（分子）の構造'!K$53,NA())</f>
        <v>454</v>
      </c>
      <c r="D50" s="170" t="e">
        <f>NA()</f>
        <v>#N/A</v>
      </c>
      <c r="E50" s="170" t="e">
        <f>NA()</f>
        <v>#N/A</v>
      </c>
      <c r="F50" s="170">
        <f>IF(ISNUMBER('実質公債費比率（分子）の構造'!L$53),'実質公債費比率（分子）の構造'!L$53,NA())</f>
        <v>205</v>
      </c>
      <c r="G50" s="170" t="e">
        <f>NA()</f>
        <v>#N/A</v>
      </c>
      <c r="H50" s="170" t="e">
        <f>NA()</f>
        <v>#N/A</v>
      </c>
      <c r="I50" s="170">
        <f>IF(ISNUMBER('実質公債費比率（分子）の構造'!M$53),'実質公債費比率（分子）の構造'!M$53,NA())</f>
        <v>234</v>
      </c>
      <c r="J50" s="170" t="e">
        <f>NA()</f>
        <v>#N/A</v>
      </c>
      <c r="K50" s="170" t="e">
        <f>NA()</f>
        <v>#N/A</v>
      </c>
      <c r="L50" s="170">
        <f>IF(ISNUMBER('実質公債費比率（分子）の構造'!N$53),'実質公債費比率（分子）の構造'!N$53,NA())</f>
        <v>254</v>
      </c>
      <c r="M50" s="170" t="e">
        <f>NA()</f>
        <v>#N/A</v>
      </c>
      <c r="N50" s="170" t="e">
        <f>NA()</f>
        <v>#N/A</v>
      </c>
      <c r="O50" s="170">
        <f>IF(ISNUMBER('実質公債費比率（分子）の構造'!O$53),'実質公債費比率（分子）の構造'!O$53,NA())</f>
        <v>315</v>
      </c>
      <c r="P50" s="170" t="e">
        <f>NA()</f>
        <v>#N/A</v>
      </c>
    </row>
    <row r="53" spans="1:16" x14ac:dyDescent="0.15">
      <c r="A53" s="142" t="s">
        <v>68</v>
      </c>
    </row>
    <row r="54" spans="1:16" x14ac:dyDescent="0.15">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15">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15">
      <c r="A56" s="169" t="s">
        <v>43</v>
      </c>
      <c r="B56" s="169"/>
      <c r="C56" s="169"/>
      <c r="D56" s="169">
        <f>'将来負担比率（分子）の構造'!I$52</f>
        <v>16412</v>
      </c>
      <c r="E56" s="169"/>
      <c r="F56" s="169"/>
      <c r="G56" s="169">
        <f>'将来負担比率（分子）の構造'!J$52</f>
        <v>15996</v>
      </c>
      <c r="H56" s="169"/>
      <c r="I56" s="169"/>
      <c r="J56" s="169">
        <f>'将来負担比率（分子）の構造'!K$52</f>
        <v>15271</v>
      </c>
      <c r="K56" s="169"/>
      <c r="L56" s="169"/>
      <c r="M56" s="169">
        <f>'将来負担比率（分子）の構造'!L$52</f>
        <v>14248</v>
      </c>
      <c r="N56" s="169"/>
      <c r="O56" s="169"/>
      <c r="P56" s="169">
        <f>'将来負担比率（分子）の構造'!M$52</f>
        <v>15120</v>
      </c>
    </row>
    <row r="57" spans="1:16" x14ac:dyDescent="0.15">
      <c r="A57" s="169" t="s">
        <v>42</v>
      </c>
      <c r="B57" s="169"/>
      <c r="C57" s="169"/>
      <c r="D57" s="169">
        <f>'将来負担比率（分子）の構造'!I$51</f>
        <v>367</v>
      </c>
      <c r="E57" s="169"/>
      <c r="F57" s="169"/>
      <c r="G57" s="169">
        <f>'将来負担比率（分子）の構造'!J$51</f>
        <v>367</v>
      </c>
      <c r="H57" s="169"/>
      <c r="I57" s="169"/>
      <c r="J57" s="169">
        <f>'将来負担比率（分子）の構造'!K$51</f>
        <v>341</v>
      </c>
      <c r="K57" s="169"/>
      <c r="L57" s="169"/>
      <c r="M57" s="169">
        <f>'将来負担比率（分子）の構造'!L$51</f>
        <v>291</v>
      </c>
      <c r="N57" s="169"/>
      <c r="O57" s="169"/>
      <c r="P57" s="169">
        <f>'将来負担比率（分子）の構造'!M$51</f>
        <v>266</v>
      </c>
    </row>
    <row r="58" spans="1:16" x14ac:dyDescent="0.15">
      <c r="A58" s="169" t="s">
        <v>41</v>
      </c>
      <c r="B58" s="169"/>
      <c r="C58" s="169"/>
      <c r="D58" s="169">
        <f>'将来負担比率（分子）の構造'!I$50</f>
        <v>9012</v>
      </c>
      <c r="E58" s="169"/>
      <c r="F58" s="169"/>
      <c r="G58" s="169">
        <f>'将来負担比率（分子）の構造'!J$50</f>
        <v>8983</v>
      </c>
      <c r="H58" s="169"/>
      <c r="I58" s="169"/>
      <c r="J58" s="169">
        <f>'将来負担比率（分子）の構造'!K$50</f>
        <v>9973</v>
      </c>
      <c r="K58" s="169"/>
      <c r="L58" s="169"/>
      <c r="M58" s="169">
        <f>'将来負担比率（分子）の構造'!L$50</f>
        <v>10554</v>
      </c>
      <c r="N58" s="169"/>
      <c r="O58" s="169"/>
      <c r="P58" s="169">
        <f>'将来負担比率（分子）の構造'!M$50</f>
        <v>11084</v>
      </c>
    </row>
    <row r="59" spans="1:16" x14ac:dyDescent="0.15">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36</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15">
      <c r="A62" s="169" t="s">
        <v>35</v>
      </c>
      <c r="B62" s="169">
        <f>'将来負担比率（分子）の構造'!I$45</f>
        <v>2896</v>
      </c>
      <c r="C62" s="169"/>
      <c r="D62" s="169"/>
      <c r="E62" s="169">
        <f>'将来負担比率（分子）の構造'!J$45</f>
        <v>2945</v>
      </c>
      <c r="F62" s="169"/>
      <c r="G62" s="169"/>
      <c r="H62" s="169">
        <f>'将来負担比率（分子）の構造'!K$45</f>
        <v>2926</v>
      </c>
      <c r="I62" s="169"/>
      <c r="J62" s="169"/>
      <c r="K62" s="169">
        <f>'将来負担比率（分子）の構造'!L$45</f>
        <v>3023</v>
      </c>
      <c r="L62" s="169"/>
      <c r="M62" s="169"/>
      <c r="N62" s="169">
        <f>'将来負担比率（分子）の構造'!M$45</f>
        <v>2984</v>
      </c>
      <c r="O62" s="169"/>
      <c r="P62" s="169"/>
    </row>
    <row r="63" spans="1:16" x14ac:dyDescent="0.15">
      <c r="A63" s="169" t="s">
        <v>34</v>
      </c>
      <c r="B63" s="169" t="str">
        <f>'将来負担比率（分子）の構造'!I$44</f>
        <v>-</v>
      </c>
      <c r="C63" s="169"/>
      <c r="D63" s="169"/>
      <c r="E63" s="169" t="str">
        <f>'将来負担比率（分子）の構造'!J$44</f>
        <v>-</v>
      </c>
      <c r="F63" s="169"/>
      <c r="G63" s="169"/>
      <c r="H63" s="169" t="str">
        <f>'将来負担比率（分子）の構造'!K$44</f>
        <v>-</v>
      </c>
      <c r="I63" s="169"/>
      <c r="J63" s="169"/>
      <c r="K63" s="169" t="str">
        <f>'将来負担比率（分子）の構造'!L$44</f>
        <v>-</v>
      </c>
      <c r="L63" s="169"/>
      <c r="M63" s="169"/>
      <c r="N63" s="169" t="str">
        <f>'将来負担比率（分子）の構造'!M$44</f>
        <v>-</v>
      </c>
      <c r="O63" s="169"/>
      <c r="P63" s="169"/>
    </row>
    <row r="64" spans="1:16" x14ac:dyDescent="0.15">
      <c r="A64" s="169" t="s">
        <v>33</v>
      </c>
      <c r="B64" s="169">
        <f>'将来負担比率（分子）の構造'!I$43</f>
        <v>3959</v>
      </c>
      <c r="C64" s="169"/>
      <c r="D64" s="169"/>
      <c r="E64" s="169">
        <f>'将来負担比率（分子）の構造'!J$43</f>
        <v>2828</v>
      </c>
      <c r="F64" s="169"/>
      <c r="G64" s="169"/>
      <c r="H64" s="169">
        <f>'将来負担比率（分子）の構造'!K$43</f>
        <v>2651</v>
      </c>
      <c r="I64" s="169"/>
      <c r="J64" s="169"/>
      <c r="K64" s="169">
        <f>'将来負担比率（分子）の構造'!L$43</f>
        <v>2658</v>
      </c>
      <c r="L64" s="169"/>
      <c r="M64" s="169"/>
      <c r="N64" s="169">
        <f>'将来負担比率（分子）の構造'!M$43</f>
        <v>2566</v>
      </c>
      <c r="O64" s="169"/>
      <c r="P64" s="169"/>
    </row>
    <row r="65" spans="1:16" x14ac:dyDescent="0.15">
      <c r="A65" s="169" t="s">
        <v>32</v>
      </c>
      <c r="B65" s="169" t="str">
        <f>'将来負担比率（分子）の構造'!I$42</f>
        <v>-</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15">
      <c r="A66" s="169" t="s">
        <v>31</v>
      </c>
      <c r="B66" s="169">
        <f>'将来負担比率（分子）の構造'!I$41</f>
        <v>15718</v>
      </c>
      <c r="C66" s="169"/>
      <c r="D66" s="169"/>
      <c r="E66" s="169">
        <f>'将来負担比率（分子）の構造'!J$41</f>
        <v>15802</v>
      </c>
      <c r="F66" s="169"/>
      <c r="G66" s="169"/>
      <c r="H66" s="169">
        <f>'将来負担比率（分子）の構造'!K$41</f>
        <v>15828</v>
      </c>
      <c r="I66" s="169"/>
      <c r="J66" s="169"/>
      <c r="K66" s="169">
        <f>'将来負担比率（分子）の構造'!L$41</f>
        <v>15933</v>
      </c>
      <c r="L66" s="169"/>
      <c r="M66" s="169"/>
      <c r="N66" s="169">
        <f>'将来負担比率（分子）の構造'!M$41</f>
        <v>16202</v>
      </c>
      <c r="O66" s="169"/>
      <c r="P66" s="169"/>
    </row>
    <row r="67" spans="1:16" x14ac:dyDescent="0.15">
      <c r="A67" s="169" t="s">
        <v>71</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15">
      <c r="A70" s="171" t="s">
        <v>72</v>
      </c>
      <c r="B70" s="171"/>
      <c r="C70" s="171"/>
      <c r="D70" s="171"/>
      <c r="E70" s="171"/>
      <c r="F70" s="171"/>
    </row>
    <row r="71" spans="1:16" x14ac:dyDescent="0.15">
      <c r="A71" s="172"/>
      <c r="B71" s="172" t="str">
        <f>基金残高に係る経年分析!F54</f>
        <v>R03</v>
      </c>
      <c r="C71" s="172" t="str">
        <f>基金残高に係る経年分析!G54</f>
        <v>R04</v>
      </c>
      <c r="D71" s="172" t="str">
        <f>基金残高に係る経年分析!H54</f>
        <v>R05</v>
      </c>
    </row>
    <row r="72" spans="1:16" x14ac:dyDescent="0.15">
      <c r="A72" s="172" t="s">
        <v>73</v>
      </c>
      <c r="B72" s="173">
        <f>基金残高に係る経年分析!F55</f>
        <v>3064</v>
      </c>
      <c r="C72" s="173">
        <f>基金残高に係る経年分析!G55</f>
        <v>3084</v>
      </c>
      <c r="D72" s="173">
        <f>基金残高に係る経年分析!H55</f>
        <v>3358</v>
      </c>
    </row>
    <row r="73" spans="1:16" x14ac:dyDescent="0.15">
      <c r="A73" s="172" t="s">
        <v>74</v>
      </c>
      <c r="B73" s="173">
        <f>基金残高に係る経年分析!F56</f>
        <v>1401</v>
      </c>
      <c r="C73" s="173">
        <f>基金残高に係る経年分析!G56</f>
        <v>2014</v>
      </c>
      <c r="D73" s="173">
        <f>基金残高に係る経年分析!H56</f>
        <v>2075</v>
      </c>
    </row>
    <row r="74" spans="1:16" x14ac:dyDescent="0.15">
      <c r="A74" s="172" t="s">
        <v>75</v>
      </c>
      <c r="B74" s="173">
        <f>基金残高に係る経年分析!F57</f>
        <v>6400</v>
      </c>
      <c r="C74" s="173">
        <f>基金残高に係る経年分析!G57</f>
        <v>6401</v>
      </c>
      <c r="D74" s="173">
        <f>基金残高に係る経年分析!H57</f>
        <v>6463</v>
      </c>
    </row>
  </sheetData>
  <sheetProtection algorithmName="SHA-512" hashValue="wBH7nf183u183i4JBk7hgnV/a32uGwfWROZ82MVuXPcKrbNHz+dDuFH1tWlVn+kD6zY5JGZbcjfYpOfkDC4SZw==" saltValue="ihMru7jPMFeFk5YOp/X81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瀬々　惣二郎</cp:lastModifiedBy>
  <cp:lastPrinted>2025-03-14T01:39:12Z</cp:lastPrinted>
  <dcterms:created xsi:type="dcterms:W3CDTF">2025-02-19T05:23:15Z</dcterms:created>
  <dcterms:modified xsi:type="dcterms:W3CDTF">2025-03-18T04:48:34Z</dcterms:modified>
  <cp:category/>
</cp:coreProperties>
</file>