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6C94A910-F644-4A5B-B6FA-21B304B03814}"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BW34" i="10"/>
  <c r="BW35" i="10" s="1"/>
  <c r="BW36" i="10" s="1"/>
  <c r="BW37" i="10" s="1"/>
  <c r="BW38" i="10" s="1"/>
  <c r="C34" i="10"/>
  <c r="CO34" i="10" l="1"/>
  <c r="CO35" i="10" s="1"/>
  <c r="CO36" i="10" s="1"/>
  <c r="CO37" i="10" s="1"/>
  <c r="CO38" i="10" s="1"/>
  <c r="CO39"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AM36" i="10" s="1"/>
  <c r="BE34" i="10"/>
  <c r="BE35" i="10" s="1"/>
</calcChain>
</file>

<file path=xl/sharedStrings.xml><?xml version="1.0" encoding="utf-8"?>
<sst xmlns="http://schemas.openxmlformats.org/spreadsheetml/2006/main" count="1142" uniqueCount="574">
  <si>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</si>
  <si>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</si>
  <si>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</si>
  <si>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</si>
  <si>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</si>
  <si>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</si>
  <si>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</si>
  <si>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</si>
  <si>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</si>
  <si>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</si>
  <si>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</si>
  <si>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</si>
  <si>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</si>
  <si>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</si>
  <si>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</si>
  <si>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</si>
  <si>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</si>
  <si>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</si>
  <si>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</si>
  <si>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</si>
  <si>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</si>
  <si>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</si>
  <si>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</si>
  <si>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</si>
  <si>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</si>
  <si>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</si>
  <si>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</si>
  <si>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</si>
  <si>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</si>
  <si>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</si>
  <si>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</si>
  <si>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</si>
  <si>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</si>
  <si>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</si>
  <si>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</si>
  <si>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</si>
  <si>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</si>
  <si>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</si>
  <si>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</si>
  <si>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</si>
  <si>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</si>
  <si>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</si>
  <si>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</si>
  <si>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</si>
  <si>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</si>
  <si>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</si>
  <si>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</si>
  <si>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</si>
  <si>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</si>
  <si>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</si>
  <si>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</si>
  <si>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</si>
  <si>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</si>
  <si>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</si>
  <si>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</si>
  <si>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</si>
  <si>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</si>
  <si>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</si>
  <si>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</si>
  <si>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</si>
  <si>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</si>
  <si>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</si>
  <si>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</si>
  <si>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</si>
  <si>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</si>
  <si>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</si>
  <si>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</si>
  <si>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</si>
  <si>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</si>
  <si>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</si>
  <si>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</si>
  <si>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</si>
  <si>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</si>
  <si>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</si>
  <si>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</si>
  <si>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</si>
  <si>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</si>
  <si>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</si>
  <si>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</si>
  <si>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</si>
  <si>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</si>
  <si>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</si>
  <si>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</si>
  <si>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</si>
  <si>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</si>
  <si>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</si>
  <si>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</si>
  <si>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</si>
  <si>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</si>
  <si>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</si>
  <si>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</si>
  <si>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</si>
  <si>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</si>
  <si>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</si>
  <si>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</si>
  <si>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</si>
  <si>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</si>
  <si>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</si>
  <si>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</si>
  <si>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</si>
  <si>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</si>
  <si>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</si>
  <si>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</si>
  <si>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</si>
  <si>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</si>
  <si>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</si>
  <si>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</si>
  <si>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</si>
  <si>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</si>
  <si>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</si>
  <si>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</si>
  <si>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</si>
  <si>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</si>
  <si>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</si>
  <si>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</si>
  <si>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</si>
  <si>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</si>
  <si>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</si>
  <si>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</si>
  <si>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</si>
  <si>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</si>
  <si>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</si>
  <si>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</si>
  <si>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</si>
  <si>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</si>
  <si>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</si>
  <si>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</si>
  <si>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</si>
  <si>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</si>
  <si>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</si>
  <si>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</si>
  <si>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</si>
  <si>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</si>
  <si>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</si>
  <si>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</si>
  <si>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</si>
  <si>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</si>
  <si>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</si>
  <si>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</si>
  <si>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</si>
  <si>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</si>
  <si>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</si>
  <si>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</si>
  <si>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</si>
  <si>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</si>
  <si>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</si>
  <si>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</si>
  <si>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</si>
  <si>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</si>
  <si>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</si>
  <si>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</si>
  <si>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</si>
  <si>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</si>
  <si>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</si>
  <si>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</si>
  <si>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</si>
  <si>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</si>
  <si>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</si>
  <si>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</si>
  <si>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</si>
  <si>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</si>
  <si>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</si>
  <si>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</si>
  <si>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</si>
  <si>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</si>
  <si>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</si>
  <si>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</si>
  <si>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</si>
  <si>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</si>
  <si>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</si>
  <si>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</si>
  <si>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</si>
  <si>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</si>
  <si>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</si>
  <si>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</si>
  <si>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</si>
  <si>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</si>
  <si>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</si>
  <si>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</si>
  <si>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</si>
  <si>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</si>
  <si>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</si>
  <si>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</si>
  <si>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</si>
  <si>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</si>
  <si>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</si>
  <si>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</si>
  <si>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</si>
  <si>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</si>
  <si>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</si>
  <si>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</si>
  <si>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</si>
  <si>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</si>
  <si>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</si>
  <si>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</si>
  <si>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</si>
  <si>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</si>
  <si>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</si>
  <si>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</si>
  <si>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</si>
  <si>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</si>
  <si>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</si>
  <si>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</si>
  <si>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大分県竹田市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</si>
  <si>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</si>
  <si>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</si>
  <si>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</si>
  <si>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</si>
  <si>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</si>
  <si>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</si>
  <si>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</si>
  <si>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</si>
  <si>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</si>
  <si>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</si>
  <si>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</si>
  <si>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</si>
  <si>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</si>
  <si>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</si>
  <si>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</si>
  <si>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</si>
  <si>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</si>
  <si>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</si>
  <si>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</si>
  <si>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</si>
  <si>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</si>
  <si>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</si>
  <si>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</si>
  <si>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</si>
  <si>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</si>
  <si>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</si>
  <si>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</si>
  <si>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</si>
  <si>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</si>
  <si>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</si>
  <si>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</si>
  <si>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</si>
  <si>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</si>
  <si>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</si>
  <si>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</si>
  <si>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</si>
  <si>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</si>
  <si>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</si>
  <si>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</si>
  <si>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</si>
  <si>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</si>
  <si>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</si>
  <si>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</si>
  <si>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</si>
  <si>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</si>
  <si>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</si>
  <si>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</si>
  <si>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</si>
  <si>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</si>
  <si>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</si>
  <si>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</si>
  <si>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</si>
  <si>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</si>
  <si>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</si>
  <si>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</si>
  <si>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</si>
  <si>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</si>
  <si>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</si>
  <si>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</si>
  <si>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</si>
  <si>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</si>
  <si>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</si>
  <si>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</si>
  <si>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</si>
  <si>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</si>
  <si>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</si>
  <si>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</si>
  <si>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</si>
  <si>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</si>
  <si>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</si>
  <si>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</si>
  <si>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</si>
  <si>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</si>
  <si>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</si>
  <si>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</si>
  <si>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</si>
  <si>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</si>
  <si>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</si>
  <si>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</si>
  <si>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</si>
  <si>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</si>
  <si>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</si>
  <si>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</si>
  <si>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</si>
  <si>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</si>
  <si>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</si>
  <si>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</si>
  <si>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</si>
  <si>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</si>
  <si>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</si>
  <si>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</si>
  <si>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</si>
  <si>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</si>
  <si>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</si>
  <si>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</si>
  <si>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</si>
  <si>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</si>
  <si>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</si>
  <si>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</si>
  <si>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</si>
  <si>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</si>
  <si>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</si>
  <si>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</si>
  <si>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</si>
  <si>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</si>
  <si>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</si>
  <si>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</si>
  <si>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</si>
  <si>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</si>
  <si>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</si>
  <si>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</si>
  <si>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</si>
  <si>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</si>
  <si>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</si>
  <si>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</si>
  <si>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</si>
  <si>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</si>
  <si>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</si>
  <si>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</si>
  <si>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</si>
  <si>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</si>
  <si>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</si>
  <si>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</si>
  <si>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</si>
  <si>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</si>
  <si>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</si>
  <si>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</si>
  <si>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</si>
  <si>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</si>
  <si>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</si>
  <si>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</si>
  <si>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</si>
  <si>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</si>
  <si>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</si>
  <si>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</si>
  <si>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</si>
  <si>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</si>
  <si>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</si>
  <si>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</si>
  <si>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</si>
  <si>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</si>
  <si>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</si>
  <si>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</si>
  <si>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</si>
  <si>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</si>
  <si>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</si>
  <si>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</si>
  <si>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</si>
  <si>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</si>
  <si>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</si>
  <si>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大分県竹田市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</si>
  <si>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</si>
  <si>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</si>
  <si>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</si>
  <si>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</si>
  <si>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</si>
  <si>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</si>
  <si>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</si>
  <si>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</si>
  <si>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</si>
  <si>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</si>
  <si>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</si>
  <si>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</si>
  <si>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</si>
  <si>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</si>
  <si>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</si>
  <si>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</si>
  <si>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</si>
  <si>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</si>
  <si>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</si>
  <si>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</si>
  <si>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</si>
  <si>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</si>
  <si>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</si>
  <si>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</si>
  <si>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</si>
  <si>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</si>
  <si>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</si>
  <si>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</si>
  <si>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</si>
  <si>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</si>
  <si>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</si>
  <si>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</si>
  <si>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</si>
  <si>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</si>
  <si>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</si>
  <si>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</si>
  <si>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</si>
  <si>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</si>
  <si>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</si>
  <si>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</si>
  <si>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</si>
  <si>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農業集落排水事業会計</t>
    <phoneticPr fontId="5"/>
  </si>
  <si>
    <t>浄化槽整備推進事業特別会計</t>
    <phoneticPr fontId="5"/>
  </si>
  <si>
    <t>法非適用企業</t>
    <phoneticPr fontId="5"/>
  </si>
  <si>
    <t>久住高原荘特別会計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</si>
  <si>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</si>
  <si>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</si>
  <si>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</si>
  <si>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</si>
  <si>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</si>
  <si>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</si>
  <si>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</si>
  <si>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</si>
  <si>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</si>
  <si>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</si>
  <si>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</si>
  <si>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</si>
  <si>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</si>
  <si>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</si>
  <si>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</si>
  <si>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</si>
  <si>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</si>
  <si>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</si>
  <si>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</si>
  <si>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</si>
  <si>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</si>
  <si>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</si>
  <si>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</si>
  <si>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</si>
  <si>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</si>
  <si>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</si>
  <si>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</si>
  <si>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</si>
  <si>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</si>
  <si>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</si>
  <si>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</si>
  <si>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</si>
  <si>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</si>
  <si>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</si>
  <si>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</si>
  <si>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</si>
  <si>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</si>
  <si>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</si>
  <si>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</si>
  <si>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</si>
  <si>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</si>
  <si>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</si>
  <si>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</si>
  <si>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</si>
  <si>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</si>
  <si>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</si>
  <si>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</si>
  <si>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</si>
  <si>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</si>
  <si>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</si>
  <si>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</si>
  <si>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</si>
  <si>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</si>
  <si>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</si>
  <si>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</si>
  <si>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</si>
  <si>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</si>
  <si>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</si>
  <si>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</si>
  <si>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</si>
  <si>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</si>
  <si>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</si>
  <si>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</si>
  <si>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</si>
  <si>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</si>
  <si>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</si>
  <si>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</si>
  <si>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</si>
  <si>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</si>
  <si>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</si>
  <si>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</si>
  <si>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</si>
  <si>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</si>
  <si>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</si>
  <si>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</si>
  <si>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</si>
  <si>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</si>
  <si>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</si>
  <si>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</si>
  <si>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</si>
  <si>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</si>
  <si>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</si>
  <si>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</si>
  <si>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</si>
  <si>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</si>
  <si>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</si>
  <si>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</si>
  <si>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</si>
  <si>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</si>
  <si>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</si>
  <si>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</si>
  <si>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</si>
  <si>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</si>
  <si>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</si>
  <si>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</si>
  <si>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</si>
  <si>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</si>
  <si>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</si>
  <si>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</si>
  <si>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</si>
  <si>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</si>
  <si>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</si>
  <si>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</si>
  <si>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</si>
  <si>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</si>
  <si>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</si>
  <si>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</si>
  <si>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</si>
  <si>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</si>
  <si>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</si>
  <si>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</si>
  <si>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</si>
  <si>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</si>
  <si>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</si>
  <si>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</si>
  <si>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</si>
  <si>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</si>
  <si>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</si>
  <si>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</si>
  <si>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</si>
  <si>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</si>
  <si>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</si>
  <si>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</si>
  <si>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</si>
  <si>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</si>
  <si>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</si>
  <si>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</si>
  <si>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</si>
  <si>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</si>
  <si>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</si>
  <si>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</si>
  <si>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</si>
  <si>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</si>
  <si>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</si>
  <si>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</si>
  <si>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2.64</t>
  </si>
  <si>
    <t>▲ 3.19</t>
  </si>
  <si>
    <t>一般会計</t>
  </si>
  <si>
    <t>水道事業会計</t>
  </si>
  <si>
    <t>介護保険特別会計</t>
  </si>
  <si>
    <t>簡易水道事業会計</t>
  </si>
  <si>
    <t>農業集落排水事業会計</t>
  </si>
  <si>
    <t>国民健康保険特別会計</t>
  </si>
  <si>
    <t>後期高齢者医療特別会計</t>
  </si>
  <si>
    <t>浄化槽整備推進事業特別会計</t>
  </si>
  <si>
    <t>その他会計（赤字）</t>
  </si>
  <si>
    <t>その他会計（黒字）</t>
  </si>
  <si>
    <t>R01</t>
    <phoneticPr fontId="5"/>
  </si>
  <si>
    <t>R02</t>
    <phoneticPr fontId="5"/>
  </si>
  <si>
    <t>R03</t>
    <phoneticPr fontId="5"/>
  </si>
  <si>
    <t>R04</t>
    <phoneticPr fontId="5"/>
  </si>
  <si>
    <t>R05</t>
    <phoneticPr fontId="5"/>
  </si>
  <si>
    <t>地域振興基金</t>
    <rPh sb="0" eb="2">
      <t>チイキ</t>
    </rPh>
    <rPh sb="2" eb="4">
      <t>シンコウ</t>
    </rPh>
    <rPh sb="4" eb="6">
      <t>キキン</t>
    </rPh>
    <phoneticPr fontId="5"/>
  </si>
  <si>
    <t>ふるさと竹田応援基金</t>
    <rPh sb="4" eb="6">
      <t>タケタ</t>
    </rPh>
    <rPh sb="6" eb="8">
      <t>オウエン</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</si>
  <si>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</si>
  <si>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地方創生基金</t>
    <rPh sb="0" eb="6">
      <t>チホウソウセイキキン</t>
    </rPh>
    <phoneticPr fontId="2"/>
  </si>
  <si>
    <t>福祉振興基金</t>
    <rPh sb="0" eb="4">
      <t>フクシシンコウ</t>
    </rPh>
    <rPh sb="4" eb="6">
      <t>キキン</t>
    </rPh>
    <phoneticPr fontId="2"/>
  </si>
  <si>
    <t>竹田市土地開発公社</t>
    <rPh sb="0" eb="3">
      <t>タケタシ</t>
    </rPh>
    <rPh sb="3" eb="5">
      <t>トチ</t>
    </rPh>
    <rPh sb="5" eb="7">
      <t>カイハツ</t>
    </rPh>
    <rPh sb="7" eb="9">
      <t>コウシャ</t>
    </rPh>
    <phoneticPr fontId="2"/>
  </si>
  <si>
    <t>荻町まちおこし（有）</t>
    <rPh sb="0" eb="2">
      <t>オギマチ</t>
    </rPh>
    <rPh sb="7" eb="10">
      <t>ユウ</t>
    </rPh>
    <phoneticPr fontId="2"/>
  </si>
  <si>
    <t>（一社）竹田市わかば公社</t>
    <rPh sb="1" eb="3">
      <t>イッシャ</t>
    </rPh>
    <rPh sb="4" eb="7">
      <t>タケタシ</t>
    </rPh>
    <rPh sb="10" eb="12">
      <t>コウシャ</t>
    </rPh>
    <phoneticPr fontId="2"/>
  </si>
  <si>
    <t>まちづくりたけた（株）</t>
    <rPh sb="8" eb="11">
      <t>カブ</t>
    </rPh>
    <phoneticPr fontId="2"/>
  </si>
  <si>
    <t>（公財）竹田市文化振興財団</t>
    <rPh sb="1" eb="2">
      <t>コウ</t>
    </rPh>
    <rPh sb="2" eb="3">
      <t>ザイ</t>
    </rPh>
    <rPh sb="4" eb="7">
      <t>タケタシ</t>
    </rPh>
    <rPh sb="7" eb="9">
      <t>ブンカ</t>
    </rPh>
    <rPh sb="9" eb="11">
      <t>シンコウ</t>
    </rPh>
    <rPh sb="11" eb="13">
      <t>ザイダン</t>
    </rPh>
    <phoneticPr fontId="2"/>
  </si>
  <si>
    <t>（公社）大分県農業農村振興公社</t>
    <rPh sb="1" eb="3">
      <t>コウシャ</t>
    </rPh>
    <rPh sb="4" eb="7">
      <t>オオイタケン</t>
    </rPh>
    <rPh sb="7" eb="9">
      <t>ノウギョウ</t>
    </rPh>
    <rPh sb="9" eb="11">
      <t>ノウソン</t>
    </rPh>
    <rPh sb="11" eb="13">
      <t>シンコウ</t>
    </rPh>
    <rPh sb="13" eb="15">
      <t>コウシャ</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</si>
  <si>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</si>
  <si>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</si>
  <si>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</si>
  <si>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</si>
  <si>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</si>
  <si>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基金から673百万円繰入</t>
    <rPh sb="0" eb="2">
      <t>キキン</t>
    </rPh>
    <rPh sb="7" eb="10">
      <t>ヒャクマンエン</t>
    </rPh>
    <rPh sb="10" eb="12">
      <t>クリイレ</t>
    </rPh>
    <phoneticPr fontId="2"/>
  </si>
  <si>
    <t>基金から78百万円繰入</t>
    <rPh sb="0" eb="2">
      <t>キキン</t>
    </rPh>
    <rPh sb="6" eb="9">
      <t>ヒャクマンエン</t>
    </rPh>
    <rPh sb="9" eb="11">
      <t>クリイレ</t>
    </rPh>
    <phoneticPr fontId="2"/>
  </si>
  <si>
    <t>法非適用企業 基金繰入4百万円</t>
    <phoneticPr fontId="5"/>
  </si>
  <si>
    <t>県所管第三セクター</t>
    <phoneticPr fontId="2"/>
  </si>
  <si>
    <t>基金から2百万円繰入</t>
    <rPh sb="0" eb="2">
      <t>キキン</t>
    </rPh>
    <rPh sb="5" eb="8">
      <t>ヒャクマンエン</t>
    </rPh>
    <rPh sb="8" eb="10">
      <t>クリイレ</t>
    </rPh>
    <phoneticPr fontId="2"/>
  </si>
  <si>
    <t>基金から133百万円繰入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</si>
</sst>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5E50-4857-8188-AEC681E498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212211</c:v>
                </c:pt>
                <c:pt idx="1">
                  <c:v>249343</c:v>
                </c:pt>
                <c:pt idx="2">
                  <c:v>137355</c:v>
                </c:pt>
                <c:pt idx="3">
                  <c:v>120654</c:v>
                </c:pt>
                <c:pt idx="4">
                  <c:v>113136</c:v>
                </c:pt>
              </c:numCache>
            </c:numRef>
          </c:val>
          <c:smooth val="0"/>
          <c:extLst>
            <c:ext xmlns:c16="http://schemas.microsoft.com/office/drawing/2014/chart" uri="{C3380CC4-5D6E-409C-BE32-E72D297353CC}">
              <c16:uniqueId val="{00000001-5E50-4857-8188-AEC681E498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5.97</c:v>
                </c:pt>
                <c:pt idx="1">
                  <c:v>4.2</c:v>
                </c:pt>
                <c:pt idx="2">
                  <c:v>11.45</c:v>
                </c:pt>
                <c:pt idx="3">
                  <c:v>8.3800000000000008</c:v>
                </c:pt>
                <c:pt idx="4">
                  <c:v>5</c:v>
                </c:pt>
              </c:numCache>
            </c:numRef>
          </c:val>
          <c:extLst>
            <c:ext xmlns:c16="http://schemas.microsoft.com/office/drawing/2014/chart" uri="{C3380CC4-5D6E-409C-BE32-E72D297353CC}">
              <c16:uniqueId val="{00000000-1ABA-48E7-863E-316A459A33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36.630000000000003</c:v>
                </c:pt>
                <c:pt idx="1">
                  <c:v>34.97</c:v>
                </c:pt>
                <c:pt idx="2">
                  <c:v>33.67</c:v>
                </c:pt>
                <c:pt idx="3">
                  <c:v>34.340000000000003</c:v>
                </c:pt>
                <c:pt idx="4">
                  <c:v>38.46</c:v>
                </c:pt>
              </c:numCache>
            </c:numRef>
          </c:val>
          <c:extLst>
            <c:ext xmlns:c16="http://schemas.microsoft.com/office/drawing/2014/chart" uri="{C3380CC4-5D6E-409C-BE32-E72D297353CC}">
              <c16:uniqueId val="{00000001-1ABA-48E7-863E-316A459A33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3.36</c:v>
                </c:pt>
                <c:pt idx="1">
                  <c:v>-2.64</c:v>
                </c:pt>
                <c:pt idx="2">
                  <c:v>7.46</c:v>
                </c:pt>
                <c:pt idx="3">
                  <c:v>-3.19</c:v>
                </c:pt>
                <c:pt idx="4">
                  <c:v>0.89</c:v>
                </c:pt>
              </c:numCache>
            </c:numRef>
          </c:val>
          <c:smooth val="0"/>
          <c:extLst>
            <c:ext xmlns:c16="http://schemas.microsoft.com/office/drawing/2014/chart" uri="{C3380CC4-5D6E-409C-BE32-E72D297353CC}">
              <c16:uniqueId val="{00000002-1ABA-48E7-863E-316A459A33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0.81</c:v>
                </c:pt>
                <c:pt idx="8">
                  <c:v>#N/A</c:v>
                </c:pt>
                <c:pt idx="9">
                  <c:v>0</c:v>
                </c:pt>
              </c:numCache>
            </c:numRef>
          </c:val>
          <c:extLst>
            <c:ext xmlns:c16="http://schemas.microsoft.com/office/drawing/2014/chart" uri="{C3380CC4-5D6E-409C-BE32-E72D297353CC}">
              <c16:uniqueId val="{00000000-1D02-474E-9F21-2DEAB177F6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02-474E-9F21-2DEAB177F6F0}"/>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02-474E-9F21-2DEAB177F6F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D02-474E-9F21-2DEAB177F6F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0.75</c:v>
                </c:pt>
                <c:pt idx="2">
                  <c:v>#N/A</c:v>
                </c:pt>
                <c:pt idx="3">
                  <c:v>0.41</c:v>
                </c:pt>
                <c:pt idx="4">
                  <c:v>#N/A</c:v>
                </c:pt>
                <c:pt idx="5">
                  <c:v>0.78</c:v>
                </c:pt>
                <c:pt idx="6">
                  <c:v>#N/A</c:v>
                </c:pt>
                <c:pt idx="7">
                  <c:v>0.44</c:v>
                </c:pt>
                <c:pt idx="8">
                  <c:v>#N/A</c:v>
                </c:pt>
                <c:pt idx="9">
                  <c:v>0.01</c:v>
                </c:pt>
              </c:numCache>
            </c:numRef>
          </c:val>
          <c:extLst>
            <c:ext xmlns:c16="http://schemas.microsoft.com/office/drawing/2014/chart" uri="{C3380CC4-5D6E-409C-BE32-E72D297353CC}">
              <c16:uniqueId val="{00000004-1D02-474E-9F21-2DEAB177F6F0}"/>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5-1D02-474E-9F21-2DEAB177F6F0}"/>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c:ext xmlns:c16="http://schemas.microsoft.com/office/drawing/2014/chart" uri="{C3380CC4-5D6E-409C-BE32-E72D297353CC}">
              <c16:uniqueId val="{00000006-1D02-474E-9F21-2DEAB177F6F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c:v>
                </c:pt>
                <c:pt idx="2">
                  <c:v>#N/A</c:v>
                </c:pt>
                <c:pt idx="3">
                  <c:v>0.18</c:v>
                </c:pt>
                <c:pt idx="4">
                  <c:v>#N/A</c:v>
                </c:pt>
                <c:pt idx="5">
                  <c:v>0.6</c:v>
                </c:pt>
                <c:pt idx="6">
                  <c:v>#N/A</c:v>
                </c:pt>
                <c:pt idx="7">
                  <c:v>0.88</c:v>
                </c:pt>
                <c:pt idx="8">
                  <c:v>#N/A</c:v>
                </c:pt>
                <c:pt idx="9">
                  <c:v>1.27</c:v>
                </c:pt>
              </c:numCache>
            </c:numRef>
          </c:val>
          <c:extLst>
            <c:ext xmlns:c16="http://schemas.microsoft.com/office/drawing/2014/chart" uri="{C3380CC4-5D6E-409C-BE32-E72D297353CC}">
              <c16:uniqueId val="{00000007-1D02-474E-9F21-2DEAB177F6F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3.35</c:v>
                </c:pt>
                <c:pt idx="2">
                  <c:v>#N/A</c:v>
                </c:pt>
                <c:pt idx="3">
                  <c:v>3.43</c:v>
                </c:pt>
                <c:pt idx="4">
                  <c:v>#N/A</c:v>
                </c:pt>
                <c:pt idx="5">
                  <c:v>3.39</c:v>
                </c:pt>
                <c:pt idx="6">
                  <c:v>#N/A</c:v>
                </c:pt>
                <c:pt idx="7">
                  <c:v>3.41</c:v>
                </c:pt>
                <c:pt idx="8">
                  <c:v>#N/A</c:v>
                </c:pt>
                <c:pt idx="9">
                  <c:v>3.59</c:v>
                </c:pt>
              </c:numCache>
            </c:numRef>
          </c:val>
          <c:extLst>
            <c:ext xmlns:c16="http://schemas.microsoft.com/office/drawing/2014/chart" uri="{C3380CC4-5D6E-409C-BE32-E72D297353CC}">
              <c16:uniqueId val="{00000008-1D02-474E-9F21-2DEAB177F6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5.96</c:v>
                </c:pt>
                <c:pt idx="2">
                  <c:v>#N/A</c:v>
                </c:pt>
                <c:pt idx="3">
                  <c:v>4.1900000000000004</c:v>
                </c:pt>
                <c:pt idx="4">
                  <c:v>#N/A</c:v>
                </c:pt>
                <c:pt idx="5">
                  <c:v>11.45</c:v>
                </c:pt>
                <c:pt idx="6">
                  <c:v>#N/A</c:v>
                </c:pt>
                <c:pt idx="7">
                  <c:v>8.1300000000000008</c:v>
                </c:pt>
                <c:pt idx="8">
                  <c:v>#N/A</c:v>
                </c:pt>
                <c:pt idx="9">
                  <c:v>4.99</c:v>
                </c:pt>
              </c:numCache>
            </c:numRef>
          </c:val>
          <c:extLst>
            <c:ext xmlns:c16="http://schemas.microsoft.com/office/drawing/2014/chart" uri="{C3380CC4-5D6E-409C-BE32-E72D297353CC}">
              <c16:uniqueId val="{00000009-1D02-474E-9F21-2DEAB177F6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1590</c:v>
                </c:pt>
                <c:pt idx="5">
                  <c:v>1581</c:v>
                </c:pt>
                <c:pt idx="8">
                  <c:v>1600</c:v>
                </c:pt>
                <c:pt idx="11">
                  <c:v>1689</c:v>
                </c:pt>
                <c:pt idx="14">
                  <c:v>1656</c:v>
                </c:pt>
              </c:numCache>
            </c:numRef>
          </c:val>
          <c:extLst>
            <c:ext xmlns:c16="http://schemas.microsoft.com/office/drawing/2014/chart" uri="{C3380CC4-5D6E-409C-BE32-E72D297353CC}">
              <c16:uniqueId val="{00000000-D100-47F8-B80C-85527D5D37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00-47F8-B80C-85527D5D37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179</c:v>
                </c:pt>
              </c:numCache>
            </c:numRef>
          </c:val>
          <c:extLst>
            <c:ext xmlns:c16="http://schemas.microsoft.com/office/drawing/2014/chart" uri="{C3380CC4-5D6E-409C-BE32-E72D297353CC}">
              <c16:uniqueId val="{00000002-D100-47F8-B80C-85527D5D37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00-47F8-B80C-85527D5D37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137</c:v>
                </c:pt>
                <c:pt idx="3">
                  <c:v>137</c:v>
                </c:pt>
                <c:pt idx="6">
                  <c:v>139</c:v>
                </c:pt>
                <c:pt idx="9">
                  <c:v>146</c:v>
                </c:pt>
                <c:pt idx="12">
                  <c:v>138</c:v>
                </c:pt>
              </c:numCache>
            </c:numRef>
          </c:val>
          <c:extLst>
            <c:ext xmlns:c16="http://schemas.microsoft.com/office/drawing/2014/chart" uri="{C3380CC4-5D6E-409C-BE32-E72D297353CC}">
              <c16:uniqueId val="{00000004-D100-47F8-B80C-85527D5D37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00-47F8-B80C-85527D5D37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00-47F8-B80C-85527D5D37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1771</c:v>
                </c:pt>
                <c:pt idx="3">
                  <c:v>1792</c:v>
                </c:pt>
                <c:pt idx="6">
                  <c:v>1928</c:v>
                </c:pt>
                <c:pt idx="9">
                  <c:v>2133</c:v>
                </c:pt>
                <c:pt idx="12">
                  <c:v>2210</c:v>
                </c:pt>
              </c:numCache>
            </c:numRef>
          </c:val>
          <c:extLst>
            <c:ext xmlns:c16="http://schemas.microsoft.com/office/drawing/2014/chart" uri="{C3380CC4-5D6E-409C-BE32-E72D297353CC}">
              <c16:uniqueId val="{00000007-D100-47F8-B80C-85527D5D37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318</c:v>
                </c:pt>
                <c:pt idx="2">
                  <c:v>#N/A</c:v>
                </c:pt>
                <c:pt idx="3">
                  <c:v>#N/A</c:v>
                </c:pt>
                <c:pt idx="4">
                  <c:v>348</c:v>
                </c:pt>
                <c:pt idx="5">
                  <c:v>#N/A</c:v>
                </c:pt>
                <c:pt idx="6">
                  <c:v>#N/A</c:v>
                </c:pt>
                <c:pt idx="7">
                  <c:v>467</c:v>
                </c:pt>
                <c:pt idx="8">
                  <c:v>#N/A</c:v>
                </c:pt>
                <c:pt idx="9">
                  <c:v>#N/A</c:v>
                </c:pt>
                <c:pt idx="10">
                  <c:v>590</c:v>
                </c:pt>
                <c:pt idx="11">
                  <c:v>#N/A</c:v>
                </c:pt>
                <c:pt idx="12">
                  <c:v>#N/A</c:v>
                </c:pt>
                <c:pt idx="13">
                  <c:v>871</c:v>
                </c:pt>
                <c:pt idx="14">
                  <c:v>#N/A</c:v>
                </c:pt>
              </c:numCache>
            </c:numRef>
          </c:val>
          <c:smooth val="0"/>
          <c:extLst>
            <c:ext xmlns:c16="http://schemas.microsoft.com/office/drawing/2014/chart" uri="{C3380CC4-5D6E-409C-BE32-E72D297353CC}">
              <c16:uniqueId val="{00000008-D100-47F8-B80C-85527D5D37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14146</c:v>
                </c:pt>
                <c:pt idx="5">
                  <c:v>15033</c:v>
                </c:pt>
                <c:pt idx="8">
                  <c:v>14655</c:v>
                </c:pt>
                <c:pt idx="11">
                  <c:v>13863</c:v>
                </c:pt>
                <c:pt idx="14">
                  <c:v>12958</c:v>
                </c:pt>
              </c:numCache>
            </c:numRef>
          </c:val>
          <c:extLst>
            <c:ext xmlns:c16="http://schemas.microsoft.com/office/drawing/2014/chart" uri="{C3380CC4-5D6E-409C-BE32-E72D297353CC}">
              <c16:uniqueId val="{00000000-317A-41BA-A670-671672C69E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95</c:v>
                </c:pt>
                <c:pt idx="5">
                  <c:v>76</c:v>
                </c:pt>
                <c:pt idx="8">
                  <c:v>48</c:v>
                </c:pt>
                <c:pt idx="11">
                  <c:v>27</c:v>
                </c:pt>
                <c:pt idx="14">
                  <c:v>18</c:v>
                </c:pt>
              </c:numCache>
            </c:numRef>
          </c:val>
          <c:extLst>
            <c:ext xmlns:c16="http://schemas.microsoft.com/office/drawing/2014/chart" uri="{C3380CC4-5D6E-409C-BE32-E72D297353CC}">
              <c16:uniqueId val="{00000001-317A-41BA-A670-671672C69E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5771</c:v>
                </c:pt>
                <c:pt idx="5">
                  <c:v>4932</c:v>
                </c:pt>
                <c:pt idx="8">
                  <c:v>5249</c:v>
                </c:pt>
                <c:pt idx="11">
                  <c:v>5530</c:v>
                </c:pt>
                <c:pt idx="14">
                  <c:v>5588</c:v>
                </c:pt>
              </c:numCache>
            </c:numRef>
          </c:val>
          <c:extLst>
            <c:ext xmlns:c16="http://schemas.microsoft.com/office/drawing/2014/chart" uri="{C3380CC4-5D6E-409C-BE32-E72D297353CC}">
              <c16:uniqueId val="{00000002-317A-41BA-A670-671672C69E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7A-41BA-A670-671672C69E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7A-41BA-A670-671672C69E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7A-41BA-A670-671672C69E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2653</c:v>
                </c:pt>
                <c:pt idx="3">
                  <c:v>2566</c:v>
                </c:pt>
                <c:pt idx="6">
                  <c:v>2631</c:v>
                </c:pt>
                <c:pt idx="9">
                  <c:v>2370</c:v>
                </c:pt>
                <c:pt idx="12">
                  <c:v>2327</c:v>
                </c:pt>
              </c:numCache>
            </c:numRef>
          </c:val>
          <c:extLst>
            <c:ext xmlns:c16="http://schemas.microsoft.com/office/drawing/2014/chart" uri="{C3380CC4-5D6E-409C-BE32-E72D297353CC}">
              <c16:uniqueId val="{00000006-317A-41BA-A670-671672C69E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17A-41BA-A670-671672C69E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1147</c:v>
                </c:pt>
                <c:pt idx="3">
                  <c:v>1029</c:v>
                </c:pt>
                <c:pt idx="6">
                  <c:v>931</c:v>
                </c:pt>
                <c:pt idx="9">
                  <c:v>863</c:v>
                </c:pt>
                <c:pt idx="12">
                  <c:v>777</c:v>
                </c:pt>
              </c:numCache>
            </c:numRef>
          </c:val>
          <c:extLst>
            <c:ext xmlns:c16="http://schemas.microsoft.com/office/drawing/2014/chart" uri="{C3380CC4-5D6E-409C-BE32-E72D297353CC}">
              <c16:uniqueId val="{00000008-317A-41BA-A670-671672C69E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2318</c:v>
                </c:pt>
                <c:pt idx="3">
                  <c:v>0</c:v>
                </c:pt>
                <c:pt idx="6">
                  <c:v>0</c:v>
                </c:pt>
                <c:pt idx="9">
                  <c:v>0</c:v>
                </c:pt>
                <c:pt idx="12">
                  <c:v>179</c:v>
                </c:pt>
              </c:numCache>
            </c:numRef>
          </c:val>
          <c:extLst>
            <c:ext xmlns:c16="http://schemas.microsoft.com/office/drawing/2014/chart" uri="{C3380CC4-5D6E-409C-BE32-E72D297353CC}">
              <c16:uniqueId val="{00000009-317A-41BA-A670-671672C69E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16818</c:v>
                </c:pt>
                <c:pt idx="3">
                  <c:v>18464</c:v>
                </c:pt>
                <c:pt idx="6">
                  <c:v>18071</c:v>
                </c:pt>
                <c:pt idx="9">
                  <c:v>17090</c:v>
                </c:pt>
                <c:pt idx="12">
                  <c:v>15911</c:v>
                </c:pt>
              </c:numCache>
            </c:numRef>
          </c:val>
          <c:extLst>
            <c:ext xmlns:c16="http://schemas.microsoft.com/office/drawing/2014/chart" uri="{C3380CC4-5D6E-409C-BE32-E72D297353CC}">
              <c16:uniqueId val="{0000000A-317A-41BA-A670-671672C69E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2924</c:v>
                </c:pt>
                <c:pt idx="2">
                  <c:v>#N/A</c:v>
                </c:pt>
                <c:pt idx="3">
                  <c:v>#N/A</c:v>
                </c:pt>
                <c:pt idx="4">
                  <c:v>2018</c:v>
                </c:pt>
                <c:pt idx="5">
                  <c:v>#N/A</c:v>
                </c:pt>
                <c:pt idx="6">
                  <c:v>#N/A</c:v>
                </c:pt>
                <c:pt idx="7">
                  <c:v>1680</c:v>
                </c:pt>
                <c:pt idx="8">
                  <c:v>#N/A</c:v>
                </c:pt>
                <c:pt idx="9">
                  <c:v>#N/A</c:v>
                </c:pt>
                <c:pt idx="10">
                  <c:v>903</c:v>
                </c:pt>
                <c:pt idx="11">
                  <c:v>#N/A</c:v>
                </c:pt>
                <c:pt idx="12">
                  <c:v>#N/A</c:v>
                </c:pt>
                <c:pt idx="13">
                  <c:v>631</c:v>
                </c:pt>
                <c:pt idx="14">
                  <c:v>#N/A</c:v>
                </c:pt>
              </c:numCache>
            </c:numRef>
          </c:val>
          <c:smooth val="0"/>
          <c:extLst>
            <c:ext xmlns:c16="http://schemas.microsoft.com/office/drawing/2014/chart" uri="{C3380CC4-5D6E-409C-BE32-E72D297353CC}">
              <c16:uniqueId val="{0000000B-317A-41BA-A670-671672C69E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3371</c:v>
                </c:pt>
                <c:pt idx="1">
                  <c:v>3379</c:v>
                </c:pt>
                <c:pt idx="2">
                  <c:v>3798</c:v>
                </c:pt>
              </c:numCache>
            </c:numRef>
          </c:val>
          <c:extLst>
            <c:ext xmlns:c16="http://schemas.microsoft.com/office/drawing/2014/chart" uri="{C3380CC4-5D6E-409C-BE32-E72D297353CC}">
              <c16:uniqueId val="{00000000-31D2-4509-BB1D-9517559503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730</c:v>
                </c:pt>
                <c:pt idx="1">
                  <c:v>1112</c:v>
                </c:pt>
                <c:pt idx="2">
                  <c:v>955</c:v>
                </c:pt>
              </c:numCache>
            </c:numRef>
          </c:val>
          <c:extLst>
            <c:ext xmlns:c16="http://schemas.microsoft.com/office/drawing/2014/chart" uri="{C3380CC4-5D6E-409C-BE32-E72D297353CC}">
              <c16:uniqueId val="{00000001-31D2-4509-BB1D-9517559503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3255</c:v>
                </c:pt>
                <c:pt idx="1">
                  <c:v>3149</c:v>
                </c:pt>
                <c:pt idx="2">
                  <c:v>2944</c:v>
                </c:pt>
              </c:numCache>
            </c:numRef>
          </c:val>
          <c:extLst>
            <c:ext xmlns:c16="http://schemas.microsoft.com/office/drawing/2014/chart" uri="{C3380CC4-5D6E-409C-BE32-E72D297353CC}">
              <c16:uniqueId val="{00000002-31D2-4509-BB1D-9517559503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19,380
19,087
477.53
20,361,554
19,751,121
493,338
9,874,016
15,911,464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人口減少や全国平均を上回る高齢化率（令和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年度末４９．</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％）に加え、市内に中心となる産業が乏しいこと等により、財政基盤が弱く、類似団体平均を大きく下回っている。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令和４年度に策定した第２次竹田市総合計画に基づく重点施策による活力あるまちづくりを積極的に推進するとともに、事務事業評価等による歳出の徹底的な見直しに努めることにより、財政の健全化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令和５年度の経常収支比率は９７</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で、前年度比で１</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８</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上昇した。これは経常一般財源総額（臨時財政対策債含む）が３０</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９０７千円増加したものの、経常経費充当一般財が２１１</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５６２</a:t>
          </a:r>
          <a:r>
            <a:rPr kumimoji="1" lang="ja-JP" altLang="ja-JP" sz="1100" b="0" i="0" baseline="0">
              <a:solidFill>
                <a:sysClr val="windowText" lastClr="000000"/>
              </a:solidFill>
              <a:effectLst/>
              <a:latin typeface="+mn-lt"/>
              <a:ea typeface="+mn-ea"/>
              <a:cs typeface="+mn-cs"/>
            </a:rPr>
            <a:t>千円</a:t>
          </a:r>
          <a:r>
            <a:rPr kumimoji="1" lang="ja-JP" altLang="en-US" sz="1100" b="0" i="0" baseline="0">
              <a:solidFill>
                <a:sysClr val="windowText" lastClr="000000"/>
              </a:solidFill>
              <a:effectLst/>
              <a:latin typeface="+mn-lt"/>
              <a:ea typeface="+mn-ea"/>
              <a:cs typeface="+mn-cs"/>
            </a:rPr>
            <a:t>増加したことによるもの。</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令和２年３月に策定した「第４次竹田市行財政改革大綱」に則り、定員の適正化や職員の給与カットを実施するなど経常経費の削減に努めていく。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9072</xdr:rowOff>
    </xdr:from>
    <xdr:to>
      <xdr:col>23</xdr:col>
      <xdr:colOff>133350</xdr:colOff>
      <xdr:row>61</xdr:row>
      <xdr:rowOff>71120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6752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108131</xdr:rowOff>
    </xdr:from>
    <xdr:to>
      <xdr:col>19</xdr:col>
      <xdr:colOff>133350</xdr:colOff>
      <xdr:row>61</xdr:row>
      <xdr:rowOff>9072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9513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108131</xdr:rowOff>
    </xdr:from>
    <xdr:to>
      <xdr:col>15</xdr:col>
      <xdr:colOff>82550</xdr:colOff>
      <xdr:row>61</xdr:row>
      <xdr:rowOff>33201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9513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33201</xdr:rowOff>
    </xdr:from>
    <xdr:to>
      <xdr:col>11</xdr:col>
      <xdr:colOff>31750</xdr:colOff>
      <xdr:row>61</xdr:row>
      <xdr:rowOff>53884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916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163847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129722</xdr:rowOff>
    </xdr:from>
    <xdr:to>
      <xdr:col>19</xdr:col>
      <xdr:colOff>184150</xdr:colOff>
      <xdr:row>61</xdr:row>
      <xdr:rowOff>59872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44649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57331</xdr:rowOff>
    </xdr:from>
    <xdr:to>
      <xdr:col>15</xdr:col>
      <xdr:colOff>133350</xdr:colOff>
      <xdr:row>60</xdr:row>
      <xdr:rowOff>158931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143708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153851</xdr:rowOff>
    </xdr:from>
    <xdr:to>
      <xdr:col>11</xdr:col>
      <xdr:colOff>82550</xdr:colOff>
      <xdr:row>61</xdr:row>
      <xdr:rowOff>84001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68778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3084</xdr:rowOff>
    </xdr:from>
    <xdr:to>
      <xdr:col>7</xdr:col>
      <xdr:colOff>31750</xdr:colOff>
      <xdr:row>61</xdr:row>
      <xdr:rowOff>104684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89461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全国・県内平均を大きく上回り、類似団体の中でも最低水準となっている。その最大の要因は、全国平均を大きく上回る人口１，０００人当たり職員数や人件費であることから、第４次竹田市行財政改革大綱に基づき、適正水準を目指し見直しを図っていく。</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また、主に直営で運営している施設について、民間でも実施可能な部分については、指定管理者制度の導入による民間委託や民間譲渡等を進め、コストの低減を図っていく方針である。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92935</xdr:rowOff>
    </xdr:from>
    <xdr:to>
      <xdr:col>23</xdr:col>
      <xdr:colOff>133350</xdr:colOff>
      <xdr:row>83</xdr:row>
      <xdr:rowOff>107193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23285"/>
          <a:ext cx="8382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71868</xdr:rowOff>
    </xdr:from>
    <xdr:to>
      <xdr:col>19</xdr:col>
      <xdr:colOff>133350</xdr:colOff>
      <xdr:row>83</xdr:row>
      <xdr:rowOff>92935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02218"/>
          <a:ext cx="889000" cy="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71868</xdr:rowOff>
    </xdr:from>
    <xdr:to>
      <xdr:col>15</xdr:col>
      <xdr:colOff>82550</xdr:colOff>
      <xdr:row>83</xdr:row>
      <xdr:rowOff>91982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302218"/>
          <a:ext cx="8890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49129</xdr:rowOff>
    </xdr:from>
    <xdr:to>
      <xdr:col>11</xdr:col>
      <xdr:colOff>31750</xdr:colOff>
      <xdr:row>83</xdr:row>
      <xdr:rowOff>91982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79479"/>
          <a:ext cx="889000" cy="4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56393</xdr:rowOff>
    </xdr:from>
    <xdr:to>
      <xdr:col>23</xdr:col>
      <xdr:colOff>184150</xdr:colOff>
      <xdr:row>83</xdr:row>
      <xdr:rowOff>157993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28470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42135</xdr:rowOff>
    </xdr:from>
    <xdr:to>
      <xdr:col>19</xdr:col>
      <xdr:colOff>184150</xdr:colOff>
      <xdr:row>83</xdr:row>
      <xdr:rowOff>143735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128512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5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21068</xdr:rowOff>
    </xdr:from>
    <xdr:to>
      <xdr:col>15</xdr:col>
      <xdr:colOff>133350</xdr:colOff>
      <xdr:row>83</xdr:row>
      <xdr:rowOff>122668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107445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3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41182</xdr:rowOff>
    </xdr:from>
    <xdr:to>
      <xdr:col>11</xdr:col>
      <xdr:colOff>82550</xdr:colOff>
      <xdr:row>83</xdr:row>
      <xdr:rowOff>142782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127559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5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169779</xdr:rowOff>
    </xdr:from>
    <xdr:to>
      <xdr:col>7</xdr:col>
      <xdr:colOff>31750</xdr:colOff>
      <xdr:row>83</xdr:row>
      <xdr:rowOff>99929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2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84706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1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職員給与のカットや職員手当の見直しなどを実施してきたが、類似団体平均よりも依然として高い水準にある。今後は、第４次竹田市行財政改革大綱に沿った給与体系の見直しなど、より一層の職員給の適正化に努めていく必要があ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7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26811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26811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全国・県内平均を大きく上回り、類似団体の中でも多い状況となっている。人口当たりの職員数が多い要因は、過疎化や少子高齢化により急速に人口減少が進んだ一方で、市の面積が広大かつ条件不利地域が多いために、支所機能や公共施設等の整理統合などが進まず、その維持管理及び一定の市民サービスの確保に職員数が必要とされていることなどがあ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今後も第４次竹田市行財政改革大綱に沿った取組の推進を図</a:t>
          </a:r>
          <a:r>
            <a:rPr kumimoji="1" lang="ja-JP" altLang="en-US" sz="1100" b="0" i="0" baseline="0">
              <a:solidFill>
                <a:sysClr val="windowText" lastClr="000000"/>
              </a:solidFill>
              <a:effectLst/>
              <a:latin typeface="+mn-lt"/>
              <a:ea typeface="+mn-ea"/>
              <a:cs typeface="+mn-cs"/>
            </a:rPr>
            <a:t>るとともに</a:t>
          </a:r>
          <a:r>
            <a:rPr kumimoji="1" lang="ja-JP" altLang="en-US" sz="1100" b="0" i="0" baseline="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en-US" altLang="ja-JP" sz="1100" b="0" i="0" baseline="0">
              <a:solidFill>
                <a:sysClr val="windowText" lastClr="000000"/>
              </a:solidFill>
              <a:effectLst/>
              <a:latin typeface="游ゴシック" panose="020B0400000000000000" pitchFamily="50" charset="-128"/>
              <a:ea typeface="游ゴシック" panose="020B0400000000000000" pitchFamily="50" charset="-128"/>
              <a:cs typeface="+mn-cs"/>
            </a:rPr>
            <a:t>DX</a:t>
          </a:r>
          <a:r>
            <a:rPr kumimoji="1" lang="ja-JP" altLang="en-US" sz="1100" b="0" i="0" baseline="0">
              <a:solidFill>
                <a:sysClr val="windowText" lastClr="000000"/>
              </a:solidFill>
              <a:effectLst/>
              <a:latin typeface="游ゴシック" panose="020B0400000000000000" pitchFamily="50" charset="-128"/>
              <a:ea typeface="游ゴシック" panose="020B0400000000000000" pitchFamily="50" charset="-128"/>
              <a:cs typeface="+mn-cs"/>
            </a:rPr>
            <a:t>による業務改善、業務改革を進めることで、事務事業の整理や組織の見直しを図り、職員の適正な配置や組織体制となるよう努めていく。</a:t>
          </a:r>
          <a:endParaRPr lang="ja-JP" altLang="ja-JP" sz="1400">
            <a:solidFill>
              <a:sysClr val="windowText" lastClr="000000"/>
            </a:solidFill>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84</xdr:rowOff>
    </xdr:from>
    <xdr:to>
      <xdr:col>81</xdr:col>
      <xdr:colOff>44450</xdr:colOff>
      <xdr:row>63</xdr:row>
      <xdr:rowOff>28236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0143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149013</xdr:rowOff>
    </xdr:from>
    <xdr:to>
      <xdr:col>77</xdr:col>
      <xdr:colOff>44450</xdr:colOff>
      <xdr:row>63</xdr:row>
      <xdr:rowOff>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78913"/>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123275</xdr:rowOff>
    </xdr:from>
    <xdr:to>
      <xdr:col>72</xdr:col>
      <xdr:colOff>203200</xdr:colOff>
      <xdr:row>62</xdr:row>
      <xdr:rowOff>149013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53175"/>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109601</xdr:rowOff>
    </xdr:from>
    <xdr:to>
      <xdr:col>68</xdr:col>
      <xdr:colOff>152400</xdr:colOff>
      <xdr:row>62</xdr:row>
      <xdr:rowOff>123275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3950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148886</xdr:rowOff>
    </xdr:from>
    <xdr:to>
      <xdr:col>81</xdr:col>
      <xdr:colOff>95250</xdr:colOff>
      <xdr:row>63</xdr:row>
      <xdr:rowOff>79036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120963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5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120734</xdr:rowOff>
    </xdr:from>
    <xdr:to>
      <xdr:col>77</xdr:col>
      <xdr:colOff>95250</xdr:colOff>
      <xdr:row>63</xdr:row>
      <xdr:rowOff>50884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35661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37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98213</xdr:rowOff>
    </xdr:from>
    <xdr:to>
      <xdr:col>73</xdr:col>
      <xdr:colOff>44450</xdr:colOff>
      <xdr:row>63</xdr:row>
      <xdr:rowOff>28363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13140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72475</xdr:rowOff>
    </xdr:from>
    <xdr:to>
      <xdr:col>68</xdr:col>
      <xdr:colOff>203200</xdr:colOff>
      <xdr:row>63</xdr:row>
      <xdr:rowOff>2625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158852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58801</xdr:rowOff>
    </xdr:from>
    <xdr:to>
      <xdr:col>64</xdr:col>
      <xdr:colOff>152400</xdr:colOff>
      <xdr:row>62</xdr:row>
      <xdr:rowOff>160401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145178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新環境センター整備事業等の地方債の償還が始まったことで公債費が増加し</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実質公債費率は</a:t>
          </a:r>
          <a:r>
            <a:rPr kumimoji="1" lang="ja-JP" altLang="ja-JP" sz="1100" b="0" i="0" baseline="0">
              <a:solidFill>
                <a:sysClr val="windowText" lastClr="000000"/>
              </a:solidFill>
              <a:effectLst/>
              <a:latin typeface="+mn-lt"/>
              <a:ea typeface="+mn-ea"/>
              <a:cs typeface="+mn-cs"/>
            </a:rPr>
            <a:t>前年</a:t>
          </a:r>
          <a:r>
            <a:rPr kumimoji="1" lang="ja-JP" altLang="en-US" sz="1100" b="0" i="0" baseline="0">
              <a:solidFill>
                <a:sysClr val="windowText" lastClr="000000"/>
              </a:solidFill>
              <a:effectLst/>
              <a:latin typeface="+mn-lt"/>
              <a:ea typeface="+mn-ea"/>
              <a:cs typeface="+mn-cs"/>
            </a:rPr>
            <a:t>度</a:t>
          </a:r>
          <a:r>
            <a:rPr kumimoji="1" lang="ja-JP" altLang="ja-JP" sz="1100" b="0" i="0" baseline="0">
              <a:solidFill>
                <a:sysClr val="windowText" lastClr="000000"/>
              </a:solidFill>
              <a:effectLst/>
              <a:latin typeface="+mn-lt"/>
              <a:ea typeface="+mn-ea"/>
              <a:cs typeface="+mn-cs"/>
            </a:rPr>
            <a:t>よりも</a:t>
          </a:r>
          <a:r>
            <a:rPr kumimoji="1" lang="ja-JP" altLang="en-US" sz="1100" b="0" i="0" baseline="0">
              <a:solidFill>
                <a:sysClr val="windowText" lastClr="000000"/>
              </a:solidFill>
              <a:effectLst/>
              <a:latin typeface="+mn-lt"/>
              <a:ea typeface="+mn-ea"/>
              <a:cs typeface="+mn-cs"/>
            </a:rPr>
            <a:t>２．１％増と</a:t>
          </a:r>
          <a:r>
            <a:rPr kumimoji="1" lang="ja-JP" altLang="ja-JP" sz="1100" b="0" i="0" baseline="0">
              <a:solidFill>
                <a:sysClr val="windowText" lastClr="000000"/>
              </a:solidFill>
              <a:effectLst/>
              <a:latin typeface="+mn-lt"/>
              <a:ea typeface="+mn-ea"/>
              <a:cs typeface="+mn-cs"/>
            </a:rPr>
            <a:t>悪化したものの、類似団体と同水準を保っている。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火葬場の再整備</a:t>
          </a:r>
          <a:r>
            <a:rPr kumimoji="1" lang="ja-JP" altLang="en-US" sz="1100" b="0" i="0" baseline="0">
              <a:solidFill>
                <a:sysClr val="windowText" lastClr="000000"/>
              </a:solidFill>
              <a:effectLst/>
              <a:latin typeface="+mn-lt"/>
              <a:ea typeface="+mn-ea"/>
              <a:cs typeface="+mn-cs"/>
            </a:rPr>
            <a:t>や防災対策事業であるＩＰ告知放送システム整備事業等の大型事業</a:t>
          </a:r>
          <a:r>
            <a:rPr kumimoji="1" lang="ja-JP" altLang="ja-JP" sz="1100" b="0" i="0" baseline="0">
              <a:solidFill>
                <a:sysClr val="windowText" lastClr="000000"/>
              </a:solidFill>
              <a:effectLst/>
              <a:latin typeface="+mn-lt"/>
              <a:ea typeface="+mn-ea"/>
              <a:cs typeface="+mn-cs"/>
            </a:rPr>
            <a:t>が予定されていることから、市民ニーズ・行政需要実態に即した事業を厳選したうえで、地方債の計画的な発行に努めていく必要がある。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121073</xdr:rowOff>
    </xdr:from>
    <xdr:to>
      <xdr:col>81</xdr:col>
      <xdr:colOff>44450</xdr:colOff>
      <xdr:row>36</xdr:row>
      <xdr:rowOff>163301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93273"/>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121073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731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94933</xdr:rowOff>
    </xdr:from>
    <xdr:to>
      <xdr:col>72</xdr:col>
      <xdr:colOff>203200</xdr:colOff>
      <xdr:row>36</xdr:row>
      <xdr:rowOff>100965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6713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94933</xdr:rowOff>
    </xdr:from>
    <xdr:to>
      <xdr:col>68</xdr:col>
      <xdr:colOff>152400</xdr:colOff>
      <xdr:row>36</xdr:row>
      <xdr:rowOff>98954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26713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70273</xdr:rowOff>
    </xdr:from>
    <xdr:to>
      <xdr:col>77</xdr:col>
      <xdr:colOff>95250</xdr:colOff>
      <xdr:row>37</xdr:row>
      <xdr:rowOff>423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10600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1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50165</xdr:rowOff>
    </xdr:from>
    <xdr:to>
      <xdr:col>73</xdr:col>
      <xdr:colOff>44450</xdr:colOff>
      <xdr:row>36</xdr:row>
      <xdr:rowOff>151765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161942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44133</xdr:rowOff>
    </xdr:from>
    <xdr:to>
      <xdr:col>68</xdr:col>
      <xdr:colOff>203200</xdr:colOff>
      <xdr:row>36</xdr:row>
      <xdr:rowOff>145733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155910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8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48154</xdr:rowOff>
    </xdr:from>
    <xdr:to>
      <xdr:col>64</xdr:col>
      <xdr:colOff>152400</xdr:colOff>
      <xdr:row>36</xdr:row>
      <xdr:rowOff>149754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159931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地方債の現在高</a:t>
          </a:r>
          <a:r>
            <a:rPr kumimoji="1" lang="ja-JP" altLang="en-US" sz="1100" b="0" i="0" baseline="0">
              <a:solidFill>
                <a:sysClr val="windowText" lastClr="000000"/>
              </a:solidFill>
              <a:effectLst/>
              <a:latin typeface="+mn-lt"/>
              <a:ea typeface="+mn-ea"/>
              <a:cs typeface="+mn-cs"/>
            </a:rPr>
            <a:t>や退職手当負担</a:t>
          </a:r>
          <a:r>
            <a:rPr kumimoji="1" lang="ja-JP" altLang="ja-JP" sz="1100" b="0" i="0" baseline="0">
              <a:solidFill>
                <a:sysClr val="windowText" lastClr="000000"/>
              </a:solidFill>
              <a:effectLst/>
              <a:latin typeface="+mn-lt"/>
              <a:ea typeface="+mn-ea"/>
              <a:cs typeface="+mn-cs"/>
            </a:rPr>
            <a:t>見込額の減により、将来負担比率は前年に比べ改善した。地方債現在高の減については、大型公共事業の完了等により、地方債発行額に落ち着きが見られたこと</a:t>
          </a:r>
          <a:r>
            <a:rPr kumimoji="1" lang="ja-JP" altLang="en-US" sz="1100" b="0" i="0" baseline="0">
              <a:solidFill>
                <a:sysClr val="windowText" lastClr="000000"/>
              </a:solidFill>
              <a:effectLst/>
              <a:latin typeface="+mn-lt"/>
              <a:ea typeface="+mn-ea"/>
              <a:cs typeface="+mn-cs"/>
            </a:rPr>
            <a:t>や、地方債の償還が計画通りに進んだことなど</a:t>
          </a:r>
          <a:r>
            <a:rPr kumimoji="1" lang="ja-JP" altLang="ja-JP" sz="1100" b="0" i="0" baseline="0">
              <a:solidFill>
                <a:sysClr val="windowText" lastClr="000000"/>
              </a:solidFill>
              <a:effectLst/>
              <a:latin typeface="+mn-lt"/>
              <a:ea typeface="+mn-ea"/>
              <a:cs typeface="+mn-cs"/>
            </a:rPr>
            <a:t>が要因である。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しかし、</a:t>
          </a:r>
          <a:r>
            <a:rPr kumimoji="1" lang="ja-JP" altLang="en-US" sz="1100" b="0" i="0" baseline="0">
              <a:solidFill>
                <a:sysClr val="windowText" lastClr="000000"/>
              </a:solidFill>
              <a:effectLst/>
              <a:latin typeface="+mn-lt"/>
              <a:ea typeface="+mn-ea"/>
              <a:cs typeface="+mn-cs"/>
            </a:rPr>
            <a:t>今後も</a:t>
          </a:r>
          <a:r>
            <a:rPr kumimoji="1" lang="ja-JP" altLang="ja-JP" sz="1100" b="0" i="0" baseline="0">
              <a:solidFill>
                <a:sysClr val="windowText" lastClr="000000"/>
              </a:solidFill>
              <a:effectLst/>
              <a:latin typeface="+mn-lt"/>
              <a:ea typeface="+mn-ea"/>
              <a:cs typeface="+mn-cs"/>
            </a:rPr>
            <a:t>火葬場の再整備や</a:t>
          </a:r>
          <a:r>
            <a:rPr kumimoji="1" lang="ja-JP" altLang="en-US" sz="1100" b="0" i="0" baseline="0">
              <a:solidFill>
                <a:sysClr val="windowText" lastClr="000000"/>
              </a:solidFill>
              <a:effectLst/>
              <a:latin typeface="+mn-lt"/>
              <a:ea typeface="+mn-ea"/>
              <a:cs typeface="+mn-cs"/>
            </a:rPr>
            <a:t>防災対策事業である</a:t>
          </a:r>
          <a:r>
            <a:rPr kumimoji="1" lang="ja-JP" altLang="ja-JP" sz="1100" b="0" i="0" baseline="0">
              <a:solidFill>
                <a:sysClr val="windowText" lastClr="000000"/>
              </a:solidFill>
              <a:effectLst/>
              <a:latin typeface="+mn-lt"/>
              <a:ea typeface="+mn-ea"/>
              <a:cs typeface="+mn-cs"/>
            </a:rPr>
            <a:t>ＩＰ告知放送システム整備事業等</a:t>
          </a:r>
          <a:r>
            <a:rPr kumimoji="1" lang="ja-JP" altLang="en-US" sz="1100" b="0" i="0" baseline="0">
              <a:solidFill>
                <a:sysClr val="windowText" lastClr="000000"/>
              </a:solidFill>
              <a:effectLst/>
              <a:latin typeface="+mn-lt"/>
              <a:ea typeface="+mn-ea"/>
              <a:cs typeface="+mn-cs"/>
            </a:rPr>
            <a:t>の大型事業</a:t>
          </a:r>
          <a:r>
            <a:rPr kumimoji="1" lang="ja-JP" altLang="ja-JP" sz="1100" b="0" i="0" baseline="0">
              <a:solidFill>
                <a:sysClr val="windowText" lastClr="000000"/>
              </a:solidFill>
              <a:effectLst/>
              <a:latin typeface="+mn-lt"/>
              <a:ea typeface="+mn-ea"/>
              <a:cs typeface="+mn-cs"/>
            </a:rPr>
            <a:t>が予定されていることから、市民ニーズ・行政需要実態に即した事業を厳選したうえで、地方債の計画的な発行に努めていく必要がある。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31496</xdr:rowOff>
    </xdr:from>
    <xdr:to>
      <xdr:col>81</xdr:col>
      <xdr:colOff>44450</xdr:colOff>
      <xdr:row>14</xdr:row>
      <xdr:rowOff>58843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31796"/>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16273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58843</xdr:rowOff>
    </xdr:from>
    <xdr:to>
      <xdr:col>77</xdr:col>
      <xdr:colOff>44450</xdr:colOff>
      <xdr:row>14</xdr:row>
      <xdr:rowOff>130429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59143"/>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130429</xdr:rowOff>
    </xdr:from>
    <xdr:to>
      <xdr:col>72</xdr:col>
      <xdr:colOff>203200</xdr:colOff>
      <xdr:row>14</xdr:row>
      <xdr:rowOff>170646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307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170646</xdr:rowOff>
    </xdr:from>
    <xdr:to>
      <xdr:col>68</xdr:col>
      <xdr:colOff>152400</xdr:colOff>
      <xdr:row>15</xdr:row>
      <xdr:rowOff>95716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709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152146</xdr:rowOff>
    </xdr:from>
    <xdr:to>
      <xdr:col>81</xdr:col>
      <xdr:colOff>95250</xdr:colOff>
      <xdr:row>14</xdr:row>
      <xdr:rowOff>82296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73423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0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8043</xdr:rowOff>
    </xdr:from>
    <xdr:to>
      <xdr:col>77</xdr:col>
      <xdr:colOff>95250</xdr:colOff>
      <xdr:row>14</xdr:row>
      <xdr:rowOff>109643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79629</xdr:rowOff>
    </xdr:from>
    <xdr:to>
      <xdr:col>73</xdr:col>
      <xdr:colOff>44450</xdr:colOff>
      <xdr:row>15</xdr:row>
      <xdr:rowOff>9779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19956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119846</xdr:rowOff>
    </xdr:from>
    <xdr:to>
      <xdr:col>68</xdr:col>
      <xdr:colOff>203200</xdr:colOff>
      <xdr:row>15</xdr:row>
      <xdr:rowOff>49996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60173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8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44916</xdr:rowOff>
    </xdr:from>
    <xdr:to>
      <xdr:col>64</xdr:col>
      <xdr:colOff>152400</xdr:colOff>
      <xdr:row>15</xdr:row>
      <xdr:rowOff>146516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156693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19,380
19,087
477.53
20,361,554
19,751,121
493,338
9,874,016
15,911,464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人口千人当たりの職員数が全国・県内平均を大きく上回っていることから、経常収支比率に占める人件費の割合が非常に高い。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今後も、第４次行財政改革大綱に沿って、職員数や給与水準の適正化等を行い、人件費の削減に努める。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8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39</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1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40</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10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上回り、高い水準で推移している。当市は類似団体と比較して保有する施設数が多いことから、今後は主に直営で運営している施設を、民間でも実施可能な部分については、指定管理者制度の導入による民間委託や民間譲渡等を進めると同時に、類似施設の集約や老朽施設の除却を進め、コストの低減を図っていく方針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157480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40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1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21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18</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9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106680</xdr:rowOff>
    </xdr:from>
    <xdr:to>
      <xdr:col>82</xdr:col>
      <xdr:colOff>158750</xdr:colOff>
      <xdr:row>19</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78757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類似団体平均は下回っているものの、保育所運営・施設型給付費や老人保護措置費等多くの費用を要し、指標としては横ばい傾向でる。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扶助費は、国・県の制度に基づき実施する事業が大部分のため、削減が難しい経費となっている。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3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前年度と同水準で推移し、類似団体及び全国、県平均を上回っている。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特に、維持補修費については、老朽化した公共施設を多く抱えていることから、今後さらに増加していくものと思われる。平成２７年度に策定した公共施設等総合管理計画に基づき、今後の各施設のあり方について引き続き検討を行う。</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40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116115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62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116115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類似団体平均を下回っており、指標としてはほぼ横ばい傾向にある。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今後も、補助金等交付に当たって、</a:t>
          </a:r>
          <a:r>
            <a:rPr kumimoji="1" lang="ja-JP" altLang="en-US" sz="1100" b="0" i="0" baseline="0">
              <a:solidFill>
                <a:schemeClr val="dk1"/>
              </a:solidFill>
              <a:effectLst/>
              <a:latin typeface="+mn-lt"/>
              <a:ea typeface="+mn-ea"/>
              <a:cs typeface="+mn-cs"/>
            </a:rPr>
            <a:t>事務事業評価等を参考に</a:t>
          </a:r>
          <a:r>
            <a:rPr kumimoji="1" lang="ja-JP" altLang="ja-JP" sz="1100" b="0" i="0" baseline="0">
              <a:solidFill>
                <a:schemeClr val="dk1"/>
              </a:solidFill>
              <a:effectLst/>
              <a:latin typeface="+mn-lt"/>
              <a:ea typeface="+mn-ea"/>
              <a:cs typeface="+mn-cs"/>
            </a:rPr>
            <a:t>事業の必要性や効果の検証を行い、補助事業の見直しや廃止を行う方針である。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111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111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42418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42418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平成２８年度以降実施してきた大規模公共事業による地方債発行額の増加により、今後高い水準で推移することが予想される。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火葬場の再整備や防災対策事業であるＩＰ告知放送システム整備事業等が予定されていることから、市民ニーズ・行政需要実態に即した事業を厳選したうえで、地方債の計画的な発行に努めていく必要があ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56515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133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xdr:rowOff>
    </xdr:from>
    <xdr:to>
      <xdr:col>19</xdr:col>
      <xdr:colOff>187325</xdr:colOff>
      <xdr:row>75</xdr:row>
      <xdr:rowOff>56515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69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170815</xdr:rowOff>
    </xdr:from>
    <xdr:to>
      <xdr:col>15</xdr:col>
      <xdr:colOff>98425</xdr:colOff>
      <xdr:row>75</xdr:row>
      <xdr:rowOff>10795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581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74</xdr:row>
      <xdr:rowOff>170815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54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147337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xdr:rowOff>
    </xdr:from>
    <xdr:to>
      <xdr:col>20</xdr:col>
      <xdr:colOff>38100</xdr:colOff>
      <xdr:row>75</xdr:row>
      <xdr:rowOff>107315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92091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131445</xdr:rowOff>
    </xdr:from>
    <xdr:to>
      <xdr:col>15</xdr:col>
      <xdr:colOff>149225</xdr:colOff>
      <xdr:row>75</xdr:row>
      <xdr:rowOff>61595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46372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120015</xdr:rowOff>
    </xdr:from>
    <xdr:to>
      <xdr:col>11</xdr:col>
      <xdr:colOff>60325</xdr:colOff>
      <xdr:row>75</xdr:row>
      <xdr:rowOff>50165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経常収支比率の傾向と歩調を合わせるように改善・悪化している。人件費と物件費の指標が最低水準であるため、高止まりの状態となっている。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今後も、公共施設等総合管理計画や第４次竹田市行財政改革大綱に沿った取組を推進し、公共施設の総数削減を図ると同時に、職員数の適正化・職員給の見直し等を行い、指標の改善に努める。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349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30987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4863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67563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63297</xdr:rowOff>
    </xdr:from>
    <xdr:to>
      <xdr:col>29</xdr:col>
      <xdr:colOff>127000</xdr:colOff>
      <xdr:row>14</xdr:row>
      <xdr:rowOff>136710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11222"/>
          <a:ext cx="647700" cy="7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136710</xdr:rowOff>
    </xdr:from>
    <xdr:to>
      <xdr:col>26</xdr:col>
      <xdr:colOff>50800</xdr:colOff>
      <xdr:row>14</xdr:row>
      <xdr:rowOff>160528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84635"/>
          <a:ext cx="698500" cy="2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152277</xdr:rowOff>
    </xdr:from>
    <xdr:to>
      <xdr:col>22</xdr:col>
      <xdr:colOff>114300</xdr:colOff>
      <xdr:row>14</xdr:row>
      <xdr:rowOff>160528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00202"/>
          <a:ext cx="698500" cy="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113415</xdr:rowOff>
    </xdr:from>
    <xdr:to>
      <xdr:col>18</xdr:col>
      <xdr:colOff>177800</xdr:colOff>
      <xdr:row>14</xdr:row>
      <xdr:rowOff>152277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61340"/>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12497</xdr:rowOff>
    </xdr:from>
    <xdr:to>
      <xdr:col>29</xdr:col>
      <xdr:colOff>177800</xdr:colOff>
      <xdr:row>14</xdr:row>
      <xdr:rowOff>114097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6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29024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0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85910</xdr:rowOff>
    </xdr:from>
    <xdr:to>
      <xdr:col>26</xdr:col>
      <xdr:colOff>101600</xdr:colOff>
      <xdr:row>15</xdr:row>
      <xdr:rowOff>16060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3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26237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02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109728</xdr:rowOff>
    </xdr:from>
    <xdr:to>
      <xdr:col>22</xdr:col>
      <xdr:colOff>165100</xdr:colOff>
      <xdr:row>15</xdr:row>
      <xdr:rowOff>39878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50055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101477</xdr:rowOff>
    </xdr:from>
    <xdr:to>
      <xdr:col>19</xdr:col>
      <xdr:colOff>38100</xdr:colOff>
      <xdr:row>15</xdr:row>
      <xdr:rowOff>31627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4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41804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1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62615</xdr:rowOff>
    </xdr:from>
    <xdr:to>
      <xdr:col>15</xdr:col>
      <xdr:colOff>101600</xdr:colOff>
      <xdr:row>14</xdr:row>
      <xdr:rowOff>164215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1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2942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7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339382</xdr:rowOff>
    </xdr:from>
    <xdr:to>
      <xdr:col>29</xdr:col>
      <xdr:colOff>127000</xdr:colOff>
      <xdr:row>38</xdr:row>
      <xdr:rowOff>46471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64082"/>
          <a:ext cx="647700" cy="49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324159</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46471</xdr:rowOff>
    </xdr:from>
    <xdr:to>
      <xdr:col>26</xdr:col>
      <xdr:colOff>50800</xdr:colOff>
      <xdr:row>38</xdr:row>
      <xdr:rowOff>68413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14071"/>
          <a:ext cx="698500" cy="21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68413</xdr:rowOff>
    </xdr:from>
    <xdr:to>
      <xdr:col>22</xdr:col>
      <xdr:colOff>114300</xdr:colOff>
      <xdr:row>38</xdr:row>
      <xdr:rowOff>88860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36013"/>
          <a:ext cx="698500" cy="20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88860</xdr:rowOff>
    </xdr:from>
    <xdr:to>
      <xdr:col>18</xdr:col>
      <xdr:colOff>177800</xdr:colOff>
      <xdr:row>38</xdr:row>
      <xdr:rowOff>94490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56460"/>
          <a:ext cx="698500" cy="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288582</xdr:rowOff>
    </xdr:from>
    <xdr:to>
      <xdr:col>29</xdr:col>
      <xdr:colOff>177800</xdr:colOff>
      <xdr:row>38</xdr:row>
      <xdr:rowOff>47282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1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133659</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338571</xdr:rowOff>
    </xdr:from>
    <xdr:to>
      <xdr:col>26</xdr:col>
      <xdr:colOff>101600</xdr:colOff>
      <xdr:row>38</xdr:row>
      <xdr:rowOff>97271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6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107448</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3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17613</xdr:rowOff>
    </xdr:from>
    <xdr:to>
      <xdr:col>22</xdr:col>
      <xdr:colOff>165100</xdr:colOff>
      <xdr:row>38</xdr:row>
      <xdr:rowOff>119213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5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103990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38060</xdr:rowOff>
    </xdr:from>
    <xdr:to>
      <xdr:col>19</xdr:col>
      <xdr:colOff>38100</xdr:colOff>
      <xdr:row>38</xdr:row>
      <xdr:rowOff>139660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124437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43690</xdr:rowOff>
    </xdr:from>
    <xdr:to>
      <xdr:col>15</xdr:col>
      <xdr:colOff>101600</xdr:colOff>
      <xdr:row>38</xdr:row>
      <xdr:rowOff>145290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1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130067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19,380
19,087
477.53
20,361,554
19,751,121
493,338
9,874,016
15,911,464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6187</xdr:rowOff>
    </xdr:from>
    <xdr:to>
      <xdr:col>24</xdr:col>
      <xdr:colOff>63500</xdr:colOff>
      <xdr:row>33</xdr:row>
      <xdr:rowOff>13164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64037"/>
          <a:ext cx="8382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6187</xdr:rowOff>
    </xdr:from>
    <xdr:to>
      <xdr:col>19</xdr:col>
      <xdr:colOff>177800</xdr:colOff>
      <xdr:row>33</xdr:row>
      <xdr:rowOff>17998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6403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17998</xdr:rowOff>
    </xdr:from>
    <xdr:to>
      <xdr:col>15</xdr:col>
      <xdr:colOff>50800</xdr:colOff>
      <xdr:row>33</xdr:row>
      <xdr:rowOff>64382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75848"/>
          <a:ext cx="8890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36046</xdr:rowOff>
    </xdr:from>
    <xdr:to>
      <xdr:col>10</xdr:col>
      <xdr:colOff>114300</xdr:colOff>
      <xdr:row>33</xdr:row>
      <xdr:rowOff>64382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93896"/>
          <a:ext cx="889000" cy="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133814</xdr:rowOff>
    </xdr:from>
    <xdr:to>
      <xdr:col>24</xdr:col>
      <xdr:colOff>114300</xdr:colOff>
      <xdr:row>33</xdr:row>
      <xdr:rowOff>63964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156691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7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126837</xdr:rowOff>
    </xdr:from>
    <xdr:to>
      <xdr:col>20</xdr:col>
      <xdr:colOff>38100</xdr:colOff>
      <xdr:row>33</xdr:row>
      <xdr:rowOff>56987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73514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138648</xdr:rowOff>
    </xdr:from>
    <xdr:to>
      <xdr:col>15</xdr:col>
      <xdr:colOff>101600</xdr:colOff>
      <xdr:row>33</xdr:row>
      <xdr:rowOff>68798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85325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0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13582</xdr:rowOff>
    </xdr:from>
    <xdr:to>
      <xdr:col>10</xdr:col>
      <xdr:colOff>165100</xdr:colOff>
      <xdr:row>33</xdr:row>
      <xdr:rowOff>115182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131709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4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156696</xdr:rowOff>
    </xdr:from>
    <xdr:to>
      <xdr:col>6</xdr:col>
      <xdr:colOff>38100</xdr:colOff>
      <xdr:row>33</xdr:row>
      <xdr:rowOff>86846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103373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1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42061</xdr:rowOff>
    </xdr:from>
    <xdr:to>
      <xdr:col>24</xdr:col>
      <xdr:colOff>63500</xdr:colOff>
      <xdr:row>57</xdr:row>
      <xdr:rowOff>42888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14711"/>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42061</xdr:rowOff>
    </xdr:from>
    <xdr:to>
      <xdr:col>19</xdr:col>
      <xdr:colOff>177800</xdr:colOff>
      <xdr:row>57</xdr:row>
      <xdr:rowOff>65066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14711"/>
          <a:ext cx="889000" cy="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44297</xdr:rowOff>
    </xdr:from>
    <xdr:to>
      <xdr:col>15</xdr:col>
      <xdr:colOff>50800</xdr:colOff>
      <xdr:row>57</xdr:row>
      <xdr:rowOff>65066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16947"/>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44297</xdr:rowOff>
    </xdr:from>
    <xdr:to>
      <xdr:col>10</xdr:col>
      <xdr:colOff>114300</xdr:colOff>
      <xdr:row>57</xdr:row>
      <xdr:rowOff>91367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16947"/>
          <a:ext cx="889000" cy="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163538</xdr:rowOff>
    </xdr:from>
    <xdr:to>
      <xdr:col>24</xdr:col>
      <xdr:colOff>114300</xdr:colOff>
      <xdr:row>57</xdr:row>
      <xdr:rowOff>93688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14965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162711</xdr:rowOff>
    </xdr:from>
    <xdr:to>
      <xdr:col>20</xdr:col>
      <xdr:colOff>38100</xdr:colOff>
      <xdr:row>57</xdr:row>
      <xdr:rowOff>92861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109388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3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14266</xdr:rowOff>
    </xdr:from>
    <xdr:to>
      <xdr:col>15</xdr:col>
      <xdr:colOff>101600</xdr:colOff>
      <xdr:row>57</xdr:row>
      <xdr:rowOff>115866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132393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6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164947</xdr:rowOff>
    </xdr:from>
    <xdr:to>
      <xdr:col>10</xdr:col>
      <xdr:colOff>165100</xdr:colOff>
      <xdr:row>57</xdr:row>
      <xdr:rowOff>95097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111624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4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40567</xdr:rowOff>
    </xdr:from>
    <xdr:to>
      <xdr:col>6</xdr:col>
      <xdr:colOff>38100</xdr:colOff>
      <xdr:row>57</xdr:row>
      <xdr:rowOff>142167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158694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8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39630</xdr:rowOff>
    </xdr:from>
    <xdr:to>
      <xdr:col>24</xdr:col>
      <xdr:colOff>63500</xdr:colOff>
      <xdr:row>78</xdr:row>
      <xdr:rowOff>90894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12730"/>
          <a:ext cx="838200" cy="5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46241</xdr:rowOff>
    </xdr:from>
    <xdr:to>
      <xdr:col>19</xdr:col>
      <xdr:colOff>177800</xdr:colOff>
      <xdr:row>78</xdr:row>
      <xdr:rowOff>90894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19341"/>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37592</xdr:rowOff>
    </xdr:from>
    <xdr:to>
      <xdr:col>15</xdr:col>
      <xdr:colOff>50800</xdr:colOff>
      <xdr:row>78</xdr:row>
      <xdr:rowOff>46241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10692"/>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34544</xdr:rowOff>
    </xdr:from>
    <xdr:to>
      <xdr:col>10</xdr:col>
      <xdr:colOff>114300</xdr:colOff>
      <xdr:row>78</xdr:row>
      <xdr:rowOff>37592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0764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160280</xdr:rowOff>
    </xdr:from>
    <xdr:to>
      <xdr:col>24</xdr:col>
      <xdr:colOff>114300</xdr:colOff>
      <xdr:row>78</xdr:row>
      <xdr:rowOff>90430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138707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40094</xdr:rowOff>
    </xdr:from>
    <xdr:to>
      <xdr:col>20</xdr:col>
      <xdr:colOff>38100</xdr:colOff>
      <xdr:row>78</xdr:row>
      <xdr:rowOff>141694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132821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166891</xdr:rowOff>
    </xdr:from>
    <xdr:to>
      <xdr:col>15</xdr:col>
      <xdr:colOff>101600</xdr:colOff>
      <xdr:row>78</xdr:row>
      <xdr:rowOff>97041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88168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6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158242</xdr:rowOff>
    </xdr:from>
    <xdr:to>
      <xdr:col>10</xdr:col>
      <xdr:colOff>165100</xdr:colOff>
      <xdr:row>78</xdr:row>
      <xdr:rowOff>88392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79519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155194</xdr:rowOff>
    </xdr:from>
    <xdr:to>
      <xdr:col>6</xdr:col>
      <xdr:colOff>38100</xdr:colOff>
      <xdr:row>78</xdr:row>
      <xdr:rowOff>85344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101871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170912</xdr:rowOff>
    </xdr:from>
    <xdr:to>
      <xdr:col>24</xdr:col>
      <xdr:colOff>63500</xdr:colOff>
      <xdr:row>95</xdr:row>
      <xdr:rowOff>109753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87212"/>
          <a:ext cx="838200" cy="11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109753</xdr:rowOff>
    </xdr:from>
    <xdr:to>
      <xdr:col>19</xdr:col>
      <xdr:colOff>177800</xdr:colOff>
      <xdr:row>96</xdr:row>
      <xdr:rowOff>65207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97503"/>
          <a:ext cx="889000" cy="12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60658</xdr:rowOff>
    </xdr:from>
    <xdr:to>
      <xdr:col>15</xdr:col>
      <xdr:colOff>50800</xdr:colOff>
      <xdr:row>96</xdr:row>
      <xdr:rowOff>65207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19858"/>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60658</xdr:rowOff>
    </xdr:from>
    <xdr:to>
      <xdr:col>10</xdr:col>
      <xdr:colOff>114300</xdr:colOff>
      <xdr:row>96</xdr:row>
      <xdr:rowOff>104770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19858"/>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120112</xdr:rowOff>
    </xdr:from>
    <xdr:to>
      <xdr:col>24</xdr:col>
      <xdr:colOff>114300</xdr:colOff>
      <xdr:row>95</xdr:row>
      <xdr:rowOff>50262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142989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8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58953</xdr:rowOff>
    </xdr:from>
    <xdr:to>
      <xdr:col>20</xdr:col>
      <xdr:colOff>38100</xdr:colOff>
      <xdr:row>95</xdr:row>
      <xdr:rowOff>160553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5630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2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14407</xdr:rowOff>
    </xdr:from>
    <xdr:to>
      <xdr:col>15</xdr:col>
      <xdr:colOff>101600</xdr:colOff>
      <xdr:row>96</xdr:row>
      <xdr:rowOff>116007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107134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6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9858</xdr:rowOff>
    </xdr:from>
    <xdr:to>
      <xdr:col>10</xdr:col>
      <xdr:colOff>165100</xdr:colOff>
      <xdr:row>96</xdr:row>
      <xdr:rowOff>111458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6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127985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4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53970</xdr:rowOff>
    </xdr:from>
    <xdr:to>
      <xdr:col>6</xdr:col>
      <xdr:colOff>38100</xdr:colOff>
      <xdr:row>96</xdr:row>
      <xdr:rowOff>155570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647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98872</xdr:rowOff>
    </xdr:from>
    <xdr:to>
      <xdr:col>55</xdr:col>
      <xdr:colOff>0</xdr:colOff>
      <xdr:row>36</xdr:row>
      <xdr:rowOff>126628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1072"/>
          <a:ext cx="8382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77548</xdr:rowOff>
    </xdr:from>
    <xdr:to>
      <xdr:col>50</xdr:col>
      <xdr:colOff>114300</xdr:colOff>
      <xdr:row>36</xdr:row>
      <xdr:rowOff>126628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49748"/>
          <a:ext cx="889000" cy="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168827</xdr:rowOff>
    </xdr:from>
    <xdr:to>
      <xdr:col>45</xdr:col>
      <xdr:colOff>177800</xdr:colOff>
      <xdr:row>36</xdr:row>
      <xdr:rowOff>77548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98127"/>
          <a:ext cx="889000" cy="25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168827</xdr:rowOff>
    </xdr:from>
    <xdr:to>
      <xdr:col>41</xdr:col>
      <xdr:colOff>50800</xdr:colOff>
      <xdr:row>37</xdr:row>
      <xdr:rowOff>112744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98127"/>
          <a:ext cx="889000" cy="4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48072</xdr:rowOff>
    </xdr:from>
    <xdr:to>
      <xdr:col>55</xdr:col>
      <xdr:colOff>50800</xdr:colOff>
      <xdr:row>36</xdr:row>
      <xdr:rowOff>149672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70949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7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75828</xdr:rowOff>
    </xdr:from>
    <xdr:to>
      <xdr:col>50</xdr:col>
      <xdr:colOff>165100</xdr:colOff>
      <xdr:row>37</xdr:row>
      <xdr:rowOff>5978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22505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2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26748</xdr:rowOff>
    </xdr:from>
    <xdr:to>
      <xdr:col>46</xdr:col>
      <xdr:colOff>38100</xdr:colOff>
      <xdr:row>36</xdr:row>
      <xdr:rowOff>128348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144875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118027</xdr:rowOff>
    </xdr:from>
    <xdr:to>
      <xdr:col>41</xdr:col>
      <xdr:colOff>101600</xdr:colOff>
      <xdr:row>35</xdr:row>
      <xdr:rowOff>48177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39304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61944</xdr:rowOff>
    </xdr:from>
    <xdr:to>
      <xdr:col>36</xdr:col>
      <xdr:colOff>165100</xdr:colOff>
      <xdr:row>37</xdr:row>
      <xdr:rowOff>163544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154671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35335</xdr:rowOff>
    </xdr:from>
    <xdr:to>
      <xdr:col>55</xdr:col>
      <xdr:colOff>0</xdr:colOff>
      <xdr:row>57</xdr:row>
      <xdr:rowOff>52521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7985"/>
          <a:ext cx="8382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168607</xdr:rowOff>
    </xdr:from>
    <xdr:to>
      <xdr:col>50</xdr:col>
      <xdr:colOff>114300</xdr:colOff>
      <xdr:row>57</xdr:row>
      <xdr:rowOff>35335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69807"/>
          <a:ext cx="889000" cy="3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84052</xdr:rowOff>
    </xdr:from>
    <xdr:to>
      <xdr:col>45</xdr:col>
      <xdr:colOff>177800</xdr:colOff>
      <xdr:row>56</xdr:row>
      <xdr:rowOff>168607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513802"/>
          <a:ext cx="889000" cy="25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84052</xdr:rowOff>
    </xdr:from>
    <xdr:to>
      <xdr:col>41</xdr:col>
      <xdr:colOff>50800</xdr:colOff>
      <xdr:row>55</xdr:row>
      <xdr:rowOff>168935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513802"/>
          <a:ext cx="889000" cy="8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1721</xdr:rowOff>
    </xdr:from>
    <xdr:to>
      <xdr:col>55</xdr:col>
      <xdr:colOff>50800</xdr:colOff>
      <xdr:row>57</xdr:row>
      <xdr:rowOff>103321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24598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2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155985</xdr:rowOff>
    </xdr:from>
    <xdr:to>
      <xdr:col>50</xdr:col>
      <xdr:colOff>165100</xdr:colOff>
      <xdr:row>57</xdr:row>
      <xdr:rowOff>86135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102662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3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117807</xdr:rowOff>
    </xdr:from>
    <xdr:to>
      <xdr:col>46</xdr:col>
      <xdr:colOff>38100</xdr:colOff>
      <xdr:row>57</xdr:row>
      <xdr:rowOff>47957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64484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33252</xdr:rowOff>
    </xdr:from>
    <xdr:to>
      <xdr:col>41</xdr:col>
      <xdr:colOff>101600</xdr:colOff>
      <xdr:row>55</xdr:row>
      <xdr:rowOff>134852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151379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23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118135</xdr:rowOff>
    </xdr:from>
    <xdr:to>
      <xdr:col>36</xdr:col>
      <xdr:colOff>165100</xdr:colOff>
      <xdr:row>56</xdr:row>
      <xdr:rowOff>48285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64812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32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19584</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535434"/>
          <a:ext cx="1270" cy="97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137711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31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19584</xdr:rowOff>
    </xdr:from>
    <xdr:to>
      <xdr:col>55</xdr:col>
      <xdr:colOff>88900</xdr:colOff>
      <xdr:row>73</xdr:row>
      <xdr:rowOff>19584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53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42463</xdr:rowOff>
    </xdr:from>
    <xdr:to>
      <xdr:col>55</xdr:col>
      <xdr:colOff>0</xdr:colOff>
      <xdr:row>78</xdr:row>
      <xdr:rowOff>112213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15563"/>
          <a:ext cx="838200" cy="6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109216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9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86339</xdr:rowOff>
    </xdr:from>
    <xdr:to>
      <xdr:col>55</xdr:col>
      <xdr:colOff>50800</xdr:colOff>
      <xdr:row>78</xdr:row>
      <xdr:rowOff>16489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30758</xdr:rowOff>
    </xdr:from>
    <xdr:to>
      <xdr:col>50</xdr:col>
      <xdr:colOff>114300</xdr:colOff>
      <xdr:row>78</xdr:row>
      <xdr:rowOff>42463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0385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91194</xdr:rowOff>
    </xdr:from>
    <xdr:to>
      <xdr:col>50</xdr:col>
      <xdr:colOff>165100</xdr:colOff>
      <xdr:row>78</xdr:row>
      <xdr:rowOff>21344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37871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93614</xdr:rowOff>
    </xdr:from>
    <xdr:to>
      <xdr:col>45</xdr:col>
      <xdr:colOff>177800</xdr:colOff>
      <xdr:row>78</xdr:row>
      <xdr:rowOff>30758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095114"/>
          <a:ext cx="889000" cy="13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34804</xdr:rowOff>
    </xdr:from>
    <xdr:to>
      <xdr:col>46</xdr:col>
      <xdr:colOff>38100</xdr:colOff>
      <xdr:row>77</xdr:row>
      <xdr:rowOff>136404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3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152931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93614</xdr:rowOff>
    </xdr:from>
    <xdr:to>
      <xdr:col>41</xdr:col>
      <xdr:colOff>50800</xdr:colOff>
      <xdr:row>73</xdr:row>
      <xdr:rowOff>108766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095114"/>
          <a:ext cx="889000" cy="5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15638</xdr:rowOff>
    </xdr:from>
    <xdr:to>
      <xdr:col>41</xdr:col>
      <xdr:colOff>101600</xdr:colOff>
      <xdr:row>77</xdr:row>
      <xdr:rowOff>117238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108365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31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22496</xdr:rowOff>
    </xdr:from>
    <xdr:to>
      <xdr:col>36</xdr:col>
      <xdr:colOff>165100</xdr:colOff>
      <xdr:row>77</xdr:row>
      <xdr:rowOff>124096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115223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61413</xdr:rowOff>
    </xdr:from>
    <xdr:to>
      <xdr:col>55</xdr:col>
      <xdr:colOff>50800</xdr:colOff>
      <xdr:row>78</xdr:row>
      <xdr:rowOff>163013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147790</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4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163113</xdr:rowOff>
    </xdr:from>
    <xdr:to>
      <xdr:col>50</xdr:col>
      <xdr:colOff>165100</xdr:colOff>
      <xdr:row>78</xdr:row>
      <xdr:rowOff>93263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84390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5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151408</xdr:rowOff>
    </xdr:from>
    <xdr:to>
      <xdr:col>46</xdr:col>
      <xdr:colOff>38100</xdr:colOff>
      <xdr:row>78</xdr:row>
      <xdr:rowOff>81558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72685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42814</xdr:rowOff>
    </xdr:from>
    <xdr:to>
      <xdr:col>41</xdr:col>
      <xdr:colOff>101600</xdr:colOff>
      <xdr:row>70</xdr:row>
      <xdr:rowOff>144414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0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160941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181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57966</xdr:rowOff>
    </xdr:from>
    <xdr:to>
      <xdr:col>36</xdr:col>
      <xdr:colOff>165100</xdr:colOff>
      <xdr:row>73</xdr:row>
      <xdr:rowOff>159566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5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4643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3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4186</xdr:rowOff>
    </xdr:from>
    <xdr:to>
      <xdr:col>55</xdr:col>
      <xdr:colOff>0</xdr:colOff>
      <xdr:row>98</xdr:row>
      <xdr:rowOff>16383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06286"/>
          <a:ext cx="8382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148568</xdr:rowOff>
    </xdr:from>
    <xdr:to>
      <xdr:col>50</xdr:col>
      <xdr:colOff>114300</xdr:colOff>
      <xdr:row>98</xdr:row>
      <xdr:rowOff>16383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79218"/>
          <a:ext cx="889000" cy="3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148568</xdr:rowOff>
    </xdr:from>
    <xdr:to>
      <xdr:col>45</xdr:col>
      <xdr:colOff>177800</xdr:colOff>
      <xdr:row>98</xdr:row>
      <xdr:rowOff>55922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79218"/>
          <a:ext cx="889000" cy="7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167081</xdr:rowOff>
    </xdr:from>
    <xdr:to>
      <xdr:col>41</xdr:col>
      <xdr:colOff>50800</xdr:colOff>
      <xdr:row>98</xdr:row>
      <xdr:rowOff>55922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97731"/>
          <a:ext cx="889000" cy="6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124836</xdr:rowOff>
    </xdr:from>
    <xdr:to>
      <xdr:col>55</xdr:col>
      <xdr:colOff>50800</xdr:colOff>
      <xdr:row>98</xdr:row>
      <xdr:rowOff>54986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84213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137033</xdr:rowOff>
    </xdr:from>
    <xdr:to>
      <xdr:col>50</xdr:col>
      <xdr:colOff>165100</xdr:colOff>
      <xdr:row>98</xdr:row>
      <xdr:rowOff>67183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97768</xdr:rowOff>
    </xdr:from>
    <xdr:to>
      <xdr:col>46</xdr:col>
      <xdr:colOff>38100</xdr:colOff>
      <xdr:row>98</xdr:row>
      <xdr:rowOff>27918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44445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5122</xdr:rowOff>
    </xdr:from>
    <xdr:to>
      <xdr:col>41</xdr:col>
      <xdr:colOff>101600</xdr:colOff>
      <xdr:row>98</xdr:row>
      <xdr:rowOff>106722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97849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116281</xdr:rowOff>
    </xdr:from>
    <xdr:to>
      <xdr:col>36</xdr:col>
      <xdr:colOff>165100</xdr:colOff>
      <xdr:row>98</xdr:row>
      <xdr:rowOff>46431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62958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64795</xdr:rowOff>
    </xdr:from>
    <xdr:to>
      <xdr:col>85</xdr:col>
      <xdr:colOff>127000</xdr:colOff>
      <xdr:row>35</xdr:row>
      <xdr:rowOff>106032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065545"/>
          <a:ext cx="8382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132842</xdr:rowOff>
    </xdr:from>
    <xdr:to>
      <xdr:col>81</xdr:col>
      <xdr:colOff>50800</xdr:colOff>
      <xdr:row>35</xdr:row>
      <xdr:rowOff>106032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962142"/>
          <a:ext cx="889000" cy="1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132842</xdr:rowOff>
    </xdr:from>
    <xdr:to>
      <xdr:col>76</xdr:col>
      <xdr:colOff>114300</xdr:colOff>
      <xdr:row>36</xdr:row>
      <xdr:rowOff>84760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962142"/>
          <a:ext cx="889000" cy="2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84760</xdr:rowOff>
    </xdr:from>
    <xdr:to>
      <xdr:col>71</xdr:col>
      <xdr:colOff>177800</xdr:colOff>
      <xdr:row>37</xdr:row>
      <xdr:rowOff>143688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256960"/>
          <a:ext cx="889000" cy="2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13995</xdr:rowOff>
    </xdr:from>
    <xdr:to>
      <xdr:col>85</xdr:col>
      <xdr:colOff>177800</xdr:colOff>
      <xdr:row>35</xdr:row>
      <xdr:rowOff>115595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0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36872</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8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55232</xdr:rowOff>
    </xdr:from>
    <xdr:to>
      <xdr:col>81</xdr:col>
      <xdr:colOff>101600</xdr:colOff>
      <xdr:row>35</xdr:row>
      <xdr:rowOff>156832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1909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8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82042</xdr:rowOff>
    </xdr:from>
    <xdr:to>
      <xdr:col>76</xdr:col>
      <xdr:colOff>165100</xdr:colOff>
      <xdr:row>35</xdr:row>
      <xdr:rowOff>12192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28719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68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33960</xdr:rowOff>
    </xdr:from>
    <xdr:to>
      <xdr:col>72</xdr:col>
      <xdr:colOff>38100</xdr:colOff>
      <xdr:row>36</xdr:row>
      <xdr:rowOff>135560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152087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9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92888</xdr:rowOff>
    </xdr:from>
    <xdr:to>
      <xdr:col>67</xdr:col>
      <xdr:colOff>101600</xdr:colOff>
      <xdr:row>38</xdr:row>
      <xdr:rowOff>23037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36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39565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50406</xdr:rowOff>
    </xdr:from>
    <xdr:to>
      <xdr:col>85</xdr:col>
      <xdr:colOff>127000</xdr:colOff>
      <xdr:row>77</xdr:row>
      <xdr:rowOff>66033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52056"/>
          <a:ext cx="838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66033</xdr:rowOff>
    </xdr:from>
    <xdr:to>
      <xdr:col>81</xdr:col>
      <xdr:colOff>50800</xdr:colOff>
      <xdr:row>77</xdr:row>
      <xdr:rowOff>95219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67683"/>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95219</xdr:rowOff>
    </xdr:from>
    <xdr:to>
      <xdr:col>76</xdr:col>
      <xdr:colOff>114300</xdr:colOff>
      <xdr:row>77</xdr:row>
      <xdr:rowOff>114771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96869"/>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114771</xdr:rowOff>
    </xdr:from>
    <xdr:to>
      <xdr:col>71</xdr:col>
      <xdr:colOff>177800</xdr:colOff>
      <xdr:row>77</xdr:row>
      <xdr:rowOff>121796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16421"/>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171056</xdr:rowOff>
    </xdr:from>
    <xdr:to>
      <xdr:col>85</xdr:col>
      <xdr:colOff>177800</xdr:colOff>
      <xdr:row>77</xdr:row>
      <xdr:rowOff>101206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22483</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15233</xdr:rowOff>
    </xdr:from>
    <xdr:to>
      <xdr:col>81</xdr:col>
      <xdr:colOff>101600</xdr:colOff>
      <xdr:row>77</xdr:row>
      <xdr:rowOff>116833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133360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9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44419</xdr:rowOff>
    </xdr:from>
    <xdr:to>
      <xdr:col>76</xdr:col>
      <xdr:colOff>165100</xdr:colOff>
      <xdr:row>77</xdr:row>
      <xdr:rowOff>146019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162546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63971</xdr:rowOff>
    </xdr:from>
    <xdr:to>
      <xdr:col>72</xdr:col>
      <xdr:colOff>38100</xdr:colOff>
      <xdr:row>77</xdr:row>
      <xdr:rowOff>165571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70996</xdr:rowOff>
    </xdr:from>
    <xdr:to>
      <xdr:col>67</xdr:col>
      <xdr:colOff>101600</xdr:colOff>
      <xdr:row>78</xdr:row>
      <xdr:rowOff>1146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17673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4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38598</xdr:rowOff>
    </xdr:from>
    <xdr:to>
      <xdr:col>85</xdr:col>
      <xdr:colOff>127000</xdr:colOff>
      <xdr:row>98</xdr:row>
      <xdr:rowOff>53542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40698"/>
          <a:ext cx="838200" cy="1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38598</xdr:rowOff>
    </xdr:from>
    <xdr:to>
      <xdr:col>81</xdr:col>
      <xdr:colOff>50800</xdr:colOff>
      <xdr:row>98</xdr:row>
      <xdr:rowOff>69839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40698"/>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67734</xdr:rowOff>
    </xdr:from>
    <xdr:to>
      <xdr:col>76</xdr:col>
      <xdr:colOff>114300</xdr:colOff>
      <xdr:row>98</xdr:row>
      <xdr:rowOff>69839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69834"/>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67734</xdr:rowOff>
    </xdr:from>
    <xdr:to>
      <xdr:col>71</xdr:col>
      <xdr:colOff>177800</xdr:colOff>
      <xdr:row>98</xdr:row>
      <xdr:rowOff>81499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69834"/>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2742</xdr:rowOff>
    </xdr:from>
    <xdr:to>
      <xdr:col>85</xdr:col>
      <xdr:colOff>177800</xdr:colOff>
      <xdr:row>98</xdr:row>
      <xdr:rowOff>104342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159248</xdr:rowOff>
    </xdr:from>
    <xdr:to>
      <xdr:col>81</xdr:col>
      <xdr:colOff>101600</xdr:colOff>
      <xdr:row>98</xdr:row>
      <xdr:rowOff>89398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105925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6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19039</xdr:rowOff>
    </xdr:from>
    <xdr:to>
      <xdr:col>76</xdr:col>
      <xdr:colOff>165100</xdr:colOff>
      <xdr:row>98</xdr:row>
      <xdr:rowOff>120639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111766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16934</xdr:rowOff>
    </xdr:from>
    <xdr:to>
      <xdr:col>72</xdr:col>
      <xdr:colOff>38100</xdr:colOff>
      <xdr:row>98</xdr:row>
      <xdr:rowOff>118534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109661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30699</xdr:rowOff>
    </xdr:from>
    <xdr:to>
      <xdr:col>67</xdr:col>
      <xdr:colOff>101600</xdr:colOff>
      <xdr:row>98</xdr:row>
      <xdr:rowOff>132299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123426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5169</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91719"/>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5169</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91719"/>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125819</xdr:rowOff>
    </xdr:from>
    <xdr:to>
      <xdr:col>102</xdr:col>
      <xdr:colOff>165100</xdr:colOff>
      <xdr:row>39</xdr:row>
      <xdr:rowOff>55969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47096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7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17983</xdr:rowOff>
    </xdr:from>
    <xdr:to>
      <xdr:col>116</xdr:col>
      <xdr:colOff>63500</xdr:colOff>
      <xdr:row>75</xdr:row>
      <xdr:rowOff>59703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876733"/>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17983</xdr:rowOff>
    </xdr:from>
    <xdr:to>
      <xdr:col>111</xdr:col>
      <xdr:colOff>177800</xdr:colOff>
      <xdr:row>75</xdr:row>
      <xdr:rowOff>35331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876733"/>
          <a:ext cx="8890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24384</xdr:rowOff>
    </xdr:from>
    <xdr:to>
      <xdr:col>107</xdr:col>
      <xdr:colOff>50800</xdr:colOff>
      <xdr:row>75</xdr:row>
      <xdr:rowOff>35331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883134"/>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24384</xdr:rowOff>
    </xdr:from>
    <xdr:to>
      <xdr:col>102</xdr:col>
      <xdr:colOff>114300</xdr:colOff>
      <xdr:row>75</xdr:row>
      <xdr:rowOff>56515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883134"/>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8903</xdr:rowOff>
    </xdr:from>
    <xdr:to>
      <xdr:col>116</xdr:col>
      <xdr:colOff>114300</xdr:colOff>
      <xdr:row>75</xdr:row>
      <xdr:rowOff>110503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31780</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138633</xdr:rowOff>
    </xdr:from>
    <xdr:to>
      <xdr:col>112</xdr:col>
      <xdr:colOff>38100</xdr:colOff>
      <xdr:row>75</xdr:row>
      <xdr:rowOff>68783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8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85310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155981</xdr:rowOff>
    </xdr:from>
    <xdr:to>
      <xdr:col>107</xdr:col>
      <xdr:colOff>101600</xdr:colOff>
      <xdr:row>75</xdr:row>
      <xdr:rowOff>86131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102658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145034</xdr:rowOff>
    </xdr:from>
    <xdr:to>
      <xdr:col>102</xdr:col>
      <xdr:colOff>165100</xdr:colOff>
      <xdr:row>75</xdr:row>
      <xdr:rowOff>75184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91711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5715</xdr:rowOff>
    </xdr:from>
    <xdr:to>
      <xdr:col>98</xdr:col>
      <xdr:colOff>38100</xdr:colOff>
      <xdr:row>75</xdr:row>
      <xdr:rowOff>107315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123842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歳出決算総額の主な構成項目である人件費は、住民一人当たり</a:t>
          </a:r>
          <a:r>
            <a:rPr kumimoji="1" lang="en-US" altLang="ja-JP" sz="1100" b="0" i="0" baseline="0">
              <a:solidFill>
                <a:sysClr val="windowText" lastClr="000000"/>
              </a:solidFill>
              <a:effectLst/>
              <a:latin typeface="+mn-lt"/>
              <a:ea typeface="+mn-ea"/>
              <a:cs typeface="+mn-cs"/>
            </a:rPr>
            <a:t>162,374</a:t>
          </a:r>
          <a:r>
            <a:rPr kumimoji="1" lang="ja-JP" altLang="ja-JP" sz="1100" b="0" i="0" baseline="0">
              <a:solidFill>
                <a:sysClr val="windowText" lastClr="000000"/>
              </a:solidFill>
              <a:effectLst/>
              <a:latin typeface="+mn-lt"/>
              <a:ea typeface="+mn-ea"/>
              <a:cs typeface="+mn-cs"/>
            </a:rPr>
            <a:t>円で全国・県内平均を大きく上回っており、類似団体内でも最高額に近い値となっている。これまでの職員数の削減などにより職員給は減少しているが、人口減少も急速に進んでいるため改善には至っていない。今後も、第４次竹田市行財政改革大綱に沿って、職員数の適正化・職員給の見直し等を行い、人件費の削減に努めていく必要が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大型公共事業の完了により普通建設事業費は減少したものの、維持管理に係る物件費と合わせ類似団体よりも高い傾向にある。今後これらの施設に係る維持補修費の増加も見込まれるため、公共施設等総合管理計画に基づいて、既存施設の民間譲渡や除却等も含めた適切な管理計画を推し進める必要が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災害復旧費は令和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年及び令和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年に発生した豪雨、台風災害に係る復旧事業により類似団体平均を上回っている。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扶助費は、生活保護費等は減少したものの、エネルギー・食料品価格等物価高騰支援給付金事業等の増加により歳出増となった。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繰出金は、住民一人当たり</a:t>
          </a:r>
          <a:r>
            <a:rPr kumimoji="1" lang="en-US" altLang="ja-JP" sz="1100" b="0" i="0" baseline="0">
              <a:solidFill>
                <a:sysClr val="windowText" lastClr="000000"/>
              </a:solidFill>
              <a:effectLst/>
              <a:latin typeface="+mn-lt"/>
              <a:ea typeface="+mn-ea"/>
              <a:cs typeface="+mn-cs"/>
            </a:rPr>
            <a:t>82,799</a:t>
          </a:r>
          <a:r>
            <a:rPr kumimoji="1" lang="ja-JP" altLang="ja-JP" sz="1100" b="0" i="0" baseline="0">
              <a:solidFill>
                <a:sysClr val="windowText" lastClr="000000"/>
              </a:solidFill>
              <a:effectLst/>
              <a:latin typeface="+mn-lt"/>
              <a:ea typeface="+mn-ea"/>
              <a:cs typeface="+mn-cs"/>
            </a:rPr>
            <a:t>円で類似団体平均を大きく上回っている。後期高齢者医療事業会計と介護保険事業会計への繰出が多くを占めており、全国平均を上回る高い高齢化率とそれに伴う給付費が主な要因である。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19,380
19,087
477.53
20,361,554
19,751,121
493,338
9,874,016
15,911,464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165608</xdr:rowOff>
    </xdr:from>
    <xdr:to>
      <xdr:col>24</xdr:col>
      <xdr:colOff>63500</xdr:colOff>
      <xdr:row>33</xdr:row>
      <xdr:rowOff>2349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52008"/>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2349</xdr:rowOff>
    </xdr:from>
    <xdr:to>
      <xdr:col>19</xdr:col>
      <xdr:colOff>177800</xdr:colOff>
      <xdr:row>33</xdr:row>
      <xdr:rowOff>36068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0199"/>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153035</xdr:rowOff>
    </xdr:from>
    <xdr:to>
      <xdr:col>15</xdr:col>
      <xdr:colOff>50800</xdr:colOff>
      <xdr:row>33</xdr:row>
      <xdr:rowOff>36068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67985"/>
          <a:ext cx="8890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153035</xdr:rowOff>
    </xdr:from>
    <xdr:to>
      <xdr:col>10</xdr:col>
      <xdr:colOff>114300</xdr:colOff>
      <xdr:row>33</xdr:row>
      <xdr:rowOff>25400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67985"/>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114808</xdr:rowOff>
    </xdr:from>
    <xdr:to>
      <xdr:col>24</xdr:col>
      <xdr:colOff>114300</xdr:colOff>
      <xdr:row>33</xdr:row>
      <xdr:rowOff>44958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137685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122999</xdr:rowOff>
    </xdr:from>
    <xdr:to>
      <xdr:col>20</xdr:col>
      <xdr:colOff>38100</xdr:colOff>
      <xdr:row>33</xdr:row>
      <xdr:rowOff>53149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69676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156718</xdr:rowOff>
    </xdr:from>
    <xdr:to>
      <xdr:col>15</xdr:col>
      <xdr:colOff>101600</xdr:colOff>
      <xdr:row>33</xdr:row>
      <xdr:rowOff>86868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103395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102235</xdr:rowOff>
    </xdr:from>
    <xdr:to>
      <xdr:col>10</xdr:col>
      <xdr:colOff>165100</xdr:colOff>
      <xdr:row>32</xdr:row>
      <xdr:rowOff>32385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48912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146050</xdr:rowOff>
    </xdr:from>
    <xdr:to>
      <xdr:col>6</xdr:col>
      <xdr:colOff>38100</xdr:colOff>
      <xdr:row>33</xdr:row>
      <xdr:rowOff>76200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92727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156693</xdr:rowOff>
    </xdr:from>
    <xdr:to>
      <xdr:col>24</xdr:col>
      <xdr:colOff>63500</xdr:colOff>
      <xdr:row>58</xdr:row>
      <xdr:rowOff>2423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9343"/>
          <a:ext cx="838200" cy="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156693</xdr:rowOff>
    </xdr:from>
    <xdr:to>
      <xdr:col>19</xdr:col>
      <xdr:colOff>177800</xdr:colOff>
      <xdr:row>58</xdr:row>
      <xdr:rowOff>7367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9343"/>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42405</xdr:rowOff>
    </xdr:from>
    <xdr:to>
      <xdr:col>15</xdr:col>
      <xdr:colOff>50800</xdr:colOff>
      <xdr:row>58</xdr:row>
      <xdr:rowOff>7367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15055"/>
          <a:ext cx="889000" cy="1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42405</xdr:rowOff>
    </xdr:from>
    <xdr:to>
      <xdr:col>10</xdr:col>
      <xdr:colOff>114300</xdr:colOff>
      <xdr:row>58</xdr:row>
      <xdr:rowOff>16435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15055"/>
          <a:ext cx="889000" cy="1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123073</xdr:rowOff>
    </xdr:from>
    <xdr:to>
      <xdr:col>24</xdr:col>
      <xdr:colOff>114300</xdr:colOff>
      <xdr:row>58</xdr:row>
      <xdr:rowOff>53223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145950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105893</xdr:rowOff>
    </xdr:from>
    <xdr:to>
      <xdr:col>20</xdr:col>
      <xdr:colOff>38100</xdr:colOff>
      <xdr:row>58</xdr:row>
      <xdr:rowOff>36043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52570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128017</xdr:rowOff>
    </xdr:from>
    <xdr:to>
      <xdr:col>15</xdr:col>
      <xdr:colOff>101600</xdr:colOff>
      <xdr:row>58</xdr:row>
      <xdr:rowOff>58167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74694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7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163055</xdr:rowOff>
    </xdr:from>
    <xdr:to>
      <xdr:col>10</xdr:col>
      <xdr:colOff>165100</xdr:colOff>
      <xdr:row>57</xdr:row>
      <xdr:rowOff>93205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109732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3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137085</xdr:rowOff>
    </xdr:from>
    <xdr:to>
      <xdr:col>6</xdr:col>
      <xdr:colOff>38100</xdr:colOff>
      <xdr:row>58</xdr:row>
      <xdr:rowOff>67235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83762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8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165815</xdr:rowOff>
    </xdr:from>
    <xdr:to>
      <xdr:col>24</xdr:col>
      <xdr:colOff>63500</xdr:colOff>
      <xdr:row>74</xdr:row>
      <xdr:rowOff>97688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81665"/>
          <a:ext cx="838200" cy="10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88768</xdr:rowOff>
    </xdr:from>
    <xdr:to>
      <xdr:col>19</xdr:col>
      <xdr:colOff>177800</xdr:colOff>
      <xdr:row>74</xdr:row>
      <xdr:rowOff>97688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76068"/>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88768</xdr:rowOff>
    </xdr:from>
    <xdr:to>
      <xdr:col>15</xdr:col>
      <xdr:colOff>50800</xdr:colOff>
      <xdr:row>75</xdr:row>
      <xdr:rowOff>62781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76068"/>
          <a:ext cx="889000" cy="14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41101</xdr:rowOff>
    </xdr:from>
    <xdr:to>
      <xdr:col>10</xdr:col>
      <xdr:colOff>114300</xdr:colOff>
      <xdr:row>75</xdr:row>
      <xdr:rowOff>62781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99851"/>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115015</xdr:rowOff>
    </xdr:from>
    <xdr:to>
      <xdr:col>24</xdr:col>
      <xdr:colOff>114300</xdr:colOff>
      <xdr:row>74</xdr:row>
      <xdr:rowOff>45165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137892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8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46888</xdr:rowOff>
    </xdr:from>
    <xdr:to>
      <xdr:col>20</xdr:col>
      <xdr:colOff>38100</xdr:colOff>
      <xdr:row>74</xdr:row>
      <xdr:rowOff>148488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165015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0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37968</xdr:rowOff>
    </xdr:from>
    <xdr:to>
      <xdr:col>15</xdr:col>
      <xdr:colOff>101600</xdr:colOff>
      <xdr:row>74</xdr:row>
      <xdr:rowOff>139568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156095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11981</xdr:rowOff>
    </xdr:from>
    <xdr:to>
      <xdr:col>10</xdr:col>
      <xdr:colOff>165100</xdr:colOff>
      <xdr:row>75</xdr:row>
      <xdr:rowOff>113581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130108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161751</xdr:rowOff>
    </xdr:from>
    <xdr:to>
      <xdr:col>6</xdr:col>
      <xdr:colOff>38100</xdr:colOff>
      <xdr:row>75</xdr:row>
      <xdr:rowOff>91901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108428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17582</xdr:rowOff>
    </xdr:from>
    <xdr:to>
      <xdr:col>24</xdr:col>
      <xdr:colOff>63500</xdr:colOff>
      <xdr:row>97</xdr:row>
      <xdr:rowOff>39422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48232"/>
          <a:ext cx="838200" cy="2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17582</xdr:rowOff>
    </xdr:from>
    <xdr:to>
      <xdr:col>19</xdr:col>
      <xdr:colOff>177800</xdr:colOff>
      <xdr:row>97</xdr:row>
      <xdr:rowOff>39669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48232"/>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39669</xdr:rowOff>
    </xdr:from>
    <xdr:to>
      <xdr:col>15</xdr:col>
      <xdr:colOff>50800</xdr:colOff>
      <xdr:row>97</xdr:row>
      <xdr:rowOff>84251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70319"/>
          <a:ext cx="889000" cy="4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84251</xdr:rowOff>
    </xdr:from>
    <xdr:to>
      <xdr:col>10</xdr:col>
      <xdr:colOff>114300</xdr:colOff>
      <xdr:row>97</xdr:row>
      <xdr:rowOff>94546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14901"/>
          <a:ext cx="889000" cy="1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160072</xdr:rowOff>
    </xdr:from>
    <xdr:to>
      <xdr:col>24</xdr:col>
      <xdr:colOff>114300</xdr:colOff>
      <xdr:row>97</xdr:row>
      <xdr:rowOff>90222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138499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138232</xdr:rowOff>
    </xdr:from>
    <xdr:to>
      <xdr:col>20</xdr:col>
      <xdr:colOff>38100</xdr:colOff>
      <xdr:row>97</xdr:row>
      <xdr:rowOff>68382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59509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9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160319</xdr:rowOff>
    </xdr:from>
    <xdr:to>
      <xdr:col>15</xdr:col>
      <xdr:colOff>101600</xdr:colOff>
      <xdr:row>97</xdr:row>
      <xdr:rowOff>90469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81596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33451</xdr:rowOff>
    </xdr:from>
    <xdr:to>
      <xdr:col>10</xdr:col>
      <xdr:colOff>165100</xdr:colOff>
      <xdr:row>97</xdr:row>
      <xdr:rowOff>135051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126178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5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43746</xdr:rowOff>
    </xdr:from>
    <xdr:to>
      <xdr:col>6</xdr:col>
      <xdr:colOff>38100</xdr:colOff>
      <xdr:row>97</xdr:row>
      <xdr:rowOff>145346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136473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32585</xdr:rowOff>
    </xdr:from>
    <xdr:to>
      <xdr:col>55</xdr:col>
      <xdr:colOff>0</xdr:colOff>
      <xdr:row>38</xdr:row>
      <xdr:rowOff>118800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47685"/>
          <a:ext cx="8382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107043</xdr:rowOff>
    </xdr:from>
    <xdr:to>
      <xdr:col>50</xdr:col>
      <xdr:colOff>114300</xdr:colOff>
      <xdr:row>38</xdr:row>
      <xdr:rowOff>118800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22143"/>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107043</xdr:rowOff>
    </xdr:from>
    <xdr:to>
      <xdr:col>45</xdr:col>
      <xdr:colOff>177800</xdr:colOff>
      <xdr:row>38</xdr:row>
      <xdr:rowOff>120106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221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37483</xdr:rowOff>
    </xdr:from>
    <xdr:to>
      <xdr:col>41</xdr:col>
      <xdr:colOff>50800</xdr:colOff>
      <xdr:row>38</xdr:row>
      <xdr:rowOff>120106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52583"/>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153234</xdr:rowOff>
    </xdr:from>
    <xdr:to>
      <xdr:col>55</xdr:col>
      <xdr:colOff>50800</xdr:colOff>
      <xdr:row>38</xdr:row>
      <xdr:rowOff>83384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131662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7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68000</xdr:rowOff>
    </xdr:from>
    <xdr:to>
      <xdr:col>50</xdr:col>
      <xdr:colOff>165100</xdr:colOff>
      <xdr:row>38</xdr:row>
      <xdr:rowOff>169600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160727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56243</xdr:rowOff>
    </xdr:from>
    <xdr:to>
      <xdr:col>46</xdr:col>
      <xdr:colOff>38100</xdr:colOff>
      <xdr:row>38</xdr:row>
      <xdr:rowOff>157843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148970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64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69306</xdr:rowOff>
    </xdr:from>
    <xdr:to>
      <xdr:col>41</xdr:col>
      <xdr:colOff>101600</xdr:colOff>
      <xdr:row>38</xdr:row>
      <xdr:rowOff>170906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162033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7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158133</xdr:rowOff>
    </xdr:from>
    <xdr:to>
      <xdr:col>36</xdr:col>
      <xdr:colOff>165100</xdr:colOff>
      <xdr:row>38</xdr:row>
      <xdr:rowOff>88283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79410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163077</xdr:rowOff>
    </xdr:from>
    <xdr:to>
      <xdr:col>54</xdr:col>
      <xdr:colOff>189865</xdr:colOff>
      <xdr:row>58</xdr:row>
      <xdr:rowOff>112259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9249927"/>
          <a:ext cx="1270" cy="80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116086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112259</xdr:rowOff>
    </xdr:from>
    <xdr:to>
      <xdr:col>55</xdr:col>
      <xdr:colOff>88900</xdr:colOff>
      <xdr:row>58</xdr:row>
      <xdr:rowOff>112259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109754</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902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163077</xdr:rowOff>
    </xdr:from>
    <xdr:to>
      <xdr:col>55</xdr:col>
      <xdr:colOff>88900</xdr:colOff>
      <xdr:row>53</xdr:row>
      <xdr:rowOff>163077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24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76446</xdr:rowOff>
    </xdr:from>
    <xdr:to>
      <xdr:col>55</xdr:col>
      <xdr:colOff>0</xdr:colOff>
      <xdr:row>55</xdr:row>
      <xdr:rowOff>122125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06196"/>
          <a:ext cx="838200" cy="4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51727</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73300</xdr:rowOff>
    </xdr:from>
    <xdr:to>
      <xdr:col>55</xdr:col>
      <xdr:colOff>50800</xdr:colOff>
      <xdr:row>58</xdr:row>
      <xdr:rowOff>3450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76446</xdr:rowOff>
    </xdr:from>
    <xdr:to>
      <xdr:col>50</xdr:col>
      <xdr:colOff>114300</xdr:colOff>
      <xdr:row>55</xdr:row>
      <xdr:rowOff>86637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06196"/>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83267</xdr:rowOff>
    </xdr:from>
    <xdr:to>
      <xdr:col>50</xdr:col>
      <xdr:colOff>165100</xdr:colOff>
      <xdr:row>58</xdr:row>
      <xdr:rowOff>13417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123712</xdr:rowOff>
    </xdr:from>
    <xdr:to>
      <xdr:col>45</xdr:col>
      <xdr:colOff>177800</xdr:colOff>
      <xdr:row>55</xdr:row>
      <xdr:rowOff>86637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8867662"/>
          <a:ext cx="889000" cy="6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81196</xdr:rowOff>
    </xdr:from>
    <xdr:to>
      <xdr:col>46</xdr:col>
      <xdr:colOff>38100</xdr:colOff>
      <xdr:row>58</xdr:row>
      <xdr:rowOff>11346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5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2473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4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123712</xdr:rowOff>
    </xdr:from>
    <xdr:to>
      <xdr:col>41</xdr:col>
      <xdr:colOff>50800</xdr:colOff>
      <xdr:row>55</xdr:row>
      <xdr:rowOff>138681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8867662"/>
          <a:ext cx="889000" cy="70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85288</xdr:rowOff>
    </xdr:from>
    <xdr:to>
      <xdr:col>41</xdr:col>
      <xdr:colOff>101600</xdr:colOff>
      <xdr:row>58</xdr:row>
      <xdr:rowOff>15438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98588</xdr:rowOff>
    </xdr:from>
    <xdr:to>
      <xdr:col>36</xdr:col>
      <xdr:colOff>165100</xdr:colOff>
      <xdr:row>58</xdr:row>
      <xdr:rowOff>28738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19865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71325</xdr:rowOff>
    </xdr:from>
    <xdr:to>
      <xdr:col>55</xdr:col>
      <xdr:colOff>50800</xdr:colOff>
      <xdr:row>56</xdr:row>
      <xdr:rowOff>1475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0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94202</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5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25646</xdr:rowOff>
    </xdr:from>
    <xdr:to>
      <xdr:col>50</xdr:col>
      <xdr:colOff>165100</xdr:colOff>
      <xdr:row>55</xdr:row>
      <xdr:rowOff>127246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143773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2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35837</xdr:rowOff>
    </xdr:from>
    <xdr:to>
      <xdr:col>46</xdr:col>
      <xdr:colOff>38100</xdr:colOff>
      <xdr:row>55</xdr:row>
      <xdr:rowOff>137437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153964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24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72912</xdr:rowOff>
    </xdr:from>
    <xdr:to>
      <xdr:col>41</xdr:col>
      <xdr:colOff>101600</xdr:colOff>
      <xdr:row>52</xdr:row>
      <xdr:rowOff>3062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8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19589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8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87881</xdr:rowOff>
    </xdr:from>
    <xdr:to>
      <xdr:col>36</xdr:col>
      <xdr:colOff>165100</xdr:colOff>
      <xdr:row>56</xdr:row>
      <xdr:rowOff>18031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34558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29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145845</xdr:rowOff>
    </xdr:from>
    <xdr:to>
      <xdr:col>55</xdr:col>
      <xdr:colOff>0</xdr:colOff>
      <xdr:row>77</xdr:row>
      <xdr:rowOff>166945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47495"/>
          <a:ext cx="8382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154933</xdr:rowOff>
    </xdr:from>
    <xdr:to>
      <xdr:col>50</xdr:col>
      <xdr:colOff>114300</xdr:colOff>
      <xdr:row>77</xdr:row>
      <xdr:rowOff>166945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56583"/>
          <a:ext cx="889000" cy="1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152310</xdr:rowOff>
    </xdr:from>
    <xdr:to>
      <xdr:col>45</xdr:col>
      <xdr:colOff>177800</xdr:colOff>
      <xdr:row>77</xdr:row>
      <xdr:rowOff>154933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53960"/>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152310</xdr:rowOff>
    </xdr:from>
    <xdr:to>
      <xdr:col>41</xdr:col>
      <xdr:colOff>50800</xdr:colOff>
      <xdr:row>77</xdr:row>
      <xdr:rowOff>152908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53960"/>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95045</xdr:rowOff>
    </xdr:from>
    <xdr:to>
      <xdr:col>55</xdr:col>
      <xdr:colOff>50800</xdr:colOff>
      <xdr:row>78</xdr:row>
      <xdr:rowOff>25195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117922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4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116145</xdr:rowOff>
    </xdr:from>
    <xdr:to>
      <xdr:col>50</xdr:col>
      <xdr:colOff>165100</xdr:colOff>
      <xdr:row>78</xdr:row>
      <xdr:rowOff>46295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62822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9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104133</xdr:rowOff>
    </xdr:from>
    <xdr:to>
      <xdr:col>46</xdr:col>
      <xdr:colOff>38100</xdr:colOff>
      <xdr:row>78</xdr:row>
      <xdr:rowOff>34283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50810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101510</xdr:rowOff>
    </xdr:from>
    <xdr:to>
      <xdr:col>41</xdr:col>
      <xdr:colOff>101600</xdr:colOff>
      <xdr:row>78</xdr:row>
      <xdr:rowOff>31660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48187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102108</xdr:rowOff>
    </xdr:from>
    <xdr:to>
      <xdr:col>36</xdr:col>
      <xdr:colOff>165100</xdr:colOff>
      <xdr:row>78</xdr:row>
      <xdr:rowOff>32258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48785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161782</xdr:rowOff>
    </xdr:from>
    <xdr:to>
      <xdr:col>55</xdr:col>
      <xdr:colOff>0</xdr:colOff>
      <xdr:row>96</xdr:row>
      <xdr:rowOff>21255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49532"/>
          <a:ext cx="838200" cy="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21255</xdr:rowOff>
    </xdr:from>
    <xdr:to>
      <xdr:col>50</xdr:col>
      <xdr:colOff>114300</xdr:colOff>
      <xdr:row>96</xdr:row>
      <xdr:rowOff>38948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80455"/>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38948</xdr:rowOff>
    </xdr:from>
    <xdr:to>
      <xdr:col>45</xdr:col>
      <xdr:colOff>177800</xdr:colOff>
      <xdr:row>97</xdr:row>
      <xdr:rowOff>25591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8148"/>
          <a:ext cx="889000" cy="1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83159</xdr:rowOff>
    </xdr:from>
    <xdr:to>
      <xdr:col>41</xdr:col>
      <xdr:colOff>50800</xdr:colOff>
      <xdr:row>97</xdr:row>
      <xdr:rowOff>25591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42359"/>
          <a:ext cx="889000" cy="11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110982</xdr:rowOff>
    </xdr:from>
    <xdr:to>
      <xdr:col>55</xdr:col>
      <xdr:colOff>50800</xdr:colOff>
      <xdr:row>96</xdr:row>
      <xdr:rowOff>41132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133859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5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141905</xdr:rowOff>
    </xdr:from>
    <xdr:to>
      <xdr:col>50</xdr:col>
      <xdr:colOff>165100</xdr:colOff>
      <xdr:row>96</xdr:row>
      <xdr:rowOff>72055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88582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159598</xdr:rowOff>
    </xdr:from>
    <xdr:to>
      <xdr:col>46</xdr:col>
      <xdr:colOff>38100</xdr:colOff>
      <xdr:row>96</xdr:row>
      <xdr:rowOff>89748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106275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2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146241</xdr:rowOff>
    </xdr:from>
    <xdr:to>
      <xdr:col>41</xdr:col>
      <xdr:colOff>101600</xdr:colOff>
      <xdr:row>97</xdr:row>
      <xdr:rowOff>76391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67518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32359</xdr:rowOff>
    </xdr:from>
    <xdr:to>
      <xdr:col>36</xdr:col>
      <xdr:colOff>165100</xdr:colOff>
      <xdr:row>96</xdr:row>
      <xdr:rowOff>133959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150486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138649</xdr:rowOff>
    </xdr:from>
    <xdr:to>
      <xdr:col>85</xdr:col>
      <xdr:colOff>127000</xdr:colOff>
      <xdr:row>34</xdr:row>
      <xdr:rowOff>143906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967949"/>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138649</xdr:rowOff>
    </xdr:from>
    <xdr:to>
      <xdr:col>81</xdr:col>
      <xdr:colOff>50800</xdr:colOff>
      <xdr:row>35</xdr:row>
      <xdr:rowOff>10267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967949"/>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126578</xdr:rowOff>
    </xdr:from>
    <xdr:to>
      <xdr:col>76</xdr:col>
      <xdr:colOff>114300</xdr:colOff>
      <xdr:row>35</xdr:row>
      <xdr:rowOff>10267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955878"/>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126578</xdr:rowOff>
    </xdr:from>
    <xdr:to>
      <xdr:col>71</xdr:col>
      <xdr:colOff>177800</xdr:colOff>
      <xdr:row>34</xdr:row>
      <xdr:rowOff>137025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955878"/>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93106</xdr:rowOff>
    </xdr:from>
    <xdr:to>
      <xdr:col>85</xdr:col>
      <xdr:colOff>177800</xdr:colOff>
      <xdr:row>35</xdr:row>
      <xdr:rowOff>23256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115983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77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87849</xdr:rowOff>
    </xdr:from>
    <xdr:to>
      <xdr:col>81</xdr:col>
      <xdr:colOff>101600</xdr:colOff>
      <xdr:row>35</xdr:row>
      <xdr:rowOff>17999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1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34526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6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130917</xdr:rowOff>
    </xdr:from>
    <xdr:to>
      <xdr:col>76</xdr:col>
      <xdr:colOff>165100</xdr:colOff>
      <xdr:row>35</xdr:row>
      <xdr:rowOff>61067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9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77594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75778</xdr:rowOff>
    </xdr:from>
    <xdr:to>
      <xdr:col>72</xdr:col>
      <xdr:colOff>38100</xdr:colOff>
      <xdr:row>35</xdr:row>
      <xdr:rowOff>5928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22455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6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86225</xdr:rowOff>
    </xdr:from>
    <xdr:to>
      <xdr:col>67</xdr:col>
      <xdr:colOff>101600</xdr:colOff>
      <xdr:row>35</xdr:row>
      <xdr:rowOff>16375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32902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6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125668</xdr:rowOff>
    </xdr:from>
    <xdr:to>
      <xdr:col>85</xdr:col>
      <xdr:colOff>127000</xdr:colOff>
      <xdr:row>56</xdr:row>
      <xdr:rowOff>139298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726868"/>
          <a:ext cx="8382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87511</xdr:rowOff>
    </xdr:from>
    <xdr:to>
      <xdr:col>81</xdr:col>
      <xdr:colOff>50800</xdr:colOff>
      <xdr:row>56</xdr:row>
      <xdr:rowOff>139298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688711"/>
          <a:ext cx="889000" cy="5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87511</xdr:rowOff>
    </xdr:from>
    <xdr:to>
      <xdr:col>76</xdr:col>
      <xdr:colOff>114300</xdr:colOff>
      <xdr:row>56</xdr:row>
      <xdr:rowOff>94615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688711"/>
          <a:ext cx="8890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9581</xdr:rowOff>
    </xdr:from>
    <xdr:to>
      <xdr:col>71</xdr:col>
      <xdr:colOff>177800</xdr:colOff>
      <xdr:row>56</xdr:row>
      <xdr:rowOff>94615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439331"/>
          <a:ext cx="889000" cy="25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74868</xdr:rowOff>
    </xdr:from>
    <xdr:to>
      <xdr:col>85</xdr:col>
      <xdr:colOff>177800</xdr:colOff>
      <xdr:row>57</xdr:row>
      <xdr:rowOff>5018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6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97745</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5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88498</xdr:rowOff>
    </xdr:from>
    <xdr:to>
      <xdr:col>81</xdr:col>
      <xdr:colOff>101600</xdr:colOff>
      <xdr:row>57</xdr:row>
      <xdr:rowOff>18648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6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35175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36711</xdr:rowOff>
    </xdr:from>
    <xdr:to>
      <xdr:col>76</xdr:col>
      <xdr:colOff>165100</xdr:colOff>
      <xdr:row>56</xdr:row>
      <xdr:rowOff>138311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6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154838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43815</xdr:rowOff>
    </xdr:from>
    <xdr:to>
      <xdr:col>72</xdr:col>
      <xdr:colOff>38100</xdr:colOff>
      <xdr:row>56</xdr:row>
      <xdr:rowOff>145415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161942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2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130231</xdr:rowOff>
    </xdr:from>
    <xdr:to>
      <xdr:col>67</xdr:col>
      <xdr:colOff>101600</xdr:colOff>
      <xdr:row>55</xdr:row>
      <xdr:rowOff>60381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3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76908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16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64795</xdr:rowOff>
    </xdr:from>
    <xdr:to>
      <xdr:col>85</xdr:col>
      <xdr:colOff>127000</xdr:colOff>
      <xdr:row>75</xdr:row>
      <xdr:rowOff>106032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2923545"/>
          <a:ext cx="8382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132842</xdr:rowOff>
    </xdr:from>
    <xdr:to>
      <xdr:col>81</xdr:col>
      <xdr:colOff>50800</xdr:colOff>
      <xdr:row>75</xdr:row>
      <xdr:rowOff>106032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2820142"/>
          <a:ext cx="889000" cy="1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132842</xdr:rowOff>
    </xdr:from>
    <xdr:to>
      <xdr:col>76</xdr:col>
      <xdr:colOff>114300</xdr:colOff>
      <xdr:row>76</xdr:row>
      <xdr:rowOff>84759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2820142"/>
          <a:ext cx="889000" cy="29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84759</xdr:rowOff>
    </xdr:from>
    <xdr:to>
      <xdr:col>71</xdr:col>
      <xdr:colOff>177800</xdr:colOff>
      <xdr:row>77</xdr:row>
      <xdr:rowOff>143687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114959"/>
          <a:ext cx="889000" cy="2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13995</xdr:rowOff>
    </xdr:from>
    <xdr:to>
      <xdr:col>85</xdr:col>
      <xdr:colOff>177800</xdr:colOff>
      <xdr:row>75</xdr:row>
      <xdr:rowOff>115595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28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36872</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7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55232</xdr:rowOff>
    </xdr:from>
    <xdr:to>
      <xdr:col>81</xdr:col>
      <xdr:colOff>101600</xdr:colOff>
      <xdr:row>75</xdr:row>
      <xdr:rowOff>156832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29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1909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26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82042</xdr:rowOff>
    </xdr:from>
    <xdr:to>
      <xdr:col>76</xdr:col>
      <xdr:colOff>165100</xdr:colOff>
      <xdr:row>75</xdr:row>
      <xdr:rowOff>12192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28719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5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33959</xdr:rowOff>
    </xdr:from>
    <xdr:to>
      <xdr:col>72</xdr:col>
      <xdr:colOff>38100</xdr:colOff>
      <xdr:row>76</xdr:row>
      <xdr:rowOff>135559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0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152087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28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92887</xdr:rowOff>
    </xdr:from>
    <xdr:to>
      <xdr:col>67</xdr:col>
      <xdr:colOff>101600</xdr:colOff>
      <xdr:row>78</xdr:row>
      <xdr:rowOff>23037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2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39564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0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50406</xdr:rowOff>
    </xdr:from>
    <xdr:to>
      <xdr:col>85</xdr:col>
      <xdr:colOff>127000</xdr:colOff>
      <xdr:row>97</xdr:row>
      <xdr:rowOff>66033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681056"/>
          <a:ext cx="838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66033</xdr:rowOff>
    </xdr:from>
    <xdr:to>
      <xdr:col>81</xdr:col>
      <xdr:colOff>50800</xdr:colOff>
      <xdr:row>97</xdr:row>
      <xdr:rowOff>95219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696683"/>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95219</xdr:rowOff>
    </xdr:from>
    <xdr:to>
      <xdr:col>76</xdr:col>
      <xdr:colOff>114300</xdr:colOff>
      <xdr:row>97</xdr:row>
      <xdr:rowOff>114771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725869"/>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114771</xdr:rowOff>
    </xdr:from>
    <xdr:to>
      <xdr:col>71</xdr:col>
      <xdr:colOff>177800</xdr:colOff>
      <xdr:row>97</xdr:row>
      <xdr:rowOff>121796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745421"/>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171056</xdr:rowOff>
    </xdr:from>
    <xdr:to>
      <xdr:col>85</xdr:col>
      <xdr:colOff>177800</xdr:colOff>
      <xdr:row>97</xdr:row>
      <xdr:rowOff>101206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22483</xdr:rowOff>
    </xdr:from>
    <xdr:ext cx="599010"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48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15233</xdr:rowOff>
    </xdr:from>
    <xdr:to>
      <xdr:col>81</xdr:col>
      <xdr:colOff>101600</xdr:colOff>
      <xdr:row>97</xdr:row>
      <xdr:rowOff>116833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6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133360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4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44419</xdr:rowOff>
    </xdr:from>
    <xdr:to>
      <xdr:col>76</xdr:col>
      <xdr:colOff>165100</xdr:colOff>
      <xdr:row>97</xdr:row>
      <xdr:rowOff>146019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6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162546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63971</xdr:rowOff>
    </xdr:from>
    <xdr:to>
      <xdr:col>72</xdr:col>
      <xdr:colOff>38100</xdr:colOff>
      <xdr:row>97</xdr:row>
      <xdr:rowOff>165571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6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70996</xdr:rowOff>
    </xdr:from>
    <xdr:to>
      <xdr:col>67</xdr:col>
      <xdr:colOff>101600</xdr:colOff>
      <xdr:row>98</xdr:row>
      <xdr:rowOff>1146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7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17673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歳出決算総額の</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割以上を占める民生費は、少子高齢化の進展等により社会保障費に多額の費用を要するため、住民一人当たり</a:t>
          </a:r>
          <a:r>
            <a:rPr kumimoji="1" lang="en-US" altLang="ja-JP" sz="1100" b="0" i="0" baseline="0">
              <a:solidFill>
                <a:sysClr val="windowText" lastClr="000000"/>
              </a:solidFill>
              <a:effectLst/>
              <a:latin typeface="+mn-lt"/>
              <a:ea typeface="+mn-ea"/>
              <a:cs typeface="+mn-cs"/>
            </a:rPr>
            <a:t>281,788</a:t>
          </a:r>
          <a:r>
            <a:rPr kumimoji="1" lang="ja-JP" altLang="ja-JP" sz="1100" b="0" i="0" baseline="0">
              <a:solidFill>
                <a:sysClr val="windowText" lastClr="000000"/>
              </a:solidFill>
              <a:effectLst/>
              <a:latin typeface="+mn-lt"/>
              <a:ea typeface="+mn-ea"/>
              <a:cs typeface="+mn-cs"/>
            </a:rPr>
            <a:t>円であり類似団体の中でも高い状況となっている。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農業が主産業である当市では、農地基盤整備に多額の費用を要するため、農林水産業費は類似団体内で高い水準となっている。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教育費は、令和元年度までに大型建設事業（図書館、総合文化ホール、歴史文化館等）が終了したことにより、一人当たりのコストは減少した。なお、類似団体平均を上回っているのは、小中学校の統廃合が進んでおらず、施設の維持費に多額の費用を要することが要因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災害復旧費は、令和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年及び令和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年に発生した豪雨、台風災害に係る復旧事業により類似団体平均を上回っている。</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民生</a:t>
          </a:r>
          <a:r>
            <a:rPr kumimoji="1" lang="ja-JP" altLang="ja-JP" sz="1100" b="0" i="0" baseline="0">
              <a:solidFill>
                <a:sysClr val="windowText" lastClr="000000"/>
              </a:solidFill>
              <a:effectLst/>
              <a:latin typeface="+mn-lt"/>
              <a:ea typeface="+mn-ea"/>
              <a:cs typeface="+mn-cs"/>
            </a:rPr>
            <a:t>費は、生活保護費等は減少したものの、エネルギー・食料品価格等物価高騰支援給付金事業等の増加により歳出増となった。</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議会費は、令和２年度の議場等会議システム改修事業が完了したことにより、例年並みの水準となった。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実質収支は</a:t>
          </a:r>
          <a:r>
            <a:rPr lang="en-US" altLang="ja-JP" sz="1100" b="0" i="0" u="none" strike="noStrike" baseline="0">
              <a:solidFill>
                <a:schemeClr val="dk1"/>
              </a:solidFill>
              <a:latin typeface="+mn-lt"/>
              <a:ea typeface="+mn-ea"/>
              <a:cs typeface="+mn-cs"/>
            </a:rPr>
            <a:t>493,338</a:t>
          </a:r>
          <a:r>
            <a:rPr lang="ja-JP" altLang="en-US" sz="1100" b="0" i="0" u="none" strike="noStrike" baseline="0">
              <a:solidFill>
                <a:schemeClr val="dk1"/>
              </a:solidFill>
              <a:latin typeface="+mn-lt"/>
              <a:ea typeface="+mn-ea"/>
              <a:cs typeface="+mn-cs"/>
            </a:rPr>
            <a:t>千円で、前年度に比べ</a:t>
          </a:r>
          <a:r>
            <a:rPr lang="en-US" altLang="ja-JP" sz="1100" b="0" i="0" u="none" strike="noStrike" baseline="0">
              <a:solidFill>
                <a:schemeClr val="dk1"/>
              </a:solidFill>
              <a:latin typeface="+mn-lt"/>
              <a:ea typeface="+mn-ea"/>
              <a:cs typeface="+mn-cs"/>
            </a:rPr>
            <a:t>331,247</a:t>
          </a:r>
          <a:r>
            <a:rPr lang="ja-JP" altLang="en-US" sz="1100" b="0" i="0" u="none" strike="noStrike" baseline="0">
              <a:solidFill>
                <a:schemeClr val="dk1"/>
              </a:solidFill>
              <a:latin typeface="+mn-lt"/>
              <a:ea typeface="+mn-ea"/>
              <a:cs typeface="+mn-cs"/>
            </a:rPr>
            <a:t>千円減少した。歳入歳出とも前年度に比べ減少し、歳入では国庫支出金、歳出では普通建設事業が主に減少した。</a:t>
          </a:r>
          <a:r>
            <a:rPr kumimoji="1" lang="ja-JP" altLang="en-US" sz="1100" b="0" i="0" u="none" strike="noStrike" baseline="0">
              <a:solidFill>
                <a:schemeClr val="dk1"/>
              </a:solidFill>
              <a:effectLst/>
              <a:latin typeface="+mn-lt"/>
              <a:ea typeface="+mn-ea"/>
              <a:cs typeface="+mn-cs"/>
            </a:rPr>
            <a:t>令和５年度の</a:t>
          </a:r>
          <a:r>
            <a:rPr kumimoji="1" lang="ja-JP" altLang="ja-JP" sz="1100" b="0" i="0" baseline="0">
              <a:solidFill>
                <a:schemeClr val="dk1"/>
              </a:solidFill>
              <a:effectLst/>
              <a:latin typeface="+mn-lt"/>
              <a:ea typeface="+mn-ea"/>
              <a:cs typeface="+mn-cs"/>
            </a:rPr>
            <a:t>財政調整基金については</a:t>
          </a:r>
          <a:r>
            <a:rPr lang="ja-JP" altLang="en-US" sz="1100" b="0" i="0" u="none" strike="noStrike" baseline="0">
              <a:solidFill>
                <a:schemeClr val="dk1"/>
              </a:solidFill>
              <a:latin typeface="+mn-lt"/>
              <a:ea typeface="+mn-ea"/>
              <a:cs typeface="+mn-cs"/>
            </a:rPr>
            <a:t>、適切な財源の確保と歳出の精査により基金積立を行いつつ、取崩しを回避した。しかし、</a:t>
          </a:r>
          <a:r>
            <a:rPr kumimoji="1" lang="ja-JP" altLang="ja-JP" sz="1100" b="0" i="0" baseline="0">
              <a:solidFill>
                <a:schemeClr val="dk1"/>
              </a:solidFill>
              <a:effectLst/>
              <a:latin typeface="+mn-lt"/>
              <a:ea typeface="+mn-ea"/>
              <a:cs typeface="+mn-cs"/>
            </a:rPr>
            <a:t>今後想定される普通建設事業（火葬場再整備等）に伴う歳出増により、厳しい財政状況が続くと予想されることから、ある程度の取崩しは避けられない見込みである。不要不急な事業は控え、市民ニーズ・行政需要実態に即した事業を実施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連結実質赤字比率については、赤字の会計がないため良好な状態にある。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実質公債費比率の分子は、</a:t>
          </a:r>
          <a:r>
            <a:rPr kumimoji="1" lang="ja-JP" altLang="en-US" sz="1100" b="0" i="0" baseline="0">
              <a:solidFill>
                <a:schemeClr val="dk1"/>
              </a:solidFill>
              <a:effectLst/>
              <a:latin typeface="+mn-lt"/>
              <a:ea typeface="+mn-ea"/>
              <a:cs typeface="+mn-cs"/>
            </a:rPr>
            <a:t>新環境センター整備事業</a:t>
          </a:r>
          <a:r>
            <a:rPr kumimoji="1" lang="ja-JP" altLang="ja-JP" sz="1100" b="0" i="0" baseline="0">
              <a:solidFill>
                <a:schemeClr val="dk1"/>
              </a:solidFill>
              <a:effectLst/>
              <a:latin typeface="+mn-lt"/>
              <a:ea typeface="+mn-ea"/>
              <a:cs typeface="+mn-cs"/>
            </a:rPr>
            <a:t>等の地方債の償還が始まったことから、昨年度より増加している。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地方債の現在高は、国営大野川上流開発事業や歴史文化館建設事業等の大規模普通建設事業に係る地方債発行に伴い平成２９年度以降上昇していた。しかし、令和３年度以降は地方債発行額が抑えられたことに加え、前述の大規模普通建設事業に係る償還が本格的に始まったことにより、地方債現在高は減少し、将来負担比率の分子は前年度に比べ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財政調整基金に前年度決算剰余金を積み立てたこと、取り崩しがなかったこと等から、基金現在高は全体として昨年度より微増した。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による事務改善、業務改革や公共施設の集約・除却など経常経費の縮減に努めることで、財政調整等基金の取り崩しを最小限に抑えるとともに、基金への積立も計画的に実施することで今後に予定されている普通建設事業や施設の維持補修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福祉の向上、地域振興等の特定の行政施策のために設置された基金であり、それぞれの目的に沿った施策に充当する。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付額が伸び悩んだためふるさと竹田応援基金の残高が減少したことや、森林環境譲与税基金を活用する事業が増えたこと、公共施設の長寿命化対策等により取崩額が増えたことなどから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施設の長寿命化など、当面は臨時的な経費の支出が見込まれており、特定目的基金の設置目的に合致する事業には積極的な繰入を行いつつ、今後想定される公共施設の維持補修費増大に備えて、公有財産の売却等による収入を可能な限り基金に積み立て財源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運用益約８６７万円に加え、令和５年度については前年度決算剰余金４億１千万円を積立てたことにより残高は増加した。なお、取崩しは発生していない。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１０％が適正とされている。しかしながら、あくまでも一般的な財政の指標であり、老朽化した施設を多く抱えて、災害が頻繁に発生する本市においては、現時点で少なくとも標準財政規模の２割である約２０億円程度は確保し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運用益約２８５万円に加え、交付税の措置分約４千万円を積立てたが、償還財源に充当するため２億円の取崩したことにより残高は減少した。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竹田市基金条例において、前年度決算剰余金のうち２分の１を下らない額を財政調整基金又は減債基金に積立てることとしている。今後も健全な状態を維持しつつ、計画的に積立を行っていく方針である。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20361554</v>
      </c>
      <c r="BO4" s="436"/>
      <c r="BP4" s="436"/>
      <c r="BQ4" s="436"/>
      <c r="BR4" s="436"/>
      <c r="BS4" s="436"/>
      <c r="BT4" s="436"/>
      <c r="BU4" s="437"/>
      <c r="BV4" s="435">
        <v>20895305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v>
      </c>
      <c r="CU4" s="576"/>
      <c r="CV4" s="576"/>
      <c r="CW4" s="576"/>
      <c r="CX4" s="576"/>
      <c r="CY4" s="576"/>
      <c r="CZ4" s="576"/>
      <c r="DA4" s="577"/>
      <c r="DB4" s="575">
        <v>8.4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19751121</v>
      </c>
      <c r="BO5" s="407"/>
      <c r="BP5" s="407"/>
      <c r="BQ5" s="407"/>
      <c r="BR5" s="407"/>
      <c r="BS5" s="407"/>
      <c r="BT5" s="407"/>
      <c r="BU5" s="408"/>
      <c r="BV5" s="406">
        <v>19950353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97.3</v>
      </c>
      <c r="CU5" s="404"/>
      <c r="CV5" s="404"/>
      <c r="CW5" s="404"/>
      <c r="CX5" s="404"/>
      <c r="CY5" s="404"/>
      <c r="CZ5" s="404"/>
      <c r="DA5" s="405"/>
      <c r="DB5" s="403">
        <v>95.5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610433</v>
      </c>
      <c r="BO6" s="407"/>
      <c r="BP6" s="407"/>
      <c r="BQ6" s="407"/>
      <c r="BR6" s="407"/>
      <c r="BS6" s="407"/>
      <c r="BT6" s="407"/>
      <c r="BU6" s="408"/>
      <c r="BV6" s="406">
        <v>944952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97.7</v>
      </c>
      <c r="CU6" s="550"/>
      <c r="CV6" s="550"/>
      <c r="CW6" s="550"/>
      <c r="CX6" s="550"/>
      <c r="CY6" s="550"/>
      <c r="CZ6" s="550"/>
      <c r="DA6" s="551"/>
      <c r="DB6" s="549">
        <v>96.4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117095</v>
      </c>
      <c r="BO7" s="407"/>
      <c r="BP7" s="407"/>
      <c r="BQ7" s="407"/>
      <c r="BR7" s="407"/>
      <c r="BS7" s="407"/>
      <c r="BT7" s="407"/>
      <c r="BU7" s="408"/>
      <c r="BV7" s="406">
        <v>120367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9874016</v>
      </c>
      <c r="CU7" s="407"/>
      <c r="CV7" s="407"/>
      <c r="CW7" s="407"/>
      <c r="CX7" s="407"/>
      <c r="CY7" s="407"/>
      <c r="CZ7" s="407"/>
      <c r="DA7" s="408"/>
      <c r="DB7" s="406">
        <v>9838814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493338</v>
      </c>
      <c r="BO8" s="407"/>
      <c r="BP8" s="407"/>
      <c r="BQ8" s="407"/>
      <c r="BR8" s="407"/>
      <c r="BS8" s="407"/>
      <c r="BT8" s="407"/>
      <c r="BU8" s="408"/>
      <c r="BV8" s="406">
        <v>824585</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0.25</v>
      </c>
      <c r="CU8" s="510"/>
      <c r="CV8" s="510"/>
      <c r="CW8" s="510"/>
      <c r="CX8" s="510"/>
      <c r="CY8" s="510"/>
      <c r="CZ8" s="510"/>
      <c r="DA8" s="511"/>
      <c r="DB8" s="509">
        <v>0.25</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20332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-331247</v>
      </c>
      <c r="BO9" s="407"/>
      <c r="BP9" s="407"/>
      <c r="BQ9" s="407"/>
      <c r="BR9" s="407"/>
      <c r="BS9" s="407"/>
      <c r="BT9" s="407"/>
      <c r="BU9" s="408"/>
      <c r="BV9" s="406">
        <v>-322101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17</v>
      </c>
      <c r="CU9" s="404"/>
      <c r="CV9" s="404"/>
      <c r="CW9" s="404"/>
      <c r="CX9" s="404"/>
      <c r="CY9" s="404"/>
      <c r="CZ9" s="404"/>
      <c r="DA9" s="405"/>
      <c r="DB9" s="403">
        <v>16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22332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418676</v>
      </c>
      <c r="BO10" s="407"/>
      <c r="BP10" s="407"/>
      <c r="BQ10" s="407"/>
      <c r="BR10" s="407"/>
      <c r="BS10" s="407"/>
      <c r="BT10" s="407"/>
      <c r="BU10" s="408"/>
      <c r="BV10" s="406">
        <v>8178</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19380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19087</v>
      </c>
      <c r="S13" s="494"/>
      <c r="T13" s="494"/>
      <c r="U13" s="494"/>
      <c r="V13" s="495"/>
      <c r="W13" s="496" t="s">
        <v>131</v>
      </c>
      <c r="X13" s="392"/>
      <c r="Y13" s="392"/>
      <c r="Z13" s="392"/>
      <c r="AA13" s="392"/>
      <c r="AB13" s="393"/>
      <c r="AC13" s="359">
        <v>3263</v>
      </c>
      <c r="AD13" s="360"/>
      <c r="AE13" s="360"/>
      <c r="AF13" s="360"/>
      <c r="AG13" s="361"/>
      <c r="AH13" s="359">
        <v>3588</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87429</v>
      </c>
      <c r="BO13" s="407"/>
      <c r="BP13" s="407"/>
      <c r="BQ13" s="407"/>
      <c r="BR13" s="407"/>
      <c r="BS13" s="407"/>
      <c r="BT13" s="407"/>
      <c r="BU13" s="408"/>
      <c r="BV13" s="406">
        <v>-313923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7.7</v>
      </c>
      <c r="CU13" s="404"/>
      <c r="CV13" s="404"/>
      <c r="CW13" s="404"/>
      <c r="CX13" s="404"/>
      <c r="CY13" s="404"/>
      <c r="CZ13" s="404"/>
      <c r="DA13" s="405"/>
      <c r="DB13" s="403">
        <v>5.6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19890</v>
      </c>
      <c r="S14" s="494"/>
      <c r="T14" s="494"/>
      <c r="U14" s="494"/>
      <c r="V14" s="495"/>
      <c r="W14" s="497"/>
      <c r="X14" s="395"/>
      <c r="Y14" s="395"/>
      <c r="Z14" s="395"/>
      <c r="AA14" s="395"/>
      <c r="AB14" s="396"/>
      <c r="AC14" s="486">
        <v>31.2</v>
      </c>
      <c r="AD14" s="487"/>
      <c r="AE14" s="487"/>
      <c r="AF14" s="487"/>
      <c r="AG14" s="488"/>
      <c r="AH14" s="486">
        <v>31.6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7.6</v>
      </c>
      <c r="CU14" s="504"/>
      <c r="CV14" s="504"/>
      <c r="CW14" s="504"/>
      <c r="CX14" s="504"/>
      <c r="CY14" s="504"/>
      <c r="CZ14" s="504"/>
      <c r="DA14" s="505"/>
      <c r="DB14" s="503">
        <v>11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19640</v>
      </c>
      <c r="S15" s="494"/>
      <c r="T15" s="494"/>
      <c r="U15" s="494"/>
      <c r="V15" s="495"/>
      <c r="W15" s="496" t="s">
        <v>137</v>
      </c>
      <c r="X15" s="392"/>
      <c r="Y15" s="392"/>
      <c r="Z15" s="392"/>
      <c r="AA15" s="392"/>
      <c r="AB15" s="393"/>
      <c r="AC15" s="359">
        <v>1318</v>
      </c>
      <c r="AD15" s="360"/>
      <c r="AE15" s="360"/>
      <c r="AF15" s="360"/>
      <c r="AG15" s="361"/>
      <c r="AH15" s="359">
        <v>1401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2388659</v>
      </c>
      <c r="BO15" s="436"/>
      <c r="BP15" s="436"/>
      <c r="BQ15" s="436"/>
      <c r="BR15" s="436"/>
      <c r="BS15" s="436"/>
      <c r="BT15" s="436"/>
      <c r="BU15" s="437"/>
      <c r="BV15" s="435">
        <v>2306452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12.6</v>
      </c>
      <c r="AD16" s="487"/>
      <c r="AE16" s="487"/>
      <c r="AF16" s="487"/>
      <c r="AG16" s="488"/>
      <c r="AH16" s="486">
        <v>12.3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9289092</v>
      </c>
      <c r="BO16" s="407"/>
      <c r="BP16" s="407"/>
      <c r="BQ16" s="407"/>
      <c r="BR16" s="407"/>
      <c r="BS16" s="407"/>
      <c r="BT16" s="407"/>
      <c r="BU16" s="408"/>
      <c r="BV16" s="406">
        <v>9231105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5885</v>
      </c>
      <c r="AD17" s="360"/>
      <c r="AE17" s="360"/>
      <c r="AF17" s="360"/>
      <c r="AG17" s="361"/>
      <c r="AH17" s="359">
        <v>6366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2931202</v>
      </c>
      <c r="BO17" s="407"/>
      <c r="BP17" s="407"/>
      <c r="BQ17" s="407"/>
      <c r="BR17" s="407"/>
      <c r="BS17" s="407"/>
      <c r="BT17" s="407"/>
      <c r="BU17" s="408"/>
      <c r="BV17" s="406">
        <v>2833417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477.53</v>
      </c>
      <c r="M18" s="459"/>
      <c r="N18" s="459"/>
      <c r="O18" s="459"/>
      <c r="P18" s="459"/>
      <c r="Q18" s="459"/>
      <c r="R18" s="460"/>
      <c r="S18" s="460"/>
      <c r="T18" s="460"/>
      <c r="U18" s="460"/>
      <c r="V18" s="461"/>
      <c r="W18" s="477"/>
      <c r="X18" s="478"/>
      <c r="Y18" s="478"/>
      <c r="Z18" s="478"/>
      <c r="AA18" s="478"/>
      <c r="AB18" s="502"/>
      <c r="AC18" s="376">
        <v>56.2</v>
      </c>
      <c r="AD18" s="377"/>
      <c r="AE18" s="377"/>
      <c r="AF18" s="377"/>
      <c r="AG18" s="462"/>
      <c r="AH18" s="376">
        <v>56.1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9674706</v>
      </c>
      <c r="BO18" s="407"/>
      <c r="BP18" s="407"/>
      <c r="BQ18" s="407"/>
      <c r="BR18" s="407"/>
      <c r="BS18" s="407"/>
      <c r="BT18" s="407"/>
      <c r="BU18" s="408"/>
      <c r="BV18" s="406">
        <v>9463144</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43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12975186</v>
      </c>
      <c r="BO19" s="407"/>
      <c r="BP19" s="407"/>
      <c r="BQ19" s="407"/>
      <c r="BR19" s="407"/>
      <c r="BS19" s="407"/>
      <c r="BT19" s="407"/>
      <c r="BU19" s="408"/>
      <c r="BV19" s="406">
        <v>13223721</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8699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15911464</v>
      </c>
      <c r="BO22" s="436"/>
      <c r="BP22" s="436"/>
      <c r="BQ22" s="436"/>
      <c r="BR22" s="436"/>
      <c r="BS22" s="436"/>
      <c r="BT22" s="436"/>
      <c r="BU22" s="437"/>
      <c r="BV22" s="435">
        <v>17090442</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9968747</v>
      </c>
      <c r="BO23" s="407"/>
      <c r="BP23" s="407"/>
      <c r="BQ23" s="407"/>
      <c r="BR23" s="407"/>
      <c r="BS23" s="407"/>
      <c r="BT23" s="407"/>
      <c r="BU23" s="408"/>
      <c r="BV23" s="406">
        <v>10177641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8140</v>
      </c>
      <c r="R24" s="360"/>
      <c r="S24" s="360"/>
      <c r="T24" s="360"/>
      <c r="U24" s="360"/>
      <c r="V24" s="361"/>
      <c r="W24" s="449"/>
      <c r="X24" s="386"/>
      <c r="Y24" s="387"/>
      <c r="Z24" s="362" t="s">
        <v>162</v>
      </c>
      <c r="AA24" s="363"/>
      <c r="AB24" s="363"/>
      <c r="AC24" s="363"/>
      <c r="AD24" s="363"/>
      <c r="AE24" s="363"/>
      <c r="AF24" s="363"/>
      <c r="AG24" s="364"/>
      <c r="AH24" s="359">
        <v>293</v>
      </c>
      <c r="AI24" s="360"/>
      <c r="AJ24" s="360"/>
      <c r="AK24" s="360"/>
      <c r="AL24" s="361"/>
      <c r="AM24" s="359">
        <v>948734</v>
      </c>
      <c r="AN24" s="360"/>
      <c r="AO24" s="360"/>
      <c r="AP24" s="360"/>
      <c r="AQ24" s="360"/>
      <c r="AR24" s="361"/>
      <c r="AS24" s="359">
        <v>3238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11162944</v>
      </c>
      <c r="BO24" s="407"/>
      <c r="BP24" s="407"/>
      <c r="BQ24" s="407"/>
      <c r="BR24" s="407"/>
      <c r="BS24" s="407"/>
      <c r="BT24" s="407"/>
      <c r="BU24" s="408"/>
      <c r="BV24" s="406">
        <v>11816860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6530</v>
      </c>
      <c r="R25" s="360"/>
      <c r="S25" s="360"/>
      <c r="T25" s="360"/>
      <c r="U25" s="360"/>
      <c r="V25" s="361"/>
      <c r="W25" s="449"/>
      <c r="X25" s="386"/>
      <c r="Y25" s="387"/>
      <c r="Z25" s="362" t="s">
        <v>165</v>
      </c>
      <c r="AA25" s="363"/>
      <c r="AB25" s="363"/>
      <c r="AC25" s="363"/>
      <c r="AD25" s="363"/>
      <c r="AE25" s="363"/>
      <c r="AF25" s="363"/>
      <c r="AG25" s="364"/>
      <c r="AH25" s="359">
        <v>57</v>
      </c>
      <c r="AI25" s="360"/>
      <c r="AJ25" s="360"/>
      <c r="AK25" s="360"/>
      <c r="AL25" s="361"/>
      <c r="AM25" s="359">
        <v>163590</v>
      </c>
      <c r="AN25" s="360"/>
      <c r="AO25" s="360"/>
      <c r="AP25" s="360"/>
      <c r="AQ25" s="360"/>
      <c r="AR25" s="361"/>
      <c r="AS25" s="359">
        <v>2870</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7255752</v>
      </c>
      <c r="BO25" s="436"/>
      <c r="BP25" s="436"/>
      <c r="BQ25" s="436"/>
      <c r="BR25" s="436"/>
      <c r="BS25" s="436"/>
      <c r="BT25" s="436"/>
      <c r="BU25" s="437"/>
      <c r="BV25" s="435">
        <v>6242460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5850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4020</v>
      </c>
      <c r="R27" s="360"/>
      <c r="S27" s="360"/>
      <c r="T27" s="360"/>
      <c r="U27" s="360"/>
      <c r="V27" s="361"/>
      <c r="W27" s="449"/>
      <c r="X27" s="386"/>
      <c r="Y27" s="387"/>
      <c r="Z27" s="362" t="s">
        <v>171</v>
      </c>
      <c r="AA27" s="363"/>
      <c r="AB27" s="363"/>
      <c r="AC27" s="363"/>
      <c r="AD27" s="363"/>
      <c r="AE27" s="363"/>
      <c r="AF27" s="363"/>
      <c r="AG27" s="364"/>
      <c r="AH27" s="359">
        <v>6</v>
      </c>
      <c r="AI27" s="360"/>
      <c r="AJ27" s="360"/>
      <c r="AK27" s="360"/>
      <c r="AL27" s="361"/>
      <c r="AM27" s="359">
        <v>23436</v>
      </c>
      <c r="AN27" s="360"/>
      <c r="AO27" s="360"/>
      <c r="AP27" s="360"/>
      <c r="AQ27" s="360"/>
      <c r="AR27" s="361"/>
      <c r="AS27" s="359">
        <v>3906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80000</v>
      </c>
      <c r="BO27" s="441"/>
      <c r="BP27" s="441"/>
      <c r="BQ27" s="441"/>
      <c r="BR27" s="441"/>
      <c r="BS27" s="441"/>
      <c r="BT27" s="441"/>
      <c r="BU27" s="442"/>
      <c r="BV27" s="440">
        <v>80000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3620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3797580</v>
      </c>
      <c r="BO28" s="436"/>
      <c r="BP28" s="436"/>
      <c r="BQ28" s="436"/>
      <c r="BR28" s="436"/>
      <c r="BS28" s="436"/>
      <c r="BT28" s="436"/>
      <c r="BU28" s="437"/>
      <c r="BV28" s="435">
        <v>3378904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14</v>
      </c>
      <c r="M29" s="360"/>
      <c r="N29" s="360"/>
      <c r="O29" s="360"/>
      <c r="P29" s="361"/>
      <c r="Q29" s="359">
        <v>3400</v>
      </c>
      <c r="R29" s="360"/>
      <c r="S29" s="360"/>
      <c r="T29" s="360"/>
      <c r="U29" s="360"/>
      <c r="V29" s="361"/>
      <c r="W29" s="450"/>
      <c r="X29" s="451"/>
      <c r="Y29" s="452"/>
      <c r="Z29" s="362" t="s">
        <v>177</v>
      </c>
      <c r="AA29" s="363"/>
      <c r="AB29" s="363"/>
      <c r="AC29" s="363"/>
      <c r="AD29" s="363"/>
      <c r="AE29" s="363"/>
      <c r="AF29" s="363"/>
      <c r="AG29" s="364"/>
      <c r="AH29" s="359">
        <v>299</v>
      </c>
      <c r="AI29" s="360"/>
      <c r="AJ29" s="360"/>
      <c r="AK29" s="360"/>
      <c r="AL29" s="361"/>
      <c r="AM29" s="359">
        <v>972170</v>
      </c>
      <c r="AN29" s="360"/>
      <c r="AO29" s="360"/>
      <c r="AP29" s="360"/>
      <c r="AQ29" s="360"/>
      <c r="AR29" s="361"/>
      <c r="AS29" s="359">
        <v>3251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955130</v>
      </c>
      <c r="BO29" s="407"/>
      <c r="BP29" s="407"/>
      <c r="BQ29" s="407"/>
      <c r="BR29" s="407"/>
      <c r="BS29" s="407"/>
      <c r="BT29" s="407"/>
      <c r="BU29" s="408"/>
      <c r="BV29" s="406">
        <v>1112027</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2944325</v>
      </c>
      <c r="BO30" s="441"/>
      <c r="BP30" s="441"/>
      <c r="BQ30" s="441"/>
      <c r="BR30" s="441"/>
      <c r="BS30" s="441"/>
      <c r="BT30" s="441"/>
      <c r="BU30" s="442"/>
      <c r="BV30" s="440">
        <v>3148606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IF('各会計、関係団体の財政状況及び健全化判断比率'!B34="","",'各会計、関係団体の財政状況及び健全化判断比率'!B34)</f>
        <v>浄化槽整備推進事業特別会計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大分県消防補償等組合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竹田市土地開発公社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市立こども診療所特別会計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IF('各会計、関係団体の財政状況及び健全化判断比率'!B32="","",'各会計、関係団体の財政状況及び健全化判断比率'!B32)</f>
        <v>簡易水道事業会計</v>
      </c>
      <c r="AP35" s="355"/>
      <c r="AQ35" s="355"/>
      <c r="AR35" s="355"/>
      <c r="AS35" s="355"/>
      <c r="AT35" s="355"/>
      <c r="AU35" s="355"/>
      <c r="AV35" s="355"/>
      <c r="AW35" s="355"/>
      <c r="AX35" s="355"/>
      <c r="AY35" s="355"/>
      <c r="AZ35" s="355"/>
      <c r="BA35" s="355"/>
      <c r="BB35" s="355"/>
      <c r="BC35" s="355"/>
      <c r="BD35" s="175"/>
      <c r="BE35" s="354">
        <f t="shared" ref="BE35:BE43" si="1">IF(BG35="","",BE34+1)</f>
        <v>11</v>
      </c>
      <c r="BF35" s="354"/>
      <c r="BG35" s="355" t="str">
        <f>IF('各会計、関係団体の財政状況及び健全化判断比率'!B35="","",'各会計、関係団体の財政状況及び健全化判断比率'!B35)</f>
        <v>久住高原荘特別会計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大分県交通災害共済組合（交通災害共済事業会計）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荻町まちおこし（有）</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f>IF(E36="","",C35+1)</f>
        <v>3</v>
      </c>
      <c r="D36" s="354"/>
      <c r="E36" s="355" t="str">
        <f>IF('各会計、関係団体の財政状況及び健全化判断比率'!B9="","",'各会計、関係団体の財政状況及び健全化判断比率'!B9)</f>
        <v>長湯温泉療養文化館特別会計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IF('各会計、関係団体の財政状況及び健全化判断比率'!B33="","",'各会計、関係団体の財政状況及び健全化判断比率'!B33)</f>
        <v>農業集落排水事業会計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大分県市町村会館管理組合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（一社）竹田市わかば公社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大分県後期高齢者医療広域連合（普通会計）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まちづくりたけた（株）</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大分県後期高齢者医療広域連合（後期高齢者医療事業会計）</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（公財）竹田市文化振興財団</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22</v>
      </c>
      <c r="CP39" s="354"/>
      <c r="CQ39" s="355" t="str">
        <f>IF('各会計、関係団体の財政状況及び健全化判断比率'!BS12="","",'各会計、関係団体の財政状況及び健全化判断比率'!BS12)</f>
        <v>（公社）大分県農業農村振興公社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kN2MLtYm+HBcbYCc44SYHLDAm3aeCwQarVIBxlTM3YvQPvoIBR8QQRcs7/5An/Dan0HXL4XXbtTJK7J9vhzX4g==" saltValue="KBs+DQrz/Hy38hK5DmG3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election activeCell="B11" sqref="B11:Q11"/>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2067360</v>
      </c>
      <c r="S5" s="664"/>
      <c r="T5" s="664"/>
      <c r="U5" s="664"/>
      <c r="V5" s="664"/>
      <c r="W5" s="664"/>
      <c r="X5" s="664"/>
      <c r="Y5" s="689"/>
      <c r="Z5" s="702">
        <v>10.199999999999999</v>
      </c>
      <c r="AA5" s="702"/>
      <c r="AB5" s="702"/>
      <c r="AC5" s="702"/>
      <c r="AD5" s="703">
        <v>2047906</v>
      </c>
      <c r="AE5" s="703"/>
      <c r="AF5" s="703"/>
      <c r="AG5" s="703"/>
      <c r="AH5" s="703"/>
      <c r="AI5" s="703"/>
      <c r="AJ5" s="703"/>
      <c r="AK5" s="703"/>
      <c r="AL5" s="690">
        <v>20.7</v>
      </c>
      <c r="AM5" s="672"/>
      <c r="AN5" s="672"/>
      <c r="AO5" s="691"/>
      <c r="AP5" s="666" t="s">
        <v>216</v>
      </c>
      <c r="AQ5" s="667"/>
      <c r="AR5" s="667"/>
      <c r="AS5" s="667"/>
      <c r="AT5" s="667"/>
      <c r="AU5" s="667"/>
      <c r="AV5" s="667"/>
      <c r="AW5" s="667"/>
      <c r="AX5" s="667"/>
      <c r="AY5" s="667"/>
      <c r="AZ5" s="667"/>
      <c r="BA5" s="667"/>
      <c r="BB5" s="667"/>
      <c r="BC5" s="667"/>
      <c r="BD5" s="667"/>
      <c r="BE5" s="667"/>
      <c r="BF5" s="668"/>
      <c r="BG5" s="608">
        <v>2028292</v>
      </c>
      <c r="BH5" s="609"/>
      <c r="BI5" s="609"/>
      <c r="BJ5" s="609"/>
      <c r="BK5" s="609"/>
      <c r="BL5" s="609"/>
      <c r="BM5" s="609"/>
      <c r="BN5" s="610"/>
      <c r="BO5" s="646">
        <v>98.1</v>
      </c>
      <c r="BP5" s="646"/>
      <c r="BQ5" s="646"/>
      <c r="BR5" s="646"/>
      <c r="BS5" s="647">
        <v>16292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336418</v>
      </c>
      <c r="S6" s="609"/>
      <c r="T6" s="609"/>
      <c r="U6" s="609"/>
      <c r="V6" s="609"/>
      <c r="W6" s="609"/>
      <c r="X6" s="609"/>
      <c r="Y6" s="610"/>
      <c r="Z6" s="646">
        <v>1.7</v>
      </c>
      <c r="AA6" s="646"/>
      <c r="AB6" s="646"/>
      <c r="AC6" s="646"/>
      <c r="AD6" s="647">
        <v>336418</v>
      </c>
      <c r="AE6" s="647"/>
      <c r="AF6" s="647"/>
      <c r="AG6" s="647"/>
      <c r="AH6" s="647"/>
      <c r="AI6" s="647"/>
      <c r="AJ6" s="647"/>
      <c r="AK6" s="647"/>
      <c r="AL6" s="611">
        <v>3.4</v>
      </c>
      <c r="AM6" s="612"/>
      <c r="AN6" s="612"/>
      <c r="AO6" s="648"/>
      <c r="AP6" s="605" t="s">
        <v>221</v>
      </c>
      <c r="AQ6" s="606"/>
      <c r="AR6" s="606"/>
      <c r="AS6" s="606"/>
      <c r="AT6" s="606"/>
      <c r="AU6" s="606"/>
      <c r="AV6" s="606"/>
      <c r="AW6" s="606"/>
      <c r="AX6" s="606"/>
      <c r="AY6" s="606"/>
      <c r="AZ6" s="606"/>
      <c r="BA6" s="606"/>
      <c r="BB6" s="606"/>
      <c r="BC6" s="606"/>
      <c r="BD6" s="606"/>
      <c r="BE6" s="606"/>
      <c r="BF6" s="607"/>
      <c r="BG6" s="608">
        <v>2028292</v>
      </c>
      <c r="BH6" s="609"/>
      <c r="BI6" s="609"/>
      <c r="BJ6" s="609"/>
      <c r="BK6" s="609"/>
      <c r="BL6" s="609"/>
      <c r="BM6" s="609"/>
      <c r="BN6" s="610"/>
      <c r="BO6" s="646">
        <v>98.1</v>
      </c>
      <c r="BP6" s="646"/>
      <c r="BQ6" s="646"/>
      <c r="BR6" s="646"/>
      <c r="BS6" s="647">
        <v>16292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148521</v>
      </c>
      <c r="CS6" s="609"/>
      <c r="CT6" s="609"/>
      <c r="CU6" s="609"/>
      <c r="CV6" s="609"/>
      <c r="CW6" s="609"/>
      <c r="CX6" s="609"/>
      <c r="CY6" s="610"/>
      <c r="CZ6" s="690">
        <v>0.8</v>
      </c>
      <c r="DA6" s="672"/>
      <c r="DB6" s="672"/>
      <c r="DC6" s="692"/>
      <c r="DD6" s="614">
        <v>297</v>
      </c>
      <c r="DE6" s="609"/>
      <c r="DF6" s="609"/>
      <c r="DG6" s="609"/>
      <c r="DH6" s="609"/>
      <c r="DI6" s="609"/>
      <c r="DJ6" s="609"/>
      <c r="DK6" s="609"/>
      <c r="DL6" s="609"/>
      <c r="DM6" s="609"/>
      <c r="DN6" s="609"/>
      <c r="DO6" s="609"/>
      <c r="DP6" s="610"/>
      <c r="DQ6" s="614">
        <v>148521</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522</v>
      </c>
      <c r="S7" s="609"/>
      <c r="T7" s="609"/>
      <c r="U7" s="609"/>
      <c r="V7" s="609"/>
      <c r="W7" s="609"/>
      <c r="X7" s="609"/>
      <c r="Y7" s="610"/>
      <c r="Z7" s="646">
        <v>0</v>
      </c>
      <c r="AA7" s="646"/>
      <c r="AB7" s="646"/>
      <c r="AC7" s="646"/>
      <c r="AD7" s="647">
        <v>522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740554</v>
      </c>
      <c r="BH7" s="609"/>
      <c r="BI7" s="609"/>
      <c r="BJ7" s="609"/>
      <c r="BK7" s="609"/>
      <c r="BL7" s="609"/>
      <c r="BM7" s="609"/>
      <c r="BN7" s="610"/>
      <c r="BO7" s="646">
        <v>35.799999999999997</v>
      </c>
      <c r="BP7" s="646"/>
      <c r="BQ7" s="646"/>
      <c r="BR7" s="646"/>
      <c r="BS7" s="647">
        <v>16292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3257621</v>
      </c>
      <c r="CS7" s="609"/>
      <c r="CT7" s="609"/>
      <c r="CU7" s="609"/>
      <c r="CV7" s="609"/>
      <c r="CW7" s="609"/>
      <c r="CX7" s="609"/>
      <c r="CY7" s="610"/>
      <c r="CZ7" s="646">
        <v>16.5</v>
      </c>
      <c r="DA7" s="646"/>
      <c r="DB7" s="646"/>
      <c r="DC7" s="646"/>
      <c r="DD7" s="614">
        <v>84937</v>
      </c>
      <c r="DE7" s="609"/>
      <c r="DF7" s="609"/>
      <c r="DG7" s="609"/>
      <c r="DH7" s="609"/>
      <c r="DI7" s="609"/>
      <c r="DJ7" s="609"/>
      <c r="DK7" s="609"/>
      <c r="DL7" s="609"/>
      <c r="DM7" s="609"/>
      <c r="DN7" s="609"/>
      <c r="DO7" s="609"/>
      <c r="DP7" s="610"/>
      <c r="DQ7" s="614">
        <v>2253466</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7040</v>
      </c>
      <c r="S8" s="609"/>
      <c r="T8" s="609"/>
      <c r="U8" s="609"/>
      <c r="V8" s="609"/>
      <c r="W8" s="609"/>
      <c r="X8" s="609"/>
      <c r="Y8" s="610"/>
      <c r="Z8" s="646">
        <v>0</v>
      </c>
      <c r="AA8" s="646"/>
      <c r="AB8" s="646"/>
      <c r="AC8" s="646"/>
      <c r="AD8" s="647">
        <v>7040</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29867</v>
      </c>
      <c r="BH8" s="609"/>
      <c r="BI8" s="609"/>
      <c r="BJ8" s="609"/>
      <c r="BK8" s="609"/>
      <c r="BL8" s="609"/>
      <c r="BM8" s="609"/>
      <c r="BN8" s="610"/>
      <c r="BO8" s="646">
        <v>1.4</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5461053</v>
      </c>
      <c r="CS8" s="609"/>
      <c r="CT8" s="609"/>
      <c r="CU8" s="609"/>
      <c r="CV8" s="609"/>
      <c r="CW8" s="609"/>
      <c r="CX8" s="609"/>
      <c r="CY8" s="610"/>
      <c r="CZ8" s="646">
        <v>27.6</v>
      </c>
      <c r="DA8" s="646"/>
      <c r="DB8" s="646"/>
      <c r="DC8" s="646"/>
      <c r="DD8" s="614">
        <v>11356</v>
      </c>
      <c r="DE8" s="609"/>
      <c r="DF8" s="609"/>
      <c r="DG8" s="609"/>
      <c r="DH8" s="609"/>
      <c r="DI8" s="609"/>
      <c r="DJ8" s="609"/>
      <c r="DK8" s="609"/>
      <c r="DL8" s="609"/>
      <c r="DM8" s="609"/>
      <c r="DN8" s="609"/>
      <c r="DO8" s="609"/>
      <c r="DP8" s="610"/>
      <c r="DQ8" s="614">
        <v>3393719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7580</v>
      </c>
      <c r="S9" s="609"/>
      <c r="T9" s="609"/>
      <c r="U9" s="609"/>
      <c r="V9" s="609"/>
      <c r="W9" s="609"/>
      <c r="X9" s="609"/>
      <c r="Y9" s="610"/>
      <c r="Z9" s="646">
        <v>0</v>
      </c>
      <c r="AA9" s="646"/>
      <c r="AB9" s="646"/>
      <c r="AC9" s="646"/>
      <c r="AD9" s="647">
        <v>7580</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607419</v>
      </c>
      <c r="BH9" s="609"/>
      <c r="BI9" s="609"/>
      <c r="BJ9" s="609"/>
      <c r="BK9" s="609"/>
      <c r="BL9" s="609"/>
      <c r="BM9" s="609"/>
      <c r="BN9" s="610"/>
      <c r="BO9" s="646">
        <v>29.4</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1151802</v>
      </c>
      <c r="CS9" s="609"/>
      <c r="CT9" s="609"/>
      <c r="CU9" s="609"/>
      <c r="CV9" s="609"/>
      <c r="CW9" s="609"/>
      <c r="CX9" s="609"/>
      <c r="CY9" s="610"/>
      <c r="CZ9" s="646">
        <v>5.8</v>
      </c>
      <c r="DA9" s="646"/>
      <c r="DB9" s="646"/>
      <c r="DC9" s="646"/>
      <c r="DD9" s="614">
        <v>103762</v>
      </c>
      <c r="DE9" s="609"/>
      <c r="DF9" s="609"/>
      <c r="DG9" s="609"/>
      <c r="DH9" s="609"/>
      <c r="DI9" s="609"/>
      <c r="DJ9" s="609"/>
      <c r="DK9" s="609"/>
      <c r="DL9" s="609"/>
      <c r="DM9" s="609"/>
      <c r="DN9" s="609"/>
      <c r="DO9" s="609"/>
      <c r="DP9" s="610"/>
      <c r="DQ9" s="614">
        <v>800038</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57136</v>
      </c>
      <c r="BH10" s="609"/>
      <c r="BI10" s="609"/>
      <c r="BJ10" s="609"/>
      <c r="BK10" s="609"/>
      <c r="BL10" s="609"/>
      <c r="BM10" s="609"/>
      <c r="BN10" s="610"/>
      <c r="BO10" s="646">
        <v>2.8</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14106</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8512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503339</v>
      </c>
      <c r="S11" s="609"/>
      <c r="T11" s="609"/>
      <c r="U11" s="609"/>
      <c r="V11" s="609"/>
      <c r="W11" s="609"/>
      <c r="X11" s="609"/>
      <c r="Y11" s="610"/>
      <c r="Z11" s="611">
        <v>2.5</v>
      </c>
      <c r="AA11" s="612"/>
      <c r="AB11" s="612"/>
      <c r="AC11" s="613"/>
      <c r="AD11" s="614">
        <v>503339</v>
      </c>
      <c r="AE11" s="609"/>
      <c r="AF11" s="609"/>
      <c r="AG11" s="609"/>
      <c r="AH11" s="609"/>
      <c r="AI11" s="609"/>
      <c r="AJ11" s="609"/>
      <c r="AK11" s="610"/>
      <c r="AL11" s="611">
        <v>5.0999999999999996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46132</v>
      </c>
      <c r="BH11" s="609"/>
      <c r="BI11" s="609"/>
      <c r="BJ11" s="609"/>
      <c r="BK11" s="609"/>
      <c r="BL11" s="609"/>
      <c r="BM11" s="609"/>
      <c r="BN11" s="610"/>
      <c r="BO11" s="646">
        <v>2.2000000000000002</v>
      </c>
      <c r="BP11" s="646"/>
      <c r="BQ11" s="646"/>
      <c r="BR11" s="646"/>
      <c r="BS11" s="647">
        <v>16292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2254741</v>
      </c>
      <c r="CS11" s="609"/>
      <c r="CT11" s="609"/>
      <c r="CU11" s="609"/>
      <c r="CV11" s="609"/>
      <c r="CW11" s="609"/>
      <c r="CX11" s="609"/>
      <c r="CY11" s="610"/>
      <c r="CZ11" s="646">
        <v>11.4</v>
      </c>
      <c r="DA11" s="646"/>
      <c r="DB11" s="646"/>
      <c r="DC11" s="646"/>
      <c r="DD11" s="614">
        <v>782435</v>
      </c>
      <c r="DE11" s="609"/>
      <c r="DF11" s="609"/>
      <c r="DG11" s="609"/>
      <c r="DH11" s="609"/>
      <c r="DI11" s="609"/>
      <c r="DJ11" s="609"/>
      <c r="DK11" s="609"/>
      <c r="DL11" s="609"/>
      <c r="DM11" s="609"/>
      <c r="DN11" s="609"/>
      <c r="DO11" s="609"/>
      <c r="DP11" s="610"/>
      <c r="DQ11" s="614">
        <v>822112</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9281</v>
      </c>
      <c r="S12" s="609"/>
      <c r="T12" s="609"/>
      <c r="U12" s="609"/>
      <c r="V12" s="609"/>
      <c r="W12" s="609"/>
      <c r="X12" s="609"/>
      <c r="Y12" s="610"/>
      <c r="Z12" s="646">
        <v>0</v>
      </c>
      <c r="AA12" s="646"/>
      <c r="AB12" s="646"/>
      <c r="AC12" s="646"/>
      <c r="AD12" s="647">
        <v>9281</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1036912</v>
      </c>
      <c r="BH12" s="609"/>
      <c r="BI12" s="609"/>
      <c r="BJ12" s="609"/>
      <c r="BK12" s="609"/>
      <c r="BL12" s="609"/>
      <c r="BM12" s="609"/>
      <c r="BN12" s="610"/>
      <c r="BO12" s="646">
        <v>50.2</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700711</v>
      </c>
      <c r="CS12" s="609"/>
      <c r="CT12" s="609"/>
      <c r="CU12" s="609"/>
      <c r="CV12" s="609"/>
      <c r="CW12" s="609"/>
      <c r="CX12" s="609"/>
      <c r="CY12" s="610"/>
      <c r="CZ12" s="646">
        <v>3.5</v>
      </c>
      <c r="DA12" s="646"/>
      <c r="DB12" s="646"/>
      <c r="DC12" s="646"/>
      <c r="DD12" s="614">
        <v>72011</v>
      </c>
      <c r="DE12" s="609"/>
      <c r="DF12" s="609"/>
      <c r="DG12" s="609"/>
      <c r="DH12" s="609"/>
      <c r="DI12" s="609"/>
      <c r="DJ12" s="609"/>
      <c r="DK12" s="609"/>
      <c r="DL12" s="609"/>
      <c r="DM12" s="609"/>
      <c r="DN12" s="609"/>
      <c r="DO12" s="609"/>
      <c r="DP12" s="610"/>
      <c r="DQ12" s="614">
        <v>373583</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1023103</v>
      </c>
      <c r="BH13" s="609"/>
      <c r="BI13" s="609"/>
      <c r="BJ13" s="609"/>
      <c r="BK13" s="609"/>
      <c r="BL13" s="609"/>
      <c r="BM13" s="609"/>
      <c r="BN13" s="610"/>
      <c r="BO13" s="646">
        <v>49.5</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1445792</v>
      </c>
      <c r="CS13" s="609"/>
      <c r="CT13" s="609"/>
      <c r="CU13" s="609"/>
      <c r="CV13" s="609"/>
      <c r="CW13" s="609"/>
      <c r="CX13" s="609"/>
      <c r="CY13" s="610"/>
      <c r="CZ13" s="646">
        <v>7.3</v>
      </c>
      <c r="DA13" s="646"/>
      <c r="DB13" s="646"/>
      <c r="DC13" s="646"/>
      <c r="DD13" s="614">
        <v>1020538</v>
      </c>
      <c r="DE13" s="609"/>
      <c r="DF13" s="609"/>
      <c r="DG13" s="609"/>
      <c r="DH13" s="609"/>
      <c r="DI13" s="609"/>
      <c r="DJ13" s="609"/>
      <c r="DK13" s="609"/>
      <c r="DL13" s="609"/>
      <c r="DM13" s="609"/>
      <c r="DN13" s="609"/>
      <c r="DO13" s="609"/>
      <c r="DP13" s="610"/>
      <c r="DQ13" s="614">
        <v>434368</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1401</v>
      </c>
      <c r="S14" s="609"/>
      <c r="T14" s="609"/>
      <c r="U14" s="609"/>
      <c r="V14" s="609"/>
      <c r="W14" s="609"/>
      <c r="X14" s="609"/>
      <c r="Y14" s="610"/>
      <c r="Z14" s="646">
        <v>0</v>
      </c>
      <c r="AA14" s="646"/>
      <c r="AB14" s="646"/>
      <c r="AC14" s="646"/>
      <c r="AD14" s="647">
        <v>1401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106629</v>
      </c>
      <c r="BH14" s="609"/>
      <c r="BI14" s="609"/>
      <c r="BJ14" s="609"/>
      <c r="BK14" s="609"/>
      <c r="BL14" s="609"/>
      <c r="BM14" s="609"/>
      <c r="BN14" s="610"/>
      <c r="BO14" s="646">
        <v>5.2</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577835</v>
      </c>
      <c r="CS14" s="609"/>
      <c r="CT14" s="609"/>
      <c r="CU14" s="609"/>
      <c r="CV14" s="609"/>
      <c r="CW14" s="609"/>
      <c r="CX14" s="609"/>
      <c r="CY14" s="610"/>
      <c r="CZ14" s="646">
        <v>2.9</v>
      </c>
      <c r="DA14" s="646"/>
      <c r="DB14" s="646"/>
      <c r="DC14" s="646"/>
      <c r="DD14" s="614">
        <v>29672</v>
      </c>
      <c r="DE14" s="609"/>
      <c r="DF14" s="609"/>
      <c r="DG14" s="609"/>
      <c r="DH14" s="609"/>
      <c r="DI14" s="609"/>
      <c r="DJ14" s="609"/>
      <c r="DK14" s="609"/>
      <c r="DL14" s="609"/>
      <c r="DM14" s="609"/>
      <c r="DN14" s="609"/>
      <c r="DO14" s="609"/>
      <c r="DP14" s="610"/>
      <c r="DQ14" s="614">
        <v>528668</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144197</v>
      </c>
      <c r="BH15" s="609"/>
      <c r="BI15" s="609"/>
      <c r="BJ15" s="609"/>
      <c r="BK15" s="609"/>
      <c r="BL15" s="609"/>
      <c r="BM15" s="609"/>
      <c r="BN15" s="610"/>
      <c r="BO15" s="646">
        <v>7</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1512978</v>
      </c>
      <c r="CS15" s="609"/>
      <c r="CT15" s="609"/>
      <c r="CU15" s="609"/>
      <c r="CV15" s="609"/>
      <c r="CW15" s="609"/>
      <c r="CX15" s="609"/>
      <c r="CY15" s="610"/>
      <c r="CZ15" s="646">
        <v>7.7</v>
      </c>
      <c r="DA15" s="646"/>
      <c r="DB15" s="646"/>
      <c r="DC15" s="646"/>
      <c r="DD15" s="614">
        <v>87560</v>
      </c>
      <c r="DE15" s="609"/>
      <c r="DF15" s="609"/>
      <c r="DG15" s="609"/>
      <c r="DH15" s="609"/>
      <c r="DI15" s="609"/>
      <c r="DJ15" s="609"/>
      <c r="DK15" s="609"/>
      <c r="DL15" s="609"/>
      <c r="DM15" s="609"/>
      <c r="DN15" s="609"/>
      <c r="DO15" s="609"/>
      <c r="DP15" s="610"/>
      <c r="DQ15" s="614">
        <v>1215669</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28411</v>
      </c>
      <c r="S16" s="609"/>
      <c r="T16" s="609"/>
      <c r="U16" s="609"/>
      <c r="V16" s="609"/>
      <c r="W16" s="609"/>
      <c r="X16" s="609"/>
      <c r="Y16" s="610"/>
      <c r="Z16" s="646">
        <v>0.1</v>
      </c>
      <c r="AA16" s="646"/>
      <c r="AB16" s="646"/>
      <c r="AC16" s="646"/>
      <c r="AD16" s="647">
        <v>28411</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1015465</v>
      </c>
      <c r="CS16" s="609"/>
      <c r="CT16" s="609"/>
      <c r="CU16" s="609"/>
      <c r="CV16" s="609"/>
      <c r="CW16" s="609"/>
      <c r="CX16" s="609"/>
      <c r="CY16" s="610"/>
      <c r="CZ16" s="646">
        <v>5.0999999999999996</v>
      </c>
      <c r="DA16" s="646"/>
      <c r="DB16" s="646"/>
      <c r="DC16" s="646"/>
      <c r="DD16" s="614" t="s">
        <v>122</v>
      </c>
      <c r="DE16" s="609"/>
      <c r="DF16" s="609"/>
      <c r="DG16" s="609"/>
      <c r="DH16" s="609"/>
      <c r="DI16" s="609"/>
      <c r="DJ16" s="609"/>
      <c r="DK16" s="609"/>
      <c r="DL16" s="609"/>
      <c r="DM16" s="609"/>
      <c r="DN16" s="609"/>
      <c r="DO16" s="609"/>
      <c r="DP16" s="610"/>
      <c r="DQ16" s="614">
        <v>183332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38899</v>
      </c>
      <c r="S17" s="609"/>
      <c r="T17" s="609"/>
      <c r="U17" s="609"/>
      <c r="V17" s="609"/>
      <c r="W17" s="609"/>
      <c r="X17" s="609"/>
      <c r="Y17" s="610"/>
      <c r="Z17" s="646">
        <v>0.2</v>
      </c>
      <c r="AA17" s="646"/>
      <c r="AB17" s="646"/>
      <c r="AC17" s="646"/>
      <c r="AD17" s="647">
        <v>38899</v>
      </c>
      <c r="AE17" s="647"/>
      <c r="AF17" s="647"/>
      <c r="AG17" s="647"/>
      <c r="AH17" s="647"/>
      <c r="AI17" s="647"/>
      <c r="AJ17" s="647"/>
      <c r="AK17" s="647"/>
      <c r="AL17" s="611">
        <v>0.4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2210496</v>
      </c>
      <c r="CS17" s="609"/>
      <c r="CT17" s="609"/>
      <c r="CU17" s="609"/>
      <c r="CV17" s="609"/>
      <c r="CW17" s="609"/>
      <c r="CX17" s="609"/>
      <c r="CY17" s="610"/>
      <c r="CZ17" s="646">
        <v>11.2</v>
      </c>
      <c r="DA17" s="646"/>
      <c r="DB17" s="646"/>
      <c r="DC17" s="646"/>
      <c r="DD17" s="614" t="s">
        <v>122</v>
      </c>
      <c r="DE17" s="609"/>
      <c r="DF17" s="609"/>
      <c r="DG17" s="609"/>
      <c r="DH17" s="609"/>
      <c r="DI17" s="609"/>
      <c r="DJ17" s="609"/>
      <c r="DK17" s="609"/>
      <c r="DL17" s="609"/>
      <c r="DM17" s="609"/>
      <c r="DN17" s="609"/>
      <c r="DO17" s="609"/>
      <c r="DP17" s="610"/>
      <c r="DQ17" s="614">
        <v>2202765</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9571</v>
      </c>
      <c r="S18" s="609"/>
      <c r="T18" s="609"/>
      <c r="U18" s="609"/>
      <c r="V18" s="609"/>
      <c r="W18" s="609"/>
      <c r="X18" s="609"/>
      <c r="Y18" s="610"/>
      <c r="Z18" s="646">
        <v>0</v>
      </c>
      <c r="AA18" s="646"/>
      <c r="AB18" s="646"/>
      <c r="AC18" s="646"/>
      <c r="AD18" s="647">
        <v>9571</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8730</v>
      </c>
      <c r="S19" s="609"/>
      <c r="T19" s="609"/>
      <c r="U19" s="609"/>
      <c r="V19" s="609"/>
      <c r="W19" s="609"/>
      <c r="X19" s="609"/>
      <c r="Y19" s="610"/>
      <c r="Z19" s="646">
        <v>0</v>
      </c>
      <c r="AA19" s="646"/>
      <c r="AB19" s="646"/>
      <c r="AC19" s="646"/>
      <c r="AD19" s="647">
        <v>8730</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39068</v>
      </c>
      <c r="BH19" s="609"/>
      <c r="BI19" s="609"/>
      <c r="BJ19" s="609"/>
      <c r="BK19" s="609"/>
      <c r="BL19" s="609"/>
      <c r="BM19" s="609"/>
      <c r="BN19" s="610"/>
      <c r="BO19" s="646">
        <v>1.9</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841</v>
      </c>
      <c r="S20" s="609"/>
      <c r="T20" s="609"/>
      <c r="U20" s="609"/>
      <c r="V20" s="609"/>
      <c r="W20" s="609"/>
      <c r="X20" s="609"/>
      <c r="Y20" s="610"/>
      <c r="Z20" s="646">
        <v>0</v>
      </c>
      <c r="AA20" s="646"/>
      <c r="AB20" s="646"/>
      <c r="AC20" s="646"/>
      <c r="AD20" s="647">
        <v>841</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39068</v>
      </c>
      <c r="BH20" s="609"/>
      <c r="BI20" s="609"/>
      <c r="BJ20" s="609"/>
      <c r="BK20" s="609"/>
      <c r="BL20" s="609"/>
      <c r="BM20" s="609"/>
      <c r="BN20" s="610"/>
      <c r="BO20" s="646">
        <v>1.9</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19751121</v>
      </c>
      <c r="CS20" s="609"/>
      <c r="CT20" s="609"/>
      <c r="CU20" s="609"/>
      <c r="CV20" s="609"/>
      <c r="CW20" s="609"/>
      <c r="CX20" s="609"/>
      <c r="CY20" s="610"/>
      <c r="CZ20" s="646">
        <v>100</v>
      </c>
      <c r="DA20" s="646"/>
      <c r="DB20" s="646"/>
      <c r="DC20" s="646"/>
      <c r="DD20" s="614">
        <v>2192568</v>
      </c>
      <c r="DE20" s="609"/>
      <c r="DF20" s="609"/>
      <c r="DG20" s="609"/>
      <c r="DH20" s="609"/>
      <c r="DI20" s="609"/>
      <c r="DJ20" s="609"/>
      <c r="DK20" s="609"/>
      <c r="DL20" s="609"/>
      <c r="DM20" s="609"/>
      <c r="DN20" s="609"/>
      <c r="DO20" s="609"/>
      <c r="DP20" s="610"/>
      <c r="DQ20" s="614">
        <v>12364753</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7806371</v>
      </c>
      <c r="S21" s="609"/>
      <c r="T21" s="609"/>
      <c r="U21" s="609"/>
      <c r="V21" s="609"/>
      <c r="W21" s="609"/>
      <c r="X21" s="609"/>
      <c r="Y21" s="610"/>
      <c r="Z21" s="646">
        <v>38.299999999999997</v>
      </c>
      <c r="AA21" s="646"/>
      <c r="AB21" s="646"/>
      <c r="AC21" s="646"/>
      <c r="AD21" s="647">
        <v>6900433</v>
      </c>
      <c r="AE21" s="647"/>
      <c r="AF21" s="647"/>
      <c r="AG21" s="647"/>
      <c r="AH21" s="647"/>
      <c r="AI21" s="647"/>
      <c r="AJ21" s="647"/>
      <c r="AK21" s="647"/>
      <c r="AL21" s="611">
        <v>69.7</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19614</v>
      </c>
      <c r="BH21" s="609"/>
      <c r="BI21" s="609"/>
      <c r="BJ21" s="609"/>
      <c r="BK21" s="609"/>
      <c r="BL21" s="609"/>
      <c r="BM21" s="609"/>
      <c r="BN21" s="610"/>
      <c r="BO21" s="646">
        <v>0.9</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6900433</v>
      </c>
      <c r="S22" s="609"/>
      <c r="T22" s="609"/>
      <c r="U22" s="609"/>
      <c r="V22" s="609"/>
      <c r="W22" s="609"/>
      <c r="X22" s="609"/>
      <c r="Y22" s="610"/>
      <c r="Z22" s="646">
        <v>33.9</v>
      </c>
      <c r="AA22" s="646"/>
      <c r="AB22" s="646"/>
      <c r="AC22" s="646"/>
      <c r="AD22" s="647">
        <v>6900433</v>
      </c>
      <c r="AE22" s="647"/>
      <c r="AF22" s="647"/>
      <c r="AG22" s="647"/>
      <c r="AH22" s="647"/>
      <c r="AI22" s="647"/>
      <c r="AJ22" s="647"/>
      <c r="AK22" s="647"/>
      <c r="AL22" s="611">
        <v>69.7</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905938</v>
      </c>
      <c r="S23" s="609"/>
      <c r="T23" s="609"/>
      <c r="U23" s="609"/>
      <c r="V23" s="609"/>
      <c r="W23" s="609"/>
      <c r="X23" s="609"/>
      <c r="Y23" s="610"/>
      <c r="Z23" s="646">
        <v>4.4000000000000004</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19454</v>
      </c>
      <c r="BH23" s="609"/>
      <c r="BI23" s="609"/>
      <c r="BJ23" s="609"/>
      <c r="BK23" s="609"/>
      <c r="BL23" s="609"/>
      <c r="BM23" s="609"/>
      <c r="BN23" s="610"/>
      <c r="BO23" s="646">
        <v>0.9</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8184922</v>
      </c>
      <c r="CS24" s="664"/>
      <c r="CT24" s="664"/>
      <c r="CU24" s="664"/>
      <c r="CV24" s="664"/>
      <c r="CW24" s="664"/>
      <c r="CX24" s="664"/>
      <c r="CY24" s="689"/>
      <c r="CZ24" s="690">
        <v>41.4</v>
      </c>
      <c r="DA24" s="672"/>
      <c r="DB24" s="672"/>
      <c r="DC24" s="692"/>
      <c r="DD24" s="688">
        <v>6326725</v>
      </c>
      <c r="DE24" s="664"/>
      <c r="DF24" s="664"/>
      <c r="DG24" s="664"/>
      <c r="DH24" s="664"/>
      <c r="DI24" s="664"/>
      <c r="DJ24" s="664"/>
      <c r="DK24" s="689"/>
      <c r="DL24" s="688">
        <v>5732408</v>
      </c>
      <c r="DM24" s="664"/>
      <c r="DN24" s="664"/>
      <c r="DO24" s="664"/>
      <c r="DP24" s="664"/>
      <c r="DQ24" s="664"/>
      <c r="DR24" s="664"/>
      <c r="DS24" s="664"/>
      <c r="DT24" s="664"/>
      <c r="DU24" s="664"/>
      <c r="DV24" s="689"/>
      <c r="DW24" s="690">
        <v>57.7</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10816193</v>
      </c>
      <c r="S25" s="609"/>
      <c r="T25" s="609"/>
      <c r="U25" s="609"/>
      <c r="V25" s="609"/>
      <c r="W25" s="609"/>
      <c r="X25" s="609"/>
      <c r="Y25" s="610"/>
      <c r="Z25" s="646">
        <v>53.1</v>
      </c>
      <c r="AA25" s="646"/>
      <c r="AB25" s="646"/>
      <c r="AC25" s="646"/>
      <c r="AD25" s="647">
        <v>9890801</v>
      </c>
      <c r="AE25" s="647"/>
      <c r="AF25" s="647"/>
      <c r="AG25" s="647"/>
      <c r="AH25" s="647"/>
      <c r="AI25" s="647"/>
      <c r="AJ25" s="647"/>
      <c r="AK25" s="647"/>
      <c r="AL25" s="611">
        <v>99.9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3146805</v>
      </c>
      <c r="CS25" s="621"/>
      <c r="CT25" s="621"/>
      <c r="CU25" s="621"/>
      <c r="CV25" s="621"/>
      <c r="CW25" s="621"/>
      <c r="CX25" s="621"/>
      <c r="CY25" s="622"/>
      <c r="CZ25" s="611">
        <v>15.9</v>
      </c>
      <c r="DA25" s="623"/>
      <c r="DB25" s="623"/>
      <c r="DC25" s="624"/>
      <c r="DD25" s="614">
        <v>2900769</v>
      </c>
      <c r="DE25" s="621"/>
      <c r="DF25" s="621"/>
      <c r="DG25" s="621"/>
      <c r="DH25" s="621"/>
      <c r="DI25" s="621"/>
      <c r="DJ25" s="621"/>
      <c r="DK25" s="622"/>
      <c r="DL25" s="614">
        <v>2886396</v>
      </c>
      <c r="DM25" s="621"/>
      <c r="DN25" s="621"/>
      <c r="DO25" s="621"/>
      <c r="DP25" s="621"/>
      <c r="DQ25" s="621"/>
      <c r="DR25" s="621"/>
      <c r="DS25" s="621"/>
      <c r="DT25" s="621"/>
      <c r="DU25" s="621"/>
      <c r="DV25" s="622"/>
      <c r="DW25" s="611">
        <v>29</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2927</v>
      </c>
      <c r="S26" s="609"/>
      <c r="T26" s="609"/>
      <c r="U26" s="609"/>
      <c r="V26" s="609"/>
      <c r="W26" s="609"/>
      <c r="X26" s="609"/>
      <c r="Y26" s="610"/>
      <c r="Z26" s="646">
        <v>0</v>
      </c>
      <c r="AA26" s="646"/>
      <c r="AB26" s="646"/>
      <c r="AC26" s="646"/>
      <c r="AD26" s="647">
        <v>2927</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1822372</v>
      </c>
      <c r="CS26" s="609"/>
      <c r="CT26" s="609"/>
      <c r="CU26" s="609"/>
      <c r="CV26" s="609"/>
      <c r="CW26" s="609"/>
      <c r="CX26" s="609"/>
      <c r="CY26" s="610"/>
      <c r="CZ26" s="611">
        <v>9.1999999999999993</v>
      </c>
      <c r="DA26" s="623"/>
      <c r="DB26" s="623"/>
      <c r="DC26" s="624"/>
      <c r="DD26" s="614">
        <v>1729524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268389</v>
      </c>
      <c r="S27" s="609"/>
      <c r="T27" s="609"/>
      <c r="U27" s="609"/>
      <c r="V27" s="609"/>
      <c r="W27" s="609"/>
      <c r="X27" s="609"/>
      <c r="Y27" s="610"/>
      <c r="Z27" s="646">
        <v>1.3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2067360</v>
      </c>
      <c r="BH27" s="609"/>
      <c r="BI27" s="609"/>
      <c r="BJ27" s="609"/>
      <c r="BK27" s="609"/>
      <c r="BL27" s="609"/>
      <c r="BM27" s="609"/>
      <c r="BN27" s="610"/>
      <c r="BO27" s="646">
        <v>100</v>
      </c>
      <c r="BP27" s="646"/>
      <c r="BQ27" s="646"/>
      <c r="BR27" s="646"/>
      <c r="BS27" s="647">
        <v>16292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2827621</v>
      </c>
      <c r="CS27" s="621"/>
      <c r="CT27" s="621"/>
      <c r="CU27" s="621"/>
      <c r="CV27" s="621"/>
      <c r="CW27" s="621"/>
      <c r="CX27" s="621"/>
      <c r="CY27" s="622"/>
      <c r="CZ27" s="611">
        <v>14.3</v>
      </c>
      <c r="DA27" s="623"/>
      <c r="DB27" s="623"/>
      <c r="DC27" s="624"/>
      <c r="DD27" s="614">
        <v>1223191</v>
      </c>
      <c r="DE27" s="621"/>
      <c r="DF27" s="621"/>
      <c r="DG27" s="621"/>
      <c r="DH27" s="621"/>
      <c r="DI27" s="621"/>
      <c r="DJ27" s="621"/>
      <c r="DK27" s="622"/>
      <c r="DL27" s="614">
        <v>735887</v>
      </c>
      <c r="DM27" s="621"/>
      <c r="DN27" s="621"/>
      <c r="DO27" s="621"/>
      <c r="DP27" s="621"/>
      <c r="DQ27" s="621"/>
      <c r="DR27" s="621"/>
      <c r="DS27" s="621"/>
      <c r="DT27" s="621"/>
      <c r="DU27" s="621"/>
      <c r="DV27" s="622"/>
      <c r="DW27" s="611">
        <v>7.4</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421130</v>
      </c>
      <c r="S28" s="609"/>
      <c r="T28" s="609"/>
      <c r="U28" s="609"/>
      <c r="V28" s="609"/>
      <c r="W28" s="609"/>
      <c r="X28" s="609"/>
      <c r="Y28" s="610"/>
      <c r="Z28" s="646">
        <v>2.1</v>
      </c>
      <c r="AA28" s="646"/>
      <c r="AB28" s="646"/>
      <c r="AC28" s="646"/>
      <c r="AD28" s="647">
        <v>6678</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2210496</v>
      </c>
      <c r="CS28" s="609"/>
      <c r="CT28" s="609"/>
      <c r="CU28" s="609"/>
      <c r="CV28" s="609"/>
      <c r="CW28" s="609"/>
      <c r="CX28" s="609"/>
      <c r="CY28" s="610"/>
      <c r="CZ28" s="611">
        <v>11.2</v>
      </c>
      <c r="DA28" s="623"/>
      <c r="DB28" s="623"/>
      <c r="DC28" s="624"/>
      <c r="DD28" s="614">
        <v>2202765</v>
      </c>
      <c r="DE28" s="609"/>
      <c r="DF28" s="609"/>
      <c r="DG28" s="609"/>
      <c r="DH28" s="609"/>
      <c r="DI28" s="609"/>
      <c r="DJ28" s="609"/>
      <c r="DK28" s="610"/>
      <c r="DL28" s="614">
        <v>2110125</v>
      </c>
      <c r="DM28" s="609"/>
      <c r="DN28" s="609"/>
      <c r="DO28" s="609"/>
      <c r="DP28" s="609"/>
      <c r="DQ28" s="609"/>
      <c r="DR28" s="609"/>
      <c r="DS28" s="609"/>
      <c r="DT28" s="609"/>
      <c r="DU28" s="609"/>
      <c r="DV28" s="610"/>
      <c r="DW28" s="611">
        <v>21.2</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69449</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2210496</v>
      </c>
      <c r="CS29" s="621"/>
      <c r="CT29" s="621"/>
      <c r="CU29" s="621"/>
      <c r="CV29" s="621"/>
      <c r="CW29" s="621"/>
      <c r="CX29" s="621"/>
      <c r="CY29" s="622"/>
      <c r="CZ29" s="611">
        <v>11.2</v>
      </c>
      <c r="DA29" s="623"/>
      <c r="DB29" s="623"/>
      <c r="DC29" s="624"/>
      <c r="DD29" s="614">
        <v>2202765</v>
      </c>
      <c r="DE29" s="621"/>
      <c r="DF29" s="621"/>
      <c r="DG29" s="621"/>
      <c r="DH29" s="621"/>
      <c r="DI29" s="621"/>
      <c r="DJ29" s="621"/>
      <c r="DK29" s="622"/>
      <c r="DL29" s="614">
        <v>2110125</v>
      </c>
      <c r="DM29" s="621"/>
      <c r="DN29" s="621"/>
      <c r="DO29" s="621"/>
      <c r="DP29" s="621"/>
      <c r="DQ29" s="621"/>
      <c r="DR29" s="621"/>
      <c r="DS29" s="621"/>
      <c r="DT29" s="621"/>
      <c r="DU29" s="621"/>
      <c r="DV29" s="622"/>
      <c r="DW29" s="611">
        <v>21.2</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2695258</v>
      </c>
      <c r="S30" s="609"/>
      <c r="T30" s="609"/>
      <c r="U30" s="609"/>
      <c r="V30" s="609"/>
      <c r="W30" s="609"/>
      <c r="X30" s="609"/>
      <c r="Y30" s="610"/>
      <c r="Z30" s="646">
        <v>13.2</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2168959</v>
      </c>
      <c r="CS30" s="609"/>
      <c r="CT30" s="609"/>
      <c r="CU30" s="609"/>
      <c r="CV30" s="609"/>
      <c r="CW30" s="609"/>
      <c r="CX30" s="609"/>
      <c r="CY30" s="610"/>
      <c r="CZ30" s="611">
        <v>11</v>
      </c>
      <c r="DA30" s="623"/>
      <c r="DB30" s="623"/>
      <c r="DC30" s="624"/>
      <c r="DD30" s="614">
        <v>2161471</v>
      </c>
      <c r="DE30" s="609"/>
      <c r="DF30" s="609"/>
      <c r="DG30" s="609"/>
      <c r="DH30" s="609"/>
      <c r="DI30" s="609"/>
      <c r="DJ30" s="609"/>
      <c r="DK30" s="610"/>
      <c r="DL30" s="614">
        <v>2068831</v>
      </c>
      <c r="DM30" s="609"/>
      <c r="DN30" s="609"/>
      <c r="DO30" s="609"/>
      <c r="DP30" s="609"/>
      <c r="DQ30" s="609"/>
      <c r="DR30" s="609"/>
      <c r="DS30" s="609"/>
      <c r="DT30" s="609"/>
      <c r="DU30" s="609"/>
      <c r="DV30" s="610"/>
      <c r="DW30" s="611">
        <v>20.8</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99.7</v>
      </c>
      <c r="BH31" s="671"/>
      <c r="BI31" s="671"/>
      <c r="BJ31" s="671"/>
      <c r="BK31" s="671"/>
      <c r="BL31" s="671"/>
      <c r="BM31" s="672">
        <v>98.7</v>
      </c>
      <c r="BN31" s="671"/>
      <c r="BO31" s="671"/>
      <c r="BP31" s="671"/>
      <c r="BQ31" s="673"/>
      <c r="BR31" s="670">
        <v>99.4</v>
      </c>
      <c r="BS31" s="671"/>
      <c r="BT31" s="671"/>
      <c r="BU31" s="671"/>
      <c r="BV31" s="671"/>
      <c r="BW31" s="671"/>
      <c r="BX31" s="672">
        <v>98.1</v>
      </c>
      <c r="BY31" s="671"/>
      <c r="BZ31" s="671"/>
      <c r="CA31" s="671"/>
      <c r="CB31" s="673"/>
      <c r="CD31" s="629"/>
      <c r="CE31" s="630"/>
      <c r="CF31" s="605" t="s">
        <v>300</v>
      </c>
      <c r="CG31" s="606"/>
      <c r="CH31" s="606"/>
      <c r="CI31" s="606"/>
      <c r="CJ31" s="606"/>
      <c r="CK31" s="606"/>
      <c r="CL31" s="606"/>
      <c r="CM31" s="606"/>
      <c r="CN31" s="606"/>
      <c r="CO31" s="606"/>
      <c r="CP31" s="606"/>
      <c r="CQ31" s="607"/>
      <c r="CR31" s="608">
        <v>41537</v>
      </c>
      <c r="CS31" s="621"/>
      <c r="CT31" s="621"/>
      <c r="CU31" s="621"/>
      <c r="CV31" s="621"/>
      <c r="CW31" s="621"/>
      <c r="CX31" s="621"/>
      <c r="CY31" s="622"/>
      <c r="CZ31" s="611">
        <v>0.2</v>
      </c>
      <c r="DA31" s="623"/>
      <c r="DB31" s="623"/>
      <c r="DC31" s="624"/>
      <c r="DD31" s="614">
        <v>41294</v>
      </c>
      <c r="DE31" s="621"/>
      <c r="DF31" s="621"/>
      <c r="DG31" s="621"/>
      <c r="DH31" s="621"/>
      <c r="DI31" s="621"/>
      <c r="DJ31" s="621"/>
      <c r="DK31" s="622"/>
      <c r="DL31" s="614">
        <v>41294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2655940</v>
      </c>
      <c r="S32" s="609"/>
      <c r="T32" s="609"/>
      <c r="U32" s="609"/>
      <c r="V32" s="609"/>
      <c r="W32" s="609"/>
      <c r="X32" s="609"/>
      <c r="Y32" s="610"/>
      <c r="Z32" s="646">
        <v>13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99.7</v>
      </c>
      <c r="BH32" s="621"/>
      <c r="BI32" s="621"/>
      <c r="BJ32" s="621"/>
      <c r="BK32" s="621"/>
      <c r="BL32" s="621"/>
      <c r="BM32" s="612">
        <v>98.8</v>
      </c>
      <c r="BN32" s="621"/>
      <c r="BO32" s="621"/>
      <c r="BP32" s="621"/>
      <c r="BQ32" s="644"/>
      <c r="BR32" s="674">
        <v>99.5</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66991</v>
      </c>
      <c r="S33" s="609"/>
      <c r="T33" s="609"/>
      <c r="U33" s="609"/>
      <c r="V33" s="609"/>
      <c r="W33" s="609"/>
      <c r="X33" s="609"/>
      <c r="Y33" s="610"/>
      <c r="Z33" s="646">
        <v>0.3</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99.7</v>
      </c>
      <c r="BH33" s="593"/>
      <c r="BI33" s="593"/>
      <c r="BJ33" s="593"/>
      <c r="BK33" s="593"/>
      <c r="BL33" s="593"/>
      <c r="BM33" s="639">
        <v>98.4</v>
      </c>
      <c r="BN33" s="593"/>
      <c r="BO33" s="593"/>
      <c r="BP33" s="593"/>
      <c r="BQ33" s="656"/>
      <c r="BR33" s="669">
        <v>99.3</v>
      </c>
      <c r="BS33" s="593"/>
      <c r="BT33" s="593"/>
      <c r="BU33" s="593"/>
      <c r="BV33" s="593"/>
      <c r="BW33" s="593"/>
      <c r="BX33" s="639">
        <v>97.5</v>
      </c>
      <c r="BY33" s="593"/>
      <c r="BZ33" s="593"/>
      <c r="CA33" s="593"/>
      <c r="CB33" s="656"/>
      <c r="CD33" s="605" t="s">
        <v>307</v>
      </c>
      <c r="CE33" s="606"/>
      <c r="CF33" s="606"/>
      <c r="CG33" s="606"/>
      <c r="CH33" s="606"/>
      <c r="CI33" s="606"/>
      <c r="CJ33" s="606"/>
      <c r="CK33" s="606"/>
      <c r="CL33" s="606"/>
      <c r="CM33" s="606"/>
      <c r="CN33" s="606"/>
      <c r="CO33" s="606"/>
      <c r="CP33" s="606"/>
      <c r="CQ33" s="607"/>
      <c r="CR33" s="608">
        <v>8358166</v>
      </c>
      <c r="CS33" s="621"/>
      <c r="CT33" s="621"/>
      <c r="CU33" s="621"/>
      <c r="CV33" s="621"/>
      <c r="CW33" s="621"/>
      <c r="CX33" s="621"/>
      <c r="CY33" s="622"/>
      <c r="CZ33" s="611">
        <v>42.3</v>
      </c>
      <c r="DA33" s="623"/>
      <c r="DB33" s="623"/>
      <c r="DC33" s="624"/>
      <c r="DD33" s="614">
        <v>5306262</v>
      </c>
      <c r="DE33" s="621"/>
      <c r="DF33" s="621"/>
      <c r="DG33" s="621"/>
      <c r="DH33" s="621"/>
      <c r="DI33" s="621"/>
      <c r="DJ33" s="621"/>
      <c r="DK33" s="622"/>
      <c r="DL33" s="614">
        <v>3942298</v>
      </c>
      <c r="DM33" s="621"/>
      <c r="DN33" s="621"/>
      <c r="DO33" s="621"/>
      <c r="DP33" s="621"/>
      <c r="DQ33" s="621"/>
      <c r="DR33" s="621"/>
      <c r="DS33" s="621"/>
      <c r="DT33" s="621"/>
      <c r="DU33" s="621"/>
      <c r="DV33" s="622"/>
      <c r="DW33" s="611">
        <v>39.6</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475463</v>
      </c>
      <c r="S34" s="609"/>
      <c r="T34" s="609"/>
      <c r="U34" s="609"/>
      <c r="V34" s="609"/>
      <c r="W34" s="609"/>
      <c r="X34" s="609"/>
      <c r="Y34" s="610"/>
      <c r="Z34" s="646">
        <v>2.2999999999999998</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3504299</v>
      </c>
      <c r="CS34" s="609"/>
      <c r="CT34" s="609"/>
      <c r="CU34" s="609"/>
      <c r="CV34" s="609"/>
      <c r="CW34" s="609"/>
      <c r="CX34" s="609"/>
      <c r="CY34" s="610"/>
      <c r="CZ34" s="611">
        <v>17.7</v>
      </c>
      <c r="DA34" s="623"/>
      <c r="DB34" s="623"/>
      <c r="DC34" s="624"/>
      <c r="DD34" s="614">
        <v>2050516</v>
      </c>
      <c r="DE34" s="609"/>
      <c r="DF34" s="609"/>
      <c r="DG34" s="609"/>
      <c r="DH34" s="609"/>
      <c r="DI34" s="609"/>
      <c r="DJ34" s="609"/>
      <c r="DK34" s="610"/>
      <c r="DL34" s="614">
        <v>1833966</v>
      </c>
      <c r="DM34" s="609"/>
      <c r="DN34" s="609"/>
      <c r="DO34" s="609"/>
      <c r="DP34" s="609"/>
      <c r="DQ34" s="609"/>
      <c r="DR34" s="609"/>
      <c r="DS34" s="609"/>
      <c r="DT34" s="609"/>
      <c r="DU34" s="609"/>
      <c r="DV34" s="610"/>
      <c r="DW34" s="611">
        <v>18.399999999999999</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698902</v>
      </c>
      <c r="S35" s="609"/>
      <c r="T35" s="609"/>
      <c r="U35" s="609"/>
      <c r="V35" s="609"/>
      <c r="W35" s="609"/>
      <c r="X35" s="609"/>
      <c r="Y35" s="610"/>
      <c r="Z35" s="646">
        <v>3.4</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179325</v>
      </c>
      <c r="CS35" s="621"/>
      <c r="CT35" s="621"/>
      <c r="CU35" s="621"/>
      <c r="CV35" s="621"/>
      <c r="CW35" s="621"/>
      <c r="CX35" s="621"/>
      <c r="CY35" s="622"/>
      <c r="CZ35" s="611">
        <v>0.9</v>
      </c>
      <c r="DA35" s="623"/>
      <c r="DB35" s="623"/>
      <c r="DC35" s="624"/>
      <c r="DD35" s="614">
        <v>145159</v>
      </c>
      <c r="DE35" s="621"/>
      <c r="DF35" s="621"/>
      <c r="DG35" s="621"/>
      <c r="DH35" s="621"/>
      <c r="DI35" s="621"/>
      <c r="DJ35" s="621"/>
      <c r="DK35" s="622"/>
      <c r="DL35" s="614">
        <v>112125</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944952</v>
      </c>
      <c r="S36" s="609"/>
      <c r="T36" s="609"/>
      <c r="U36" s="609"/>
      <c r="V36" s="609"/>
      <c r="W36" s="609"/>
      <c r="X36" s="609"/>
      <c r="Y36" s="610"/>
      <c r="Z36" s="646">
        <v>4.5999999999999996</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1781312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1121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2339480</v>
      </c>
      <c r="CS36" s="609"/>
      <c r="CT36" s="609"/>
      <c r="CU36" s="609"/>
      <c r="CV36" s="609"/>
      <c r="CW36" s="609"/>
      <c r="CX36" s="609"/>
      <c r="CY36" s="610"/>
      <c r="CZ36" s="611">
        <v>11.8</v>
      </c>
      <c r="DA36" s="623"/>
      <c r="DB36" s="623"/>
      <c r="DC36" s="624"/>
      <c r="DD36" s="614">
        <v>1247641</v>
      </c>
      <c r="DE36" s="609"/>
      <c r="DF36" s="609"/>
      <c r="DG36" s="609"/>
      <c r="DH36" s="609"/>
      <c r="DI36" s="609"/>
      <c r="DJ36" s="609"/>
      <c r="DK36" s="610"/>
      <c r="DL36" s="614">
        <v>688943</v>
      </c>
      <c r="DM36" s="609"/>
      <c r="DN36" s="609"/>
      <c r="DO36" s="609"/>
      <c r="DP36" s="609"/>
      <c r="DQ36" s="609"/>
      <c r="DR36" s="609"/>
      <c r="DS36" s="609"/>
      <c r="DT36" s="609"/>
      <c r="DU36" s="609"/>
      <c r="DV36" s="610"/>
      <c r="DW36" s="611">
        <v>6.9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255979</v>
      </c>
      <c r="S37" s="609"/>
      <c r="T37" s="609"/>
      <c r="U37" s="609"/>
      <c r="V37" s="609"/>
      <c r="W37" s="609"/>
      <c r="X37" s="609"/>
      <c r="Y37" s="610"/>
      <c r="Z37" s="646">
        <v>1.3</v>
      </c>
      <c r="AA37" s="646"/>
      <c r="AB37" s="646"/>
      <c r="AC37" s="646"/>
      <c r="AD37" s="647" t="s">
        <v>122</v>
      </c>
      <c r="AE37" s="647"/>
      <c r="AF37" s="647"/>
      <c r="AG37" s="647"/>
      <c r="AH37" s="647"/>
      <c r="AI37" s="647"/>
      <c r="AJ37" s="647"/>
      <c r="AK37" s="647"/>
      <c r="AL37" s="611" t="s">
        <v>122</v>
      </c>
      <c r="AM37" s="612"/>
      <c r="AN37" s="612"/>
      <c r="AO37" s="648"/>
      <c r="AQ37" s="641" t="s">
        <v>319</v>
      </c>
      <c r="AR37" s="642"/>
      <c r="AS37" s="642"/>
      <c r="AT37" s="642"/>
      <c r="AU37" s="642"/>
      <c r="AV37" s="642"/>
      <c r="AW37" s="642"/>
      <c r="AX37" s="642"/>
      <c r="AY37" s="643"/>
      <c r="AZ37" s="608">
        <v>105500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1121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19661</v>
      </c>
      <c r="CS37" s="621"/>
      <c r="CT37" s="621"/>
      <c r="CU37" s="621"/>
      <c r="CV37" s="621"/>
      <c r="CW37" s="621"/>
      <c r="CX37" s="621"/>
      <c r="CY37" s="622"/>
      <c r="CZ37" s="611">
        <v>0.1</v>
      </c>
      <c r="DA37" s="623"/>
      <c r="DB37" s="623"/>
      <c r="DC37" s="624"/>
      <c r="DD37" s="614">
        <v>19661</v>
      </c>
      <c r="DE37" s="621"/>
      <c r="DF37" s="621"/>
      <c r="DG37" s="621"/>
      <c r="DH37" s="621"/>
      <c r="DI37" s="621"/>
      <c r="DJ37" s="621"/>
      <c r="DK37" s="622"/>
      <c r="DL37" s="614">
        <v>18475</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989981</v>
      </c>
      <c r="S38" s="609"/>
      <c r="T38" s="609"/>
      <c r="U38" s="609"/>
      <c r="V38" s="609"/>
      <c r="W38" s="609"/>
      <c r="X38" s="609"/>
      <c r="Y38" s="610"/>
      <c r="Z38" s="646">
        <v>4.9000000000000004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103877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3175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1604643</v>
      </c>
      <c r="CS38" s="609"/>
      <c r="CT38" s="609"/>
      <c r="CU38" s="609"/>
      <c r="CV38" s="609"/>
      <c r="CW38" s="609"/>
      <c r="CX38" s="609"/>
      <c r="CY38" s="610"/>
      <c r="CZ38" s="611">
        <v>8.1</v>
      </c>
      <c r="DA38" s="623"/>
      <c r="DB38" s="623"/>
      <c r="DC38" s="624"/>
      <c r="DD38" s="614">
        <v>1326199</v>
      </c>
      <c r="DE38" s="609"/>
      <c r="DF38" s="609"/>
      <c r="DG38" s="609"/>
      <c r="DH38" s="609"/>
      <c r="DI38" s="609"/>
      <c r="DJ38" s="609"/>
      <c r="DK38" s="610"/>
      <c r="DL38" s="614">
        <v>1307264</v>
      </c>
      <c r="DM38" s="609"/>
      <c r="DN38" s="609"/>
      <c r="DO38" s="609"/>
      <c r="DP38" s="609"/>
      <c r="DQ38" s="609"/>
      <c r="DR38" s="609"/>
      <c r="DS38" s="609"/>
      <c r="DT38" s="609"/>
      <c r="DU38" s="609"/>
      <c r="DV38" s="610"/>
      <c r="DW38" s="611">
        <v>13.1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13592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4887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730419</v>
      </c>
      <c r="CS39" s="621"/>
      <c r="CT39" s="621"/>
      <c r="CU39" s="621"/>
      <c r="CV39" s="621"/>
      <c r="CW39" s="621"/>
      <c r="CX39" s="621"/>
      <c r="CY39" s="622"/>
      <c r="CZ39" s="611">
        <v>3.7</v>
      </c>
      <c r="DA39" s="623"/>
      <c r="DB39" s="623"/>
      <c r="DC39" s="624"/>
      <c r="DD39" s="614">
        <v>536747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42381</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10000</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106</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20361554</v>
      </c>
      <c r="S41" s="633"/>
      <c r="T41" s="633"/>
      <c r="U41" s="633"/>
      <c r="V41" s="633"/>
      <c r="W41" s="633"/>
      <c r="X41" s="633"/>
      <c r="Y41" s="636"/>
      <c r="Z41" s="637">
        <v>100</v>
      </c>
      <c r="AA41" s="637"/>
      <c r="AB41" s="637"/>
      <c r="AC41" s="637"/>
      <c r="AD41" s="638">
        <v>9900406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237550</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1310793</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476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3208033</v>
      </c>
      <c r="CS42" s="621"/>
      <c r="CT42" s="621"/>
      <c r="CU42" s="621"/>
      <c r="CV42" s="621"/>
      <c r="CW42" s="621"/>
      <c r="CX42" s="621"/>
      <c r="CY42" s="622"/>
      <c r="CZ42" s="611">
        <v>16.2</v>
      </c>
      <c r="DA42" s="623"/>
      <c r="DB42" s="623"/>
      <c r="DC42" s="624"/>
      <c r="DD42" s="614">
        <v>731766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83583</v>
      </c>
      <c r="CS43" s="621"/>
      <c r="CT43" s="621"/>
      <c r="CU43" s="621"/>
      <c r="CV43" s="621"/>
      <c r="CW43" s="621"/>
      <c r="CX43" s="621"/>
      <c r="CY43" s="622"/>
      <c r="CZ43" s="611">
        <v>0.4</v>
      </c>
      <c r="DA43" s="623"/>
      <c r="DB43" s="623"/>
      <c r="DC43" s="624"/>
      <c r="DD43" s="614">
        <v>76842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2192568</v>
      </c>
      <c r="CS44" s="609"/>
      <c r="CT44" s="609"/>
      <c r="CU44" s="609"/>
      <c r="CV44" s="609"/>
      <c r="CW44" s="609"/>
      <c r="CX44" s="609"/>
      <c r="CY44" s="610"/>
      <c r="CZ44" s="611">
        <v>11.1</v>
      </c>
      <c r="DA44" s="612"/>
      <c r="DB44" s="612"/>
      <c r="DC44" s="613"/>
      <c r="DD44" s="614">
        <v>548434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738103</v>
      </c>
      <c r="CS45" s="621"/>
      <c r="CT45" s="621"/>
      <c r="CU45" s="621"/>
      <c r="CV45" s="621"/>
      <c r="CW45" s="621"/>
      <c r="CX45" s="621"/>
      <c r="CY45" s="622"/>
      <c r="CZ45" s="611">
        <v>3.7</v>
      </c>
      <c r="DA45" s="623"/>
      <c r="DB45" s="623"/>
      <c r="DC45" s="624"/>
      <c r="DD45" s="614">
        <v>87222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888457</v>
      </c>
      <c r="CS46" s="609"/>
      <c r="CT46" s="609"/>
      <c r="CU46" s="609"/>
      <c r="CV46" s="609"/>
      <c r="CW46" s="609"/>
      <c r="CX46" s="609"/>
      <c r="CY46" s="610"/>
      <c r="CZ46" s="611">
        <v>4.5</v>
      </c>
      <c r="DA46" s="612"/>
      <c r="DB46" s="612"/>
      <c r="DC46" s="613"/>
      <c r="DD46" s="614">
        <v>337269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1015465</v>
      </c>
      <c r="CS47" s="621"/>
      <c r="CT47" s="621"/>
      <c r="CU47" s="621"/>
      <c r="CV47" s="621"/>
      <c r="CW47" s="621"/>
      <c r="CX47" s="621"/>
      <c r="CY47" s="622"/>
      <c r="CZ47" s="611">
        <v>5.0999999999999996</v>
      </c>
      <c r="DA47" s="623"/>
      <c r="DB47" s="623"/>
      <c r="DC47" s="624"/>
      <c r="DD47" s="614">
        <v>183332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19751121</v>
      </c>
      <c r="CS49" s="593"/>
      <c r="CT49" s="593"/>
      <c r="CU49" s="593"/>
      <c r="CV49" s="593"/>
      <c r="CW49" s="593"/>
      <c r="CX49" s="593"/>
      <c r="CY49" s="594"/>
      <c r="CZ49" s="595">
        <v>100</v>
      </c>
      <c r="DA49" s="596"/>
      <c r="DB49" s="596"/>
      <c r="DC49" s="597"/>
      <c r="DD49" s="598">
        <v>12364753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yEiptvNbRLUATVh5Y2CU2LJJeBWYZzCT/ucHFDdStmdcqf1aIaJSDxFfWsJNDVTLP7QXHmrV6HzOIa16pWd2A==" saltValue="sEUO6VDoblXHIiQtChzd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11" sqref="B11:U11"/>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20268</v>
      </c>
      <c r="R7" s="1090"/>
      <c r="S7" s="1090"/>
      <c r="T7" s="1090"/>
      <c r="U7" s="1090"/>
      <c r="V7" s="1090">
        <v>19658</v>
      </c>
      <c r="W7" s="1090"/>
      <c r="X7" s="1090"/>
      <c r="Y7" s="1090"/>
      <c r="Z7" s="1090"/>
      <c r="AA7" s="1090">
        <v>610</v>
      </c>
      <c r="AB7" s="1090"/>
      <c r="AC7" s="1090"/>
      <c r="AD7" s="1090"/>
      <c r="AE7" s="1091"/>
      <c r="AF7" s="1092">
        <v>493</v>
      </c>
      <c r="AG7" s="1093"/>
      <c r="AH7" s="1093"/>
      <c r="AI7" s="1093"/>
      <c r="AJ7" s="1094"/>
      <c r="AK7" s="1095">
        <v>699</v>
      </c>
      <c r="AL7" s="1096"/>
      <c r="AM7" s="1096"/>
      <c r="AN7" s="1096"/>
      <c r="AO7" s="1096"/>
      <c r="AP7" s="1096">
        <v>15911</v>
      </c>
      <c r="AQ7" s="1096"/>
      <c r="AR7" s="1096"/>
      <c r="AS7" s="1096"/>
      <c r="AT7" s="1096"/>
      <c r="AU7" s="1097" t="s">
        <v>568</v>
      </c>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557</v>
      </c>
      <c r="BT7" s="1087"/>
      <c r="BU7" s="1087"/>
      <c r="BV7" s="1087"/>
      <c r="BW7" s="1087"/>
      <c r="BX7" s="1087"/>
      <c r="BY7" s="1087"/>
      <c r="BZ7" s="1087"/>
      <c r="CA7" s="1087"/>
      <c r="CB7" s="1087"/>
      <c r="CC7" s="1087"/>
      <c r="CD7" s="1087"/>
      <c r="CE7" s="1087"/>
      <c r="CF7" s="1087"/>
      <c r="CG7" s="1099"/>
      <c r="CH7" s="1083">
        <v>-2</v>
      </c>
      <c r="CI7" s="1084"/>
      <c r="CJ7" s="1084"/>
      <c r="CK7" s="1084"/>
      <c r="CL7" s="1085"/>
      <c r="CM7" s="1083">
        <v>300</v>
      </c>
      <c r="CN7" s="1084"/>
      <c r="CO7" s="1084"/>
      <c r="CP7" s="1084"/>
      <c r="CQ7" s="1085"/>
      <c r="CR7" s="1083">
        <v>5</v>
      </c>
      <c r="CS7" s="1084"/>
      <c r="CT7" s="1084"/>
      <c r="CU7" s="1084"/>
      <c r="CV7" s="1085"/>
      <c r="CW7" s="1083" t="s">
        <v>491</v>
      </c>
      <c r="CX7" s="1084"/>
      <c r="CY7" s="1084"/>
      <c r="CZ7" s="1084"/>
      <c r="DA7" s="1085"/>
      <c r="DB7" s="1083" t="s">
        <v>491</v>
      </c>
      <c r="DC7" s="1084"/>
      <c r="DD7" s="1084"/>
      <c r="DE7" s="1084"/>
      <c r="DF7" s="1085"/>
      <c r="DG7" s="1083" t="s">
        <v>491</v>
      </c>
      <c r="DH7" s="1084"/>
      <c r="DI7" s="1084"/>
      <c r="DJ7" s="1084"/>
      <c r="DK7" s="1085"/>
      <c r="DL7" s="1083" t="s">
        <v>491</v>
      </c>
      <c r="DM7" s="1084"/>
      <c r="DN7" s="1084"/>
      <c r="DO7" s="1084"/>
      <c r="DP7" s="1085"/>
      <c r="DQ7" s="1083" t="s">
        <v>491</v>
      </c>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82</v>
      </c>
      <c r="R8" s="1026"/>
      <c r="S8" s="1026"/>
      <c r="T8" s="1026"/>
      <c r="U8" s="1026"/>
      <c r="V8" s="1026">
        <v>82</v>
      </c>
      <c r="W8" s="1026"/>
      <c r="X8" s="1026"/>
      <c r="Y8" s="1026"/>
      <c r="Z8" s="1026"/>
      <c r="AA8" s="1026">
        <v>0</v>
      </c>
      <c r="AB8" s="1026"/>
      <c r="AC8" s="1026"/>
      <c r="AD8" s="1026"/>
      <c r="AE8" s="1027"/>
      <c r="AF8" s="1022">
        <v>0</v>
      </c>
      <c r="AG8" s="1023"/>
      <c r="AH8" s="1023"/>
      <c r="AI8" s="1023"/>
      <c r="AJ8" s="1024"/>
      <c r="AK8" s="1067">
        <v>25</v>
      </c>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558</v>
      </c>
      <c r="BT8" s="980"/>
      <c r="BU8" s="980"/>
      <c r="BV8" s="980"/>
      <c r="BW8" s="980"/>
      <c r="BX8" s="980"/>
      <c r="BY8" s="980"/>
      <c r="BZ8" s="980"/>
      <c r="CA8" s="980"/>
      <c r="CB8" s="980"/>
      <c r="CC8" s="980"/>
      <c r="CD8" s="980"/>
      <c r="CE8" s="980"/>
      <c r="CF8" s="980"/>
      <c r="CG8" s="1001"/>
      <c r="CH8" s="976">
        <v>-1</v>
      </c>
      <c r="CI8" s="977"/>
      <c r="CJ8" s="977"/>
      <c r="CK8" s="977"/>
      <c r="CL8" s="978"/>
      <c r="CM8" s="976">
        <v>-17</v>
      </c>
      <c r="CN8" s="977"/>
      <c r="CO8" s="977"/>
      <c r="CP8" s="977"/>
      <c r="CQ8" s="978"/>
      <c r="CR8" s="976">
        <v>63</v>
      </c>
      <c r="CS8" s="977"/>
      <c r="CT8" s="977"/>
      <c r="CU8" s="977"/>
      <c r="CV8" s="978"/>
      <c r="CW8" s="976" t="s">
        <v>491</v>
      </c>
      <c r="CX8" s="977"/>
      <c r="CY8" s="977"/>
      <c r="CZ8" s="977"/>
      <c r="DA8" s="978"/>
      <c r="DB8" s="976" t="s">
        <v>491</v>
      </c>
      <c r="DC8" s="977"/>
      <c r="DD8" s="977"/>
      <c r="DE8" s="977"/>
      <c r="DF8" s="978"/>
      <c r="DG8" s="976" t="s">
        <v>491</v>
      </c>
      <c r="DH8" s="977"/>
      <c r="DI8" s="977"/>
      <c r="DJ8" s="977"/>
      <c r="DK8" s="978"/>
      <c r="DL8" s="976" t="s">
        <v>491</v>
      </c>
      <c r="DM8" s="977"/>
      <c r="DN8" s="977"/>
      <c r="DO8" s="977"/>
      <c r="DP8" s="978"/>
      <c r="DQ8" s="976" t="s">
        <v>491</v>
      </c>
      <c r="DR8" s="977"/>
      <c r="DS8" s="977"/>
      <c r="DT8" s="977"/>
      <c r="DU8" s="978"/>
      <c r="DV8" s="979"/>
      <c r="DW8" s="980"/>
      <c r="DX8" s="980"/>
      <c r="DY8" s="980"/>
      <c r="DZ8" s="981"/>
      <c r="EA8" s="228"/>
    </row>
    <row r="9" spans="1:131" s="229" customFormat="1" ht="26.25" customHeight="1" x14ac:dyDescent="0.15">
      <c r="A9" s="232">
        <v>3</v>
      </c>
      <c r="B9" s="1017" t="s">
        <v>376</v>
      </c>
      <c r="C9" s="1018"/>
      <c r="D9" s="1018"/>
      <c r="E9" s="1018"/>
      <c r="F9" s="1018"/>
      <c r="G9" s="1018"/>
      <c r="H9" s="1018"/>
      <c r="I9" s="1018"/>
      <c r="J9" s="1018"/>
      <c r="K9" s="1018"/>
      <c r="L9" s="1018"/>
      <c r="M9" s="1018"/>
      <c r="N9" s="1018"/>
      <c r="O9" s="1018"/>
      <c r="P9" s="1019"/>
      <c r="Q9" s="1025">
        <v>51</v>
      </c>
      <c r="R9" s="1026"/>
      <c r="S9" s="1026"/>
      <c r="T9" s="1026"/>
      <c r="U9" s="1026"/>
      <c r="V9" s="1026">
        <v>51</v>
      </c>
      <c r="W9" s="1026"/>
      <c r="X9" s="1026"/>
      <c r="Y9" s="1026"/>
      <c r="Z9" s="1026"/>
      <c r="AA9" s="1026">
        <v>0</v>
      </c>
      <c r="AB9" s="1026"/>
      <c r="AC9" s="1026"/>
      <c r="AD9" s="1026"/>
      <c r="AE9" s="1027"/>
      <c r="AF9" s="1022">
        <v>0</v>
      </c>
      <c r="AG9" s="1023"/>
      <c r="AH9" s="1023"/>
      <c r="AI9" s="1023"/>
      <c r="AJ9" s="1024"/>
      <c r="AK9" s="1067">
        <v>7</v>
      </c>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559</v>
      </c>
      <c r="BT9" s="980"/>
      <c r="BU9" s="980"/>
      <c r="BV9" s="980"/>
      <c r="BW9" s="980"/>
      <c r="BX9" s="980"/>
      <c r="BY9" s="980"/>
      <c r="BZ9" s="980"/>
      <c r="CA9" s="980"/>
      <c r="CB9" s="980"/>
      <c r="CC9" s="980"/>
      <c r="CD9" s="980"/>
      <c r="CE9" s="980"/>
      <c r="CF9" s="980"/>
      <c r="CG9" s="1001"/>
      <c r="CH9" s="976">
        <v>1</v>
      </c>
      <c r="CI9" s="977"/>
      <c r="CJ9" s="977"/>
      <c r="CK9" s="977"/>
      <c r="CL9" s="978"/>
      <c r="CM9" s="976">
        <v>58</v>
      </c>
      <c r="CN9" s="977"/>
      <c r="CO9" s="977"/>
      <c r="CP9" s="977"/>
      <c r="CQ9" s="978"/>
      <c r="CR9" s="976">
        <v>30</v>
      </c>
      <c r="CS9" s="977"/>
      <c r="CT9" s="977"/>
      <c r="CU9" s="977"/>
      <c r="CV9" s="978"/>
      <c r="CW9" s="976" t="s">
        <v>491</v>
      </c>
      <c r="CX9" s="977"/>
      <c r="CY9" s="977"/>
      <c r="CZ9" s="977"/>
      <c r="DA9" s="978"/>
      <c r="DB9" s="976" t="s">
        <v>491</v>
      </c>
      <c r="DC9" s="977"/>
      <c r="DD9" s="977"/>
      <c r="DE9" s="977"/>
      <c r="DF9" s="978"/>
      <c r="DG9" s="976" t="s">
        <v>491</v>
      </c>
      <c r="DH9" s="977"/>
      <c r="DI9" s="977"/>
      <c r="DJ9" s="977"/>
      <c r="DK9" s="978"/>
      <c r="DL9" s="976" t="s">
        <v>491</v>
      </c>
      <c r="DM9" s="977"/>
      <c r="DN9" s="977"/>
      <c r="DO9" s="977"/>
      <c r="DP9" s="978"/>
      <c r="DQ9" s="976" t="s">
        <v>491</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560</v>
      </c>
      <c r="BT10" s="980"/>
      <c r="BU10" s="980"/>
      <c r="BV10" s="980"/>
      <c r="BW10" s="980"/>
      <c r="BX10" s="980"/>
      <c r="BY10" s="980"/>
      <c r="BZ10" s="980"/>
      <c r="CA10" s="980"/>
      <c r="CB10" s="980"/>
      <c r="CC10" s="980"/>
      <c r="CD10" s="980"/>
      <c r="CE10" s="980"/>
      <c r="CF10" s="980"/>
      <c r="CG10" s="1001"/>
      <c r="CH10" s="976">
        <v>7</v>
      </c>
      <c r="CI10" s="977"/>
      <c r="CJ10" s="977"/>
      <c r="CK10" s="977"/>
      <c r="CL10" s="978"/>
      <c r="CM10" s="976">
        <v>66</v>
      </c>
      <c r="CN10" s="977"/>
      <c r="CO10" s="977"/>
      <c r="CP10" s="977"/>
      <c r="CQ10" s="978"/>
      <c r="CR10" s="976">
        <v>30</v>
      </c>
      <c r="CS10" s="977"/>
      <c r="CT10" s="977"/>
      <c r="CU10" s="977"/>
      <c r="CV10" s="978"/>
      <c r="CW10" s="976" t="s">
        <v>491</v>
      </c>
      <c r="CX10" s="977"/>
      <c r="CY10" s="977"/>
      <c r="CZ10" s="977"/>
      <c r="DA10" s="978"/>
      <c r="DB10" s="976" t="s">
        <v>491</v>
      </c>
      <c r="DC10" s="977"/>
      <c r="DD10" s="977"/>
      <c r="DE10" s="977"/>
      <c r="DF10" s="978"/>
      <c r="DG10" s="976" t="s">
        <v>491</v>
      </c>
      <c r="DH10" s="977"/>
      <c r="DI10" s="977"/>
      <c r="DJ10" s="977"/>
      <c r="DK10" s="978"/>
      <c r="DL10" s="976" t="s">
        <v>491</v>
      </c>
      <c r="DM10" s="977"/>
      <c r="DN10" s="977"/>
      <c r="DO10" s="977"/>
      <c r="DP10" s="978"/>
      <c r="DQ10" s="976" t="s">
        <v>491</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561</v>
      </c>
      <c r="BT11" s="980"/>
      <c r="BU11" s="980"/>
      <c r="BV11" s="980"/>
      <c r="BW11" s="980"/>
      <c r="BX11" s="980"/>
      <c r="BY11" s="980"/>
      <c r="BZ11" s="980"/>
      <c r="CA11" s="980"/>
      <c r="CB11" s="980"/>
      <c r="CC11" s="980"/>
      <c r="CD11" s="980"/>
      <c r="CE11" s="980"/>
      <c r="CF11" s="980"/>
      <c r="CG11" s="1001"/>
      <c r="CH11" s="976">
        <v>0</v>
      </c>
      <c r="CI11" s="977"/>
      <c r="CJ11" s="977"/>
      <c r="CK11" s="977"/>
      <c r="CL11" s="978"/>
      <c r="CM11" s="976">
        <v>12</v>
      </c>
      <c r="CN11" s="977"/>
      <c r="CO11" s="977"/>
      <c r="CP11" s="977"/>
      <c r="CQ11" s="978"/>
      <c r="CR11" s="976">
        <v>10</v>
      </c>
      <c r="CS11" s="977"/>
      <c r="CT11" s="977"/>
      <c r="CU11" s="977"/>
      <c r="CV11" s="978"/>
      <c r="CW11" s="976" t="s">
        <v>491</v>
      </c>
      <c r="CX11" s="977"/>
      <c r="CY11" s="977"/>
      <c r="CZ11" s="977"/>
      <c r="DA11" s="978"/>
      <c r="DB11" s="976" t="s">
        <v>491</v>
      </c>
      <c r="DC11" s="977"/>
      <c r="DD11" s="977"/>
      <c r="DE11" s="977"/>
      <c r="DF11" s="978"/>
      <c r="DG11" s="976" t="s">
        <v>491</v>
      </c>
      <c r="DH11" s="977"/>
      <c r="DI11" s="977"/>
      <c r="DJ11" s="977"/>
      <c r="DK11" s="978"/>
      <c r="DL11" s="976" t="s">
        <v>491</v>
      </c>
      <c r="DM11" s="977"/>
      <c r="DN11" s="977"/>
      <c r="DO11" s="977"/>
      <c r="DP11" s="978"/>
      <c r="DQ11" s="976" t="s">
        <v>491</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562</v>
      </c>
      <c r="BT12" s="980"/>
      <c r="BU12" s="980"/>
      <c r="BV12" s="980"/>
      <c r="BW12" s="980"/>
      <c r="BX12" s="980"/>
      <c r="BY12" s="980"/>
      <c r="BZ12" s="980"/>
      <c r="CA12" s="980"/>
      <c r="CB12" s="980"/>
      <c r="CC12" s="980"/>
      <c r="CD12" s="980"/>
      <c r="CE12" s="980"/>
      <c r="CF12" s="980"/>
      <c r="CG12" s="1001"/>
      <c r="CH12" s="976">
        <v>-160</v>
      </c>
      <c r="CI12" s="977"/>
      <c r="CJ12" s="977"/>
      <c r="CK12" s="977"/>
      <c r="CL12" s="978"/>
      <c r="CM12" s="976">
        <v>2234</v>
      </c>
      <c r="CN12" s="977"/>
      <c r="CO12" s="977"/>
      <c r="CP12" s="977"/>
      <c r="CQ12" s="978"/>
      <c r="CR12" s="976">
        <v>27</v>
      </c>
      <c r="CS12" s="977"/>
      <c r="CT12" s="977"/>
      <c r="CU12" s="977"/>
      <c r="CV12" s="978"/>
      <c r="CW12" s="976">
        <v>7</v>
      </c>
      <c r="CX12" s="977"/>
      <c r="CY12" s="977"/>
      <c r="CZ12" s="977"/>
      <c r="DA12" s="978"/>
      <c r="DB12" s="976" t="s">
        <v>491</v>
      </c>
      <c r="DC12" s="977"/>
      <c r="DD12" s="977"/>
      <c r="DE12" s="977"/>
      <c r="DF12" s="978"/>
      <c r="DG12" s="976" t="s">
        <v>491</v>
      </c>
      <c r="DH12" s="977"/>
      <c r="DI12" s="977"/>
      <c r="DJ12" s="977"/>
      <c r="DK12" s="978"/>
      <c r="DL12" s="976" t="s">
        <v>491</v>
      </c>
      <c r="DM12" s="977"/>
      <c r="DN12" s="977"/>
      <c r="DO12" s="977"/>
      <c r="DP12" s="978"/>
      <c r="DQ12" s="976" t="s">
        <v>491</v>
      </c>
      <c r="DR12" s="977"/>
      <c r="DS12" s="977"/>
      <c r="DT12" s="977"/>
      <c r="DU12" s="978"/>
      <c r="DV12" s="979" t="s">
        <v>571</v>
      </c>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378</v>
      </c>
      <c r="B23" s="924" t="s">
        <v>379</v>
      </c>
      <c r="C23" s="925"/>
      <c r="D23" s="925"/>
      <c r="E23" s="925"/>
      <c r="F23" s="925"/>
      <c r="G23" s="925"/>
      <c r="H23" s="925"/>
      <c r="I23" s="925"/>
      <c r="J23" s="925"/>
      <c r="K23" s="925"/>
      <c r="L23" s="925"/>
      <c r="M23" s="925"/>
      <c r="N23" s="925"/>
      <c r="O23" s="925"/>
      <c r="P23" s="935"/>
      <c r="Q23" s="1054">
        <v>20362</v>
      </c>
      <c r="R23" s="1048"/>
      <c r="S23" s="1048"/>
      <c r="T23" s="1048"/>
      <c r="U23" s="1048"/>
      <c r="V23" s="1048">
        <v>19751</v>
      </c>
      <c r="W23" s="1048"/>
      <c r="X23" s="1048"/>
      <c r="Y23" s="1048"/>
      <c r="Z23" s="1048"/>
      <c r="AA23" s="1048">
        <v>610</v>
      </c>
      <c r="AB23" s="1048"/>
      <c r="AC23" s="1048"/>
      <c r="AD23" s="1048"/>
      <c r="AE23" s="1055"/>
      <c r="AF23" s="1056">
        <v>493</v>
      </c>
      <c r="AG23" s="1048"/>
      <c r="AH23" s="1048"/>
      <c r="AI23" s="1048"/>
      <c r="AJ23" s="1057"/>
      <c r="AK23" s="1058"/>
      <c r="AL23" s="1059"/>
      <c r="AM23" s="1059"/>
      <c r="AN23" s="1059"/>
      <c r="AO23" s="1059"/>
      <c r="AP23" s="1048">
        <v>15911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390</v>
      </c>
      <c r="C28" s="1035"/>
      <c r="D28" s="1035"/>
      <c r="E28" s="1035"/>
      <c r="F28" s="1035"/>
      <c r="G28" s="1035"/>
      <c r="H28" s="1035"/>
      <c r="I28" s="1035"/>
      <c r="J28" s="1035"/>
      <c r="K28" s="1035"/>
      <c r="L28" s="1035"/>
      <c r="M28" s="1035"/>
      <c r="N28" s="1035"/>
      <c r="O28" s="1035"/>
      <c r="P28" s="1036"/>
      <c r="Q28" s="1037">
        <v>3257</v>
      </c>
      <c r="R28" s="1038"/>
      <c r="S28" s="1038"/>
      <c r="T28" s="1038"/>
      <c r="U28" s="1038"/>
      <c r="V28" s="1038">
        <v>3256</v>
      </c>
      <c r="W28" s="1038"/>
      <c r="X28" s="1038"/>
      <c r="Y28" s="1038"/>
      <c r="Z28" s="1038"/>
      <c r="AA28" s="1038">
        <v>1</v>
      </c>
      <c r="AB28" s="1038"/>
      <c r="AC28" s="1038"/>
      <c r="AD28" s="1038"/>
      <c r="AE28" s="1039"/>
      <c r="AF28" s="1040">
        <v>1</v>
      </c>
      <c r="AG28" s="1038"/>
      <c r="AH28" s="1038"/>
      <c r="AI28" s="1038"/>
      <c r="AJ28" s="1041"/>
      <c r="AK28" s="1029">
        <v>264</v>
      </c>
      <c r="AL28" s="1030"/>
      <c r="AM28" s="1030"/>
      <c r="AN28" s="1030"/>
      <c r="AO28" s="1030"/>
      <c r="AP28" s="1030" t="s">
        <v>491</v>
      </c>
      <c r="AQ28" s="1030"/>
      <c r="AR28" s="1030"/>
      <c r="AS28" s="1030"/>
      <c r="AT28" s="1030"/>
      <c r="AU28" s="1030" t="s">
        <v>491</v>
      </c>
      <c r="AV28" s="1030"/>
      <c r="AW28" s="1030"/>
      <c r="AX28" s="1030"/>
      <c r="AY28" s="1030"/>
      <c r="AZ28" s="1031" t="s">
        <v>491</v>
      </c>
      <c r="BA28" s="1031"/>
      <c r="BB28" s="1031"/>
      <c r="BC28" s="1031"/>
      <c r="BD28" s="1031"/>
      <c r="BE28" s="1032" t="s">
        <v>569</v>
      </c>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391</v>
      </c>
      <c r="C29" s="1018"/>
      <c r="D29" s="1018"/>
      <c r="E29" s="1018"/>
      <c r="F29" s="1018"/>
      <c r="G29" s="1018"/>
      <c r="H29" s="1018"/>
      <c r="I29" s="1018"/>
      <c r="J29" s="1018"/>
      <c r="K29" s="1018"/>
      <c r="L29" s="1018"/>
      <c r="M29" s="1018"/>
      <c r="N29" s="1018"/>
      <c r="O29" s="1018"/>
      <c r="P29" s="1019"/>
      <c r="Q29" s="1025">
        <v>3596</v>
      </c>
      <c r="R29" s="1026"/>
      <c r="S29" s="1026"/>
      <c r="T29" s="1026"/>
      <c r="U29" s="1026"/>
      <c r="V29" s="1026">
        <v>3470</v>
      </c>
      <c r="W29" s="1026"/>
      <c r="X29" s="1026"/>
      <c r="Y29" s="1026"/>
      <c r="Z29" s="1026"/>
      <c r="AA29" s="1026">
        <v>126</v>
      </c>
      <c r="AB29" s="1026"/>
      <c r="AC29" s="1026"/>
      <c r="AD29" s="1026"/>
      <c r="AE29" s="1027"/>
      <c r="AF29" s="1022">
        <v>126</v>
      </c>
      <c r="AG29" s="1023"/>
      <c r="AH29" s="1023"/>
      <c r="AI29" s="1023"/>
      <c r="AJ29" s="1024"/>
      <c r="AK29" s="967">
        <v>521</v>
      </c>
      <c r="AL29" s="958"/>
      <c r="AM29" s="958"/>
      <c r="AN29" s="958"/>
      <c r="AO29" s="958"/>
      <c r="AP29" s="958" t="s">
        <v>491</v>
      </c>
      <c r="AQ29" s="958"/>
      <c r="AR29" s="958"/>
      <c r="AS29" s="958"/>
      <c r="AT29" s="958"/>
      <c r="AU29" s="958" t="s">
        <v>491</v>
      </c>
      <c r="AV29" s="958"/>
      <c r="AW29" s="958"/>
      <c r="AX29" s="958"/>
      <c r="AY29" s="958"/>
      <c r="AZ29" s="1028" t="s">
        <v>491</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392</v>
      </c>
      <c r="C30" s="1018"/>
      <c r="D30" s="1018"/>
      <c r="E30" s="1018"/>
      <c r="F30" s="1018"/>
      <c r="G30" s="1018"/>
      <c r="H30" s="1018"/>
      <c r="I30" s="1018"/>
      <c r="J30" s="1018"/>
      <c r="K30" s="1018"/>
      <c r="L30" s="1018"/>
      <c r="M30" s="1018"/>
      <c r="N30" s="1018"/>
      <c r="O30" s="1018"/>
      <c r="P30" s="1019"/>
      <c r="Q30" s="1025">
        <v>445</v>
      </c>
      <c r="R30" s="1026"/>
      <c r="S30" s="1026"/>
      <c r="T30" s="1026"/>
      <c r="U30" s="1026"/>
      <c r="V30" s="1026">
        <v>444</v>
      </c>
      <c r="W30" s="1026"/>
      <c r="X30" s="1026"/>
      <c r="Y30" s="1026"/>
      <c r="Z30" s="1026"/>
      <c r="AA30" s="1026">
        <v>1</v>
      </c>
      <c r="AB30" s="1026"/>
      <c r="AC30" s="1026"/>
      <c r="AD30" s="1026"/>
      <c r="AE30" s="1027"/>
      <c r="AF30" s="1022">
        <v>1</v>
      </c>
      <c r="AG30" s="1023"/>
      <c r="AH30" s="1023"/>
      <c r="AI30" s="1023"/>
      <c r="AJ30" s="1024"/>
      <c r="AK30" s="967">
        <v>145</v>
      </c>
      <c r="AL30" s="958"/>
      <c r="AM30" s="958"/>
      <c r="AN30" s="958"/>
      <c r="AO30" s="958"/>
      <c r="AP30" s="958" t="s">
        <v>491</v>
      </c>
      <c r="AQ30" s="958"/>
      <c r="AR30" s="958"/>
      <c r="AS30" s="958"/>
      <c r="AT30" s="958"/>
      <c r="AU30" s="958" t="s">
        <v>491</v>
      </c>
      <c r="AV30" s="958"/>
      <c r="AW30" s="958"/>
      <c r="AX30" s="958"/>
      <c r="AY30" s="958"/>
      <c r="AZ30" s="1028" t="s">
        <v>491</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393</v>
      </c>
      <c r="C31" s="1018"/>
      <c r="D31" s="1018"/>
      <c r="E31" s="1018"/>
      <c r="F31" s="1018"/>
      <c r="G31" s="1018"/>
      <c r="H31" s="1018"/>
      <c r="I31" s="1018"/>
      <c r="J31" s="1018"/>
      <c r="K31" s="1018"/>
      <c r="L31" s="1018"/>
      <c r="M31" s="1018"/>
      <c r="N31" s="1018"/>
      <c r="O31" s="1018"/>
      <c r="P31" s="1019"/>
      <c r="Q31" s="1025">
        <v>147</v>
      </c>
      <c r="R31" s="1026"/>
      <c r="S31" s="1026"/>
      <c r="T31" s="1026"/>
      <c r="U31" s="1026"/>
      <c r="V31" s="1026">
        <v>135</v>
      </c>
      <c r="W31" s="1026"/>
      <c r="X31" s="1026"/>
      <c r="Y31" s="1026"/>
      <c r="Z31" s="1026"/>
      <c r="AA31" s="1026">
        <v>12</v>
      </c>
      <c r="AB31" s="1026"/>
      <c r="AC31" s="1026"/>
      <c r="AD31" s="1026"/>
      <c r="AE31" s="1027"/>
      <c r="AF31" s="1022">
        <v>355</v>
      </c>
      <c r="AG31" s="1023"/>
      <c r="AH31" s="1023"/>
      <c r="AI31" s="1023"/>
      <c r="AJ31" s="1024"/>
      <c r="AK31" s="967">
        <v>14</v>
      </c>
      <c r="AL31" s="958"/>
      <c r="AM31" s="958"/>
      <c r="AN31" s="958"/>
      <c r="AO31" s="958"/>
      <c r="AP31" s="958">
        <v>103</v>
      </c>
      <c r="AQ31" s="958"/>
      <c r="AR31" s="958"/>
      <c r="AS31" s="958"/>
      <c r="AT31" s="958"/>
      <c r="AU31" s="958">
        <v>41</v>
      </c>
      <c r="AV31" s="958"/>
      <c r="AW31" s="958"/>
      <c r="AX31" s="958"/>
      <c r="AY31" s="958"/>
      <c r="AZ31" s="1028" t="s">
        <v>491</v>
      </c>
      <c r="BA31" s="1028"/>
      <c r="BB31" s="1028"/>
      <c r="BC31" s="1028"/>
      <c r="BD31" s="1028"/>
      <c r="BE31" s="959" t="s">
        <v>394</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395</v>
      </c>
      <c r="C32" s="1018"/>
      <c r="D32" s="1018"/>
      <c r="E32" s="1018"/>
      <c r="F32" s="1018"/>
      <c r="G32" s="1018"/>
      <c r="H32" s="1018"/>
      <c r="I32" s="1018"/>
      <c r="J32" s="1018"/>
      <c r="K32" s="1018"/>
      <c r="L32" s="1018"/>
      <c r="M32" s="1018"/>
      <c r="N32" s="1018"/>
      <c r="O32" s="1018"/>
      <c r="P32" s="1019"/>
      <c r="Q32" s="1025">
        <v>237</v>
      </c>
      <c r="R32" s="1026"/>
      <c r="S32" s="1026"/>
      <c r="T32" s="1026"/>
      <c r="U32" s="1026"/>
      <c r="V32" s="1026">
        <v>218</v>
      </c>
      <c r="W32" s="1026"/>
      <c r="X32" s="1026"/>
      <c r="Y32" s="1026"/>
      <c r="Z32" s="1026"/>
      <c r="AA32" s="1026">
        <v>19</v>
      </c>
      <c r="AB32" s="1026"/>
      <c r="AC32" s="1026"/>
      <c r="AD32" s="1026"/>
      <c r="AE32" s="1027"/>
      <c r="AF32" s="1022">
        <v>55</v>
      </c>
      <c r="AG32" s="1023"/>
      <c r="AH32" s="1023"/>
      <c r="AI32" s="1023"/>
      <c r="AJ32" s="1024"/>
      <c r="AK32" s="967">
        <v>106</v>
      </c>
      <c r="AL32" s="958"/>
      <c r="AM32" s="958"/>
      <c r="AN32" s="958"/>
      <c r="AO32" s="958"/>
      <c r="AP32" s="958">
        <v>356</v>
      </c>
      <c r="AQ32" s="958"/>
      <c r="AR32" s="958"/>
      <c r="AS32" s="958"/>
      <c r="AT32" s="958"/>
      <c r="AU32" s="958">
        <v>215</v>
      </c>
      <c r="AV32" s="958"/>
      <c r="AW32" s="958"/>
      <c r="AX32" s="958"/>
      <c r="AY32" s="958"/>
      <c r="AZ32" s="1028" t="s">
        <v>491</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396</v>
      </c>
      <c r="C33" s="1018"/>
      <c r="D33" s="1018"/>
      <c r="E33" s="1018"/>
      <c r="F33" s="1018"/>
      <c r="G33" s="1018"/>
      <c r="H33" s="1018"/>
      <c r="I33" s="1018"/>
      <c r="J33" s="1018"/>
      <c r="K33" s="1018"/>
      <c r="L33" s="1018"/>
      <c r="M33" s="1018"/>
      <c r="N33" s="1018"/>
      <c r="O33" s="1018"/>
      <c r="P33" s="1019"/>
      <c r="Q33" s="1025">
        <v>104</v>
      </c>
      <c r="R33" s="1026"/>
      <c r="S33" s="1026"/>
      <c r="T33" s="1026"/>
      <c r="U33" s="1026"/>
      <c r="V33" s="1026">
        <v>83</v>
      </c>
      <c r="W33" s="1026"/>
      <c r="X33" s="1026"/>
      <c r="Y33" s="1026"/>
      <c r="Z33" s="1026"/>
      <c r="AA33" s="1026">
        <v>21</v>
      </c>
      <c r="AB33" s="1026"/>
      <c r="AC33" s="1026"/>
      <c r="AD33" s="1026"/>
      <c r="AE33" s="1027"/>
      <c r="AF33" s="1022">
        <v>3</v>
      </c>
      <c r="AG33" s="1023"/>
      <c r="AH33" s="1023"/>
      <c r="AI33" s="1023"/>
      <c r="AJ33" s="1024"/>
      <c r="AK33" s="967">
        <v>58</v>
      </c>
      <c r="AL33" s="958"/>
      <c r="AM33" s="958"/>
      <c r="AN33" s="958"/>
      <c r="AO33" s="958"/>
      <c r="AP33" s="958">
        <v>222</v>
      </c>
      <c r="AQ33" s="958"/>
      <c r="AR33" s="958"/>
      <c r="AS33" s="958"/>
      <c r="AT33" s="958"/>
      <c r="AU33" s="958">
        <v>222</v>
      </c>
      <c r="AV33" s="958"/>
      <c r="AW33" s="958"/>
      <c r="AX33" s="958"/>
      <c r="AY33" s="958"/>
      <c r="AZ33" s="1028" t="s">
        <v>491</v>
      </c>
      <c r="BA33" s="1028"/>
      <c r="BB33" s="1028"/>
      <c r="BC33" s="1028"/>
      <c r="BD33" s="1028"/>
      <c r="BE33" s="959" t="s">
        <v>394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397</v>
      </c>
      <c r="C34" s="1018"/>
      <c r="D34" s="1018"/>
      <c r="E34" s="1018"/>
      <c r="F34" s="1018"/>
      <c r="G34" s="1018"/>
      <c r="H34" s="1018"/>
      <c r="I34" s="1018"/>
      <c r="J34" s="1018"/>
      <c r="K34" s="1018"/>
      <c r="L34" s="1018"/>
      <c r="M34" s="1018"/>
      <c r="N34" s="1018"/>
      <c r="O34" s="1018"/>
      <c r="P34" s="1019"/>
      <c r="Q34" s="1025">
        <v>191</v>
      </c>
      <c r="R34" s="1026"/>
      <c r="S34" s="1026"/>
      <c r="T34" s="1026"/>
      <c r="U34" s="1026"/>
      <c r="V34" s="1026">
        <v>185</v>
      </c>
      <c r="W34" s="1026"/>
      <c r="X34" s="1026"/>
      <c r="Y34" s="1026"/>
      <c r="Z34" s="1026"/>
      <c r="AA34" s="1026">
        <v>6</v>
      </c>
      <c r="AB34" s="1026"/>
      <c r="AC34" s="1026"/>
      <c r="AD34" s="1026"/>
      <c r="AE34" s="1027"/>
      <c r="AF34" s="1022">
        <v>0</v>
      </c>
      <c r="AG34" s="1023"/>
      <c r="AH34" s="1023"/>
      <c r="AI34" s="1023"/>
      <c r="AJ34" s="1024"/>
      <c r="AK34" s="967">
        <v>50</v>
      </c>
      <c r="AL34" s="958"/>
      <c r="AM34" s="958"/>
      <c r="AN34" s="958"/>
      <c r="AO34" s="958"/>
      <c r="AP34" s="958">
        <v>335</v>
      </c>
      <c r="AQ34" s="958"/>
      <c r="AR34" s="958"/>
      <c r="AS34" s="958"/>
      <c r="AT34" s="958"/>
      <c r="AU34" s="958">
        <v>299</v>
      </c>
      <c r="AV34" s="958"/>
      <c r="AW34" s="958"/>
      <c r="AX34" s="958"/>
      <c r="AY34" s="958"/>
      <c r="AZ34" s="1028" t="s">
        <v>491</v>
      </c>
      <c r="BA34" s="1028"/>
      <c r="BB34" s="1028"/>
      <c r="BC34" s="1028"/>
      <c r="BD34" s="1028"/>
      <c r="BE34" s="959" t="s">
        <v>570</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399</v>
      </c>
      <c r="C35" s="1018"/>
      <c r="D35" s="1018"/>
      <c r="E35" s="1018"/>
      <c r="F35" s="1018"/>
      <c r="G35" s="1018"/>
      <c r="H35" s="1018"/>
      <c r="I35" s="1018"/>
      <c r="J35" s="1018"/>
      <c r="K35" s="1018"/>
      <c r="L35" s="1018"/>
      <c r="M35" s="1018"/>
      <c r="N35" s="1018"/>
      <c r="O35" s="1018"/>
      <c r="P35" s="1019"/>
      <c r="Q35" s="1025">
        <v>10</v>
      </c>
      <c r="R35" s="1026"/>
      <c r="S35" s="1026"/>
      <c r="T35" s="1026"/>
      <c r="U35" s="1026"/>
      <c r="V35" s="1026">
        <v>10</v>
      </c>
      <c r="W35" s="1026"/>
      <c r="X35" s="1026"/>
      <c r="Y35" s="1026"/>
      <c r="Z35" s="1026"/>
      <c r="AA35" s="1026" t="s">
        <v>491</v>
      </c>
      <c r="AB35" s="1026"/>
      <c r="AC35" s="1026"/>
      <c r="AD35" s="1026"/>
      <c r="AE35" s="1027"/>
      <c r="AF35" s="1022" t="s">
        <v>122</v>
      </c>
      <c r="AG35" s="1023"/>
      <c r="AH35" s="1023"/>
      <c r="AI35" s="1023"/>
      <c r="AJ35" s="1024"/>
      <c r="AK35" s="967">
        <v>10</v>
      </c>
      <c r="AL35" s="958"/>
      <c r="AM35" s="958"/>
      <c r="AN35" s="958"/>
      <c r="AO35" s="958"/>
      <c r="AP35" s="958" t="s">
        <v>491</v>
      </c>
      <c r="AQ35" s="958"/>
      <c r="AR35" s="958"/>
      <c r="AS35" s="958"/>
      <c r="AT35" s="958"/>
      <c r="AU35" s="958" t="s">
        <v>491</v>
      </c>
      <c r="AV35" s="958"/>
      <c r="AW35" s="958"/>
      <c r="AX35" s="958"/>
      <c r="AY35" s="958"/>
      <c r="AZ35" s="1028" t="s">
        <v>491</v>
      </c>
      <c r="BA35" s="1028"/>
      <c r="BB35" s="1028"/>
      <c r="BC35" s="1028"/>
      <c r="BD35" s="1028"/>
      <c r="BE35" s="959" t="s">
        <v>398</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378</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541</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403</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404</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563</v>
      </c>
      <c r="C68" s="973"/>
      <c r="D68" s="973"/>
      <c r="E68" s="973"/>
      <c r="F68" s="973"/>
      <c r="G68" s="973"/>
      <c r="H68" s="973"/>
      <c r="I68" s="973"/>
      <c r="J68" s="973"/>
      <c r="K68" s="973"/>
      <c r="L68" s="973"/>
      <c r="M68" s="973"/>
      <c r="N68" s="973"/>
      <c r="O68" s="973"/>
      <c r="P68" s="974"/>
      <c r="Q68" s="975">
        <v>349</v>
      </c>
      <c r="R68" s="969"/>
      <c r="S68" s="969"/>
      <c r="T68" s="969"/>
      <c r="U68" s="969"/>
      <c r="V68" s="969">
        <v>348</v>
      </c>
      <c r="W68" s="969"/>
      <c r="X68" s="969"/>
      <c r="Y68" s="969"/>
      <c r="Z68" s="969"/>
      <c r="AA68" s="969">
        <v>0</v>
      </c>
      <c r="AB68" s="969"/>
      <c r="AC68" s="969"/>
      <c r="AD68" s="969"/>
      <c r="AE68" s="969"/>
      <c r="AF68" s="969">
        <v>0</v>
      </c>
      <c r="AG68" s="969"/>
      <c r="AH68" s="969"/>
      <c r="AI68" s="969"/>
      <c r="AJ68" s="969"/>
      <c r="AK68" s="969">
        <v>2</v>
      </c>
      <c r="AL68" s="969"/>
      <c r="AM68" s="969"/>
      <c r="AN68" s="969"/>
      <c r="AO68" s="969"/>
      <c r="AP68" s="969" t="s">
        <v>491</v>
      </c>
      <c r="AQ68" s="969"/>
      <c r="AR68" s="969"/>
      <c r="AS68" s="969"/>
      <c r="AT68" s="969"/>
      <c r="AU68" s="969" t="s">
        <v>491</v>
      </c>
      <c r="AV68" s="969"/>
      <c r="AW68" s="969"/>
      <c r="AX68" s="969"/>
      <c r="AY68" s="969"/>
      <c r="AZ68" s="970" t="s">
        <v>572</v>
      </c>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564</v>
      </c>
      <c r="C69" s="962"/>
      <c r="D69" s="962"/>
      <c r="E69" s="962"/>
      <c r="F69" s="962"/>
      <c r="G69" s="962"/>
      <c r="H69" s="962"/>
      <c r="I69" s="962"/>
      <c r="J69" s="962"/>
      <c r="K69" s="962"/>
      <c r="L69" s="962"/>
      <c r="M69" s="962"/>
      <c r="N69" s="962"/>
      <c r="O69" s="962"/>
      <c r="P69" s="963"/>
      <c r="Q69" s="964">
        <v>27</v>
      </c>
      <c r="R69" s="958"/>
      <c r="S69" s="958"/>
      <c r="T69" s="958"/>
      <c r="U69" s="958"/>
      <c r="V69" s="958">
        <v>26</v>
      </c>
      <c r="W69" s="958"/>
      <c r="X69" s="958"/>
      <c r="Y69" s="958"/>
      <c r="Z69" s="958"/>
      <c r="AA69" s="958">
        <v>2</v>
      </c>
      <c r="AB69" s="958"/>
      <c r="AC69" s="958"/>
      <c r="AD69" s="958"/>
      <c r="AE69" s="958"/>
      <c r="AF69" s="958">
        <v>2</v>
      </c>
      <c r="AG69" s="958"/>
      <c r="AH69" s="958"/>
      <c r="AI69" s="958"/>
      <c r="AJ69" s="958"/>
      <c r="AK69" s="958" t="s">
        <v>491</v>
      </c>
      <c r="AL69" s="958"/>
      <c r="AM69" s="958"/>
      <c r="AN69" s="958"/>
      <c r="AO69" s="958"/>
      <c r="AP69" s="958" t="s">
        <v>491</v>
      </c>
      <c r="AQ69" s="958"/>
      <c r="AR69" s="958"/>
      <c r="AS69" s="958"/>
      <c r="AT69" s="958"/>
      <c r="AU69" s="958" t="s">
        <v>491</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565</v>
      </c>
      <c r="C70" s="962"/>
      <c r="D70" s="962"/>
      <c r="E70" s="962"/>
      <c r="F70" s="962"/>
      <c r="G70" s="962"/>
      <c r="H70" s="962"/>
      <c r="I70" s="962"/>
      <c r="J70" s="962"/>
      <c r="K70" s="962"/>
      <c r="L70" s="962"/>
      <c r="M70" s="962"/>
      <c r="N70" s="962"/>
      <c r="O70" s="962"/>
      <c r="P70" s="963"/>
      <c r="Q70" s="964">
        <v>63</v>
      </c>
      <c r="R70" s="958"/>
      <c r="S70" s="958"/>
      <c r="T70" s="958"/>
      <c r="U70" s="958"/>
      <c r="V70" s="958">
        <v>51</v>
      </c>
      <c r="W70" s="958"/>
      <c r="X70" s="958"/>
      <c r="Y70" s="958"/>
      <c r="Z70" s="958"/>
      <c r="AA70" s="958">
        <v>13</v>
      </c>
      <c r="AB70" s="958"/>
      <c r="AC70" s="958"/>
      <c r="AD70" s="958"/>
      <c r="AE70" s="958"/>
      <c r="AF70" s="958">
        <v>13</v>
      </c>
      <c r="AG70" s="958"/>
      <c r="AH70" s="958"/>
      <c r="AI70" s="958"/>
      <c r="AJ70" s="958"/>
      <c r="AK70" s="958" t="s">
        <v>491</v>
      </c>
      <c r="AL70" s="958"/>
      <c r="AM70" s="958"/>
      <c r="AN70" s="958"/>
      <c r="AO70" s="958"/>
      <c r="AP70" s="958" t="s">
        <v>491</v>
      </c>
      <c r="AQ70" s="958"/>
      <c r="AR70" s="958"/>
      <c r="AS70" s="958"/>
      <c r="AT70" s="958"/>
      <c r="AU70" s="958" t="s">
        <v>491</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566</v>
      </c>
      <c r="C71" s="962"/>
      <c r="D71" s="962"/>
      <c r="E71" s="962"/>
      <c r="F71" s="962"/>
      <c r="G71" s="962"/>
      <c r="H71" s="962"/>
      <c r="I71" s="962"/>
      <c r="J71" s="962"/>
      <c r="K71" s="962"/>
      <c r="L71" s="962"/>
      <c r="M71" s="962"/>
      <c r="N71" s="962"/>
      <c r="O71" s="962"/>
      <c r="P71" s="963"/>
      <c r="Q71" s="964">
        <v>332</v>
      </c>
      <c r="R71" s="958"/>
      <c r="S71" s="958"/>
      <c r="T71" s="958"/>
      <c r="U71" s="958"/>
      <c r="V71" s="958">
        <v>216</v>
      </c>
      <c r="W71" s="958"/>
      <c r="X71" s="958"/>
      <c r="Y71" s="958"/>
      <c r="Z71" s="958"/>
      <c r="AA71" s="958">
        <v>117</v>
      </c>
      <c r="AB71" s="958"/>
      <c r="AC71" s="958"/>
      <c r="AD71" s="958"/>
      <c r="AE71" s="958"/>
      <c r="AF71" s="958">
        <v>117</v>
      </c>
      <c r="AG71" s="958"/>
      <c r="AH71" s="958"/>
      <c r="AI71" s="958"/>
      <c r="AJ71" s="958"/>
      <c r="AK71" s="958">
        <v>113</v>
      </c>
      <c r="AL71" s="958"/>
      <c r="AM71" s="958"/>
      <c r="AN71" s="958"/>
      <c r="AO71" s="958"/>
      <c r="AP71" s="958" t="s">
        <v>491</v>
      </c>
      <c r="AQ71" s="958"/>
      <c r="AR71" s="958"/>
      <c r="AS71" s="958"/>
      <c r="AT71" s="958"/>
      <c r="AU71" s="958" t="s">
        <v>491</v>
      </c>
      <c r="AV71" s="958"/>
      <c r="AW71" s="958"/>
      <c r="AX71" s="958"/>
      <c r="AY71" s="958"/>
      <c r="AZ71" s="959" t="s">
        <v>573</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567</v>
      </c>
      <c r="C72" s="962"/>
      <c r="D72" s="962"/>
      <c r="E72" s="962"/>
      <c r="F72" s="962"/>
      <c r="G72" s="962"/>
      <c r="H72" s="962"/>
      <c r="I72" s="962"/>
      <c r="J72" s="962"/>
      <c r="K72" s="962"/>
      <c r="L72" s="962"/>
      <c r="M72" s="962"/>
      <c r="N72" s="962"/>
      <c r="O72" s="962"/>
      <c r="P72" s="963"/>
      <c r="Q72" s="964">
        <v>211512</v>
      </c>
      <c r="R72" s="958"/>
      <c r="S72" s="958"/>
      <c r="T72" s="958"/>
      <c r="U72" s="958"/>
      <c r="V72" s="958">
        <v>207502</v>
      </c>
      <c r="W72" s="958"/>
      <c r="X72" s="958"/>
      <c r="Y72" s="958"/>
      <c r="Z72" s="958"/>
      <c r="AA72" s="958">
        <v>4010</v>
      </c>
      <c r="AB72" s="958"/>
      <c r="AC72" s="958"/>
      <c r="AD72" s="958"/>
      <c r="AE72" s="958"/>
      <c r="AF72" s="958">
        <v>4010</v>
      </c>
      <c r="AG72" s="958"/>
      <c r="AH72" s="958"/>
      <c r="AI72" s="958"/>
      <c r="AJ72" s="958"/>
      <c r="AK72" s="958" t="s">
        <v>491</v>
      </c>
      <c r="AL72" s="958"/>
      <c r="AM72" s="958"/>
      <c r="AN72" s="958"/>
      <c r="AO72" s="958"/>
      <c r="AP72" s="958" t="s">
        <v>491</v>
      </c>
      <c r="AQ72" s="958"/>
      <c r="AR72" s="958"/>
      <c r="AS72" s="958"/>
      <c r="AT72" s="958"/>
      <c r="AU72" s="958" t="s">
        <v>491</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378</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294</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294</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294</v>
      </c>
      <c r="DR109" s="883"/>
      <c r="DS109" s="883"/>
      <c r="DT109" s="883"/>
      <c r="DU109" s="884"/>
      <c r="DV109" s="885" t="s">
        <v>416</v>
      </c>
      <c r="DW109" s="883"/>
      <c r="DX109" s="883"/>
      <c r="DY109" s="883"/>
      <c r="DZ109" s="916"/>
    </row>
    <row r="110" spans="1:131" s="224" customFormat="1" ht="26.25" customHeight="1" x14ac:dyDescent="0.15">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1928079</v>
      </c>
      <c r="AB110" s="876"/>
      <c r="AC110" s="876"/>
      <c r="AD110" s="876"/>
      <c r="AE110" s="877"/>
      <c r="AF110" s="878">
        <v>2132714</v>
      </c>
      <c r="AG110" s="876"/>
      <c r="AH110" s="876"/>
      <c r="AI110" s="876"/>
      <c r="AJ110" s="877"/>
      <c r="AK110" s="878">
        <v>2210496</v>
      </c>
      <c r="AL110" s="876"/>
      <c r="AM110" s="876"/>
      <c r="AN110" s="876"/>
      <c r="AO110" s="877"/>
      <c r="AP110" s="879">
        <v>26.9</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18070706</v>
      </c>
      <c r="BR110" s="829"/>
      <c r="BS110" s="829"/>
      <c r="BT110" s="829"/>
      <c r="BU110" s="829"/>
      <c r="BV110" s="829">
        <v>17090442</v>
      </c>
      <c r="BW110" s="829"/>
      <c r="BX110" s="829"/>
      <c r="BY110" s="829"/>
      <c r="BZ110" s="829"/>
      <c r="CA110" s="829">
        <v>15911464</v>
      </c>
      <c r="CB110" s="829"/>
      <c r="CC110" s="829"/>
      <c r="CD110" s="829"/>
      <c r="CE110" s="829"/>
      <c r="CF110" s="853">
        <v>193.4</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v>179491</v>
      </c>
      <c r="DR110" s="829"/>
      <c r="DS110" s="829"/>
      <c r="DT110" s="829"/>
      <c r="DU110" s="829"/>
      <c r="DV110" s="830">
        <v>2.2000000000000002</v>
      </c>
      <c r="DW110" s="830"/>
      <c r="DX110" s="830"/>
      <c r="DY110" s="830"/>
      <c r="DZ110" s="831"/>
    </row>
    <row r="111" spans="1:131" s="224" customFormat="1" ht="26.25" customHeight="1" x14ac:dyDescent="0.15">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v>179491</v>
      </c>
      <c r="CB111" s="804"/>
      <c r="CC111" s="804"/>
      <c r="CD111" s="804"/>
      <c r="CE111" s="804"/>
      <c r="CF111" s="862">
        <v>2.2000000000000002</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930610</v>
      </c>
      <c r="BR112" s="804"/>
      <c r="BS112" s="804"/>
      <c r="BT112" s="804"/>
      <c r="BU112" s="804"/>
      <c r="BV112" s="804">
        <v>863243</v>
      </c>
      <c r="BW112" s="804"/>
      <c r="BX112" s="804"/>
      <c r="BY112" s="804"/>
      <c r="BZ112" s="804"/>
      <c r="CA112" s="804">
        <v>777302</v>
      </c>
      <c r="CB112" s="804"/>
      <c r="CC112" s="804"/>
      <c r="CD112" s="804"/>
      <c r="CE112" s="804"/>
      <c r="CF112" s="862">
        <v>9.4</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139288</v>
      </c>
      <c r="AB113" s="906"/>
      <c r="AC113" s="906"/>
      <c r="AD113" s="906"/>
      <c r="AE113" s="907"/>
      <c r="AF113" s="908">
        <v>146331</v>
      </c>
      <c r="AG113" s="906"/>
      <c r="AH113" s="906"/>
      <c r="AI113" s="906"/>
      <c r="AJ113" s="907"/>
      <c r="AK113" s="908">
        <v>137744</v>
      </c>
      <c r="AL113" s="906"/>
      <c r="AM113" s="906"/>
      <c r="AN113" s="906"/>
      <c r="AO113" s="907"/>
      <c r="AP113" s="909">
        <v>1.7</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2630804</v>
      </c>
      <c r="BR114" s="804"/>
      <c r="BS114" s="804"/>
      <c r="BT114" s="804"/>
      <c r="BU114" s="804"/>
      <c r="BV114" s="804">
        <v>2369797</v>
      </c>
      <c r="BW114" s="804"/>
      <c r="BX114" s="804"/>
      <c r="BY114" s="804"/>
      <c r="BZ114" s="804"/>
      <c r="CA114" s="804">
        <v>2327140</v>
      </c>
      <c r="CB114" s="804"/>
      <c r="CC114" s="804"/>
      <c r="CD114" s="804"/>
      <c r="CE114" s="804"/>
      <c r="CF114" s="862">
        <v>28.3</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v>179491</v>
      </c>
      <c r="AL115" s="906"/>
      <c r="AM115" s="906"/>
      <c r="AN115" s="906"/>
      <c r="AO115" s="907"/>
      <c r="AP115" s="909">
        <v>2.2000000000000002</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2067367</v>
      </c>
      <c r="AB117" s="890"/>
      <c r="AC117" s="890"/>
      <c r="AD117" s="890"/>
      <c r="AE117" s="891"/>
      <c r="AF117" s="892">
        <v>2279045</v>
      </c>
      <c r="AG117" s="890"/>
      <c r="AH117" s="890"/>
      <c r="AI117" s="890"/>
      <c r="AJ117" s="891"/>
      <c r="AK117" s="892">
        <v>2527731</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294</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v>179491</v>
      </c>
      <c r="AL119" s="876"/>
      <c r="AM119" s="876"/>
      <c r="AN119" s="876"/>
      <c r="AO119" s="877"/>
      <c r="AP119" s="879">
        <v>2.2000000000000002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446</v>
      </c>
      <c r="BP119" s="865"/>
      <c r="BQ119" s="866">
        <v>21632120</v>
      </c>
      <c r="BR119" s="832"/>
      <c r="BS119" s="832"/>
      <c r="BT119" s="832"/>
      <c r="BU119" s="832"/>
      <c r="BV119" s="832">
        <v>20323482</v>
      </c>
      <c r="BW119" s="832"/>
      <c r="BX119" s="832"/>
      <c r="BY119" s="832"/>
      <c r="BZ119" s="832"/>
      <c r="CA119" s="832">
        <v>19195397</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5248508</v>
      </c>
      <c r="BR120" s="829"/>
      <c r="BS120" s="829"/>
      <c r="BT120" s="829"/>
      <c r="BU120" s="829"/>
      <c r="BV120" s="829">
        <v>5530316</v>
      </c>
      <c r="BW120" s="829"/>
      <c r="BX120" s="829"/>
      <c r="BY120" s="829"/>
      <c r="BZ120" s="829"/>
      <c r="CA120" s="829">
        <v>5587759</v>
      </c>
      <c r="CB120" s="829"/>
      <c r="CC120" s="829"/>
      <c r="CD120" s="829"/>
      <c r="CE120" s="829"/>
      <c r="CF120" s="853">
        <v>67.900000000000006</v>
      </c>
      <c r="CG120" s="854"/>
      <c r="CH120" s="854"/>
      <c r="CI120" s="854"/>
      <c r="CJ120" s="854"/>
      <c r="CK120" s="855" t="s">
        <v>450</v>
      </c>
      <c r="CL120" s="839"/>
      <c r="CM120" s="839"/>
      <c r="CN120" s="839"/>
      <c r="CO120" s="840"/>
      <c r="CP120" s="859" t="s">
        <v>397</v>
      </c>
      <c r="CQ120" s="860"/>
      <c r="CR120" s="860"/>
      <c r="CS120" s="860"/>
      <c r="CT120" s="860"/>
      <c r="CU120" s="860"/>
      <c r="CV120" s="860"/>
      <c r="CW120" s="860"/>
      <c r="CX120" s="860"/>
      <c r="CY120" s="860"/>
      <c r="CZ120" s="860"/>
      <c r="DA120" s="860"/>
      <c r="DB120" s="860"/>
      <c r="DC120" s="860"/>
      <c r="DD120" s="860"/>
      <c r="DE120" s="860"/>
      <c r="DF120" s="861"/>
      <c r="DG120" s="848">
        <v>307727</v>
      </c>
      <c r="DH120" s="829"/>
      <c r="DI120" s="829"/>
      <c r="DJ120" s="829"/>
      <c r="DK120" s="829"/>
      <c r="DL120" s="829">
        <v>305455</v>
      </c>
      <c r="DM120" s="829"/>
      <c r="DN120" s="829"/>
      <c r="DO120" s="829"/>
      <c r="DP120" s="829"/>
      <c r="DQ120" s="829">
        <v>299309</v>
      </c>
      <c r="DR120" s="829"/>
      <c r="DS120" s="829"/>
      <c r="DT120" s="829"/>
      <c r="DU120" s="829"/>
      <c r="DV120" s="830">
        <v>3.6</v>
      </c>
      <c r="DW120" s="830"/>
      <c r="DX120" s="830"/>
      <c r="DY120" s="830"/>
      <c r="DZ120" s="831"/>
    </row>
    <row r="121" spans="1:130" s="224" customFormat="1" ht="26.25" customHeight="1" x14ac:dyDescent="0.15">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v>48466</v>
      </c>
      <c r="BR121" s="804"/>
      <c r="BS121" s="804"/>
      <c r="BT121" s="804"/>
      <c r="BU121" s="804"/>
      <c r="BV121" s="804">
        <v>26966</v>
      </c>
      <c r="BW121" s="804"/>
      <c r="BX121" s="804"/>
      <c r="BY121" s="804"/>
      <c r="BZ121" s="804"/>
      <c r="CA121" s="804">
        <v>17945</v>
      </c>
      <c r="CB121" s="804"/>
      <c r="CC121" s="804"/>
      <c r="CD121" s="804"/>
      <c r="CE121" s="804"/>
      <c r="CF121" s="862">
        <v>0.2</v>
      </c>
      <c r="CG121" s="863"/>
      <c r="CH121" s="863"/>
      <c r="CI121" s="863"/>
      <c r="CJ121" s="863"/>
      <c r="CK121" s="856"/>
      <c r="CL121" s="842"/>
      <c r="CM121" s="842"/>
      <c r="CN121" s="842"/>
      <c r="CO121" s="843"/>
      <c r="CP121" s="822" t="s">
        <v>396</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v>222233</v>
      </c>
      <c r="DR121" s="804"/>
      <c r="DS121" s="804"/>
      <c r="DT121" s="804"/>
      <c r="DU121" s="804"/>
      <c r="DV121" s="781">
        <v>2.7</v>
      </c>
      <c r="DW121" s="781"/>
      <c r="DX121" s="781"/>
      <c r="DY121" s="781"/>
      <c r="DZ121" s="782"/>
    </row>
    <row r="122" spans="1:130" s="224" customFormat="1" ht="26.25" customHeight="1" x14ac:dyDescent="0.15">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453</v>
      </c>
      <c r="BA122" s="826"/>
      <c r="BB122" s="826"/>
      <c r="BC122" s="826"/>
      <c r="BD122" s="826"/>
      <c r="BE122" s="826"/>
      <c r="BF122" s="826"/>
      <c r="BG122" s="826"/>
      <c r="BH122" s="826"/>
      <c r="BI122" s="826"/>
      <c r="BJ122" s="826"/>
      <c r="BK122" s="826"/>
      <c r="BL122" s="826"/>
      <c r="BM122" s="826"/>
      <c r="BN122" s="826"/>
      <c r="BO122" s="826"/>
      <c r="BP122" s="827"/>
      <c r="BQ122" s="866">
        <v>14654966</v>
      </c>
      <c r="BR122" s="832"/>
      <c r="BS122" s="832"/>
      <c r="BT122" s="832"/>
      <c r="BU122" s="832"/>
      <c r="BV122" s="832">
        <v>13862841</v>
      </c>
      <c r="BW122" s="832"/>
      <c r="BX122" s="832"/>
      <c r="BY122" s="832"/>
      <c r="BZ122" s="832"/>
      <c r="CA122" s="832">
        <v>12958249</v>
      </c>
      <c r="CB122" s="832"/>
      <c r="CC122" s="832"/>
      <c r="CD122" s="832"/>
      <c r="CE122" s="832"/>
      <c r="CF122" s="833">
        <v>157.5</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v>215087</v>
      </c>
      <c r="DR122" s="804"/>
      <c r="DS122" s="804"/>
      <c r="DT122" s="804"/>
      <c r="DU122" s="804"/>
      <c r="DV122" s="781">
        <v>2.6</v>
      </c>
      <c r="DW122" s="781"/>
      <c r="DX122" s="781"/>
      <c r="DY122" s="781"/>
      <c r="DZ122" s="782"/>
    </row>
    <row r="123" spans="1:130" s="224" customFormat="1" ht="26.25" customHeight="1" x14ac:dyDescent="0.15">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454</v>
      </c>
      <c r="BP123" s="865"/>
      <c r="BQ123" s="819">
        <v>19951940</v>
      </c>
      <c r="BR123" s="820"/>
      <c r="BS123" s="820"/>
      <c r="BT123" s="820"/>
      <c r="BU123" s="820"/>
      <c r="BV123" s="820">
        <v>19420123</v>
      </c>
      <c r="BW123" s="820"/>
      <c r="BX123" s="820"/>
      <c r="BY123" s="820"/>
      <c r="BZ123" s="820"/>
      <c r="CA123" s="820">
        <v>18563953</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v>62370</v>
      </c>
      <c r="DH123" s="767"/>
      <c r="DI123" s="767"/>
      <c r="DJ123" s="767"/>
      <c r="DK123" s="768"/>
      <c r="DL123" s="769">
        <v>51616</v>
      </c>
      <c r="DM123" s="767"/>
      <c r="DN123" s="767"/>
      <c r="DO123" s="767"/>
      <c r="DP123" s="768"/>
      <c r="DQ123" s="769">
        <v>40673</v>
      </c>
      <c r="DR123" s="767"/>
      <c r="DS123" s="767"/>
      <c r="DT123" s="767"/>
      <c r="DU123" s="768"/>
      <c r="DV123" s="811">
        <v>0.5</v>
      </c>
      <c r="DW123" s="812"/>
      <c r="DX123" s="812"/>
      <c r="DY123" s="812"/>
      <c r="DZ123" s="813"/>
    </row>
    <row r="124" spans="1:130" s="224" customFormat="1" ht="26.25" customHeight="1" thickBot="1" x14ac:dyDescent="0.2">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19.899999999999999</v>
      </c>
      <c r="BR124" s="818"/>
      <c r="BS124" s="818"/>
      <c r="BT124" s="818"/>
      <c r="BU124" s="818"/>
      <c r="BV124" s="818">
        <v>11</v>
      </c>
      <c r="BW124" s="818"/>
      <c r="BX124" s="818"/>
      <c r="BY124" s="818"/>
      <c r="BZ124" s="818"/>
      <c r="CA124" s="818">
        <v>7.6</v>
      </c>
      <c r="CB124" s="818"/>
      <c r="CC124" s="818"/>
      <c r="CD124" s="818"/>
      <c r="CE124" s="818"/>
      <c r="CF124" s="713"/>
      <c r="CG124" s="714"/>
      <c r="CH124" s="714"/>
      <c r="CI124" s="714"/>
      <c r="CJ124" s="849"/>
      <c r="CK124" s="857"/>
      <c r="CL124" s="857"/>
      <c r="CM124" s="857"/>
      <c r="CN124" s="857"/>
      <c r="CO124" s="858"/>
      <c r="CP124" s="822" t="s">
        <v>456</v>
      </c>
      <c r="CQ124" s="823"/>
      <c r="CR124" s="823"/>
      <c r="CS124" s="823"/>
      <c r="CT124" s="823"/>
      <c r="CU124" s="823"/>
      <c r="CV124" s="823"/>
      <c r="CW124" s="823"/>
      <c r="CX124" s="823"/>
      <c r="CY124" s="823"/>
      <c r="CZ124" s="823"/>
      <c r="DA124" s="823"/>
      <c r="DB124" s="823"/>
      <c r="DC124" s="823"/>
      <c r="DD124" s="823"/>
      <c r="DE124" s="823"/>
      <c r="DF124" s="824"/>
      <c r="DG124" s="750">
        <v>560513</v>
      </c>
      <c r="DH124" s="751"/>
      <c r="DI124" s="751"/>
      <c r="DJ124" s="751"/>
      <c r="DK124" s="752"/>
      <c r="DL124" s="753">
        <v>506172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457</v>
      </c>
      <c r="CL125" s="839"/>
      <c r="CM125" s="839"/>
      <c r="CN125" s="839"/>
      <c r="CO125" s="840"/>
      <c r="CP125" s="847" t="s">
        <v>458</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v>27675</v>
      </c>
      <c r="AB128" s="788"/>
      <c r="AC128" s="788"/>
      <c r="AD128" s="788"/>
      <c r="AE128" s="789"/>
      <c r="AF128" s="790">
        <v>20962</v>
      </c>
      <c r="AG128" s="788"/>
      <c r="AH128" s="788"/>
      <c r="AI128" s="788"/>
      <c r="AJ128" s="789"/>
      <c r="AK128" s="790">
        <v>8465</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13.35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469</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10010881</v>
      </c>
      <c r="AB129" s="767"/>
      <c r="AC129" s="767"/>
      <c r="AD129" s="767"/>
      <c r="AE129" s="768"/>
      <c r="AF129" s="769">
        <v>9838814</v>
      </c>
      <c r="AG129" s="767"/>
      <c r="AH129" s="767"/>
      <c r="AI129" s="767"/>
      <c r="AJ129" s="768"/>
      <c r="AK129" s="769">
        <v>9874016</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18.350000000000001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1571436</v>
      </c>
      <c r="AB130" s="767"/>
      <c r="AC130" s="767"/>
      <c r="AD130" s="767"/>
      <c r="AE130" s="768"/>
      <c r="AF130" s="769">
        <v>1668173</v>
      </c>
      <c r="AG130" s="767"/>
      <c r="AH130" s="767"/>
      <c r="AI130" s="767"/>
      <c r="AJ130" s="768"/>
      <c r="AK130" s="769">
        <v>1647829</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7.7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8439445</v>
      </c>
      <c r="AB131" s="751"/>
      <c r="AC131" s="751"/>
      <c r="AD131" s="751"/>
      <c r="AE131" s="752"/>
      <c r="AF131" s="753">
        <v>8170641</v>
      </c>
      <c r="AG131" s="751"/>
      <c r="AH131" s="751"/>
      <c r="AI131" s="751"/>
      <c r="AJ131" s="752"/>
      <c r="AK131" s="753">
        <v>8226187</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v>7.6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5.548421727</v>
      </c>
      <c r="AB132" s="732"/>
      <c r="AC132" s="732"/>
      <c r="AD132" s="732"/>
      <c r="AE132" s="733"/>
      <c r="AF132" s="734">
        <v>7.2198741809999998</v>
      </c>
      <c r="AG132" s="732"/>
      <c r="AH132" s="732"/>
      <c r="AI132" s="732"/>
      <c r="AJ132" s="733"/>
      <c r="AK132" s="734">
        <v>10.593449919999999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4.5999999999999996</v>
      </c>
      <c r="AB133" s="711"/>
      <c r="AC133" s="711"/>
      <c r="AD133" s="711"/>
      <c r="AE133" s="712"/>
      <c r="AF133" s="710">
        <v>5.6</v>
      </c>
      <c r="AG133" s="711"/>
      <c r="AH133" s="711"/>
      <c r="AI133" s="711"/>
      <c r="AJ133" s="712"/>
      <c r="AK133" s="710">
        <v>7.7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6IJrqWKMEmXX9eemOFmBSKo0W/ODfvu8N0Dvf3Mpsw2Nt14tRUf2DhlWC+sGgv6mzUZA5Om0aCuBTWAtcJakiQ==" saltValue="axe8BsYVzw3bTBbw+QZ5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11" sqref="B11:Q1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5dg0lCz5WqedtUPGysOmQyPDJGMjYpIhpx3WX8KV0U1kb6rFPdx6Ji3e1eEp9GndncJ8QW2yVWNQhK3/bS85Q==" saltValue="EDsgu4kPUcgVJQ8q/nVF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B11" sqref="B11:Q11"/>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chTSauWYPEX00N3rgAujdYABt5ql566aNCnQEo+qrlD12Qcah3kPDsXMmsPzNMJ2VTnw6VNTY45SC3uRp44DA==" saltValue="LI2hxV/h++XN6eWmwK6E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B11" sqref="B11:Q11"/>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5" t="s">
        <v>483</v>
      </c>
      <c r="AP7" s="265"/>
      <c r="AQ7" s="266" t="s">
        <v>484</v>
      </c>
      <c r="AR7" s="267"/>
    </row>
    <row r="8" spans="1:46" x14ac:dyDescent="0.15">
      <c r="A8" s="259"/>
      <c r="AK8" s="268"/>
      <c r="AL8" s="269"/>
      <c r="AM8" s="269"/>
      <c r="AN8" s="270"/>
      <c r="AO8" s="1106"/>
      <c r="AP8" s="271" t="s">
        <v>485</v>
      </c>
      <c r="AQ8" s="272" t="s">
        <v>486</v>
      </c>
      <c r="AR8" s="273" t="s">
        <v>487</v>
      </c>
    </row>
    <row r="9" spans="1:46" x14ac:dyDescent="0.15">
      <c r="A9" s="259"/>
      <c r="AK9" s="1117" t="s">
        <v>488</v>
      </c>
      <c r="AL9" s="1118"/>
      <c r="AM9" s="1118"/>
      <c r="AN9" s="1119"/>
      <c r="AO9" s="274">
        <v>3146805</v>
      </c>
      <c r="AP9" s="274">
        <v>162374</v>
      </c>
      <c r="AQ9" s="275">
        <v>107616</v>
      </c>
      <c r="AR9" s="276">
        <v>50.9</v>
      </c>
    </row>
    <row r="10" spans="1:46" ht="13.5" customHeight="1" x14ac:dyDescent="0.15">
      <c r="A10" s="259"/>
      <c r="AK10" s="1117" t="s">
        <v>489</v>
      </c>
      <c r="AL10" s="1118"/>
      <c r="AM10" s="1118"/>
      <c r="AN10" s="1119"/>
      <c r="AO10" s="277">
        <v>12</v>
      </c>
      <c r="AP10" s="277">
        <v>1</v>
      </c>
      <c r="AQ10" s="278">
        <v>10095</v>
      </c>
      <c r="AR10" s="279">
        <v>-100</v>
      </c>
    </row>
    <row r="11" spans="1:46" ht="13.5" customHeight="1" x14ac:dyDescent="0.15">
      <c r="A11" s="259"/>
      <c r="AK11" s="1117" t="s">
        <v>490</v>
      </c>
      <c r="AL11" s="1118"/>
      <c r="AM11" s="1118"/>
      <c r="AN11" s="1119"/>
      <c r="AO11" s="277" t="s">
        <v>491</v>
      </c>
      <c r="AP11" s="277" t="s">
        <v>491</v>
      </c>
      <c r="AQ11" s="278">
        <v>1704</v>
      </c>
      <c r="AR11" s="279" t="s">
        <v>491</v>
      </c>
    </row>
    <row r="12" spans="1:46" ht="13.5" customHeight="1" x14ac:dyDescent="0.15">
      <c r="A12" s="259"/>
      <c r="AK12" s="1117" t="s">
        <v>492</v>
      </c>
      <c r="AL12" s="1118"/>
      <c r="AM12" s="1118"/>
      <c r="AN12" s="1119"/>
      <c r="AO12" s="277" t="s">
        <v>491</v>
      </c>
      <c r="AP12" s="277" t="s">
        <v>491</v>
      </c>
      <c r="AQ12" s="278">
        <v>7</v>
      </c>
      <c r="AR12" s="279" t="s">
        <v>491</v>
      </c>
    </row>
    <row r="13" spans="1:46" ht="13.5" customHeight="1" x14ac:dyDescent="0.15">
      <c r="A13" s="259"/>
      <c r="AK13" s="1117" t="s">
        <v>493</v>
      </c>
      <c r="AL13" s="1118"/>
      <c r="AM13" s="1118"/>
      <c r="AN13" s="1119"/>
      <c r="AO13" s="277">
        <v>120652</v>
      </c>
      <c r="AP13" s="277">
        <v>6226</v>
      </c>
      <c r="AQ13" s="278">
        <v>4110</v>
      </c>
      <c r="AR13" s="279">
        <v>51.5</v>
      </c>
    </row>
    <row r="14" spans="1:46" ht="13.5" customHeight="1" x14ac:dyDescent="0.15">
      <c r="A14" s="259"/>
      <c r="AK14" s="1117" t="s">
        <v>494</v>
      </c>
      <c r="AL14" s="1118"/>
      <c r="AM14" s="1118"/>
      <c r="AN14" s="1119"/>
      <c r="AO14" s="277">
        <v>83583</v>
      </c>
      <c r="AP14" s="277">
        <v>4313</v>
      </c>
      <c r="AQ14" s="278">
        <v>2451</v>
      </c>
      <c r="AR14" s="279">
        <v>76</v>
      </c>
    </row>
    <row r="15" spans="1:46" ht="13.5" customHeight="1" x14ac:dyDescent="0.15">
      <c r="A15" s="259"/>
      <c r="AK15" s="1120" t="s">
        <v>495</v>
      </c>
      <c r="AL15" s="1121"/>
      <c r="AM15" s="1121"/>
      <c r="AN15" s="1122"/>
      <c r="AO15" s="277">
        <v>-231320</v>
      </c>
      <c r="AP15" s="277">
        <v>-11936</v>
      </c>
      <c r="AQ15" s="278">
        <v>-6399</v>
      </c>
      <c r="AR15" s="279">
        <v>86.5</v>
      </c>
    </row>
    <row r="16" spans="1:46" x14ac:dyDescent="0.15">
      <c r="A16" s="259"/>
      <c r="AK16" s="1120" t="s">
        <v>177</v>
      </c>
      <c r="AL16" s="1121"/>
      <c r="AM16" s="1121"/>
      <c r="AN16" s="1122"/>
      <c r="AO16" s="277">
        <v>3119732</v>
      </c>
      <c r="AP16" s="277">
        <v>160977</v>
      </c>
      <c r="AQ16" s="278">
        <v>119584</v>
      </c>
      <c r="AR16" s="279">
        <v>34.6</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23" t="s">
        <v>500</v>
      </c>
      <c r="AL21" s="1124"/>
      <c r="AM21" s="1124"/>
      <c r="AN21" s="1125"/>
      <c r="AO21" s="289">
        <v>15.43</v>
      </c>
      <c r="AP21" s="290">
        <v>10.86</v>
      </c>
      <c r="AQ21" s="291">
        <v>4.57</v>
      </c>
      <c r="AS21" s="292"/>
      <c r="AT21" s="288"/>
    </row>
    <row r="22" spans="1:46" s="260" customFormat="1" x14ac:dyDescent="0.15">
      <c r="A22" s="288"/>
      <c r="AK22" s="1123" t="s">
        <v>501</v>
      </c>
      <c r="AL22" s="1124"/>
      <c r="AM22" s="1124"/>
      <c r="AN22" s="1125"/>
      <c r="AO22" s="293">
        <v>99.5</v>
      </c>
      <c r="AP22" s="294">
        <v>97.3</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5" t="s">
        <v>483</v>
      </c>
      <c r="AP30" s="265"/>
      <c r="AQ30" s="266" t="s">
        <v>484</v>
      </c>
      <c r="AR30" s="267"/>
    </row>
    <row r="31" spans="1:46" x14ac:dyDescent="0.15">
      <c r="A31" s="259"/>
      <c r="AK31" s="268"/>
      <c r="AL31" s="269"/>
      <c r="AM31" s="269"/>
      <c r="AN31" s="270"/>
      <c r="AO31" s="1106"/>
      <c r="AP31" s="271" t="s">
        <v>485</v>
      </c>
      <c r="AQ31" s="272" t="s">
        <v>486</v>
      </c>
      <c r="AR31" s="273" t="s">
        <v>487</v>
      </c>
    </row>
    <row r="32" spans="1:46" ht="27" customHeight="1" x14ac:dyDescent="0.15">
      <c r="A32" s="259"/>
      <c r="AK32" s="1107" t="s">
        <v>505</v>
      </c>
      <c r="AL32" s="1108"/>
      <c r="AM32" s="1108"/>
      <c r="AN32" s="1109"/>
      <c r="AO32" s="303">
        <v>2210496</v>
      </c>
      <c r="AP32" s="303">
        <v>114061</v>
      </c>
      <c r="AQ32" s="304">
        <v>75090</v>
      </c>
      <c r="AR32" s="305">
        <v>51.9</v>
      </c>
    </row>
    <row r="33" spans="1:46" ht="13.5" customHeight="1" x14ac:dyDescent="0.15">
      <c r="A33" s="259"/>
      <c r="AK33" s="1107" t="s">
        <v>506</v>
      </c>
      <c r="AL33" s="1108"/>
      <c r="AM33" s="1108"/>
      <c r="AN33" s="1109"/>
      <c r="AO33" s="303" t="s">
        <v>491</v>
      </c>
      <c r="AP33" s="303" t="s">
        <v>491</v>
      </c>
      <c r="AQ33" s="304" t="s">
        <v>491</v>
      </c>
      <c r="AR33" s="305" t="s">
        <v>491</v>
      </c>
    </row>
    <row r="34" spans="1:46" ht="27" customHeight="1" x14ac:dyDescent="0.15">
      <c r="A34" s="259"/>
      <c r="AK34" s="1107" t="s">
        <v>507</v>
      </c>
      <c r="AL34" s="1108"/>
      <c r="AM34" s="1108"/>
      <c r="AN34" s="1109"/>
      <c r="AO34" s="303" t="s">
        <v>491</v>
      </c>
      <c r="AP34" s="303" t="s">
        <v>491</v>
      </c>
      <c r="AQ34" s="304">
        <v>1</v>
      </c>
      <c r="AR34" s="305" t="s">
        <v>491</v>
      </c>
    </row>
    <row r="35" spans="1:46" ht="27" customHeight="1" x14ac:dyDescent="0.15">
      <c r="A35" s="259"/>
      <c r="AK35" s="1107" t="s">
        <v>508</v>
      </c>
      <c r="AL35" s="1108"/>
      <c r="AM35" s="1108"/>
      <c r="AN35" s="1109"/>
      <c r="AO35" s="303">
        <v>137744</v>
      </c>
      <c r="AP35" s="303">
        <v>7108</v>
      </c>
      <c r="AQ35" s="304">
        <v>17211</v>
      </c>
      <c r="AR35" s="305">
        <v>-58.7</v>
      </c>
    </row>
    <row r="36" spans="1:46" ht="27" customHeight="1" x14ac:dyDescent="0.15">
      <c r="A36" s="259"/>
      <c r="AK36" s="1107" t="s">
        <v>509</v>
      </c>
      <c r="AL36" s="1108"/>
      <c r="AM36" s="1108"/>
      <c r="AN36" s="1109"/>
      <c r="AO36" s="303" t="s">
        <v>491</v>
      </c>
      <c r="AP36" s="303" t="s">
        <v>491</v>
      </c>
      <c r="AQ36" s="304">
        <v>2478</v>
      </c>
      <c r="AR36" s="305" t="s">
        <v>491</v>
      </c>
    </row>
    <row r="37" spans="1:46" ht="13.5" customHeight="1" x14ac:dyDescent="0.15">
      <c r="A37" s="259"/>
      <c r="AK37" s="1107" t="s">
        <v>510</v>
      </c>
      <c r="AL37" s="1108"/>
      <c r="AM37" s="1108"/>
      <c r="AN37" s="1109"/>
      <c r="AO37" s="303">
        <v>179491</v>
      </c>
      <c r="AP37" s="303">
        <v>9262</v>
      </c>
      <c r="AQ37" s="304">
        <v>654</v>
      </c>
      <c r="AR37" s="305">
        <v>1316.2</v>
      </c>
    </row>
    <row r="38" spans="1:46" ht="27" customHeight="1" x14ac:dyDescent="0.15">
      <c r="A38" s="259"/>
      <c r="AK38" s="1110" t="s">
        <v>511</v>
      </c>
      <c r="AL38" s="1111"/>
      <c r="AM38" s="1111"/>
      <c r="AN38" s="1112"/>
      <c r="AO38" s="306" t="s">
        <v>491</v>
      </c>
      <c r="AP38" s="306" t="s">
        <v>491</v>
      </c>
      <c r="AQ38" s="307">
        <v>4</v>
      </c>
      <c r="AR38" s="295" t="s">
        <v>491</v>
      </c>
      <c r="AS38" s="302"/>
    </row>
    <row r="39" spans="1:46" x14ac:dyDescent="0.15">
      <c r="A39" s="259"/>
      <c r="AK39" s="1110" t="s">
        <v>512</v>
      </c>
      <c r="AL39" s="1111"/>
      <c r="AM39" s="1111"/>
      <c r="AN39" s="1112"/>
      <c r="AO39" s="303">
        <v>-8465</v>
      </c>
      <c r="AP39" s="303">
        <v>-437</v>
      </c>
      <c r="AQ39" s="304">
        <v>-3502</v>
      </c>
      <c r="AR39" s="305">
        <v>-87.5</v>
      </c>
      <c r="AS39" s="302"/>
    </row>
    <row r="40" spans="1:46" ht="27" customHeight="1" x14ac:dyDescent="0.15">
      <c r="A40" s="259"/>
      <c r="AK40" s="1107" t="s">
        <v>513</v>
      </c>
      <c r="AL40" s="1108"/>
      <c r="AM40" s="1108"/>
      <c r="AN40" s="1109"/>
      <c r="AO40" s="303">
        <v>-1647829</v>
      </c>
      <c r="AP40" s="303">
        <v>-85027</v>
      </c>
      <c r="AQ40" s="304">
        <v>-63750</v>
      </c>
      <c r="AR40" s="305">
        <v>33.4</v>
      </c>
      <c r="AS40" s="302"/>
    </row>
    <row r="41" spans="1:46" x14ac:dyDescent="0.15">
      <c r="A41" s="259"/>
      <c r="AK41" s="1113" t="s">
        <v>287</v>
      </c>
      <c r="AL41" s="1114"/>
      <c r="AM41" s="1114"/>
      <c r="AN41" s="1115"/>
      <c r="AO41" s="303">
        <v>871437</v>
      </c>
      <c r="AP41" s="303">
        <v>44966</v>
      </c>
      <c r="AQ41" s="304">
        <v>28185</v>
      </c>
      <c r="AR41" s="305">
        <v>59.5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00" t="s">
        <v>483</v>
      </c>
      <c r="AN49" s="1102" t="s">
        <v>516</v>
      </c>
      <c r="AO49" s="1103"/>
      <c r="AP49" s="1103"/>
      <c r="AQ49" s="1103"/>
      <c r="AR49" s="1104"/>
    </row>
    <row r="50" spans="1:44" x14ac:dyDescent="0.15">
      <c r="A50" s="259"/>
      <c r="AK50" s="317"/>
      <c r="AL50" s="318"/>
      <c r="AM50" s="1101"/>
      <c r="AN50" s="319" t="s">
        <v>517</v>
      </c>
      <c r="AO50" s="320" t="s">
        <v>518</v>
      </c>
      <c r="AP50" s="321" t="s">
        <v>519</v>
      </c>
      <c r="AQ50" s="322" t="s">
        <v>520</v>
      </c>
      <c r="AR50" s="323" t="s">
        <v>521</v>
      </c>
    </row>
    <row r="51" spans="1:44" x14ac:dyDescent="0.15">
      <c r="A51" s="259"/>
      <c r="AK51" s="315" t="s">
        <v>522</v>
      </c>
      <c r="AL51" s="316"/>
      <c r="AM51" s="324">
        <v>4538347</v>
      </c>
      <c r="AN51" s="325">
        <v>212211</v>
      </c>
      <c r="AO51" s="326">
        <v>-18.2</v>
      </c>
      <c r="AP51" s="327">
        <v>94081</v>
      </c>
      <c r="AQ51" s="328">
        <v>10.5</v>
      </c>
      <c r="AR51" s="329">
        <v>-28.7</v>
      </c>
    </row>
    <row r="52" spans="1:44" x14ac:dyDescent="0.15">
      <c r="A52" s="259"/>
      <c r="AK52" s="330"/>
      <c r="AL52" s="331" t="s">
        <v>523</v>
      </c>
      <c r="AM52" s="332">
        <v>1475027</v>
      </c>
      <c r="AN52" s="333">
        <v>68972</v>
      </c>
      <c r="AO52" s="334">
        <v>-11.2</v>
      </c>
      <c r="AP52" s="335">
        <v>48949</v>
      </c>
      <c r="AQ52" s="336">
        <v>11.5</v>
      </c>
      <c r="AR52" s="337">
        <v>-22.7</v>
      </c>
    </row>
    <row r="53" spans="1:44" x14ac:dyDescent="0.15">
      <c r="A53" s="259"/>
      <c r="AK53" s="315" t="s">
        <v>524</v>
      </c>
      <c r="AL53" s="316"/>
      <c r="AM53" s="324">
        <v>5200053</v>
      </c>
      <c r="AN53" s="325">
        <v>249343</v>
      </c>
      <c r="AO53" s="326">
        <v>17.5</v>
      </c>
      <c r="AP53" s="327">
        <v>92632</v>
      </c>
      <c r="AQ53" s="328">
        <v>-1.5</v>
      </c>
      <c r="AR53" s="329">
        <v>19</v>
      </c>
    </row>
    <row r="54" spans="1:44" x14ac:dyDescent="0.15">
      <c r="A54" s="259"/>
      <c r="AK54" s="330"/>
      <c r="AL54" s="331" t="s">
        <v>523</v>
      </c>
      <c r="AM54" s="332">
        <v>3395716</v>
      </c>
      <c r="AN54" s="333">
        <v>162825</v>
      </c>
      <c r="AO54" s="334">
        <v>136.1</v>
      </c>
      <c r="AP54" s="335">
        <v>47978</v>
      </c>
      <c r="AQ54" s="336">
        <v>-2</v>
      </c>
      <c r="AR54" s="337">
        <v>138.1</v>
      </c>
    </row>
    <row r="55" spans="1:44" x14ac:dyDescent="0.15">
      <c r="A55" s="259"/>
      <c r="AK55" s="315" t="s">
        <v>525</v>
      </c>
      <c r="AL55" s="316"/>
      <c r="AM55" s="324">
        <v>2803694</v>
      </c>
      <c r="AN55" s="325">
        <v>137355</v>
      </c>
      <c r="AO55" s="326">
        <v>-44.9</v>
      </c>
      <c r="AP55" s="327">
        <v>96469</v>
      </c>
      <c r="AQ55" s="328">
        <v>4.0999999999999996</v>
      </c>
      <c r="AR55" s="329">
        <v>-49</v>
      </c>
    </row>
    <row r="56" spans="1:44" x14ac:dyDescent="0.15">
      <c r="A56" s="259"/>
      <c r="AK56" s="330"/>
      <c r="AL56" s="331" t="s">
        <v>523</v>
      </c>
      <c r="AM56" s="332">
        <v>887299</v>
      </c>
      <c r="AN56" s="333">
        <v>43469</v>
      </c>
      <c r="AO56" s="334">
        <v>-73.3</v>
      </c>
      <c r="AP56" s="335">
        <v>49775</v>
      </c>
      <c r="AQ56" s="336">
        <v>3.7</v>
      </c>
      <c r="AR56" s="337">
        <v>-77</v>
      </c>
    </row>
    <row r="57" spans="1:44" x14ac:dyDescent="0.15">
      <c r="A57" s="259"/>
      <c r="AK57" s="315" t="s">
        <v>526</v>
      </c>
      <c r="AL57" s="316"/>
      <c r="AM57" s="324">
        <v>2399805</v>
      </c>
      <c r="AN57" s="325">
        <v>120654</v>
      </c>
      <c r="AO57" s="326">
        <v>-12.2</v>
      </c>
      <c r="AP57" s="327">
        <v>85743</v>
      </c>
      <c r="AQ57" s="328">
        <v>-11.1</v>
      </c>
      <c r="AR57" s="329">
        <v>-1.1000000000000001</v>
      </c>
    </row>
    <row r="58" spans="1:44" x14ac:dyDescent="0.15">
      <c r="A58" s="259"/>
      <c r="AK58" s="330"/>
      <c r="AL58" s="331" t="s">
        <v>523</v>
      </c>
      <c r="AM58" s="332">
        <v>849301</v>
      </c>
      <c r="AN58" s="333">
        <v>42700</v>
      </c>
      <c r="AO58" s="334">
        <v>-1.8</v>
      </c>
      <c r="AP58" s="335">
        <v>45231</v>
      </c>
      <c r="AQ58" s="336">
        <v>-9.1</v>
      </c>
      <c r="AR58" s="337">
        <v>7.3</v>
      </c>
    </row>
    <row r="59" spans="1:44" x14ac:dyDescent="0.15">
      <c r="A59" s="259"/>
      <c r="AK59" s="315" t="s">
        <v>527</v>
      </c>
      <c r="AL59" s="316"/>
      <c r="AM59" s="324">
        <v>2192568</v>
      </c>
      <c r="AN59" s="325">
        <v>113136</v>
      </c>
      <c r="AO59" s="326">
        <v>-6.2</v>
      </c>
      <c r="AP59" s="327">
        <v>92509</v>
      </c>
      <c r="AQ59" s="328">
        <v>7.9</v>
      </c>
      <c r="AR59" s="329">
        <v>-14.1</v>
      </c>
    </row>
    <row r="60" spans="1:44" x14ac:dyDescent="0.15">
      <c r="A60" s="259"/>
      <c r="AK60" s="330"/>
      <c r="AL60" s="331" t="s">
        <v>523</v>
      </c>
      <c r="AM60" s="332">
        <v>888457</v>
      </c>
      <c r="AN60" s="333">
        <v>45844</v>
      </c>
      <c r="AO60" s="334">
        <v>7.4</v>
      </c>
      <c r="AP60" s="335">
        <v>52274</v>
      </c>
      <c r="AQ60" s="336">
        <v>15.6</v>
      </c>
      <c r="AR60" s="337">
        <v>-8.1999999999999993</v>
      </c>
    </row>
    <row r="61" spans="1:44" x14ac:dyDescent="0.15">
      <c r="A61" s="259"/>
      <c r="AK61" s="315" t="s">
        <v>528</v>
      </c>
      <c r="AL61" s="338"/>
      <c r="AM61" s="324">
        <v>3426893</v>
      </c>
      <c r="AN61" s="325">
        <v>166540</v>
      </c>
      <c r="AO61" s="326">
        <v>-12.8</v>
      </c>
      <c r="AP61" s="327">
        <v>92287</v>
      </c>
      <c r="AQ61" s="339">
        <v>2</v>
      </c>
      <c r="AR61" s="329">
        <v>-14.8</v>
      </c>
    </row>
    <row r="62" spans="1:44" x14ac:dyDescent="0.15">
      <c r="A62" s="259"/>
      <c r="AK62" s="330"/>
      <c r="AL62" s="331" t="s">
        <v>523</v>
      </c>
      <c r="AM62" s="332">
        <v>1499160</v>
      </c>
      <c r="AN62" s="333">
        <v>72762</v>
      </c>
      <c r="AO62" s="334">
        <v>11.4</v>
      </c>
      <c r="AP62" s="335">
        <v>48841</v>
      </c>
      <c r="AQ62" s="336">
        <v>3.9</v>
      </c>
      <c r="AR62" s="337">
        <v>7.5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ANTyCjTVHT5KodNijQ/A3xehAojH8pV0wA4aBscNywYrVEDuG4G3AzUQOk16hNMo0uBGymieS9mVL3onPQFeTg==" saltValue="GvFYHO5yFgFAW4qVDBPc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11" sqref="B11:Q11"/>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nMT+vw+ufZtmtiP9TRQkGiIuzYU4JGU4QSpBx9sfRHTcVN+DFvPMMARoDRk4dkgx/nbV7NsMD4k+QESsiDZOmQ==" saltValue="0bxpSvSto/6tBhsZu3mc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11" sqref="B11:Q11"/>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JRs+yOH5W23VnXJOCNKWdcAZAObZXFwz3607MwxrPCCW9fyPvYxbqLktxQMvdEk+7w3U/TdlWWxPDGl4Hov22g==" saltValue="0gbrkTqsPbaY2OJ1rsvg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B11" sqref="B11:Q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36.630000000000003</v>
      </c>
      <c r="G47" s="12">
        <v>34.97</v>
      </c>
      <c r="H47" s="12">
        <v>33.67</v>
      </c>
      <c r="I47" s="12">
        <v>34.340000000000003</v>
      </c>
      <c r="J47" s="13">
        <v>38.46</v>
      </c>
    </row>
    <row r="48" spans="2:10" ht="57.75" customHeight="1" x14ac:dyDescent="0.15">
      <c r="B48" s="14"/>
      <c r="C48" s="1128" t="s">
        <v>4</v>
      </c>
      <c r="D48" s="1128"/>
      <c r="E48" s="1129"/>
      <c r="F48" s="15">
        <v>5.97</v>
      </c>
      <c r="G48" s="16">
        <v>4.2</v>
      </c>
      <c r="H48" s="16">
        <v>11.45</v>
      </c>
      <c r="I48" s="16">
        <v>8.3800000000000008</v>
      </c>
      <c r="J48" s="17">
        <v>5</v>
      </c>
    </row>
    <row r="49" spans="2:10" ht="57.75" customHeight="1" thickBot="1" x14ac:dyDescent="0.2">
      <c r="B49" s="18"/>
      <c r="C49" s="1130" t="s">
        <v>5</v>
      </c>
      <c r="D49" s="1130"/>
      <c r="E49" s="1131"/>
      <c r="F49" s="19">
        <v>3.36</v>
      </c>
      <c r="G49" s="20" t="s">
        <v>535</v>
      </c>
      <c r="H49" s="20">
        <v>7.46</v>
      </c>
      <c r="I49" s="20" t="s">
        <v>536</v>
      </c>
      <c r="J49" s="21">
        <v>0.89</v>
      </c>
    </row>
    <row r="50" spans="2:10" x14ac:dyDescent="0.15"/>
  </sheetData>
  <sheetProtection algorithmName="SHA-512" hashValue="vpnI2/8Lyj0OwFGtcyV97g6YgUJy3Ozh+hrl2bsEnwjPSVzHXFwjyFhn9+XGnmSfm5Fch/9L6l7QH+tFDlxTIw==" saltValue="Sj6YI/qgJrVh8aRujUK+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B11" sqref="B11:Q1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537</v>
      </c>
      <c r="D34" s="1136"/>
      <c r="E34" s="1137"/>
      <c r="F34" s="32">
        <v>5.96</v>
      </c>
      <c r="G34" s="33">
        <v>4.1900000000000004</v>
      </c>
      <c r="H34" s="33">
        <v>11.45</v>
      </c>
      <c r="I34" s="33">
        <v>8.1300000000000008</v>
      </c>
      <c r="J34" s="34">
        <v>4.99</v>
      </c>
      <c r="K34" s="22"/>
      <c r="L34" s="22"/>
      <c r="M34" s="22"/>
      <c r="N34" s="22"/>
      <c r="O34" s="22"/>
      <c r="P34" s="22"/>
    </row>
    <row r="35" spans="1:16" ht="39" customHeight="1" x14ac:dyDescent="0.15">
      <c r="A35" s="22"/>
      <c r="B35" s="35"/>
      <c r="C35" s="1132" t="s">
        <v>538</v>
      </c>
      <c r="D35" s="1132"/>
      <c r="E35" s="1133"/>
      <c r="F35" s="36">
        <v>3.35</v>
      </c>
      <c r="G35" s="37">
        <v>3.43</v>
      </c>
      <c r="H35" s="37">
        <v>3.39</v>
      </c>
      <c r="I35" s="37">
        <v>3.41</v>
      </c>
      <c r="J35" s="38">
        <v>3.59</v>
      </c>
      <c r="K35" s="22"/>
      <c r="L35" s="22"/>
      <c r="M35" s="22"/>
      <c r="N35" s="22"/>
      <c r="O35" s="22"/>
      <c r="P35" s="22"/>
    </row>
    <row r="36" spans="1:16" ht="39" customHeight="1" x14ac:dyDescent="0.15">
      <c r="A36" s="22"/>
      <c r="B36" s="35"/>
      <c r="C36" s="1132" t="s">
        <v>539</v>
      </c>
      <c r="D36" s="1132"/>
      <c r="E36" s="1133"/>
      <c r="F36" s="36">
        <v>0.4</v>
      </c>
      <c r="G36" s="37">
        <v>0.18</v>
      </c>
      <c r="H36" s="37">
        <v>0.6</v>
      </c>
      <c r="I36" s="37">
        <v>0.88</v>
      </c>
      <c r="J36" s="38">
        <v>1.27</v>
      </c>
      <c r="K36" s="22"/>
      <c r="L36" s="22"/>
      <c r="M36" s="22"/>
      <c r="N36" s="22"/>
      <c r="O36" s="22"/>
      <c r="P36" s="22"/>
    </row>
    <row r="37" spans="1:16" ht="39" customHeight="1" x14ac:dyDescent="0.15">
      <c r="A37" s="22"/>
      <c r="B37" s="35"/>
      <c r="C37" s="1132" t="s">
        <v>540</v>
      </c>
      <c r="D37" s="1132"/>
      <c r="E37" s="1133"/>
      <c r="F37" s="36" t="s">
        <v>491</v>
      </c>
      <c r="G37" s="37" t="s">
        <v>491</v>
      </c>
      <c r="H37" s="37" t="s">
        <v>491</v>
      </c>
      <c r="I37" s="37" t="s">
        <v>491</v>
      </c>
      <c r="J37" s="38">
        <v>0.55000000000000004</v>
      </c>
      <c r="K37" s="22"/>
      <c r="L37" s="22"/>
      <c r="M37" s="22"/>
      <c r="N37" s="22"/>
      <c r="O37" s="22"/>
      <c r="P37" s="22"/>
    </row>
    <row r="38" spans="1:16" ht="39" customHeight="1" x14ac:dyDescent="0.15">
      <c r="A38" s="22"/>
      <c r="B38" s="35"/>
      <c r="C38" s="1132" t="s">
        <v>541</v>
      </c>
      <c r="D38" s="1132"/>
      <c r="E38" s="1133"/>
      <c r="F38" s="36" t="s">
        <v>491</v>
      </c>
      <c r="G38" s="37" t="s">
        <v>491</v>
      </c>
      <c r="H38" s="37" t="s">
        <v>491</v>
      </c>
      <c r="I38" s="37" t="s">
        <v>491</v>
      </c>
      <c r="J38" s="38">
        <v>0.02</v>
      </c>
      <c r="K38" s="22"/>
      <c r="L38" s="22"/>
      <c r="M38" s="22"/>
      <c r="N38" s="22"/>
      <c r="O38" s="22"/>
      <c r="P38" s="22"/>
    </row>
    <row r="39" spans="1:16" ht="39" customHeight="1" x14ac:dyDescent="0.15">
      <c r="A39" s="22"/>
      <c r="B39" s="35"/>
      <c r="C39" s="1132" t="s">
        <v>542</v>
      </c>
      <c r="D39" s="1132"/>
      <c r="E39" s="1133"/>
      <c r="F39" s="36">
        <v>0.75</v>
      </c>
      <c r="G39" s="37">
        <v>0.41</v>
      </c>
      <c r="H39" s="37">
        <v>0.78</v>
      </c>
      <c r="I39" s="37">
        <v>0.44</v>
      </c>
      <c r="J39" s="38">
        <v>0.01</v>
      </c>
      <c r="K39" s="22"/>
      <c r="L39" s="22"/>
      <c r="M39" s="22"/>
      <c r="N39" s="22"/>
      <c r="O39" s="22"/>
      <c r="P39" s="22"/>
    </row>
    <row r="40" spans="1:16" ht="39" customHeight="1" x14ac:dyDescent="0.15">
      <c r="A40" s="22"/>
      <c r="B40" s="35"/>
      <c r="C40" s="1132" t="s">
        <v>543</v>
      </c>
      <c r="D40" s="1132"/>
      <c r="E40" s="1133"/>
      <c r="F40" s="36">
        <v>0</v>
      </c>
      <c r="G40" s="37">
        <v>0</v>
      </c>
      <c r="H40" s="37">
        <v>0</v>
      </c>
      <c r="I40" s="37">
        <v>0.01</v>
      </c>
      <c r="J40" s="38">
        <v>0</v>
      </c>
      <c r="K40" s="22"/>
      <c r="L40" s="22"/>
      <c r="M40" s="22"/>
      <c r="N40" s="22"/>
      <c r="O40" s="22"/>
      <c r="P40" s="22"/>
    </row>
    <row r="41" spans="1:16" ht="39" customHeight="1" x14ac:dyDescent="0.15">
      <c r="A41" s="22"/>
      <c r="B41" s="35"/>
      <c r="C41" s="1132" t="s">
        <v>544</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545</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546</v>
      </c>
      <c r="D43" s="1134"/>
      <c r="E43" s="1135"/>
      <c r="F43" s="41">
        <v>0</v>
      </c>
      <c r="G43" s="42">
        <v>0</v>
      </c>
      <c r="H43" s="42">
        <v>0</v>
      </c>
      <c r="I43" s="42">
        <v>0.81</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ATP8XZaYrAsyDGvllPuqtQsnnidmG3P1+gV2del322+YfiADg6GjGARqoxpd+qOfXbNtRwEl9AB5KTmL4h5Ow==" saltValue="Gki7tatx0mi5IcierkEB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B11" sqref="B11:Q1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1771</v>
      </c>
      <c r="L45" s="58">
        <v>1792</v>
      </c>
      <c r="M45" s="58">
        <v>1928</v>
      </c>
      <c r="N45" s="58">
        <v>2133</v>
      </c>
      <c r="O45" s="59">
        <v>2210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137</v>
      </c>
      <c r="L48" s="62">
        <v>137</v>
      </c>
      <c r="M48" s="62">
        <v>139</v>
      </c>
      <c r="N48" s="62">
        <v>146</v>
      </c>
      <c r="O48" s="63">
        <v>138</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491</v>
      </c>
      <c r="L49" s="62" t="s">
        <v>491</v>
      </c>
      <c r="M49" s="62" t="s">
        <v>491</v>
      </c>
      <c r="N49" s="62" t="s">
        <v>491</v>
      </c>
      <c r="O49" s="63" t="s">
        <v>491</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491</v>
      </c>
      <c r="L50" s="62" t="s">
        <v>491</v>
      </c>
      <c r="M50" s="62" t="s">
        <v>491</v>
      </c>
      <c r="N50" s="62" t="s">
        <v>491</v>
      </c>
      <c r="O50" s="63">
        <v>179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1590</v>
      </c>
      <c r="L52" s="62">
        <v>1581</v>
      </c>
      <c r="M52" s="62">
        <v>1600</v>
      </c>
      <c r="N52" s="62">
        <v>1689</v>
      </c>
      <c r="O52" s="63">
        <v>1656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318</v>
      </c>
      <c r="L53" s="67">
        <v>348</v>
      </c>
      <c r="M53" s="67">
        <v>467</v>
      </c>
      <c r="N53" s="67">
        <v>590</v>
      </c>
      <c r="O53" s="68">
        <v>871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TwIY5OyoCdyw/X8aJ4kT9+JMvHJMnUAgdcNwLEjNl3rEUbTX97BraGSy/UyFr15IA9d/qO0Koh8kXJM2OZRng==" saltValue="e7VLWttcRFmBDzLFlfCc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B11" sqref="B11:Q11"/>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81" t="s">
        <v>30</v>
      </c>
      <c r="C41" s="1182"/>
      <c r="D41" s="103"/>
      <c r="E41" s="1183" t="s">
        <v>31</v>
      </c>
      <c r="F41" s="1183"/>
      <c r="G41" s="1183"/>
      <c r="H41" s="1184"/>
      <c r="I41" s="342">
        <v>16818</v>
      </c>
      <c r="J41" s="343">
        <v>18464</v>
      </c>
      <c r="K41" s="343">
        <v>18071</v>
      </c>
      <c r="L41" s="343">
        <v>17090</v>
      </c>
      <c r="M41" s="344">
        <v>15911</v>
      </c>
    </row>
    <row r="42" spans="2:13" ht="27.75" customHeight="1" x14ac:dyDescent="0.15">
      <c r="B42" s="1171"/>
      <c r="C42" s="1172"/>
      <c r="D42" s="104"/>
      <c r="E42" s="1175" t="s">
        <v>32</v>
      </c>
      <c r="F42" s="1175"/>
      <c r="G42" s="1175"/>
      <c r="H42" s="1176"/>
      <c r="I42" s="345">
        <v>2318</v>
      </c>
      <c r="J42" s="346" t="s">
        <v>491</v>
      </c>
      <c r="K42" s="346" t="s">
        <v>491</v>
      </c>
      <c r="L42" s="346" t="s">
        <v>491</v>
      </c>
      <c r="M42" s="347">
        <v>179</v>
      </c>
    </row>
    <row r="43" spans="2:13" ht="27.75" customHeight="1" x14ac:dyDescent="0.15">
      <c r="B43" s="1171"/>
      <c r="C43" s="1172"/>
      <c r="D43" s="104"/>
      <c r="E43" s="1175" t="s">
        <v>33</v>
      </c>
      <c r="F43" s="1175"/>
      <c r="G43" s="1175"/>
      <c r="H43" s="1176"/>
      <c r="I43" s="345">
        <v>1147</v>
      </c>
      <c r="J43" s="346">
        <v>1029</v>
      </c>
      <c r="K43" s="346">
        <v>931</v>
      </c>
      <c r="L43" s="346">
        <v>863</v>
      </c>
      <c r="M43" s="347">
        <v>777</v>
      </c>
    </row>
    <row r="44" spans="2:13" ht="27.75" customHeight="1" x14ac:dyDescent="0.15">
      <c r="B44" s="1171"/>
      <c r="C44" s="1172"/>
      <c r="D44" s="104"/>
      <c r="E44" s="1175" t="s">
        <v>34</v>
      </c>
      <c r="F44" s="1175"/>
      <c r="G44" s="1175"/>
      <c r="H44" s="1176"/>
      <c r="I44" s="345" t="s">
        <v>491</v>
      </c>
      <c r="J44" s="346" t="s">
        <v>491</v>
      </c>
      <c r="K44" s="346" t="s">
        <v>491</v>
      </c>
      <c r="L44" s="346" t="s">
        <v>491</v>
      </c>
      <c r="M44" s="347" t="s">
        <v>491</v>
      </c>
    </row>
    <row r="45" spans="2:13" ht="27.75" customHeight="1" x14ac:dyDescent="0.15">
      <c r="B45" s="1171"/>
      <c r="C45" s="1172"/>
      <c r="D45" s="104"/>
      <c r="E45" s="1175" t="s">
        <v>35</v>
      </c>
      <c r="F45" s="1175"/>
      <c r="G45" s="1175"/>
      <c r="H45" s="1176"/>
      <c r="I45" s="345">
        <v>2653</v>
      </c>
      <c r="J45" s="346">
        <v>2566</v>
      </c>
      <c r="K45" s="346">
        <v>2631</v>
      </c>
      <c r="L45" s="346">
        <v>2370</v>
      </c>
      <c r="M45" s="347">
        <v>2327</v>
      </c>
    </row>
    <row r="46" spans="2:13" ht="27.75" customHeight="1" x14ac:dyDescent="0.15">
      <c r="B46" s="1171"/>
      <c r="C46" s="1172"/>
      <c r="D46" s="105"/>
      <c r="E46" s="1175" t="s">
        <v>36</v>
      </c>
      <c r="F46" s="1175"/>
      <c r="G46" s="1175"/>
      <c r="H46" s="1176"/>
      <c r="I46" s="345" t="s">
        <v>491</v>
      </c>
      <c r="J46" s="346" t="s">
        <v>491</v>
      </c>
      <c r="K46" s="346" t="s">
        <v>491</v>
      </c>
      <c r="L46" s="346" t="s">
        <v>491</v>
      </c>
      <c r="M46" s="347" t="s">
        <v>491</v>
      </c>
    </row>
    <row r="47" spans="2:13" ht="27.75" customHeight="1" x14ac:dyDescent="0.15">
      <c r="B47" s="1171"/>
      <c r="C47" s="1172"/>
      <c r="D47" s="106"/>
      <c r="E47" s="1185" t="s">
        <v>37</v>
      </c>
      <c r="F47" s="1186"/>
      <c r="G47" s="1186"/>
      <c r="H47" s="1187"/>
      <c r="I47" s="345" t="s">
        <v>491</v>
      </c>
      <c r="J47" s="346" t="s">
        <v>491</v>
      </c>
      <c r="K47" s="346" t="s">
        <v>491</v>
      </c>
      <c r="L47" s="346" t="s">
        <v>491</v>
      </c>
      <c r="M47" s="347" t="s">
        <v>491</v>
      </c>
    </row>
    <row r="48" spans="2:13" ht="27.75" customHeight="1" x14ac:dyDescent="0.15">
      <c r="B48" s="1171"/>
      <c r="C48" s="1172"/>
      <c r="D48" s="104"/>
      <c r="E48" s="1175" t="s">
        <v>38</v>
      </c>
      <c r="F48" s="1175"/>
      <c r="G48" s="1175"/>
      <c r="H48" s="1176"/>
      <c r="I48" s="345" t="s">
        <v>491</v>
      </c>
      <c r="J48" s="346" t="s">
        <v>491</v>
      </c>
      <c r="K48" s="346" t="s">
        <v>491</v>
      </c>
      <c r="L48" s="346" t="s">
        <v>491</v>
      </c>
      <c r="M48" s="347" t="s">
        <v>491</v>
      </c>
    </row>
    <row r="49" spans="2:13" ht="27.75" customHeight="1" x14ac:dyDescent="0.15">
      <c r="B49" s="1173"/>
      <c r="C49" s="1174"/>
      <c r="D49" s="104"/>
      <c r="E49" s="1175" t="s">
        <v>39</v>
      </c>
      <c r="F49" s="1175"/>
      <c r="G49" s="1175"/>
      <c r="H49" s="1176"/>
      <c r="I49" s="345" t="s">
        <v>491</v>
      </c>
      <c r="J49" s="346" t="s">
        <v>491</v>
      </c>
      <c r="K49" s="346" t="s">
        <v>491</v>
      </c>
      <c r="L49" s="346" t="s">
        <v>491</v>
      </c>
      <c r="M49" s="347" t="s">
        <v>491</v>
      </c>
    </row>
    <row r="50" spans="2:13" ht="27.75" customHeight="1" x14ac:dyDescent="0.15">
      <c r="B50" s="1169" t="s">
        <v>40</v>
      </c>
      <c r="C50" s="1170"/>
      <c r="D50" s="107"/>
      <c r="E50" s="1175" t="s">
        <v>41</v>
      </c>
      <c r="F50" s="1175"/>
      <c r="G50" s="1175"/>
      <c r="H50" s="1176"/>
      <c r="I50" s="345">
        <v>5771</v>
      </c>
      <c r="J50" s="346">
        <v>4932</v>
      </c>
      <c r="K50" s="346">
        <v>5249</v>
      </c>
      <c r="L50" s="346">
        <v>5530</v>
      </c>
      <c r="M50" s="347">
        <v>5588</v>
      </c>
    </row>
    <row r="51" spans="2:13" ht="27.75" customHeight="1" x14ac:dyDescent="0.15">
      <c r="B51" s="1171"/>
      <c r="C51" s="1172"/>
      <c r="D51" s="104"/>
      <c r="E51" s="1175" t="s">
        <v>42</v>
      </c>
      <c r="F51" s="1175"/>
      <c r="G51" s="1175"/>
      <c r="H51" s="1176"/>
      <c r="I51" s="345">
        <v>95</v>
      </c>
      <c r="J51" s="346">
        <v>76</v>
      </c>
      <c r="K51" s="346">
        <v>48</v>
      </c>
      <c r="L51" s="346">
        <v>27</v>
      </c>
      <c r="M51" s="347">
        <v>18</v>
      </c>
    </row>
    <row r="52" spans="2:13" ht="27.75" customHeight="1" x14ac:dyDescent="0.15">
      <c r="B52" s="1173"/>
      <c r="C52" s="1174"/>
      <c r="D52" s="104"/>
      <c r="E52" s="1175" t="s">
        <v>43</v>
      </c>
      <c r="F52" s="1175"/>
      <c r="G52" s="1175"/>
      <c r="H52" s="1176"/>
      <c r="I52" s="345">
        <v>14146</v>
      </c>
      <c r="J52" s="346">
        <v>15033</v>
      </c>
      <c r="K52" s="346">
        <v>14655</v>
      </c>
      <c r="L52" s="346">
        <v>13863</v>
      </c>
      <c r="M52" s="347">
        <v>12958</v>
      </c>
    </row>
    <row r="53" spans="2:13" ht="27.75" customHeight="1" thickBot="1" x14ac:dyDescent="0.2">
      <c r="B53" s="1177" t="s">
        <v>19</v>
      </c>
      <c r="C53" s="1178"/>
      <c r="D53" s="108"/>
      <c r="E53" s="1179" t="s">
        <v>44</v>
      </c>
      <c r="F53" s="1179"/>
      <c r="G53" s="1179"/>
      <c r="H53" s="1180"/>
      <c r="I53" s="348">
        <v>2924</v>
      </c>
      <c r="J53" s="349">
        <v>2018</v>
      </c>
      <c r="K53" s="349">
        <v>1680</v>
      </c>
      <c r="L53" s="349">
        <v>903</v>
      </c>
      <c r="M53" s="350">
        <v>631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05Tf/Xi/lmpdD32lXY14Y4CiL30LkV3bn8IWEGSxbB4hoqhFJlMOITtGG8NmUiXfBmtZk0r6XZeHdHM1bY7gg==" saltValue="Hv9THcR1UBXDAM8dQwlb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I42" sqref="I4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3371</v>
      </c>
      <c r="G55" s="120">
        <v>3379</v>
      </c>
      <c r="H55" s="121">
        <v>3798</v>
      </c>
    </row>
    <row r="56" spans="2:8" ht="52.5" customHeight="1" x14ac:dyDescent="0.15">
      <c r="B56" s="122"/>
      <c r="C56" s="1198" t="s">
        <v>47</v>
      </c>
      <c r="D56" s="1198"/>
      <c r="E56" s="1199"/>
      <c r="F56" s="123">
        <v>730</v>
      </c>
      <c r="G56" s="123">
        <v>1112</v>
      </c>
      <c r="H56" s="124">
        <v>955</v>
      </c>
    </row>
    <row r="57" spans="2:8" ht="53.25" customHeight="1" x14ac:dyDescent="0.15">
      <c r="B57" s="122"/>
      <c r="C57" s="1200" t="s">
        <v>48</v>
      </c>
      <c r="D57" s="1200"/>
      <c r="E57" s="1201"/>
      <c r="F57" s="125">
        <v>3255</v>
      </c>
      <c r="G57" s="125">
        <v>3149</v>
      </c>
      <c r="H57" s="126">
        <v>2944</v>
      </c>
    </row>
    <row r="58" spans="2:8" ht="45.75" customHeight="1" x14ac:dyDescent="0.15">
      <c r="B58" s="127"/>
      <c r="C58" s="1188" t="s">
        <v>552</v>
      </c>
      <c r="D58" s="1189"/>
      <c r="E58" s="1190"/>
      <c r="F58" s="128">
        <v>2183</v>
      </c>
      <c r="G58" s="128">
        <v>2183</v>
      </c>
      <c r="H58" s="129">
        <v>2183</v>
      </c>
    </row>
    <row r="59" spans="2:8" ht="45.75" customHeight="1" x14ac:dyDescent="0.15">
      <c r="B59" s="127"/>
      <c r="C59" s="1188" t="s">
        <v>553</v>
      </c>
      <c r="D59" s="1189"/>
      <c r="E59" s="1190"/>
      <c r="F59" s="128">
        <v>408</v>
      </c>
      <c r="G59" s="128">
        <v>332</v>
      </c>
      <c r="H59" s="129">
        <v>220</v>
      </c>
    </row>
    <row r="60" spans="2:8" ht="45.75" customHeight="1" x14ac:dyDescent="0.15">
      <c r="B60" s="127"/>
      <c r="C60" s="1188" t="s">
        <v>554</v>
      </c>
      <c r="D60" s="1189"/>
      <c r="E60" s="1190"/>
      <c r="F60" s="128">
        <v>119</v>
      </c>
      <c r="G60" s="128">
        <v>115</v>
      </c>
      <c r="H60" s="129">
        <v>92</v>
      </c>
    </row>
    <row r="61" spans="2:8" ht="45.75" customHeight="1" x14ac:dyDescent="0.15">
      <c r="B61" s="127"/>
      <c r="C61" s="1188" t="s">
        <v>555</v>
      </c>
      <c r="D61" s="1189"/>
      <c r="E61" s="1190"/>
      <c r="F61" s="128">
        <v>90</v>
      </c>
      <c r="G61" s="128">
        <v>91</v>
      </c>
      <c r="H61" s="129">
        <v>91</v>
      </c>
    </row>
    <row r="62" spans="2:8" ht="45.75" customHeight="1" thickBot="1" x14ac:dyDescent="0.2">
      <c r="B62" s="130"/>
      <c r="C62" s="1191" t="s">
        <v>556</v>
      </c>
      <c r="D62" s="1192"/>
      <c r="E62" s="1193"/>
      <c r="F62" s="131">
        <v>93</v>
      </c>
      <c r="G62" s="131">
        <v>93</v>
      </c>
      <c r="H62" s="132">
        <v>80</v>
      </c>
    </row>
    <row r="63" spans="2:8" ht="52.5" customHeight="1" thickBot="1" x14ac:dyDescent="0.2">
      <c r="B63" s="133"/>
      <c r="C63" s="1194" t="s">
        <v>49</v>
      </c>
      <c r="D63" s="1194"/>
      <c r="E63" s="1195"/>
      <c r="F63" s="134">
        <v>7356</v>
      </c>
      <c r="G63" s="134">
        <v>7640</v>
      </c>
      <c r="H63" s="135">
        <v>7697</v>
      </c>
    </row>
    <row r="64" spans="2:8" x14ac:dyDescent="0.15"/>
  </sheetData>
  <sheetProtection algorithmName="SHA-512" hashValue="4mtRIkmfuFKFHMY4cLzXPAVEx4kp2ioWKJQ8pOM2fisP7//W24DTL2MqyHrEqrUs5rKmnvn3fqWMU8Zv7s7m4A==" saltValue="aSfbzSkRff5KVUO7xA2Q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212211</v>
      </c>
      <c r="E3" s="154"/>
      <c r="F3" s="155">
        <v>94081</v>
      </c>
      <c r="G3" s="156"/>
      <c r="H3" s="157"/>
    </row>
    <row r="4" spans="1:8" x14ac:dyDescent="0.15">
      <c r="A4" s="158"/>
      <c r="B4" s="159"/>
      <c r="C4" s="160"/>
      <c r="D4" s="161">
        <v>68972</v>
      </c>
      <c r="E4" s="162"/>
      <c r="F4" s="163">
        <v>48949</v>
      </c>
      <c r="G4" s="164"/>
      <c r="H4" s="165"/>
    </row>
    <row r="5" spans="1:8" x14ac:dyDescent="0.15">
      <c r="A5" s="146" t="s">
        <v>524</v>
      </c>
      <c r="B5" s="151"/>
      <c r="C5" s="152"/>
      <c r="D5" s="153">
        <v>249343</v>
      </c>
      <c r="E5" s="154"/>
      <c r="F5" s="155">
        <v>92632</v>
      </c>
      <c r="G5" s="156"/>
      <c r="H5" s="157"/>
    </row>
    <row r="6" spans="1:8" x14ac:dyDescent="0.15">
      <c r="A6" s="158"/>
      <c r="B6" s="159"/>
      <c r="C6" s="160"/>
      <c r="D6" s="161">
        <v>162825</v>
      </c>
      <c r="E6" s="162"/>
      <c r="F6" s="163">
        <v>47978</v>
      </c>
      <c r="G6" s="164"/>
      <c r="H6" s="165"/>
    </row>
    <row r="7" spans="1:8" x14ac:dyDescent="0.15">
      <c r="A7" s="146" t="s">
        <v>525</v>
      </c>
      <c r="B7" s="151"/>
      <c r="C7" s="152"/>
      <c r="D7" s="153">
        <v>137355</v>
      </c>
      <c r="E7" s="154"/>
      <c r="F7" s="155">
        <v>96469</v>
      </c>
      <c r="G7" s="156"/>
      <c r="H7" s="157"/>
    </row>
    <row r="8" spans="1:8" x14ac:dyDescent="0.15">
      <c r="A8" s="158"/>
      <c r="B8" s="159"/>
      <c r="C8" s="160"/>
      <c r="D8" s="161">
        <v>43469</v>
      </c>
      <c r="E8" s="162"/>
      <c r="F8" s="163">
        <v>49775</v>
      </c>
      <c r="G8" s="164"/>
      <c r="H8" s="165"/>
    </row>
    <row r="9" spans="1:8" x14ac:dyDescent="0.15">
      <c r="A9" s="146" t="s">
        <v>526</v>
      </c>
      <c r="B9" s="151"/>
      <c r="C9" s="152"/>
      <c r="D9" s="153">
        <v>120654</v>
      </c>
      <c r="E9" s="154"/>
      <c r="F9" s="155">
        <v>85743</v>
      </c>
      <c r="G9" s="156"/>
      <c r="H9" s="157"/>
    </row>
    <row r="10" spans="1:8" x14ac:dyDescent="0.15">
      <c r="A10" s="158"/>
      <c r="B10" s="159"/>
      <c r="C10" s="160"/>
      <c r="D10" s="161">
        <v>42700</v>
      </c>
      <c r="E10" s="162"/>
      <c r="F10" s="163">
        <v>45231</v>
      </c>
      <c r="G10" s="164"/>
      <c r="H10" s="165"/>
    </row>
    <row r="11" spans="1:8" x14ac:dyDescent="0.15">
      <c r="A11" s="146" t="s">
        <v>527</v>
      </c>
      <c r="B11" s="151"/>
      <c r="C11" s="152"/>
      <c r="D11" s="153">
        <v>113136</v>
      </c>
      <c r="E11" s="154"/>
      <c r="F11" s="155">
        <v>92509</v>
      </c>
      <c r="G11" s="156"/>
      <c r="H11" s="157"/>
    </row>
    <row r="12" spans="1:8" x14ac:dyDescent="0.15">
      <c r="A12" s="158"/>
      <c r="B12" s="159"/>
      <c r="C12" s="166"/>
      <c r="D12" s="161">
        <v>45844</v>
      </c>
      <c r="E12" s="162"/>
      <c r="F12" s="163">
        <v>52274</v>
      </c>
      <c r="G12" s="164"/>
      <c r="H12" s="165"/>
    </row>
    <row r="13" spans="1:8" x14ac:dyDescent="0.15">
      <c r="A13" s="146"/>
      <c r="B13" s="151"/>
      <c r="C13" s="152"/>
      <c r="D13" s="153">
        <v>166540</v>
      </c>
      <c r="E13" s="154"/>
      <c r="F13" s="155">
        <v>92287</v>
      </c>
      <c r="G13" s="167"/>
      <c r="H13" s="157"/>
    </row>
    <row r="14" spans="1:8" x14ac:dyDescent="0.15">
      <c r="A14" s="158"/>
      <c r="B14" s="159"/>
      <c r="C14" s="160"/>
      <c r="D14" s="161">
        <v>72762</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5.97</v>
      </c>
      <c r="C19" s="168">
        <f>ROUND(VALUE(SUBSTITUTE(実質収支比率等に係る経年分析!G$48,"▲","-")),2)</f>
        <v>4.2</v>
      </c>
      <c r="D19" s="168">
        <f>ROUND(VALUE(SUBSTITUTE(実質収支比率等に係る経年分析!H$48,"▲","-")),2)</f>
        <v>11.45</v>
      </c>
      <c r="E19" s="168">
        <f>ROUND(VALUE(SUBSTITUTE(実質収支比率等に係る経年分析!I$48,"▲","-")),2)</f>
        <v>8.3800000000000008</v>
      </c>
      <c r="F19" s="168">
        <f>ROUND(VALUE(SUBSTITUTE(実質収支比率等に係る経年分析!J$48,"▲","-")),2)</f>
        <v>5</v>
      </c>
    </row>
    <row r="20" spans="1:11" x14ac:dyDescent="0.15">
      <c r="A20" s="168" t="s">
        <v>53</v>
      </c>
      <c r="B20" s="168">
        <f>ROUND(VALUE(SUBSTITUTE(実質収支比率等に係る経年分析!F$47,"▲","-")),2)</f>
        <v>36.630000000000003</v>
      </c>
      <c r="C20" s="168">
        <f>ROUND(VALUE(SUBSTITUTE(実質収支比率等に係る経年分析!G$47,"▲","-")),2)</f>
        <v>34.97</v>
      </c>
      <c r="D20" s="168">
        <f>ROUND(VALUE(SUBSTITUTE(実質収支比率等に係る経年分析!H$47,"▲","-")),2)</f>
        <v>33.67</v>
      </c>
      <c r="E20" s="168">
        <f>ROUND(VALUE(SUBSTITUTE(実質収支比率等に係る経年分析!I$47,"▲","-")),2)</f>
        <v>34.340000000000003</v>
      </c>
      <c r="F20" s="168">
        <f>ROUND(VALUE(SUBSTITUTE(実質収支比率等に係る経年分析!J$47,"▲","-")),2)</f>
        <v>38.46</v>
      </c>
    </row>
    <row r="21" spans="1:11" x14ac:dyDescent="0.15">
      <c r="A21" s="168" t="s">
        <v>54</v>
      </c>
      <c r="B21" s="168">
        <f>IF(ISNUMBER(VALUE(SUBSTITUTE(実質収支比率等に係る経年分析!F$49,"▲","-"))),ROUND(VALUE(SUBSTITUTE(実質収支比率等に係る経年分析!F$49,"▲","-")),2),NA())</f>
        <v>3.36</v>
      </c>
      <c r="C21" s="168">
        <f>IF(ISNUMBER(VALUE(SUBSTITUTE(実質収支比率等に係る経年分析!G$49,"▲","-"))),ROUND(VALUE(SUBSTITUTE(実質収支比率等に係る経年分析!G$49,"▲","-")),2),NA())</f>
        <v>-2.64</v>
      </c>
      <c r="D21" s="168">
        <f>IF(ISNUMBER(VALUE(SUBSTITUTE(実質収支比率等に係る経年分析!H$49,"▲","-"))),ROUND(VALUE(SUBSTITUTE(実質収支比率等に係る経年分析!H$49,"▲","-")),2),NA())</f>
        <v>7.46</v>
      </c>
      <c r="E21" s="168">
        <f>IF(ISNUMBER(VALUE(SUBSTITUTE(実質収支比率等に係る経年分析!I$49,"▲","-"))),ROUND(VALUE(SUBSTITUTE(実質収支比率等に係る経年分析!I$49,"▲","-")),2),NA())</f>
        <v>-3.19</v>
      </c>
      <c r="F21" s="168">
        <f>IF(ISNUMBER(VALUE(SUBSTITUTE(実質収支比率等に係る経年分析!J$49,"▲","-"))),ROUND(VALUE(SUBSTITUTE(実質収支比率等に係る経年分析!J$49,"▲","-")),2),NA())</f>
        <v>0.89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0.81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浄化槽整備推進事業特別会計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0.75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農業集落排水事業会計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簡易水道事業会計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0.55000000000000004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1.27</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3.35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3.43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3.39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3.59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4.1900000000000004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11.45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8.1300000000000008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4.99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1590</v>
      </c>
      <c r="E42" s="170"/>
      <c r="F42" s="170"/>
      <c r="G42" s="170">
        <f>'実質公債費比率（分子）の構造'!L$52</f>
        <v>1581</v>
      </c>
      <c r="H42" s="170"/>
      <c r="I42" s="170"/>
      <c r="J42" s="170">
        <f>'実質公債費比率（分子）の構造'!M$52</f>
        <v>1600</v>
      </c>
      <c r="K42" s="170"/>
      <c r="L42" s="170"/>
      <c r="M42" s="170">
        <f>'実質公債費比率（分子）の構造'!N$52</f>
        <v>1689</v>
      </c>
      <c r="N42" s="170"/>
      <c r="O42" s="170"/>
      <c r="P42" s="170">
        <f>'実質公債費比率（分子）の構造'!O$52</f>
        <v>1656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f>'実質公債費比率（分子）の構造'!O$50</f>
        <v>179</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137</v>
      </c>
      <c r="C46" s="170"/>
      <c r="D46" s="170"/>
      <c r="E46" s="170">
        <f>'実質公債費比率（分子）の構造'!L$48</f>
        <v>137</v>
      </c>
      <c r="F46" s="170"/>
      <c r="G46" s="170"/>
      <c r="H46" s="170">
        <f>'実質公債費比率（分子）の構造'!M$48</f>
        <v>139</v>
      </c>
      <c r="I46" s="170"/>
      <c r="J46" s="170"/>
      <c r="K46" s="170">
        <f>'実質公債費比率（分子）の構造'!N$48</f>
        <v>146</v>
      </c>
      <c r="L46" s="170"/>
      <c r="M46" s="170"/>
      <c r="N46" s="170">
        <f>'実質公債費比率（分子）の構造'!O$48</f>
        <v>138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1771</v>
      </c>
      <c r="C49" s="170"/>
      <c r="D49" s="170"/>
      <c r="E49" s="170">
        <f>'実質公債費比率（分子）の構造'!L$45</f>
        <v>1792</v>
      </c>
      <c r="F49" s="170"/>
      <c r="G49" s="170"/>
      <c r="H49" s="170">
        <f>'実質公債費比率（分子）の構造'!M$45</f>
        <v>1928</v>
      </c>
      <c r="I49" s="170"/>
      <c r="J49" s="170"/>
      <c r="K49" s="170">
        <f>'実質公債費比率（分子）の構造'!N$45</f>
        <v>2133</v>
      </c>
      <c r="L49" s="170"/>
      <c r="M49" s="170"/>
      <c r="N49" s="170">
        <f>'実質公債費比率（分子）の構造'!O$45</f>
        <v>2210</v>
      </c>
      <c r="O49" s="170"/>
      <c r="P49" s="170"/>
    </row>
    <row r="50" spans="1:16" x14ac:dyDescent="0.15">
      <c r="A50" s="170" t="s">
        <v>67</v>
      </c>
      <c r="B50" s="170" t="e">
        <f>NA()</f>
        <v>#N/A</v>
      </c>
      <c r="C50" s="170">
        <f>IF(ISNUMBER('実質公債費比率（分子）の構造'!K$53),'実質公債費比率（分子）の構造'!K$53,NA())</f>
        <v>318</v>
      </c>
      <c r="D50" s="170" t="e">
        <f>NA()</f>
        <v>#N/A</v>
      </c>
      <c r="E50" s="170" t="e">
        <f>NA()</f>
        <v>#N/A</v>
      </c>
      <c r="F50" s="170">
        <f>IF(ISNUMBER('実質公債費比率（分子）の構造'!L$53),'実質公債費比率（分子）の構造'!L$53,NA())</f>
        <v>348</v>
      </c>
      <c r="G50" s="170" t="e">
        <f>NA()</f>
        <v>#N/A</v>
      </c>
      <c r="H50" s="170" t="e">
        <f>NA()</f>
        <v>#N/A</v>
      </c>
      <c r="I50" s="170">
        <f>IF(ISNUMBER('実質公債費比率（分子）の構造'!M$53),'実質公債費比率（分子）の構造'!M$53,NA())</f>
        <v>467</v>
      </c>
      <c r="J50" s="170" t="e">
        <f>NA()</f>
        <v>#N/A</v>
      </c>
      <c r="K50" s="170" t="e">
        <f>NA()</f>
        <v>#N/A</v>
      </c>
      <c r="L50" s="170">
        <f>IF(ISNUMBER('実質公債費比率（分子）の構造'!N$53),'実質公債費比率（分子）の構造'!N$53,NA())</f>
        <v>590</v>
      </c>
      <c r="M50" s="170" t="e">
        <f>NA()</f>
        <v>#N/A</v>
      </c>
      <c r="N50" s="170" t="e">
        <f>NA()</f>
        <v>#N/A</v>
      </c>
      <c r="O50" s="170">
        <f>IF(ISNUMBER('実質公債費比率（分子）の構造'!O$53),'実質公債費比率（分子）の構造'!O$53,NA())</f>
        <v>871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14146</v>
      </c>
      <c r="E56" s="169"/>
      <c r="F56" s="169"/>
      <c r="G56" s="169">
        <f>'将来負担比率（分子）の構造'!J$52</f>
        <v>15033</v>
      </c>
      <c r="H56" s="169"/>
      <c r="I56" s="169"/>
      <c r="J56" s="169">
        <f>'将来負担比率（分子）の構造'!K$52</f>
        <v>14655</v>
      </c>
      <c r="K56" s="169"/>
      <c r="L56" s="169"/>
      <c r="M56" s="169">
        <f>'将来負担比率（分子）の構造'!L$52</f>
        <v>13863</v>
      </c>
      <c r="N56" s="169"/>
      <c r="O56" s="169"/>
      <c r="P56" s="169">
        <f>'将来負担比率（分子）の構造'!M$52</f>
        <v>12958</v>
      </c>
    </row>
    <row r="57" spans="1:16" x14ac:dyDescent="0.15">
      <c r="A57" s="169" t="s">
        <v>42</v>
      </c>
      <c r="B57" s="169"/>
      <c r="C57" s="169"/>
      <c r="D57" s="169">
        <f>'将来負担比率（分子）の構造'!I$51</f>
        <v>95</v>
      </c>
      <c r="E57" s="169"/>
      <c r="F57" s="169"/>
      <c r="G57" s="169">
        <f>'将来負担比率（分子）の構造'!J$51</f>
        <v>76</v>
      </c>
      <c r="H57" s="169"/>
      <c r="I57" s="169"/>
      <c r="J57" s="169">
        <f>'将来負担比率（分子）の構造'!K$51</f>
        <v>48</v>
      </c>
      <c r="K57" s="169"/>
      <c r="L57" s="169"/>
      <c r="M57" s="169">
        <f>'将来負担比率（分子）の構造'!L$51</f>
        <v>27</v>
      </c>
      <c r="N57" s="169"/>
      <c r="O57" s="169"/>
      <c r="P57" s="169">
        <f>'将来負担比率（分子）の構造'!M$51</f>
        <v>18</v>
      </c>
    </row>
    <row r="58" spans="1:16" x14ac:dyDescent="0.15">
      <c r="A58" s="169" t="s">
        <v>41</v>
      </c>
      <c r="B58" s="169"/>
      <c r="C58" s="169"/>
      <c r="D58" s="169">
        <f>'将来負担比率（分子）の構造'!I$50</f>
        <v>5771</v>
      </c>
      <c r="E58" s="169"/>
      <c r="F58" s="169"/>
      <c r="G58" s="169">
        <f>'将来負担比率（分子）の構造'!J$50</f>
        <v>4932</v>
      </c>
      <c r="H58" s="169"/>
      <c r="I58" s="169"/>
      <c r="J58" s="169">
        <f>'将来負担比率（分子）の構造'!K$50</f>
        <v>5249</v>
      </c>
      <c r="K58" s="169"/>
      <c r="L58" s="169"/>
      <c r="M58" s="169">
        <f>'将来負担比率（分子）の構造'!L$50</f>
        <v>5530</v>
      </c>
      <c r="N58" s="169"/>
      <c r="O58" s="169"/>
      <c r="P58" s="169">
        <f>'将来負担比率（分子）の構造'!M$50</f>
        <v>5588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2653</v>
      </c>
      <c r="C62" s="169"/>
      <c r="D62" s="169"/>
      <c r="E62" s="169">
        <f>'将来負担比率（分子）の構造'!J$45</f>
        <v>2566</v>
      </c>
      <c r="F62" s="169"/>
      <c r="G62" s="169"/>
      <c r="H62" s="169">
        <f>'将来負担比率（分子）の構造'!K$45</f>
        <v>2631</v>
      </c>
      <c r="I62" s="169"/>
      <c r="J62" s="169"/>
      <c r="K62" s="169">
        <f>'将来負担比率（分子）の構造'!L$45</f>
        <v>2370</v>
      </c>
      <c r="L62" s="169"/>
      <c r="M62" s="169"/>
      <c r="N62" s="169">
        <f>'将来負担比率（分子）の構造'!M$45</f>
        <v>2327</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1147</v>
      </c>
      <c r="C64" s="169"/>
      <c r="D64" s="169"/>
      <c r="E64" s="169">
        <f>'将来負担比率（分子）の構造'!J$43</f>
        <v>1029</v>
      </c>
      <c r="F64" s="169"/>
      <c r="G64" s="169"/>
      <c r="H64" s="169">
        <f>'将来負担比率（分子）の構造'!K$43</f>
        <v>931</v>
      </c>
      <c r="I64" s="169"/>
      <c r="J64" s="169"/>
      <c r="K64" s="169">
        <f>'将来負担比率（分子）の構造'!L$43</f>
        <v>863</v>
      </c>
      <c r="L64" s="169"/>
      <c r="M64" s="169"/>
      <c r="N64" s="169">
        <f>'将来負担比率（分子）の構造'!M$43</f>
        <v>777</v>
      </c>
      <c r="O64" s="169"/>
      <c r="P64" s="169"/>
    </row>
    <row r="65" spans="1:16" x14ac:dyDescent="0.15">
      <c r="A65" s="169" t="s">
        <v>32</v>
      </c>
      <c r="B65" s="169">
        <f>'将来負担比率（分子）の構造'!I$42</f>
        <v>2318</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179</v>
      </c>
      <c r="O65" s="169"/>
      <c r="P65" s="169"/>
    </row>
    <row r="66" spans="1:16" x14ac:dyDescent="0.15">
      <c r="A66" s="169" t="s">
        <v>31</v>
      </c>
      <c r="B66" s="169">
        <f>'将来負担比率（分子）の構造'!I$41</f>
        <v>16818</v>
      </c>
      <c r="C66" s="169"/>
      <c r="D66" s="169"/>
      <c r="E66" s="169">
        <f>'将来負担比率（分子）の構造'!J$41</f>
        <v>18464</v>
      </c>
      <c r="F66" s="169"/>
      <c r="G66" s="169"/>
      <c r="H66" s="169">
        <f>'将来負担比率（分子）の構造'!K$41</f>
        <v>18071</v>
      </c>
      <c r="I66" s="169"/>
      <c r="J66" s="169"/>
      <c r="K66" s="169">
        <f>'将来負担比率（分子）の構造'!L$41</f>
        <v>17090</v>
      </c>
      <c r="L66" s="169"/>
      <c r="M66" s="169"/>
      <c r="N66" s="169">
        <f>'将来負担比率（分子）の構造'!M$41</f>
        <v>15911</v>
      </c>
      <c r="O66" s="169"/>
      <c r="P66" s="169"/>
    </row>
    <row r="67" spans="1:16" x14ac:dyDescent="0.15">
      <c r="A67" s="169" t="s">
        <v>71</v>
      </c>
      <c r="B67" s="169" t="e">
        <f>NA()</f>
        <v>#N/A</v>
      </c>
      <c r="C67" s="169">
        <f>IF(ISNUMBER('将来負担比率（分子）の構造'!I$53), IF('将来負担比率（分子）の構造'!I$53 &lt; 0, 0, '将来負担比率（分子）の構造'!I$53), NA())</f>
        <v>2924</v>
      </c>
      <c r="D67" s="169" t="e">
        <f>NA()</f>
        <v>#N/A</v>
      </c>
      <c r="E67" s="169" t="e">
        <f>NA()</f>
        <v>#N/A</v>
      </c>
      <c r="F67" s="169">
        <f>IF(ISNUMBER('将来負担比率（分子）の構造'!J$53), IF('将来負担比率（分子）の構造'!J$53 &lt; 0, 0, '将来負担比率（分子）の構造'!J$53), NA())</f>
        <v>2018</v>
      </c>
      <c r="G67" s="169" t="e">
        <f>NA()</f>
        <v>#N/A</v>
      </c>
      <c r="H67" s="169" t="e">
        <f>NA()</f>
        <v>#N/A</v>
      </c>
      <c r="I67" s="169">
        <f>IF(ISNUMBER('将来負担比率（分子）の構造'!K$53), IF('将来負担比率（分子）の構造'!K$53 &lt; 0, 0, '将来負担比率（分子）の構造'!K$53), NA())</f>
        <v>1680</v>
      </c>
      <c r="J67" s="169" t="e">
        <f>NA()</f>
        <v>#N/A</v>
      </c>
      <c r="K67" s="169" t="e">
        <f>NA()</f>
        <v>#N/A</v>
      </c>
      <c r="L67" s="169">
        <f>IF(ISNUMBER('将来負担比率（分子）の構造'!L$53), IF('将来負担比率（分子）の構造'!L$53 &lt; 0, 0, '将来負担比率（分子）の構造'!L$53), NA())</f>
        <v>903</v>
      </c>
      <c r="M67" s="169" t="e">
        <f>NA()</f>
        <v>#N/A</v>
      </c>
      <c r="N67" s="169" t="e">
        <f>NA()</f>
        <v>#N/A</v>
      </c>
      <c r="O67" s="169">
        <f>IF(ISNUMBER('将来負担比率（分子）の構造'!M$53), IF('将来負担比率（分子）の構造'!M$53 &lt; 0, 0, '将来負担比率（分子）の構造'!M$53), NA())</f>
        <v>631</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3371</v>
      </c>
      <c r="C72" s="173">
        <f>基金残高に係る経年分析!G55</f>
        <v>3379</v>
      </c>
      <c r="D72" s="173">
        <f>基金残高に係る経年分析!H55</f>
        <v>3798</v>
      </c>
    </row>
    <row r="73" spans="1:16" x14ac:dyDescent="0.15">
      <c r="A73" s="172" t="s">
        <v>74</v>
      </c>
      <c r="B73" s="173">
        <f>基金残高に係る経年分析!F56</f>
        <v>730</v>
      </c>
      <c r="C73" s="173">
        <f>基金残高に係る経年分析!G56</f>
        <v>1112</v>
      </c>
      <c r="D73" s="173">
        <f>基金残高に係る経年分析!H56</f>
        <v>955</v>
      </c>
    </row>
    <row r="74" spans="1:16" x14ac:dyDescent="0.15">
      <c r="A74" s="172" t="s">
        <v>75</v>
      </c>
      <c r="B74" s="173">
        <f>基金残高に係る経年分析!F57</f>
        <v>3255</v>
      </c>
      <c r="C74" s="173">
        <f>基金残高に係る経年分析!G57</f>
        <v>3149</v>
      </c>
      <c r="D74" s="173">
        <f>基金残高に係る経年分析!H57</f>
        <v>2944</v>
      </c>
    </row>
  </sheetData>
  <sheetProtection algorithmName="SHA-512" hashValue="UMNrqpvH9Mf5ACVRVlJx5KwbGSXE057Upst+ATLsLXIj8R1Qpdll5GWx4zyUd/Ain4cS0q1JibZlC8oJ1wDeLQ==" saltValue="hDFBc+eOyrg4zPlbtRPr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2025-03-11T00:47:03Z</cp:lastPrinted>
  <dcterms:created xsi:type="dcterms:W3CDTF">2025-02-19T05:23:00Z</dcterms:created>
  <dcterms:modified xsi:type="dcterms:W3CDTF">2025-03-18T05:43:53Z</dcterms:modified>
  <cp:category/>
</cp:coreProperties>
</file>