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BC7586F3-EFD0-483A-BC60-63B8E3A41B89}"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40" i="10" l="1"/>
  <c r="BG39" i="10"/>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AM40" i="10"/>
  <c r="U40" i="10"/>
  <c r="C40" i="10"/>
  <c r="BW39" i="10"/>
  <c r="AM39" i="10"/>
  <c r="U39" i="10"/>
  <c r="C39" i="10"/>
  <c r="AM38" i="10"/>
  <c r="C38" i="10"/>
  <c r="AM37" i="10"/>
  <c r="C37" i="10"/>
  <c r="AM36"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BE34" i="10"/>
  <c r="BE35" i="10" s="1"/>
  <c r="BE36" i="10" s="1"/>
  <c r="BE37" i="10" s="1"/>
  <c r="BE38" i="10" s="1"/>
  <c r="BE39" i="10" s="1"/>
  <c r="BE40" i="10" s="1"/>
  <c r="BW34" i="10"/>
  <c r="BW35" i="10" s="1"/>
  <c r="BW36" i="10" s="1"/>
  <c r="BW37" i="10" s="1"/>
  <c r="BW38" i="10" s="1"/>
  <c r="CO34" i="10" l="1"/>
  <c r="CO35" i="10" s="1"/>
  <c r="CO36" i="10" s="1"/>
  <c r="CO37" i="10" s="1"/>
  <c r="CO38" i="10" s="1"/>
  <c r="CO39" i="10" s="1"/>
  <c r="CO40" i="10" s="1"/>
</calcChain>
</file>

<file path=xl/sharedStrings.xml><?xml version="1.0" encoding="utf-8"?>
<sst xmlns="http://schemas.openxmlformats.org/spreadsheetml/2006/main" count="1134" uniqueCount="583">
  <si>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</si>
  <si>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</si>
  <si>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</si>
  <si>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</si>
  <si>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</si>
  <si>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</si>
  <si>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</si>
  <si>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</si>
  <si>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</si>
  <si>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</si>
  <si>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</si>
  <si>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</si>
  <si>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</si>
  <si>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</si>
  <si>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</si>
  <si>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</si>
  <si>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</si>
  <si>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</si>
  <si>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</si>
  <si>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</si>
  <si>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</si>
  <si>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</si>
  <si>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</si>
  <si>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</si>
  <si>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</si>
  <si>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</si>
  <si>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</si>
  <si>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</si>
  <si>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</si>
  <si>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</si>
  <si>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</si>
  <si>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</si>
  <si>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</si>
  <si>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</si>
  <si>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</si>
  <si>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</si>
  <si>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</si>
  <si>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</si>
  <si>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</si>
  <si>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</si>
  <si>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</si>
  <si>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</si>
  <si>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</si>
  <si>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</si>
  <si>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</si>
  <si>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</si>
  <si>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</si>
  <si>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</si>
  <si>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</si>
  <si>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</si>
  <si>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</si>
  <si>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</si>
  <si>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</si>
  <si>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</si>
  <si>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</si>
  <si>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</si>
  <si>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</si>
  <si>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</si>
  <si>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</si>
  <si>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</si>
  <si>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</si>
  <si>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</si>
  <si>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</si>
  <si>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</si>
  <si>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</si>
  <si>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</si>
  <si>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</si>
  <si>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</si>
  <si>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</si>
  <si>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</si>
  <si>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</si>
  <si>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</si>
  <si>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</si>
  <si>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</si>
  <si>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</si>
  <si>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</si>
  <si>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</si>
  <si>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</si>
  <si>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</si>
  <si>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</si>
  <si>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</si>
  <si>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</si>
  <si>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</si>
  <si>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</si>
  <si>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</si>
  <si>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</si>
  <si>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</si>
  <si>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</si>
  <si>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</si>
  <si>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</si>
  <si>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</si>
  <si>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</si>
  <si>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</si>
  <si>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</si>
  <si>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</si>
  <si>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</si>
  <si>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</si>
  <si>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</si>
  <si>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</si>
  <si>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</si>
  <si>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</si>
  <si>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</si>
  <si>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</si>
  <si>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</si>
  <si>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</si>
  <si>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</si>
  <si>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</si>
  <si>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</si>
  <si>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</si>
  <si>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</si>
  <si>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</si>
  <si>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</si>
  <si>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</si>
  <si>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</si>
  <si>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</si>
  <si>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</si>
  <si>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</si>
  <si>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</si>
  <si>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</si>
  <si>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</si>
  <si>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</si>
  <si>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</si>
  <si>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</si>
  <si>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</si>
  <si>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</si>
  <si>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</si>
  <si>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</si>
  <si>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</si>
  <si>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</si>
  <si>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</si>
  <si>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</si>
  <si>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</si>
  <si>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</si>
  <si>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</si>
  <si>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</si>
  <si>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</si>
  <si>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</si>
  <si>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</si>
  <si>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</si>
  <si>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</si>
  <si>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</si>
  <si>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</si>
  <si>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</si>
  <si>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</si>
  <si>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</si>
  <si>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</si>
  <si>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</si>
  <si>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</si>
  <si>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</si>
  <si>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</si>
  <si>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</si>
  <si>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</si>
  <si>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</si>
  <si>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</si>
  <si>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</si>
  <si>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</si>
  <si>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</si>
  <si>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</si>
  <si>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</si>
  <si>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</si>
  <si>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</si>
  <si>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</si>
  <si>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</si>
  <si>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</si>
  <si>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</si>
  <si>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</si>
  <si>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</si>
  <si>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</si>
  <si>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</si>
  <si>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</si>
  <si>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</si>
  <si>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</si>
  <si>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</si>
  <si>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</si>
  <si>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</si>
  <si>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</si>
  <si>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</si>
  <si>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</si>
  <si>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</si>
  <si>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</si>
  <si>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</si>
  <si>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</si>
  <si>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</si>
  <si>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</si>
  <si>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</si>
  <si>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</si>
  <si>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</si>
  <si>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</si>
  <si>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</si>
  <si>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</si>
  <si>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</si>
  <si>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</si>
  <si>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</si>
  <si>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</si>
  <si>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</si>
  <si>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</si>
  <si>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</si>
  <si>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</si>
  <si>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</si>
  <si>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</si>
  <si>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</si>
  <si>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</si>
  <si>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</si>
  <si>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大分県佐伯市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</si>
  <si>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</si>
  <si>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</si>
  <si>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</si>
  <si>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</si>
  <si>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</si>
  <si>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</si>
  <si>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</si>
  <si>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</si>
  <si>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</si>
  <si>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</si>
  <si>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</si>
  <si>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</si>
  <si>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</si>
  <si>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</si>
  <si>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</si>
  <si>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</si>
  <si>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</si>
  <si>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</si>
  <si>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</si>
  <si>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</si>
  <si>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</si>
  <si>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</si>
  <si>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</si>
  <si>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</si>
  <si>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</si>
  <si>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</si>
  <si>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</si>
  <si>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</si>
  <si>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</si>
  <si>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</si>
  <si>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</si>
  <si>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</si>
  <si>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</si>
  <si>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</si>
  <si>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</si>
  <si>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</si>
  <si>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</si>
  <si>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</si>
  <si>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</si>
  <si>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</si>
  <si>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</si>
  <si>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</si>
  <si>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</si>
  <si>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</si>
  <si>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</si>
  <si>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</si>
  <si>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</si>
  <si>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</si>
  <si>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</si>
  <si>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</si>
  <si>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</si>
  <si>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</si>
  <si>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</si>
  <si>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</si>
  <si>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</si>
  <si>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</si>
  <si>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</si>
  <si>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</si>
  <si>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</si>
  <si>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</si>
  <si>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</si>
  <si>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</si>
  <si>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</si>
  <si>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</si>
  <si>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</si>
  <si>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</si>
  <si>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</si>
  <si>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</si>
  <si>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</si>
  <si>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</si>
  <si>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</si>
  <si>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</si>
  <si>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</si>
  <si>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</si>
  <si>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</si>
  <si>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</si>
  <si>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</si>
  <si>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</si>
  <si>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</si>
  <si>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</si>
  <si>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</si>
  <si>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</si>
  <si>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</si>
  <si>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</si>
  <si>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</si>
  <si>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</si>
  <si>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</si>
  <si>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</si>
  <si>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</si>
  <si>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</si>
  <si>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</si>
  <si>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</si>
  <si>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</si>
  <si>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</si>
  <si>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</si>
  <si>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</si>
  <si>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</si>
  <si>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</si>
  <si>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</si>
  <si>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</si>
  <si>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</si>
  <si>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</si>
  <si>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</si>
  <si>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</si>
  <si>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</si>
  <si>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</si>
  <si>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</si>
  <si>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</si>
  <si>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</si>
  <si>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</si>
  <si>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</si>
  <si>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</si>
  <si>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</si>
  <si>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</si>
  <si>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</si>
  <si>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</si>
  <si>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</si>
  <si>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</si>
  <si>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</si>
  <si>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</si>
  <si>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</si>
  <si>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</si>
  <si>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</si>
  <si>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</si>
  <si>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</si>
  <si>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</si>
  <si>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</si>
  <si>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</si>
  <si>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</si>
  <si>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</si>
  <si>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</si>
  <si>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</si>
  <si>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</si>
  <si>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</si>
  <si>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</si>
  <si>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</si>
  <si>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</si>
  <si>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</si>
  <si>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</si>
  <si>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</si>
  <si>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</si>
  <si>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</si>
  <si>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</si>
  <si>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</si>
  <si>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</si>
  <si>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</si>
  <si>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</si>
  <si>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</si>
  <si>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</si>
  <si>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</si>
  <si>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大分県佐伯市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</si>
  <si>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</si>
  <si>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</si>
  <si>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</si>
  <si>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</si>
  <si>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</si>
  <si>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</si>
  <si>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</si>
  <si>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</si>
  <si>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</si>
  <si>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</si>
  <si>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</si>
  <si>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</si>
  <si>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</si>
  <si>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</si>
  <si>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</si>
  <si>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</si>
  <si>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</si>
  <si>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</si>
  <si>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</si>
  <si>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</si>
  <si>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</si>
  <si>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情報ネットワーク施設事業特別会計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</si>
  <si>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</si>
  <si>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</si>
  <si>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</si>
  <si>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</si>
  <si>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</si>
  <si>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</si>
  <si>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</si>
  <si>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</si>
  <si>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</si>
  <si>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</si>
  <si>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</si>
  <si>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</si>
  <si>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</si>
  <si>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</si>
  <si>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</si>
  <si>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</si>
  <si>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</si>
  <si>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</si>
  <si>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</si>
  <si>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</si>
  <si>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下水道事業会計</t>
    <phoneticPr fontId="5"/>
  </si>
  <si>
    <t>地方卸売市場事業特別会計</t>
    <phoneticPr fontId="5"/>
  </si>
  <si>
    <t>法非適用企業</t>
    <phoneticPr fontId="5"/>
  </si>
  <si>
    <t>大島航路事業特別会計</t>
    <phoneticPr fontId="5"/>
  </si>
  <si>
    <t>蒲江・深島航路事業特別会計</t>
    <phoneticPr fontId="5"/>
  </si>
  <si>
    <t>農業集落排水事業特別会計</t>
    <phoneticPr fontId="5"/>
  </si>
  <si>
    <t>漁業集落排水事業特別会計</t>
    <phoneticPr fontId="5"/>
  </si>
  <si>
    <t>小規模集合排水処理事業特別会計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</si>
  <si>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</si>
  <si>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</si>
  <si>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</si>
  <si>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</si>
  <si>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</si>
  <si>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</si>
  <si>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</si>
  <si>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</si>
  <si>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</si>
  <si>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</si>
  <si>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</si>
  <si>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</si>
  <si>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</si>
  <si>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</si>
  <si>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</si>
  <si>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</si>
  <si>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</si>
  <si>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</si>
  <si>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</si>
  <si>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</si>
  <si>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</si>
  <si>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</si>
  <si>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</si>
  <si>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</si>
  <si>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</si>
  <si>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</si>
  <si>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</si>
  <si>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</si>
  <si>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</si>
  <si>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</si>
  <si>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</si>
  <si>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</si>
  <si>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</si>
  <si>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</si>
  <si>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</si>
  <si>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</si>
  <si>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</si>
  <si>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</si>
  <si>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</si>
  <si>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</si>
  <si>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</si>
  <si>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</si>
  <si>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</si>
  <si>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</si>
  <si>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</si>
  <si>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</si>
  <si>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</si>
  <si>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</si>
  <si>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</si>
  <si>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</si>
  <si>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</si>
  <si>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</si>
  <si>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</si>
  <si>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</si>
  <si>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</si>
  <si>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</si>
  <si>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</si>
  <si>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</si>
  <si>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</si>
  <si>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</si>
  <si>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</si>
  <si>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</si>
  <si>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</si>
  <si>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</si>
  <si>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</si>
  <si>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</si>
  <si>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</si>
  <si>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</si>
  <si>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</si>
  <si>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</si>
  <si>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</si>
  <si>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</si>
  <si>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</si>
  <si>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</si>
  <si>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</si>
  <si>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</si>
  <si>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</si>
  <si>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</si>
  <si>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</si>
  <si>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</si>
  <si>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</si>
  <si>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</si>
  <si>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</si>
  <si>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</si>
  <si>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</si>
  <si>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</si>
  <si>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</si>
  <si>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</si>
  <si>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</si>
  <si>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</si>
  <si>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</si>
  <si>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</si>
  <si>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</si>
  <si>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</si>
  <si>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</si>
  <si>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</si>
  <si>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</si>
  <si>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</si>
  <si>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</si>
  <si>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</si>
  <si>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</si>
  <si>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</si>
  <si>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</si>
  <si>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</si>
  <si>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</si>
  <si>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</si>
  <si>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</si>
  <si>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</si>
  <si>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</si>
  <si>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</si>
  <si>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</si>
  <si>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</si>
  <si>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</si>
  <si>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</si>
  <si>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</si>
  <si>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</si>
  <si>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</si>
  <si>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</si>
  <si>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</si>
  <si>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</si>
  <si>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</si>
  <si>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</si>
  <si>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</si>
  <si>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</si>
  <si>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</si>
  <si>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</si>
  <si>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</si>
  <si>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</si>
  <si>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</si>
  <si>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</si>
  <si>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</si>
  <si>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</si>
  <si>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</si>
  <si>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</si>
  <si>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</si>
  <si>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</si>
  <si>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2.54</t>
  </si>
  <si>
    <t>▲ 0.07</t>
  </si>
  <si>
    <t>▲ 0.39</t>
  </si>
  <si>
    <t>一般会計</t>
  </si>
  <si>
    <t>水道事業会計</t>
  </si>
  <si>
    <t>下水道事業会計</t>
  </si>
  <si>
    <t>地方卸売市場事業特別会計</t>
  </si>
  <si>
    <t>農業集落排水事業特別会計</t>
  </si>
  <si>
    <t>生活排水処理事業特別会計</t>
  </si>
  <si>
    <t>蒲江・深島航路事業特別会計</t>
  </si>
  <si>
    <t>漁業集落排水事業特別会計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</si>
  <si>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</si>
  <si>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</si>
  <si>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</si>
  <si>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</si>
  <si>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</si>
  <si>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</si>
  <si>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</si>
  <si>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</si>
  <si>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</si>
  <si>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地域振興基金</t>
    <rPh sb="0" eb="2">
      <t>チイキ</t>
    </rPh>
    <rPh sb="2" eb="4">
      <t>シンコウ</t>
    </rPh>
    <rPh sb="4" eb="6">
      <t>キキン</t>
    </rPh>
    <phoneticPr fontId="5"/>
  </si>
  <si>
    <t>ふるさと基金</t>
    <rPh sb="4" eb="6">
      <t>キキン</t>
    </rPh>
    <phoneticPr fontId="5"/>
  </si>
  <si>
    <t>地域福祉基金</t>
    <rPh sb="0" eb="2">
      <t>チイキ</t>
    </rPh>
    <rPh sb="2" eb="4">
      <t>フクシ</t>
    </rPh>
    <rPh sb="4" eb="6">
      <t>キキン</t>
    </rPh>
    <phoneticPr fontId="5"/>
  </si>
  <si>
    <t>ふるさとさいき応援基金</t>
    <phoneticPr fontId="2"/>
  </si>
  <si>
    <t>まちづくり整備基金</t>
    <phoneticPr fontId="2"/>
  </si>
  <si>
    <t>大分県消防補償等組合</t>
  </si>
  <si>
    <t>大分県交通災害共済組合(交通災害共済事業会計)</t>
    <rPh sb="12" eb="14">
      <t>コウツウ</t>
    </rPh>
    <rPh sb="14" eb="16">
      <t>サイガイ</t>
    </rPh>
    <rPh sb="16" eb="18">
      <t>キョウサイ</t>
    </rPh>
    <rPh sb="18" eb="20">
      <t>ジギョウ</t>
    </rPh>
    <rPh sb="20" eb="22">
      <t>カイケイ</t>
    </rPh>
    <phoneticPr fontId="2"/>
  </si>
  <si>
    <t>大分県市町村会館管理組合</t>
    <rPh sb="8" eb="10">
      <t>カンリ</t>
    </rPh>
    <phoneticPr fontId="2"/>
  </si>
  <si>
    <t>大分県後期高齢者医療広域連合（普通会計）</t>
    <rPh sb="15" eb="19">
      <t>フツウカイケイ</t>
    </rPh>
    <phoneticPr fontId="2"/>
  </si>
  <si>
    <t>大分県後期高齢者医療広域連合(後期高齢者医療事業会計)</t>
    <rPh sb="15" eb="20">
      <t>コウキコウレイシャ</t>
    </rPh>
    <rPh sb="20" eb="22">
      <t>イリョウ</t>
    </rPh>
    <rPh sb="24" eb="26">
      <t>カイケイ</t>
    </rPh>
    <phoneticPr fontId="2"/>
  </si>
  <si>
    <t>-</t>
    <phoneticPr fontId="2"/>
  </si>
  <si>
    <t>基金から2百万円繰入</t>
    <rPh sb="0" eb="2">
      <t>キキン</t>
    </rPh>
    <rPh sb="5" eb="8">
      <t>ヒャクマンエン</t>
    </rPh>
    <rPh sb="8" eb="10">
      <t>クリイレ</t>
    </rPh>
    <phoneticPr fontId="2"/>
  </si>
  <si>
    <t>基金から133百万円繰入</t>
    <rPh sb="0" eb="2">
      <t>キキン</t>
    </rPh>
    <rPh sb="7" eb="10">
      <t>ヒャクマンエン</t>
    </rPh>
    <rPh sb="10" eb="12">
      <t>クリイレ</t>
    </rPh>
    <phoneticPr fontId="2"/>
  </si>
  <si>
    <t>基金からの繰入なし</t>
    <rPh sb="0" eb="2">
      <t>キキン</t>
    </rPh>
    <rPh sb="5" eb="7">
      <t>クリイレ</t>
    </rPh>
    <phoneticPr fontId="2"/>
  </si>
  <si>
    <t>公益財団法人さいき農林公社</t>
    <rPh sb="0" eb="4">
      <t>コウエキザイダン</t>
    </rPh>
    <rPh sb="4" eb="6">
      <t>ホウジン</t>
    </rPh>
    <rPh sb="9" eb="13">
      <t>ノウリンコウシャ</t>
    </rPh>
    <phoneticPr fontId="2"/>
  </si>
  <si>
    <t>（有）きらり</t>
    <rPh sb="1" eb="2">
      <t>ユウ</t>
    </rPh>
    <phoneticPr fontId="2"/>
  </si>
  <si>
    <t>（株）まちづくり佐伯</t>
    <rPh sb="1" eb="2">
      <t>カブ</t>
    </rPh>
    <phoneticPr fontId="2"/>
  </si>
  <si>
    <t>佐伯広域森林組合</t>
    <rPh sb="0" eb="4">
      <t>サイキコウイキ</t>
    </rPh>
    <rPh sb="4" eb="8">
      <t>シンリンクミアイ</t>
    </rPh>
    <phoneticPr fontId="2"/>
  </si>
  <si>
    <t>大分県農業農村振興公社</t>
    <rPh sb="0" eb="3">
      <t>オオイタケン</t>
    </rPh>
    <rPh sb="3" eb="5">
      <t>ノウギョウ</t>
    </rPh>
    <rPh sb="5" eb="7">
      <t>ノウソン</t>
    </rPh>
    <rPh sb="7" eb="9">
      <t>シンコウ</t>
    </rPh>
    <rPh sb="9" eb="11">
      <t>コウシャ</t>
    </rPh>
    <phoneticPr fontId="2"/>
  </si>
  <si>
    <t>（株）ケーブルテレビ佐伯</t>
    <rPh sb="1" eb="2">
      <t>カブ</t>
    </rPh>
    <rPh sb="10" eb="12">
      <t>サイキ</t>
    </rPh>
    <phoneticPr fontId="2"/>
  </si>
  <si>
    <t>県所管第三セクター</t>
    <rPh sb="0" eb="1">
      <t>ケン</t>
    </rPh>
    <rPh sb="1" eb="3">
      <t>ショカン</t>
    </rPh>
    <rPh sb="3" eb="5">
      <t>ダイサン</t>
    </rPh>
    <phoneticPr fontId="2"/>
  </si>
  <si>
    <t>一般財団法人観光まちづくり佐伯</t>
    <rPh sb="0" eb="2">
      <t>イッパン</t>
    </rPh>
    <rPh sb="2" eb="4">
      <t>ザイダン</t>
    </rPh>
    <rPh sb="4" eb="6">
      <t>ホウジン</t>
    </rPh>
    <rPh sb="6" eb="8">
      <t>カンコウ</t>
    </rPh>
    <rPh sb="13" eb="15">
      <t>サイキ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</si>
</sst>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80A9-4A60-A9FD-10C9F6EF5C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137699</c:v>
                </c:pt>
                <c:pt idx="1">
                  <c:v>138015</c:v>
                </c:pt>
                <c:pt idx="2">
                  <c:v>91182</c:v>
                </c:pt>
                <c:pt idx="3">
                  <c:v>76804</c:v>
                </c:pt>
                <c:pt idx="4">
                  <c:v>94695</c:v>
                </c:pt>
              </c:numCache>
            </c:numRef>
          </c:val>
          <c:smooth val="0"/>
          <c:extLst>
            <c:ext xmlns:c16="http://schemas.microsoft.com/office/drawing/2014/chart" uri="{C3380CC4-5D6E-409C-BE32-E72D297353CC}">
              <c16:uniqueId val="{00000001-80A9-4A60-A9FD-10C9F6EF5C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2.57</c:v>
                </c:pt>
                <c:pt idx="1">
                  <c:v>2.75</c:v>
                </c:pt>
                <c:pt idx="2">
                  <c:v>3.45</c:v>
                </c:pt>
                <c:pt idx="3">
                  <c:v>3.34</c:v>
                </c:pt>
                <c:pt idx="4">
                  <c:v>4.09</c:v>
                </c:pt>
              </c:numCache>
            </c:numRef>
          </c:val>
          <c:extLst>
            <c:ext xmlns:c16="http://schemas.microsoft.com/office/drawing/2014/chart" uri="{C3380CC4-5D6E-409C-BE32-E72D297353CC}">
              <c16:uniqueId val="{00000000-E9A7-4CFD-8812-7861F506FE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23.55</c:v>
                </c:pt>
                <c:pt idx="1">
                  <c:v>22.92</c:v>
                </c:pt>
                <c:pt idx="2">
                  <c:v>24.64</c:v>
                </c:pt>
                <c:pt idx="3">
                  <c:v>25.26</c:v>
                </c:pt>
                <c:pt idx="4">
                  <c:v>24</c:v>
                </c:pt>
              </c:numCache>
            </c:numRef>
          </c:val>
          <c:extLst>
            <c:ext xmlns:c16="http://schemas.microsoft.com/office/drawing/2014/chart" uri="{C3380CC4-5D6E-409C-BE32-E72D297353CC}">
              <c16:uniqueId val="{00000001-E9A7-4CFD-8812-7861F506FE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-2.54</c:v>
                </c:pt>
                <c:pt idx="1">
                  <c:v>-7.0000000000000007E-2</c:v>
                </c:pt>
                <c:pt idx="2">
                  <c:v>3.07</c:v>
                </c:pt>
                <c:pt idx="3">
                  <c:v>-0.39</c:v>
                </c:pt>
                <c:pt idx="4">
                  <c:v>1.06</c:v>
                </c:pt>
              </c:numCache>
            </c:numRef>
          </c:val>
          <c:smooth val="0"/>
          <c:extLst>
            <c:ext xmlns:c16="http://schemas.microsoft.com/office/drawing/2014/chart" uri="{C3380CC4-5D6E-409C-BE32-E72D297353CC}">
              <c16:uniqueId val="{00000002-E9A7-4CFD-8812-7861F506FE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2.39</c:v>
                </c:pt>
                <c:pt idx="2">
                  <c:v>#N/A</c:v>
                </c:pt>
                <c:pt idx="3">
                  <c:v>0.51</c:v>
                </c:pt>
                <c:pt idx="4">
                  <c:v>#N/A</c:v>
                </c:pt>
                <c:pt idx="5">
                  <c:v>0.97</c:v>
                </c:pt>
                <c:pt idx="6">
                  <c:v>#N/A</c:v>
                </c:pt>
                <c:pt idx="7">
                  <c:v>0.75</c:v>
                </c:pt>
                <c:pt idx="8">
                  <c:v>#N/A</c:v>
                </c:pt>
                <c:pt idx="9">
                  <c:v>0.03</c:v>
                </c:pt>
              </c:numCache>
            </c:numRef>
          </c:val>
          <c:extLst>
            <c:ext xmlns:c16="http://schemas.microsoft.com/office/drawing/2014/chart" uri="{C3380CC4-5D6E-409C-BE32-E72D297353CC}">
              <c16:uniqueId val="{00000000-2675-4ADE-9E7E-02BE539E29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75-4ADE-9E7E-02BE539E29F7}"/>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2675-4ADE-9E7E-02BE539E29F7}"/>
            </c:ext>
          </c:extLst>
        </c:ser>
        <c:ser>
          <c:idx val="3"/>
          <c:order val="3"/>
          <c:tx>
            <c:strRef>
              <c:f>データシート!$A$30</c:f>
              <c:strCache>
                <c:ptCount val="1"/>
                <c:pt idx="0">
                  <c:v>蒲江・深島航路事業特別会計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c:ext xmlns:c16="http://schemas.microsoft.com/office/drawing/2014/chart" uri="{C3380CC4-5D6E-409C-BE32-E72D297353CC}">
              <c16:uniqueId val="{00000003-2675-4ADE-9E7E-02BE539E29F7}"/>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2675-4ADE-9E7E-02BE539E29F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2675-4ADE-9E7E-02BE539E29F7}"/>
            </c:ext>
          </c:extLst>
        </c:ser>
        <c:ser>
          <c:idx val="6"/>
          <c:order val="6"/>
          <c:tx>
            <c:strRef>
              <c:f>データシート!$A$33</c:f>
              <c:strCache>
                <c:ptCount val="1"/>
                <c:pt idx="0">
                  <c:v>地方卸売市場事業特別会計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0.02</c:v>
                </c:pt>
                <c:pt idx="4">
                  <c:v>#N/A</c:v>
                </c:pt>
                <c:pt idx="5">
                  <c:v>0.01</c:v>
                </c:pt>
                <c:pt idx="6">
                  <c:v>#N/A</c:v>
                </c:pt>
                <c:pt idx="7">
                  <c:v>0.01</c:v>
                </c:pt>
                <c:pt idx="8">
                  <c:v>#N/A</c:v>
                </c:pt>
                <c:pt idx="9">
                  <c:v>0.49</c:v>
                </c:pt>
              </c:numCache>
            </c:numRef>
          </c:val>
          <c:extLst>
            <c:ext xmlns:c16="http://schemas.microsoft.com/office/drawing/2014/chart" uri="{C3380CC4-5D6E-409C-BE32-E72D297353CC}">
              <c16:uniqueId val="{00000006-2675-4ADE-9E7E-02BE539E29F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2.4700000000000002</c:v>
                </c:pt>
                <c:pt idx="4">
                  <c:v>#N/A</c:v>
                </c:pt>
                <c:pt idx="5">
                  <c:v>2.33</c:v>
                </c:pt>
                <c:pt idx="6">
                  <c:v>#N/A</c:v>
                </c:pt>
                <c:pt idx="7">
                  <c:v>2.4700000000000002</c:v>
                </c:pt>
                <c:pt idx="8">
                  <c:v>#N/A</c:v>
                </c:pt>
                <c:pt idx="9">
                  <c:v>2.4300000000000002</c:v>
                </c:pt>
              </c:numCache>
            </c:numRef>
          </c:val>
          <c:extLst>
            <c:ext xmlns:c16="http://schemas.microsoft.com/office/drawing/2014/chart" uri="{C3380CC4-5D6E-409C-BE32-E72D297353CC}">
              <c16:uniqueId val="{00000007-2675-4ADE-9E7E-02BE539E29F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2.4900000000000002</c:v>
                </c:pt>
                <c:pt idx="2">
                  <c:v>#N/A</c:v>
                </c:pt>
                <c:pt idx="3">
                  <c:v>2.4700000000000002</c:v>
                </c:pt>
                <c:pt idx="4">
                  <c:v>#N/A</c:v>
                </c:pt>
                <c:pt idx="5">
                  <c:v>2.2400000000000002</c:v>
                </c:pt>
                <c:pt idx="6">
                  <c:v>#N/A</c:v>
                </c:pt>
                <c:pt idx="7">
                  <c:v>2.4300000000000002</c:v>
                </c:pt>
                <c:pt idx="8">
                  <c:v>#N/A</c:v>
                </c:pt>
                <c:pt idx="9">
                  <c:v>2.54</c:v>
                </c:pt>
              </c:numCache>
            </c:numRef>
          </c:val>
          <c:extLst>
            <c:ext xmlns:c16="http://schemas.microsoft.com/office/drawing/2014/chart" uri="{C3380CC4-5D6E-409C-BE32-E72D297353CC}">
              <c16:uniqueId val="{00000008-2675-4ADE-9E7E-02BE539E29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2.57</c:v>
                </c:pt>
                <c:pt idx="2">
                  <c:v>#N/A</c:v>
                </c:pt>
                <c:pt idx="3">
                  <c:v>2.75</c:v>
                </c:pt>
                <c:pt idx="4">
                  <c:v>#N/A</c:v>
                </c:pt>
                <c:pt idx="5">
                  <c:v>3.45</c:v>
                </c:pt>
                <c:pt idx="6">
                  <c:v>#N/A</c:v>
                </c:pt>
                <c:pt idx="7">
                  <c:v>3.33</c:v>
                </c:pt>
                <c:pt idx="8">
                  <c:v>#N/A</c:v>
                </c:pt>
                <c:pt idx="9">
                  <c:v>4.09</c:v>
                </c:pt>
              </c:numCache>
            </c:numRef>
          </c:val>
          <c:extLst>
            <c:ext xmlns:c16="http://schemas.microsoft.com/office/drawing/2014/chart" uri="{C3380CC4-5D6E-409C-BE32-E72D297353CC}">
              <c16:uniqueId val="{00000009-2675-4ADE-9E7E-02BE539E29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6517</c:v>
                </c:pt>
                <c:pt idx="5">
                  <c:v>6173</c:v>
                </c:pt>
                <c:pt idx="8">
                  <c:v>5962</c:v>
                </c:pt>
                <c:pt idx="11">
                  <c:v>5770</c:v>
                </c:pt>
                <c:pt idx="14">
                  <c:v>5486</c:v>
                </c:pt>
              </c:numCache>
            </c:numRef>
          </c:val>
          <c:extLst>
            <c:ext xmlns:c16="http://schemas.microsoft.com/office/drawing/2014/chart" uri="{C3380CC4-5D6E-409C-BE32-E72D297353CC}">
              <c16:uniqueId val="{00000000-4DB3-4E1E-8B34-ECEA03F788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B3-4E1E-8B34-ECEA03F788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DB3-4E1E-8B34-ECEA03F788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B3-4E1E-8B34-ECEA03F788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1076</c:v>
                </c:pt>
                <c:pt idx="3">
                  <c:v>1074</c:v>
                </c:pt>
                <c:pt idx="6">
                  <c:v>1038</c:v>
                </c:pt>
                <c:pt idx="9">
                  <c:v>995</c:v>
                </c:pt>
                <c:pt idx="12">
                  <c:v>973</c:v>
                </c:pt>
              </c:numCache>
            </c:numRef>
          </c:val>
          <c:extLst>
            <c:ext xmlns:c16="http://schemas.microsoft.com/office/drawing/2014/chart" uri="{C3380CC4-5D6E-409C-BE32-E72D297353CC}">
              <c16:uniqueId val="{00000004-4DB3-4E1E-8B34-ECEA03F788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B3-4E1E-8B34-ECEA03F788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B3-4E1E-8B34-ECEA03F788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6822</c:v>
                </c:pt>
                <c:pt idx="3">
                  <c:v>6897</c:v>
                </c:pt>
                <c:pt idx="6">
                  <c:v>6854</c:v>
                </c:pt>
                <c:pt idx="9">
                  <c:v>6742</c:v>
                </c:pt>
                <c:pt idx="12">
                  <c:v>6588</c:v>
                </c:pt>
              </c:numCache>
            </c:numRef>
          </c:val>
          <c:extLst>
            <c:ext xmlns:c16="http://schemas.microsoft.com/office/drawing/2014/chart" uri="{C3380CC4-5D6E-409C-BE32-E72D297353CC}">
              <c16:uniqueId val="{00000007-4DB3-4E1E-8B34-ECEA03F788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1381</c:v>
                </c:pt>
                <c:pt idx="2">
                  <c:v>#N/A</c:v>
                </c:pt>
                <c:pt idx="3">
                  <c:v>#N/A</c:v>
                </c:pt>
                <c:pt idx="4">
                  <c:v>1798</c:v>
                </c:pt>
                <c:pt idx="5">
                  <c:v>#N/A</c:v>
                </c:pt>
                <c:pt idx="6">
                  <c:v>#N/A</c:v>
                </c:pt>
                <c:pt idx="7">
                  <c:v>1930</c:v>
                </c:pt>
                <c:pt idx="8">
                  <c:v>#N/A</c:v>
                </c:pt>
                <c:pt idx="9">
                  <c:v>#N/A</c:v>
                </c:pt>
                <c:pt idx="10">
                  <c:v>1967</c:v>
                </c:pt>
                <c:pt idx="11">
                  <c:v>#N/A</c:v>
                </c:pt>
                <c:pt idx="12">
                  <c:v>#N/A</c:v>
                </c:pt>
                <c:pt idx="13">
                  <c:v>2075</c:v>
                </c:pt>
                <c:pt idx="14">
                  <c:v>#N/A</c:v>
                </c:pt>
              </c:numCache>
            </c:numRef>
          </c:val>
          <c:smooth val="0"/>
          <c:extLst>
            <c:ext xmlns:c16="http://schemas.microsoft.com/office/drawing/2014/chart" uri="{C3380CC4-5D6E-409C-BE32-E72D297353CC}">
              <c16:uniqueId val="{00000008-4DB3-4E1E-8B34-ECEA03F788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44894</c:v>
                </c:pt>
                <c:pt idx="5">
                  <c:v>45442</c:v>
                </c:pt>
                <c:pt idx="8">
                  <c:v>43837</c:v>
                </c:pt>
                <c:pt idx="11">
                  <c:v>39939</c:v>
                </c:pt>
                <c:pt idx="14">
                  <c:v>39243</c:v>
                </c:pt>
              </c:numCache>
            </c:numRef>
          </c:val>
          <c:extLst>
            <c:ext xmlns:c16="http://schemas.microsoft.com/office/drawing/2014/chart" uri="{C3380CC4-5D6E-409C-BE32-E72D297353CC}">
              <c16:uniqueId val="{00000000-5368-4A57-A56A-923CC12EFE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2457</c:v>
                </c:pt>
                <c:pt idx="5">
                  <c:v>2519</c:v>
                </c:pt>
                <c:pt idx="8">
                  <c:v>3070</c:v>
                </c:pt>
                <c:pt idx="11">
                  <c:v>2934</c:v>
                </c:pt>
                <c:pt idx="14">
                  <c:v>2733</c:v>
                </c:pt>
              </c:numCache>
            </c:numRef>
          </c:val>
          <c:extLst>
            <c:ext xmlns:c16="http://schemas.microsoft.com/office/drawing/2014/chart" uri="{C3380CC4-5D6E-409C-BE32-E72D297353CC}">
              <c16:uniqueId val="{00000001-5368-4A57-A56A-923CC12EFE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19922</c:v>
                </c:pt>
                <c:pt idx="5">
                  <c:v>19049</c:v>
                </c:pt>
                <c:pt idx="8">
                  <c:v>19990</c:v>
                </c:pt>
                <c:pt idx="11">
                  <c:v>20199</c:v>
                </c:pt>
                <c:pt idx="14">
                  <c:v>19064</c:v>
                </c:pt>
              </c:numCache>
            </c:numRef>
          </c:val>
          <c:extLst>
            <c:ext xmlns:c16="http://schemas.microsoft.com/office/drawing/2014/chart" uri="{C3380CC4-5D6E-409C-BE32-E72D297353CC}">
              <c16:uniqueId val="{00000002-5368-4A57-A56A-923CC12EFE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68-4A57-A56A-923CC12EFE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68-4A57-A56A-923CC12EFE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c:v>
                </c:pt>
                <c:pt idx="3">
                  <c:v>17</c:v>
                </c:pt>
                <c:pt idx="6">
                  <c:v>26</c:v>
                </c:pt>
                <c:pt idx="9">
                  <c:v>31</c:v>
                </c:pt>
                <c:pt idx="12">
                  <c:v>51</c:v>
                </c:pt>
              </c:numCache>
            </c:numRef>
          </c:val>
          <c:extLst>
            <c:ext xmlns:c16="http://schemas.microsoft.com/office/drawing/2014/chart" uri="{C3380CC4-5D6E-409C-BE32-E72D297353CC}">
              <c16:uniqueId val="{00000005-5368-4A57-A56A-923CC12EFE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7574</c:v>
                </c:pt>
                <c:pt idx="3">
                  <c:v>7402</c:v>
                </c:pt>
                <c:pt idx="6">
                  <c:v>7167</c:v>
                </c:pt>
                <c:pt idx="9">
                  <c:v>7215</c:v>
                </c:pt>
                <c:pt idx="12">
                  <c:v>7118</c:v>
                </c:pt>
              </c:numCache>
            </c:numRef>
          </c:val>
          <c:extLst>
            <c:ext xmlns:c16="http://schemas.microsoft.com/office/drawing/2014/chart" uri="{C3380CC4-5D6E-409C-BE32-E72D297353CC}">
              <c16:uniqueId val="{00000006-5368-4A57-A56A-923CC12EFE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368-4A57-A56A-923CC12EFE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9531</c:v>
                </c:pt>
                <c:pt idx="3">
                  <c:v>9587</c:v>
                </c:pt>
                <c:pt idx="6">
                  <c:v>9362</c:v>
                </c:pt>
                <c:pt idx="9">
                  <c:v>8918</c:v>
                </c:pt>
                <c:pt idx="12">
                  <c:v>7946</c:v>
                </c:pt>
              </c:numCache>
            </c:numRef>
          </c:val>
          <c:extLst>
            <c:ext xmlns:c16="http://schemas.microsoft.com/office/drawing/2014/chart" uri="{C3380CC4-5D6E-409C-BE32-E72D297353CC}">
              <c16:uniqueId val="{00000008-5368-4A57-A56A-923CC12EFE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68-4A57-A56A-923CC12EFE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49433</c:v>
                </c:pt>
                <c:pt idx="3">
                  <c:v>50665</c:v>
                </c:pt>
                <c:pt idx="6">
                  <c:v>48971</c:v>
                </c:pt>
                <c:pt idx="9">
                  <c:v>46071</c:v>
                </c:pt>
                <c:pt idx="12">
                  <c:v>42746</c:v>
                </c:pt>
              </c:numCache>
            </c:numRef>
          </c:val>
          <c:extLst>
            <c:ext xmlns:c16="http://schemas.microsoft.com/office/drawing/2014/chart" uri="{C3380CC4-5D6E-409C-BE32-E72D297353CC}">
              <c16:uniqueId val="{0000000A-5368-4A57-A56A-923CC12EFE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661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368-4A57-A56A-923CC12EFE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6305</c:v>
                </c:pt>
                <c:pt idx="1">
                  <c:v>6266</c:v>
                </c:pt>
                <c:pt idx="2">
                  <c:v>5979</c:v>
                </c:pt>
              </c:numCache>
            </c:numRef>
          </c:val>
          <c:extLst>
            <c:ext xmlns:c16="http://schemas.microsoft.com/office/drawing/2014/chart" uri="{C3380CC4-5D6E-409C-BE32-E72D297353CC}">
              <c16:uniqueId val="{00000000-52A8-4448-9EF9-4977CD34F0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5072</c:v>
                </c:pt>
                <c:pt idx="1">
                  <c:v>4977</c:v>
                </c:pt>
                <c:pt idx="2">
                  <c:v>4334</c:v>
                </c:pt>
              </c:numCache>
            </c:numRef>
          </c:val>
          <c:extLst>
            <c:ext xmlns:c16="http://schemas.microsoft.com/office/drawing/2014/chart" uri="{C3380CC4-5D6E-409C-BE32-E72D297353CC}">
              <c16:uniqueId val="{00000001-52A8-4448-9EF9-4977CD34F0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8954</c:v>
                </c:pt>
                <c:pt idx="1">
                  <c:v>9051</c:v>
                </c:pt>
                <c:pt idx="2">
                  <c:v>8903</c:v>
                </c:pt>
              </c:numCache>
            </c:numRef>
          </c:val>
          <c:extLst>
            <c:ext xmlns:c16="http://schemas.microsoft.com/office/drawing/2014/chart" uri="{C3380CC4-5D6E-409C-BE32-E72D297353CC}">
              <c16:uniqueId val="{00000002-52A8-4448-9EF9-4977CD34F0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65,624
64,949
903.14
48,268,077
47,074,505
1,019,795
24,915,641
42,746,429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市内に中心となる産業が少ないことから、主たる自主財源である税収が乏しい。また広大な市域を抱えていることで行政経費が嵩むなど、財政基盤が弱く、財政力指数は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佐伯市行政経営プランに則り、定員の管理、給与の適正化、組織機構の見直し、及び投資的経費の抑制による歳出の削減を行うとともに、自主財源の根幹をなす市税の徴収強化を中心とする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33867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33867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47272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7491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169632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11588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167922</xdr:rowOff>
    </xdr:from>
    <xdr:to>
      <xdr:col>7</xdr:col>
      <xdr:colOff>31750</xdr:colOff>
      <xdr:row>45</xdr:row>
      <xdr:rowOff>98072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82849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類似団体より高い数値となっており、近年は減少傾向であったものの、令和４年度からは増加傾向となっている。依然として高水準で推移しており、人件費及び公債費が主たる要因となっている。</a:t>
          </a:r>
        </a:p>
        <a:p>
          <a:r>
            <a:rPr kumimoji="1" lang="ja-JP" altLang="en-US" sz="1300">
              <a:latin typeface="ＭＳ Ｐゴシック" panose="020B0600070205080204" pitchFamily="50" charset="-128"/>
              <a:ea typeface="ＭＳ Ｐゴシック" panose="020B0600070205080204" pitchFamily="50" charset="-128"/>
            </a:rPr>
            <a:t>　扶助費の減少は見込まれにくいため、今後も投資的経費の見直しによる新発債の抑制、定員管理、給与の適正化、組織機構の見直し等歳出の削減に努め、起債の償還方法についても十分な検討を行う。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880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15240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2395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65</xdr:row>
      <xdr:rowOff>104394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23956"/>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66</xdr:row>
      <xdr:rowOff>164592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4864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58183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113792</xdr:rowOff>
    </xdr:from>
    <xdr:to>
      <xdr:col>7</xdr:col>
      <xdr:colOff>31750</xdr:colOff>
      <xdr:row>67</xdr:row>
      <xdr:rowOff>43942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28719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高い数値となっている。人件費については、類似団体の中で職員数が比較的多いことなどが要因となっている。物件費については、保有する公共施設が多く、その施設等の維持管理等の経費が嵩んでいることなどが要因となっている。類似団体と比べて市域が特に広大で、行政コストが嵩みやすい部分はあるが、今後財政状況が厳しくなることが予想されるため、各経費について随時見直しを行いコストカット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93830</xdr:rowOff>
    </xdr:from>
    <xdr:to>
      <xdr:col>23</xdr:col>
      <xdr:colOff>133350</xdr:colOff>
      <xdr:row>86</xdr:row>
      <xdr:rowOff>141864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838530"/>
          <a:ext cx="838200" cy="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32652</xdr:rowOff>
    </xdr:from>
    <xdr:to>
      <xdr:col>19</xdr:col>
      <xdr:colOff>133350</xdr:colOff>
      <xdr:row>86</xdr:row>
      <xdr:rowOff>141864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77352"/>
          <a:ext cx="889000" cy="10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150397</xdr:rowOff>
    </xdr:from>
    <xdr:to>
      <xdr:col>15</xdr:col>
      <xdr:colOff>82550</xdr:colOff>
      <xdr:row>86</xdr:row>
      <xdr:rowOff>32652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23647"/>
          <a:ext cx="889000" cy="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60739</xdr:rowOff>
    </xdr:from>
    <xdr:to>
      <xdr:col>11</xdr:col>
      <xdr:colOff>31750</xdr:colOff>
      <xdr:row>85</xdr:row>
      <xdr:rowOff>150397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33989"/>
          <a:ext cx="889000" cy="8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43030</xdr:rowOff>
    </xdr:from>
    <xdr:to>
      <xdr:col>23</xdr:col>
      <xdr:colOff>184150</xdr:colOff>
      <xdr:row>86</xdr:row>
      <xdr:rowOff>144630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91064</xdr:rowOff>
    </xdr:from>
    <xdr:to>
      <xdr:col>19</xdr:col>
      <xdr:colOff>184150</xdr:colOff>
      <xdr:row>87</xdr:row>
      <xdr:rowOff>21214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5991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2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153302</xdr:rowOff>
    </xdr:from>
    <xdr:to>
      <xdr:col>15</xdr:col>
      <xdr:colOff>133350</xdr:colOff>
      <xdr:row>86</xdr:row>
      <xdr:rowOff>83452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68229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1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99597</xdr:rowOff>
    </xdr:from>
    <xdr:to>
      <xdr:col>11</xdr:col>
      <xdr:colOff>82550</xdr:colOff>
      <xdr:row>86</xdr:row>
      <xdr:rowOff>29747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14524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9939</xdr:rowOff>
    </xdr:from>
    <xdr:to>
      <xdr:col>7</xdr:col>
      <xdr:colOff>31750</xdr:colOff>
      <xdr:row>85</xdr:row>
      <xdr:rowOff>111539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96316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6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功的な体系であり、上位級の級別構成比が比較的高いため、類似団体平均を上回る数値になっている。今後は級別構成比率の適正管理及び給料水準の見直しを図り、ラスパイレス指数が適正なもの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86179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393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86179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565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103414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103414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737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肥大化した組織のスリム化に取り組んできたが、いまだ類似団体平均を上回る数値である。９つの市町村の合併により誕生し、広大な市域を持つ当市において、定員管理は重要な課題である。佐伯市行政経営プランに則り組織機構の見直しによる職員数の精査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3598</xdr:rowOff>
    </xdr:from>
    <xdr:to>
      <xdr:col>81</xdr:col>
      <xdr:colOff>44450</xdr:colOff>
      <xdr:row>67</xdr:row>
      <xdr:rowOff>9631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49074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158962</xdr:rowOff>
    </xdr:from>
    <xdr:to>
      <xdr:col>77</xdr:col>
      <xdr:colOff>44450</xdr:colOff>
      <xdr:row>67</xdr:row>
      <xdr:rowOff>9631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7466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118745</xdr:rowOff>
    </xdr:from>
    <xdr:to>
      <xdr:col>72</xdr:col>
      <xdr:colOff>203200</xdr:colOff>
      <xdr:row>66</xdr:row>
      <xdr:rowOff>158962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43444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118745</xdr:rowOff>
    </xdr:from>
    <xdr:to>
      <xdr:col>68</xdr:col>
      <xdr:colOff>152400</xdr:colOff>
      <xdr:row>66</xdr:row>
      <xdr:rowOff>140864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43444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124248</xdr:rowOff>
    </xdr:from>
    <xdr:to>
      <xdr:col>81</xdr:col>
      <xdr:colOff>95250</xdr:colOff>
      <xdr:row>67</xdr:row>
      <xdr:rowOff>54398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96325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4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130281</xdr:rowOff>
    </xdr:from>
    <xdr:to>
      <xdr:col>77</xdr:col>
      <xdr:colOff>95250</xdr:colOff>
      <xdr:row>67</xdr:row>
      <xdr:rowOff>60431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45208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53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108162</xdr:rowOff>
    </xdr:from>
    <xdr:to>
      <xdr:col>73</xdr:col>
      <xdr:colOff>44450</xdr:colOff>
      <xdr:row>67</xdr:row>
      <xdr:rowOff>38312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23089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67945</xdr:rowOff>
    </xdr:from>
    <xdr:to>
      <xdr:col>68</xdr:col>
      <xdr:colOff>203200</xdr:colOff>
      <xdr:row>66</xdr:row>
      <xdr:rowOff>169545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154322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90064</xdr:rowOff>
    </xdr:from>
    <xdr:to>
      <xdr:col>64</xdr:col>
      <xdr:colOff>152400</xdr:colOff>
      <xdr:row>67</xdr:row>
      <xdr:rowOff>20214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4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4991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49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地方債の新規発行を抑制し、元利償還金の抑制に努めているが、実質公債費比率は類似団体より高い水準になっている。今後、大型事業が控えているため、必要な事業の取捨選択を行い、より一層、起債（残高）の適正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25400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973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167894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008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71374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622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42418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77995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減債基金の取崩しにより基金が減額になっているが、新発債の抑制による地方債現在高の減額等となり、将来負担比率は発生しなかった。今後も公債費削減に向けて事業の見直しや償還方式等についての検討等を行う。</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72632</xdr:rowOff>
    </xdr:from>
    <xdr:to>
      <xdr:col>68</xdr:col>
      <xdr:colOff>203200</xdr:colOff>
      <xdr:row>14</xdr:row>
      <xdr:rowOff>2782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12959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65,624
64,949
903.14
48,268,077
47,074,505
1,019,795
24,915,641
42,746,429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市域が広大で行政コストが嵩みやすく類似団体に比べて職員数が多いことから、人件費にかかる経常収支比率は類似団体平均を上回っている。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今後も佐伯市行政経営プランに則り、定員の管理、給与の適正化及び組織機構の見直し等を行い人件費の抑制に努める。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56787</xdr:rowOff>
    </xdr:from>
    <xdr:to>
      <xdr:col>24</xdr:col>
      <xdr:colOff>25400</xdr:colOff>
      <xdr:row>37</xdr:row>
      <xdr:rowOff>102507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004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56787</xdr:rowOff>
    </xdr:from>
    <xdr:to>
      <xdr:col>19</xdr:col>
      <xdr:colOff>187325</xdr:colOff>
      <xdr:row>37</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004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35560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4615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15966</xdr:rowOff>
    </xdr:from>
    <xdr:to>
      <xdr:col>11</xdr:col>
      <xdr:colOff>9525</xdr:colOff>
      <xdr:row>38</xdr:row>
      <xdr:rowOff>35560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310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5987</xdr:rowOff>
    </xdr:from>
    <xdr:to>
      <xdr:col>20</xdr:col>
      <xdr:colOff>38100</xdr:colOff>
      <xdr:row>37</xdr:row>
      <xdr:rowOff>107587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92364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138084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136616</xdr:rowOff>
    </xdr:from>
    <xdr:to>
      <xdr:col>6</xdr:col>
      <xdr:colOff>171450</xdr:colOff>
      <xdr:row>38</xdr:row>
      <xdr:rowOff>66766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51543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類似団体に比べると低い数値となっているが、近年、各種施設の維持管理等の経費が嵩んでいることで、上昇傾向にある。</a:t>
          </a:r>
        </a:p>
        <a:p>
          <a:r>
            <a:rPr kumimoji="1" lang="ja-JP" altLang="en-US" sz="1300">
              <a:latin typeface="ＭＳ Ｐゴシック" panose="020B0600070205080204" pitchFamily="50" charset="-128"/>
              <a:ea typeface="ＭＳ Ｐゴシック" panose="020B0600070205080204" pitchFamily="50" charset="-128"/>
            </a:rPr>
            <a:t>　今後も引き続き、公共施設等総合管理計画に基づき施設の複合化、廃止等に取り組み、指定管理制度の導入等についても十分な検討を行い、事務の効率化による経費の削減に努める。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14</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42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14</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6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66040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4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15</xdr:row>
      <xdr:rowOff>92710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434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昨年度より増加したが、類似団体平均を下回っている。生活保護費の負担は減少したが、児童福祉に係る経費や障害福祉に係る経費が増加しているため、引き続き適正な給付に努めていく。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506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　今後は介護保険事業の給付費増加に伴う繰出金の増加や、市が保有する施設の老朽化に伴う維持補修費の増加が見込まれる。　繰出金については保険料の適正化により普通会計の負担を減らすよう努め、維持補修費については計画的な執行による経費の平準化に努める。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0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58</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59</xdr:row>
      <xdr:rowOff>19050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120650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34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類似団体平均に比べて低い数値となっている。今後も行政サービスの公平性、公益性及び透明性、費用対効果の観点から、見直しが必要な補助金については是正を行っていき、適正な執行に努める。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94996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15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10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140716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105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140716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地方債の新規発行を減らし、元利償還金の削減に努めているが、依然として高い水準になっている。今後も必要な事業の取捨選択を行い、普通建設事業の地方債新規発行</a:t>
          </a:r>
          <a:r>
            <a:rPr kumimoji="1" lang="ja-JP" altLang="en-US" sz="1300">
              <a:solidFill>
                <a:schemeClr val="tx1"/>
              </a:solidFill>
              <a:latin typeface="ＭＳ Ｐゴシック" panose="020B0600070205080204" pitchFamily="50" charset="-128"/>
              <a:ea typeface="ＭＳ Ｐゴシック" panose="020B0600070205080204" pitchFamily="50" charset="-128"/>
            </a:rPr>
            <a:t>を</a:t>
          </a:r>
          <a:r>
            <a:rPr kumimoji="1" lang="ja-JP" altLang="en-US" sz="1300">
              <a:latin typeface="ＭＳ Ｐゴシック" panose="020B0600070205080204" pitchFamily="50" charset="-128"/>
              <a:ea typeface="ＭＳ Ｐゴシック" panose="020B0600070205080204" pitchFamily="50" charset="-128"/>
            </a:rPr>
            <a:t>抑制し、起債（残高）の適正管理に努める。　</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53848</xdr:rowOff>
    </xdr:from>
    <xdr:to>
      <xdr:col>24</xdr:col>
      <xdr:colOff>25400</xdr:colOff>
      <xdr:row>80</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7698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40132</xdr:rowOff>
    </xdr:from>
    <xdr:to>
      <xdr:col>19</xdr:col>
      <xdr:colOff>187325</xdr:colOff>
      <xdr:row>80</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756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40132</xdr:rowOff>
    </xdr:from>
    <xdr:to>
      <xdr:col>15</xdr:col>
      <xdr:colOff>98425</xdr:colOff>
      <xdr:row>80</xdr:row>
      <xdr:rowOff>94996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7561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35561</xdr:rowOff>
    </xdr:from>
    <xdr:to>
      <xdr:col>11</xdr:col>
      <xdr:colOff>9525</xdr:colOff>
      <xdr:row>80</xdr:row>
      <xdr:rowOff>94996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7515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xdr:rowOff>
    </xdr:from>
    <xdr:to>
      <xdr:col>24</xdr:col>
      <xdr:colOff>76200</xdr:colOff>
      <xdr:row>80</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83075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160782</xdr:rowOff>
    </xdr:from>
    <xdr:to>
      <xdr:col>15</xdr:col>
      <xdr:colOff>149225</xdr:colOff>
      <xdr:row>80</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44196</xdr:rowOff>
    </xdr:from>
    <xdr:to>
      <xdr:col>11</xdr:col>
      <xdr:colOff>60325</xdr:colOff>
      <xdr:row>80</xdr:row>
      <xdr:rowOff>145796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130573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高齢化による扶助費の増加、人口減少による普通交付税の減少等により将来的に経常収支比率の悪化が懸念される。今後は定員管理、給与の適正化等の総人件費の抑制、組織機構の見直しによる経費削減、補助金等の見直し、市税等の自主財源の確保等を行い、財政の健全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98425</xdr:rowOff>
    </xdr:from>
    <xdr:to>
      <xdr:col>82</xdr:col>
      <xdr:colOff>107950</xdr:colOff>
      <xdr:row>73</xdr:row>
      <xdr:rowOff>161290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61427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73</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399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24130</xdr:rowOff>
    </xdr:from>
    <xdr:to>
      <xdr:col>73</xdr:col>
      <xdr:colOff>180975</xdr:colOff>
      <xdr:row>74</xdr:row>
      <xdr:rowOff>35560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399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75</xdr:row>
      <xdr:rowOff>75565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72286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99713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139716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110490</xdr:rowOff>
    </xdr:from>
    <xdr:to>
      <xdr:col>82</xdr:col>
      <xdr:colOff>158750</xdr:colOff>
      <xdr:row>74</xdr:row>
      <xdr:rowOff>40640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19067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47625</xdr:rowOff>
    </xdr:from>
    <xdr:to>
      <xdr:col>78</xdr:col>
      <xdr:colOff>120650</xdr:colOff>
      <xdr:row>73</xdr:row>
      <xdr:rowOff>149225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159402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33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144780</xdr:rowOff>
    </xdr:from>
    <xdr:to>
      <xdr:col>74</xdr:col>
      <xdr:colOff>31750</xdr:colOff>
      <xdr:row>73</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85107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24765</xdr:rowOff>
    </xdr:from>
    <xdr:to>
      <xdr:col>65</xdr:col>
      <xdr:colOff>53975</xdr:colOff>
      <xdr:row>75</xdr:row>
      <xdr:rowOff>126365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136542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88176</xdr:rowOff>
    </xdr:from>
    <xdr:to>
      <xdr:col>29</xdr:col>
      <xdr:colOff>127000</xdr:colOff>
      <xdr:row>12</xdr:row>
      <xdr:rowOff>148774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93201"/>
          <a:ext cx="647700" cy="60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142659</xdr:rowOff>
    </xdr:from>
    <xdr:to>
      <xdr:col>26</xdr:col>
      <xdr:colOff>50800</xdr:colOff>
      <xdr:row>12</xdr:row>
      <xdr:rowOff>148774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47684"/>
          <a:ext cx="698500" cy="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137382</xdr:rowOff>
    </xdr:from>
    <xdr:to>
      <xdr:col>22</xdr:col>
      <xdr:colOff>114300</xdr:colOff>
      <xdr:row>12</xdr:row>
      <xdr:rowOff>142659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42407"/>
          <a:ext cx="698500" cy="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137211</xdr:rowOff>
    </xdr:from>
    <xdr:to>
      <xdr:col>18</xdr:col>
      <xdr:colOff>177800</xdr:colOff>
      <xdr:row>12</xdr:row>
      <xdr:rowOff>137382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42236"/>
          <a:ext cx="698500" cy="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134269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37376</xdr:rowOff>
    </xdr:from>
    <xdr:to>
      <xdr:col>29</xdr:col>
      <xdr:colOff>177800</xdr:colOff>
      <xdr:row>12</xdr:row>
      <xdr:rowOff>138976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4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53903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8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97974</xdr:rowOff>
    </xdr:from>
    <xdr:to>
      <xdr:col>26</xdr:col>
      <xdr:colOff>101600</xdr:colOff>
      <xdr:row>13</xdr:row>
      <xdr:rowOff>28124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0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38301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91859</xdr:rowOff>
    </xdr:from>
    <xdr:to>
      <xdr:col>22</xdr:col>
      <xdr:colOff>165100</xdr:colOff>
      <xdr:row>13</xdr:row>
      <xdr:rowOff>22009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9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32186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6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86582</xdr:rowOff>
    </xdr:from>
    <xdr:to>
      <xdr:col>19</xdr:col>
      <xdr:colOff>38100</xdr:colOff>
      <xdr:row>13</xdr:row>
      <xdr:rowOff>16732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9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26909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6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86411</xdr:rowOff>
    </xdr:from>
    <xdr:to>
      <xdr:col>15</xdr:col>
      <xdr:colOff>101600</xdr:colOff>
      <xdr:row>13</xdr:row>
      <xdr:rowOff>16561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91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26738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326862</xdr:rowOff>
    </xdr:from>
    <xdr:to>
      <xdr:col>29</xdr:col>
      <xdr:colOff>127000</xdr:colOff>
      <xdr:row>34</xdr:row>
      <xdr:rowOff>59857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251412"/>
          <a:ext cx="647700" cy="7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59857</xdr:rowOff>
    </xdr:from>
    <xdr:to>
      <xdr:col>26</xdr:col>
      <xdr:colOff>50800</xdr:colOff>
      <xdr:row>34</xdr:row>
      <xdr:rowOff>94735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27307"/>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94735</xdr:rowOff>
    </xdr:from>
    <xdr:to>
      <xdr:col>22</xdr:col>
      <xdr:colOff>114300</xdr:colOff>
      <xdr:row>34</xdr:row>
      <xdr:rowOff>173079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62185"/>
          <a:ext cx="698500" cy="7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173079</xdr:rowOff>
    </xdr:from>
    <xdr:to>
      <xdr:col>18</xdr:col>
      <xdr:colOff>177800</xdr:colOff>
      <xdr:row>35</xdr:row>
      <xdr:rowOff>35821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40529"/>
          <a:ext cx="698500" cy="20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4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134133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4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276062</xdr:rowOff>
    </xdr:from>
    <xdr:to>
      <xdr:col>29</xdr:col>
      <xdr:colOff>177800</xdr:colOff>
      <xdr:row>34</xdr:row>
      <xdr:rowOff>34762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0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121139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9057</xdr:rowOff>
    </xdr:from>
    <xdr:to>
      <xdr:col>26</xdr:col>
      <xdr:colOff>101600</xdr:colOff>
      <xdr:row>34</xdr:row>
      <xdr:rowOff>110657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7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120834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45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43935</xdr:rowOff>
    </xdr:from>
    <xdr:to>
      <xdr:col>22</xdr:col>
      <xdr:colOff>165100</xdr:colOff>
      <xdr:row>34</xdr:row>
      <xdr:rowOff>145535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1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155712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8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122279</xdr:rowOff>
    </xdr:from>
    <xdr:to>
      <xdr:col>19</xdr:col>
      <xdr:colOff>38100</xdr:colOff>
      <xdr:row>34</xdr:row>
      <xdr:rowOff>223879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89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234056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327921</xdr:rowOff>
    </xdr:from>
    <xdr:to>
      <xdr:col>15</xdr:col>
      <xdr:colOff>101600</xdr:colOff>
      <xdr:row>35</xdr:row>
      <xdr:rowOff>86621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96798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6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65,624
64,949
903.14
48,268,077
47,074,505
1,019,795
24,915,641
42,746,429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114516</xdr:rowOff>
    </xdr:from>
    <xdr:to>
      <xdr:col>24</xdr:col>
      <xdr:colOff>63500</xdr:colOff>
      <xdr:row>31</xdr:row>
      <xdr:rowOff>57309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58016"/>
          <a:ext cx="838200" cy="11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155302</xdr:rowOff>
    </xdr:from>
    <xdr:to>
      <xdr:col>19</xdr:col>
      <xdr:colOff>177800</xdr:colOff>
      <xdr:row>31</xdr:row>
      <xdr:rowOff>57309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298802"/>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155302</xdr:rowOff>
    </xdr:from>
    <xdr:to>
      <xdr:col>15</xdr:col>
      <xdr:colOff>50800</xdr:colOff>
      <xdr:row>31</xdr:row>
      <xdr:rowOff>19247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298802"/>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19247</xdr:rowOff>
    </xdr:from>
    <xdr:to>
      <xdr:col>10</xdr:col>
      <xdr:colOff>114300</xdr:colOff>
      <xdr:row>31</xdr:row>
      <xdr:rowOff>153911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34197"/>
          <a:ext cx="889000" cy="1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141298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63716</xdr:rowOff>
    </xdr:from>
    <xdr:to>
      <xdr:col>24</xdr:col>
      <xdr:colOff>114300</xdr:colOff>
      <xdr:row>30</xdr:row>
      <xdr:rowOff>165316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11371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6509</xdr:rowOff>
    </xdr:from>
    <xdr:to>
      <xdr:col>20</xdr:col>
      <xdr:colOff>38100</xdr:colOff>
      <xdr:row>31</xdr:row>
      <xdr:rowOff>108109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2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124636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9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104502</xdr:rowOff>
    </xdr:from>
    <xdr:to>
      <xdr:col>15</xdr:col>
      <xdr:colOff>101600</xdr:colOff>
      <xdr:row>31</xdr:row>
      <xdr:rowOff>34652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51179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2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139897</xdr:rowOff>
    </xdr:from>
    <xdr:to>
      <xdr:col>10</xdr:col>
      <xdr:colOff>165100</xdr:colOff>
      <xdr:row>31</xdr:row>
      <xdr:rowOff>70047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86574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5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103111</xdr:rowOff>
    </xdr:from>
    <xdr:to>
      <xdr:col>6</xdr:col>
      <xdr:colOff>38100</xdr:colOff>
      <xdr:row>32</xdr:row>
      <xdr:rowOff>33261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49788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9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145698</xdr:rowOff>
    </xdr:from>
    <xdr:to>
      <xdr:col>24</xdr:col>
      <xdr:colOff>63500</xdr:colOff>
      <xdr:row>54</xdr:row>
      <xdr:rowOff>74886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232548"/>
          <a:ext cx="838200" cy="10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145698</xdr:rowOff>
    </xdr:from>
    <xdr:to>
      <xdr:col>19</xdr:col>
      <xdr:colOff>177800</xdr:colOff>
      <xdr:row>54</xdr:row>
      <xdr:rowOff>127486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32548"/>
          <a:ext cx="889000" cy="1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127486</xdr:rowOff>
    </xdr:from>
    <xdr:to>
      <xdr:col>15</xdr:col>
      <xdr:colOff>50800</xdr:colOff>
      <xdr:row>55</xdr:row>
      <xdr:rowOff>37385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85786"/>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37385</xdr:rowOff>
    </xdr:from>
    <xdr:to>
      <xdr:col>10</xdr:col>
      <xdr:colOff>114300</xdr:colOff>
      <xdr:row>55</xdr:row>
      <xdr:rowOff>75736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67135"/>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32863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64497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24086</xdr:rowOff>
    </xdr:from>
    <xdr:to>
      <xdr:col>24</xdr:col>
      <xdr:colOff>114300</xdr:colOff>
      <xdr:row>54</xdr:row>
      <xdr:rowOff>125686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46963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3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94898</xdr:rowOff>
    </xdr:from>
    <xdr:to>
      <xdr:col>20</xdr:col>
      <xdr:colOff>38100</xdr:colOff>
      <xdr:row>54</xdr:row>
      <xdr:rowOff>25048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41575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95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76686</xdr:rowOff>
    </xdr:from>
    <xdr:to>
      <xdr:col>15</xdr:col>
      <xdr:colOff>101600</xdr:colOff>
      <xdr:row>55</xdr:row>
      <xdr:rowOff>6836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23363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11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158035</xdr:rowOff>
    </xdr:from>
    <xdr:to>
      <xdr:col>10</xdr:col>
      <xdr:colOff>165100</xdr:colOff>
      <xdr:row>55</xdr:row>
      <xdr:rowOff>88185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104712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24936</xdr:rowOff>
    </xdr:from>
    <xdr:to>
      <xdr:col>6</xdr:col>
      <xdr:colOff>38100</xdr:colOff>
      <xdr:row>55</xdr:row>
      <xdr:rowOff>126536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143063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115331</xdr:rowOff>
    </xdr:from>
    <xdr:to>
      <xdr:col>24</xdr:col>
      <xdr:colOff>63500</xdr:colOff>
      <xdr:row>76</xdr:row>
      <xdr:rowOff>117983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45531"/>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110989</xdr:rowOff>
    </xdr:from>
    <xdr:to>
      <xdr:col>19</xdr:col>
      <xdr:colOff>177800</xdr:colOff>
      <xdr:row>76</xdr:row>
      <xdr:rowOff>117983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41189"/>
          <a:ext cx="8890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85567</xdr:rowOff>
    </xdr:from>
    <xdr:to>
      <xdr:col>15</xdr:col>
      <xdr:colOff>50800</xdr:colOff>
      <xdr:row>76</xdr:row>
      <xdr:rowOff>110989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15767"/>
          <a:ext cx="889000" cy="2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85567</xdr:rowOff>
    </xdr:from>
    <xdr:to>
      <xdr:col>10</xdr:col>
      <xdr:colOff>114300</xdr:colOff>
      <xdr:row>76</xdr:row>
      <xdr:rowOff>88447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15767"/>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64531</xdr:rowOff>
    </xdr:from>
    <xdr:to>
      <xdr:col>24</xdr:col>
      <xdr:colOff>114300</xdr:colOff>
      <xdr:row>76</xdr:row>
      <xdr:rowOff>166131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87408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67183</xdr:rowOff>
    </xdr:from>
    <xdr:to>
      <xdr:col>20</xdr:col>
      <xdr:colOff>38100</xdr:colOff>
      <xdr:row>76</xdr:row>
      <xdr:rowOff>168783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13860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60189</xdr:rowOff>
    </xdr:from>
    <xdr:to>
      <xdr:col>15</xdr:col>
      <xdr:colOff>101600</xdr:colOff>
      <xdr:row>76</xdr:row>
      <xdr:rowOff>161789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6865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6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34767</xdr:rowOff>
    </xdr:from>
    <xdr:to>
      <xdr:col>10</xdr:col>
      <xdr:colOff>165100</xdr:colOff>
      <xdr:row>76</xdr:row>
      <xdr:rowOff>136367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152895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4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37647</xdr:rowOff>
    </xdr:from>
    <xdr:to>
      <xdr:col>6</xdr:col>
      <xdr:colOff>38100</xdr:colOff>
      <xdr:row>76</xdr:row>
      <xdr:rowOff>139247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155775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36945</xdr:rowOff>
    </xdr:from>
    <xdr:to>
      <xdr:col>24</xdr:col>
      <xdr:colOff>63500</xdr:colOff>
      <xdr:row>94</xdr:row>
      <xdr:rowOff>30900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81795"/>
          <a:ext cx="838200" cy="1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162189</xdr:rowOff>
    </xdr:from>
    <xdr:to>
      <xdr:col>19</xdr:col>
      <xdr:colOff>177800</xdr:colOff>
      <xdr:row>94</xdr:row>
      <xdr:rowOff>30900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935589"/>
          <a:ext cx="889000" cy="2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162189</xdr:rowOff>
    </xdr:from>
    <xdr:to>
      <xdr:col>15</xdr:col>
      <xdr:colOff>50800</xdr:colOff>
      <xdr:row>95</xdr:row>
      <xdr:rowOff>62619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935589"/>
          <a:ext cx="889000" cy="41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62619</xdr:rowOff>
    </xdr:from>
    <xdr:to>
      <xdr:col>10</xdr:col>
      <xdr:colOff>114300</xdr:colOff>
      <xdr:row>95</xdr:row>
      <xdr:rowOff>102667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50369"/>
          <a:ext cx="889000" cy="4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72441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114690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57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157595</xdr:rowOff>
    </xdr:from>
    <xdr:to>
      <xdr:col>24</xdr:col>
      <xdr:colOff>114300</xdr:colOff>
      <xdr:row>93</xdr:row>
      <xdr:rowOff>87745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9022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8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151550</xdr:rowOff>
    </xdr:from>
    <xdr:to>
      <xdr:col>20</xdr:col>
      <xdr:colOff>38100</xdr:colOff>
      <xdr:row>94</xdr:row>
      <xdr:rowOff>81700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98227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7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111389</xdr:rowOff>
    </xdr:from>
    <xdr:to>
      <xdr:col>15</xdr:col>
      <xdr:colOff>101600</xdr:colOff>
      <xdr:row>93</xdr:row>
      <xdr:rowOff>41539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88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58066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66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11819</xdr:rowOff>
    </xdr:from>
    <xdr:to>
      <xdr:col>10</xdr:col>
      <xdr:colOff>165100</xdr:colOff>
      <xdr:row>95</xdr:row>
      <xdr:rowOff>113419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9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129946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7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51867</xdr:rowOff>
    </xdr:from>
    <xdr:to>
      <xdr:col>6</xdr:col>
      <xdr:colOff>38100</xdr:colOff>
      <xdr:row>95</xdr:row>
      <xdr:rowOff>153467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169994</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123382</xdr:rowOff>
    </xdr:from>
    <xdr:to>
      <xdr:col>55</xdr:col>
      <xdr:colOff>0</xdr:colOff>
      <xdr:row>38</xdr:row>
      <xdr:rowOff>142813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638482"/>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142813</xdr:rowOff>
    </xdr:from>
    <xdr:to>
      <xdr:col>50</xdr:col>
      <xdr:colOff>114300</xdr:colOff>
      <xdr:row>39</xdr:row>
      <xdr:rowOff>9692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657913"/>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77194</xdr:rowOff>
    </xdr:from>
    <xdr:to>
      <xdr:col>45</xdr:col>
      <xdr:colOff>177800</xdr:colOff>
      <xdr:row>39</xdr:row>
      <xdr:rowOff>9692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63594"/>
          <a:ext cx="889000" cy="113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77194</xdr:rowOff>
    </xdr:from>
    <xdr:to>
      <xdr:col>41</xdr:col>
      <xdr:colOff>50800</xdr:colOff>
      <xdr:row>39</xdr:row>
      <xdr:rowOff>66211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63594"/>
          <a:ext cx="889000" cy="11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72582</xdr:rowOff>
    </xdr:from>
    <xdr:to>
      <xdr:col>55</xdr:col>
      <xdr:colOff>50800</xdr:colOff>
      <xdr:row>39</xdr:row>
      <xdr:rowOff>2732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51009</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92013</xdr:rowOff>
    </xdr:from>
    <xdr:to>
      <xdr:col>50</xdr:col>
      <xdr:colOff>165100</xdr:colOff>
      <xdr:row>39</xdr:row>
      <xdr:rowOff>22163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13290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130342</xdr:rowOff>
    </xdr:from>
    <xdr:to>
      <xdr:col>46</xdr:col>
      <xdr:colOff>38100</xdr:colOff>
      <xdr:row>39</xdr:row>
      <xdr:rowOff>60492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4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51619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73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26394</xdr:rowOff>
    </xdr:from>
    <xdr:to>
      <xdr:col>41</xdr:col>
      <xdr:colOff>101600</xdr:colOff>
      <xdr:row>32</xdr:row>
      <xdr:rowOff>127994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5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119121</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60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15411</xdr:rowOff>
    </xdr:from>
    <xdr:to>
      <xdr:col>36</xdr:col>
      <xdr:colOff>165100</xdr:colOff>
      <xdr:row>39</xdr:row>
      <xdr:rowOff>117011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108138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96756</xdr:rowOff>
    </xdr:from>
    <xdr:to>
      <xdr:col>55</xdr:col>
      <xdr:colOff>0</xdr:colOff>
      <xdr:row>54</xdr:row>
      <xdr:rowOff>120062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183606"/>
          <a:ext cx="838200" cy="1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134997</xdr:rowOff>
    </xdr:from>
    <xdr:to>
      <xdr:col>50</xdr:col>
      <xdr:colOff>114300</xdr:colOff>
      <xdr:row>54</xdr:row>
      <xdr:rowOff>120062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221847"/>
          <a:ext cx="889000" cy="1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139536</xdr:rowOff>
    </xdr:from>
    <xdr:to>
      <xdr:col>45</xdr:col>
      <xdr:colOff>177800</xdr:colOff>
      <xdr:row>53</xdr:row>
      <xdr:rowOff>134997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712036"/>
          <a:ext cx="889000" cy="50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139536</xdr:rowOff>
    </xdr:from>
    <xdr:to>
      <xdr:col>41</xdr:col>
      <xdr:colOff>50800</xdr:colOff>
      <xdr:row>50</xdr:row>
      <xdr:rowOff>142977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712036"/>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61024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62799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45956</xdr:rowOff>
    </xdr:from>
    <xdr:to>
      <xdr:col>55</xdr:col>
      <xdr:colOff>50800</xdr:colOff>
      <xdr:row>53</xdr:row>
      <xdr:rowOff>147556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68833</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9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69262</xdr:rowOff>
    </xdr:from>
    <xdr:to>
      <xdr:col>50</xdr:col>
      <xdr:colOff>165100</xdr:colOff>
      <xdr:row>54</xdr:row>
      <xdr:rowOff>170862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3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10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84197</xdr:rowOff>
    </xdr:from>
    <xdr:to>
      <xdr:col>46</xdr:col>
      <xdr:colOff>38100</xdr:colOff>
      <xdr:row>54</xdr:row>
      <xdr:rowOff>14347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17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30874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89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88736</xdr:rowOff>
    </xdr:from>
    <xdr:to>
      <xdr:col>41</xdr:col>
      <xdr:colOff>101600</xdr:colOff>
      <xdr:row>51</xdr:row>
      <xdr:rowOff>18886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6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35413</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61795" y="843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92177</xdr:rowOff>
    </xdr:from>
    <xdr:to>
      <xdr:col>36</xdr:col>
      <xdr:colOff>165100</xdr:colOff>
      <xdr:row>51</xdr:row>
      <xdr:rowOff>22327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86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38854</xdr:rowOff>
    </xdr:from>
    <xdr:ext cx="599010"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672795" y="84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162413</xdr:rowOff>
    </xdr:from>
    <xdr:to>
      <xdr:col>54</xdr:col>
      <xdr:colOff>189865</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506813"/>
          <a:ext cx="1270" cy="113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109090</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22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162413</xdr:rowOff>
    </xdr:from>
    <xdr:to>
      <xdr:col>55</xdr:col>
      <xdr:colOff>88900</xdr:colOff>
      <xdr:row>72</xdr:row>
      <xdr:rowOff>162413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50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119534</xdr:rowOff>
    </xdr:from>
    <xdr:to>
      <xdr:col>55</xdr:col>
      <xdr:colOff>0</xdr:colOff>
      <xdr:row>78</xdr:row>
      <xdr:rowOff>3454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9639300" y="13321184"/>
          <a:ext cx="8382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36777</xdr:rowOff>
    </xdr:from>
    <xdr:ext cx="469744"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40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58350</xdr:rowOff>
    </xdr:from>
    <xdr:to>
      <xdr:col>55</xdr:col>
      <xdr:colOff>50800</xdr:colOff>
      <xdr:row>78</xdr:row>
      <xdr:rowOff>159950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4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32911</xdr:rowOff>
    </xdr:from>
    <xdr:to>
      <xdr:col>50</xdr:col>
      <xdr:colOff>114300</xdr:colOff>
      <xdr:row>77</xdr:row>
      <xdr:rowOff>119534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2891661"/>
          <a:ext cx="889000" cy="42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35816</xdr:rowOff>
    </xdr:from>
    <xdr:to>
      <xdr:col>50</xdr:col>
      <xdr:colOff>165100</xdr:colOff>
      <xdr:row>78</xdr:row>
      <xdr:rowOff>137416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4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128543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32911</xdr:rowOff>
    </xdr:from>
    <xdr:to>
      <xdr:col>45</xdr:col>
      <xdr:colOff>177800</xdr:colOff>
      <xdr:row>77</xdr:row>
      <xdr:rowOff>44586</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7861300" y="12891661"/>
          <a:ext cx="889000" cy="35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7747</xdr:rowOff>
    </xdr:from>
    <xdr:to>
      <xdr:col>46</xdr:col>
      <xdr:colOff>38100</xdr:colOff>
      <xdr:row>78</xdr:row>
      <xdr:rowOff>109347</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38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100474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27277</xdr:rowOff>
    </xdr:from>
    <xdr:to>
      <xdr:col>41</xdr:col>
      <xdr:colOff>50800</xdr:colOff>
      <xdr:row>77</xdr:row>
      <xdr:rowOff>44586</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2200227"/>
          <a:ext cx="889000" cy="10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96264</xdr:rowOff>
    </xdr:from>
    <xdr:to>
      <xdr:col>41</xdr:col>
      <xdr:colOff>101600</xdr:colOff>
      <xdr:row>78</xdr:row>
      <xdr:rowOff>26414</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9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17541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9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115058</xdr:rowOff>
    </xdr:from>
    <xdr:to>
      <xdr:col>36</xdr:col>
      <xdr:colOff>165100</xdr:colOff>
      <xdr:row>78</xdr:row>
      <xdr:rowOff>45208</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31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36335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124104</xdr:rowOff>
    </xdr:from>
    <xdr:to>
      <xdr:col>55</xdr:col>
      <xdr:colOff>50800</xdr:colOff>
      <xdr:row>78</xdr:row>
      <xdr:rowOff>54254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3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146981</xdr:rowOff>
    </xdr:from>
    <xdr:ext cx="534377"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1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68734</xdr:rowOff>
    </xdr:from>
    <xdr:to>
      <xdr:col>50</xdr:col>
      <xdr:colOff>165100</xdr:colOff>
      <xdr:row>77</xdr:row>
      <xdr:rowOff>170334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2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15411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372111" y="130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153561</xdr:rowOff>
    </xdr:from>
    <xdr:to>
      <xdr:col>46</xdr:col>
      <xdr:colOff>38100</xdr:colOff>
      <xdr:row>75</xdr:row>
      <xdr:rowOff>83711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28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100238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483111" y="126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165236</xdr:rowOff>
    </xdr:from>
    <xdr:to>
      <xdr:col>41</xdr:col>
      <xdr:colOff>101600</xdr:colOff>
      <xdr:row>77</xdr:row>
      <xdr:rowOff>95386</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19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111913</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594111" y="1297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147927</xdr:rowOff>
    </xdr:from>
    <xdr:to>
      <xdr:col>36</xdr:col>
      <xdr:colOff>165100</xdr:colOff>
      <xdr:row>71</xdr:row>
      <xdr:rowOff>78077</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21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94604</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05111" y="119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148437</xdr:rowOff>
    </xdr:from>
    <xdr:to>
      <xdr:col>55</xdr:col>
      <xdr:colOff>0</xdr:colOff>
      <xdr:row>96</xdr:row>
      <xdr:rowOff>115799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436187"/>
          <a:ext cx="838200" cy="13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115799</xdr:rowOff>
    </xdr:from>
    <xdr:to>
      <xdr:col>50</xdr:col>
      <xdr:colOff>114300</xdr:colOff>
      <xdr:row>97</xdr:row>
      <xdr:rowOff>30759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574999"/>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3442</xdr:rowOff>
    </xdr:from>
    <xdr:to>
      <xdr:col>45</xdr:col>
      <xdr:colOff>177800</xdr:colOff>
      <xdr:row>97</xdr:row>
      <xdr:rowOff>30759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5776842"/>
          <a:ext cx="889000" cy="88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3442</xdr:rowOff>
    </xdr:from>
    <xdr:to>
      <xdr:col>41</xdr:col>
      <xdr:colOff>50800</xdr:colOff>
      <xdr:row>96</xdr:row>
      <xdr:rowOff>136004</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5776842"/>
          <a:ext cx="889000" cy="81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83163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114940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97637</xdr:rowOff>
    </xdr:from>
    <xdr:to>
      <xdr:col>55</xdr:col>
      <xdr:colOff>50800</xdr:colOff>
      <xdr:row>96</xdr:row>
      <xdr:rowOff>27787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3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120514</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23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64999</xdr:rowOff>
    </xdr:from>
    <xdr:to>
      <xdr:col>50</xdr:col>
      <xdr:colOff>165100</xdr:colOff>
      <xdr:row>96</xdr:row>
      <xdr:rowOff>166599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5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11676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2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151409</xdr:rowOff>
    </xdr:from>
    <xdr:to>
      <xdr:col>46</xdr:col>
      <xdr:colOff>38100</xdr:colOff>
      <xdr:row>97</xdr:row>
      <xdr:rowOff>81559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6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72686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70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124092</xdr:rowOff>
    </xdr:from>
    <xdr:to>
      <xdr:col>41</xdr:col>
      <xdr:colOff>101600</xdr:colOff>
      <xdr:row>92</xdr:row>
      <xdr:rowOff>54242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57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70769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550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85204</xdr:rowOff>
    </xdr:from>
    <xdr:to>
      <xdr:col>36</xdr:col>
      <xdr:colOff>165100</xdr:colOff>
      <xdr:row>97</xdr:row>
      <xdr:rowOff>15354</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6481</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6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85933</xdr:rowOff>
    </xdr:from>
    <xdr:to>
      <xdr:col>85</xdr:col>
      <xdr:colOff>127000</xdr:colOff>
      <xdr:row>38</xdr:row>
      <xdr:rowOff>23251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429583"/>
          <a:ext cx="838200" cy="1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85933</xdr:rowOff>
    </xdr:from>
    <xdr:to>
      <xdr:col>81</xdr:col>
      <xdr:colOff>50800</xdr:colOff>
      <xdr:row>38</xdr:row>
      <xdr:rowOff>82436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429583"/>
          <a:ext cx="889000" cy="16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161714</xdr:rowOff>
    </xdr:from>
    <xdr:to>
      <xdr:col>76</xdr:col>
      <xdr:colOff>114300</xdr:colOff>
      <xdr:row>38</xdr:row>
      <xdr:rowOff>82436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505364"/>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53289</xdr:rowOff>
    </xdr:from>
    <xdr:to>
      <xdr:col>71</xdr:col>
      <xdr:colOff>177800</xdr:colOff>
      <xdr:row>37</xdr:row>
      <xdr:rowOff>161714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396939"/>
          <a:ext cx="889000" cy="10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4256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1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143901</xdr:rowOff>
    </xdr:from>
    <xdr:to>
      <xdr:col>85</xdr:col>
      <xdr:colOff>177800</xdr:colOff>
      <xdr:row>38</xdr:row>
      <xdr:rowOff>74051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4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103278</xdr:rowOff>
    </xdr:from>
    <xdr:ext cx="469744"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27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35133</xdr:rowOff>
    </xdr:from>
    <xdr:to>
      <xdr:col>81</xdr:col>
      <xdr:colOff>101600</xdr:colOff>
      <xdr:row>37</xdr:row>
      <xdr:rowOff>136733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3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153260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46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31636</xdr:rowOff>
    </xdr:from>
    <xdr:to>
      <xdr:col>76</xdr:col>
      <xdr:colOff>165100</xdr:colOff>
      <xdr:row>38</xdr:row>
      <xdr:rowOff>133236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5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149763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63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110914</xdr:rowOff>
    </xdr:from>
    <xdr:to>
      <xdr:col>72</xdr:col>
      <xdr:colOff>38100</xdr:colOff>
      <xdr:row>38</xdr:row>
      <xdr:rowOff>41064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4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32191</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54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2489</xdr:rowOff>
    </xdr:from>
    <xdr:to>
      <xdr:col>67</xdr:col>
      <xdr:colOff>101600</xdr:colOff>
      <xdr:row>37</xdr:row>
      <xdr:rowOff>104089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120616</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47111" y="61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84803</xdr:rowOff>
    </xdr:from>
    <xdr:to>
      <xdr:col>85</xdr:col>
      <xdr:colOff>127000</xdr:colOff>
      <xdr:row>70</xdr:row>
      <xdr:rowOff>1936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1914853"/>
          <a:ext cx="8382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1936</xdr:rowOff>
    </xdr:from>
    <xdr:to>
      <xdr:col>81</xdr:col>
      <xdr:colOff>50800</xdr:colOff>
      <xdr:row>70</xdr:row>
      <xdr:rowOff>4777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003436"/>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4777</xdr:rowOff>
    </xdr:from>
    <xdr:to>
      <xdr:col>76</xdr:col>
      <xdr:colOff>114300</xdr:colOff>
      <xdr:row>70</xdr:row>
      <xdr:rowOff>23849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006277"/>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23849</xdr:rowOff>
    </xdr:from>
    <xdr:to>
      <xdr:col>71</xdr:col>
      <xdr:colOff>177800</xdr:colOff>
      <xdr:row>70</xdr:row>
      <xdr:rowOff>65372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025349"/>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102401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107299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34003</xdr:rowOff>
    </xdr:from>
    <xdr:to>
      <xdr:col>85</xdr:col>
      <xdr:colOff>177800</xdr:colOff>
      <xdr:row>69</xdr:row>
      <xdr:rowOff>135603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18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68</xdr:row>
      <xdr:rowOff>158480</xdr:rowOff>
    </xdr:from>
    <xdr:ext cx="599010"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181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122586</xdr:rowOff>
    </xdr:from>
    <xdr:to>
      <xdr:col>81</xdr:col>
      <xdr:colOff>101600</xdr:colOff>
      <xdr:row>70</xdr:row>
      <xdr:rowOff>52736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19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69263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181795" y="117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125427</xdr:rowOff>
    </xdr:from>
    <xdr:to>
      <xdr:col>76</xdr:col>
      <xdr:colOff>165100</xdr:colOff>
      <xdr:row>70</xdr:row>
      <xdr:rowOff>55577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19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72104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292795" y="1173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144499</xdr:rowOff>
    </xdr:from>
    <xdr:to>
      <xdr:col>72</xdr:col>
      <xdr:colOff>38100</xdr:colOff>
      <xdr:row>70</xdr:row>
      <xdr:rowOff>74649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19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91176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1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14572</xdr:rowOff>
    </xdr:from>
    <xdr:to>
      <xdr:col>67</xdr:col>
      <xdr:colOff>101600</xdr:colOff>
      <xdr:row>70</xdr:row>
      <xdr:rowOff>116172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0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132699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17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137460</xdr:rowOff>
    </xdr:from>
    <xdr:to>
      <xdr:col>85</xdr:col>
      <xdr:colOff>127000</xdr:colOff>
      <xdr:row>97</xdr:row>
      <xdr:rowOff>157046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68110"/>
          <a:ext cx="838200" cy="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114801</xdr:rowOff>
    </xdr:from>
    <xdr:to>
      <xdr:col>81</xdr:col>
      <xdr:colOff>50800</xdr:colOff>
      <xdr:row>97</xdr:row>
      <xdr:rowOff>157046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745451"/>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114801</xdr:rowOff>
    </xdr:from>
    <xdr:to>
      <xdr:col>76</xdr:col>
      <xdr:colOff>114300</xdr:colOff>
      <xdr:row>98</xdr:row>
      <xdr:rowOff>17563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45451"/>
          <a:ext cx="889000" cy="7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161564</xdr:rowOff>
    </xdr:from>
    <xdr:to>
      <xdr:col>71</xdr:col>
      <xdr:colOff>177800</xdr:colOff>
      <xdr:row>98</xdr:row>
      <xdr:rowOff>17563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92214"/>
          <a:ext cx="889000" cy="2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48682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86660</xdr:rowOff>
    </xdr:from>
    <xdr:to>
      <xdr:col>85</xdr:col>
      <xdr:colOff>177800</xdr:colOff>
      <xdr:row>98</xdr:row>
      <xdr:rowOff>16810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65087</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106246</xdr:rowOff>
    </xdr:from>
    <xdr:to>
      <xdr:col>81</xdr:col>
      <xdr:colOff>101600</xdr:colOff>
      <xdr:row>98</xdr:row>
      <xdr:rowOff>36396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27523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2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64001</xdr:rowOff>
    </xdr:from>
    <xdr:to>
      <xdr:col>76</xdr:col>
      <xdr:colOff>165100</xdr:colOff>
      <xdr:row>97</xdr:row>
      <xdr:rowOff>165601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156728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138213</xdr:rowOff>
    </xdr:from>
    <xdr:to>
      <xdr:col>72</xdr:col>
      <xdr:colOff>38100</xdr:colOff>
      <xdr:row>98</xdr:row>
      <xdr:rowOff>68363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59490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8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110764</xdr:rowOff>
    </xdr:from>
    <xdr:to>
      <xdr:col>67</xdr:col>
      <xdr:colOff>101600</xdr:colOff>
      <xdr:row>98</xdr:row>
      <xdr:rowOff>40914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57441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13605</xdr:rowOff>
    </xdr:from>
    <xdr:to>
      <xdr:col>116</xdr:col>
      <xdr:colOff>63500</xdr:colOff>
      <xdr:row>38</xdr:row>
      <xdr:rowOff>17079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28705"/>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17079</xdr:rowOff>
    </xdr:from>
    <xdr:to>
      <xdr:col>111</xdr:col>
      <xdr:colOff>177800</xdr:colOff>
      <xdr:row>38</xdr:row>
      <xdr:rowOff>19319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3217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169921</xdr:rowOff>
    </xdr:from>
    <xdr:to>
      <xdr:col>107</xdr:col>
      <xdr:colOff>50800</xdr:colOff>
      <xdr:row>38</xdr:row>
      <xdr:rowOff>19319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13571"/>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169921</xdr:rowOff>
    </xdr:from>
    <xdr:to>
      <xdr:col>102</xdr:col>
      <xdr:colOff>114300</xdr:colOff>
      <xdr:row>38</xdr:row>
      <xdr:rowOff>29789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13571"/>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134254</xdr:rowOff>
    </xdr:from>
    <xdr:to>
      <xdr:col>116</xdr:col>
      <xdr:colOff>114300</xdr:colOff>
      <xdr:row>38</xdr:row>
      <xdr:rowOff>64404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77294</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2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137729</xdr:rowOff>
    </xdr:from>
    <xdr:to>
      <xdr:col>112</xdr:col>
      <xdr:colOff>38100</xdr:colOff>
      <xdr:row>38</xdr:row>
      <xdr:rowOff>67879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59006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57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139969</xdr:rowOff>
    </xdr:from>
    <xdr:to>
      <xdr:col>107</xdr:col>
      <xdr:colOff>101600</xdr:colOff>
      <xdr:row>38</xdr:row>
      <xdr:rowOff>70120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61246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119121</xdr:rowOff>
    </xdr:from>
    <xdr:to>
      <xdr:col>102</xdr:col>
      <xdr:colOff>165100</xdr:colOff>
      <xdr:row>38</xdr:row>
      <xdr:rowOff>49271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40398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55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150439</xdr:rowOff>
    </xdr:from>
    <xdr:to>
      <xdr:col>98</xdr:col>
      <xdr:colOff>38100</xdr:colOff>
      <xdr:row>38</xdr:row>
      <xdr:rowOff>80589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97116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26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108839</xdr:rowOff>
    </xdr:from>
    <xdr:to>
      <xdr:col>116</xdr:col>
      <xdr:colOff>63500</xdr:colOff>
      <xdr:row>58</xdr:row>
      <xdr:rowOff>111316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52939"/>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111316</xdr:rowOff>
    </xdr:from>
    <xdr:to>
      <xdr:col>111</xdr:col>
      <xdr:colOff>177800</xdr:colOff>
      <xdr:row>58</xdr:row>
      <xdr:rowOff>112840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554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107696</xdr:rowOff>
    </xdr:from>
    <xdr:to>
      <xdr:col>107</xdr:col>
      <xdr:colOff>50800</xdr:colOff>
      <xdr:row>58</xdr:row>
      <xdr:rowOff>112840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5179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107696</xdr:rowOff>
    </xdr:from>
    <xdr:to>
      <xdr:col>102</xdr:col>
      <xdr:colOff>114300</xdr:colOff>
      <xdr:row>58</xdr:row>
      <xdr:rowOff>109906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5179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58039</xdr:rowOff>
    </xdr:from>
    <xdr:to>
      <xdr:col>116</xdr:col>
      <xdr:colOff>114300</xdr:colOff>
      <xdr:row>58</xdr:row>
      <xdr:rowOff>159639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144416</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60516</xdr:rowOff>
    </xdr:from>
    <xdr:to>
      <xdr:col>112</xdr:col>
      <xdr:colOff>38100</xdr:colOff>
      <xdr:row>58</xdr:row>
      <xdr:rowOff>162116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153243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9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62040</xdr:rowOff>
    </xdr:from>
    <xdr:to>
      <xdr:col>107</xdr:col>
      <xdr:colOff>101600</xdr:colOff>
      <xdr:row>58</xdr:row>
      <xdr:rowOff>163640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154767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9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56896</xdr:rowOff>
    </xdr:from>
    <xdr:to>
      <xdr:col>102</xdr:col>
      <xdr:colOff>165100</xdr:colOff>
      <xdr:row>58</xdr:row>
      <xdr:rowOff>158496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149623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59106</xdr:rowOff>
    </xdr:from>
    <xdr:to>
      <xdr:col>98</xdr:col>
      <xdr:colOff>38100</xdr:colOff>
      <xdr:row>58</xdr:row>
      <xdr:rowOff>160706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151833</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9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68331</xdr:rowOff>
    </xdr:from>
    <xdr:to>
      <xdr:col>116</xdr:col>
      <xdr:colOff>63500</xdr:colOff>
      <xdr:row>72</xdr:row>
      <xdr:rowOff>116497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412731"/>
          <a:ext cx="8382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116497</xdr:rowOff>
    </xdr:from>
    <xdr:to>
      <xdr:col>111</xdr:col>
      <xdr:colOff>177800</xdr:colOff>
      <xdr:row>72</xdr:row>
      <xdr:rowOff>162606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460897"/>
          <a:ext cx="889000" cy="4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162606</xdr:rowOff>
    </xdr:from>
    <xdr:to>
      <xdr:col>107</xdr:col>
      <xdr:colOff>50800</xdr:colOff>
      <xdr:row>73</xdr:row>
      <xdr:rowOff>32693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07006"/>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141049</xdr:rowOff>
    </xdr:from>
    <xdr:to>
      <xdr:col>102</xdr:col>
      <xdr:colOff>114300</xdr:colOff>
      <xdr:row>73</xdr:row>
      <xdr:rowOff>32693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485449"/>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43095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17531</xdr:rowOff>
    </xdr:from>
    <xdr:to>
      <xdr:col>116</xdr:col>
      <xdr:colOff>114300</xdr:colOff>
      <xdr:row>72</xdr:row>
      <xdr:rowOff>119131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3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40408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1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65697</xdr:rowOff>
    </xdr:from>
    <xdr:to>
      <xdr:col>112</xdr:col>
      <xdr:colOff>38100</xdr:colOff>
      <xdr:row>72</xdr:row>
      <xdr:rowOff>167297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12374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111806</xdr:rowOff>
    </xdr:from>
    <xdr:to>
      <xdr:col>107</xdr:col>
      <xdr:colOff>101600</xdr:colOff>
      <xdr:row>73</xdr:row>
      <xdr:rowOff>41956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4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58483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153343</xdr:rowOff>
    </xdr:from>
    <xdr:to>
      <xdr:col>102</xdr:col>
      <xdr:colOff>165100</xdr:colOff>
      <xdr:row>73</xdr:row>
      <xdr:rowOff>83493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100020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7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90249</xdr:rowOff>
    </xdr:from>
    <xdr:to>
      <xdr:col>98</xdr:col>
      <xdr:colOff>38100</xdr:colOff>
      <xdr:row>73</xdr:row>
      <xdr:rowOff>20399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36926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0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類似団体と比較して特に大きいのは人件費、物件費、公債費、扶助費、繰出金である。類似団体と比べて市域が広大で行政経費が嵩む傾向にあり、過去の大型事業による公債費の負担も大きく、繰出金も高い水準にある。これまでも職員数の削減等による総人件費の抑制や、地方債の新規発行を伴う普通建設事業の抑制等に努めており一定の効果はあったが、現状では依然高い数値となっている。今後も佐伯市行政経営プランに則り全ての経費について適宜見直しを行い予算の適正な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65,624
64,949
903.14
48,268,077
47,074,505
1,019,795
24,915,641
42,746,429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163475</xdr:rowOff>
    </xdr:from>
    <xdr:to>
      <xdr:col>24</xdr:col>
      <xdr:colOff>63500</xdr:colOff>
      <xdr:row>32</xdr:row>
      <xdr:rowOff>167589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49875"/>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163475</xdr:rowOff>
    </xdr:from>
    <xdr:to>
      <xdr:col>19</xdr:col>
      <xdr:colOff>177800</xdr:colOff>
      <xdr:row>33</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49875"/>
          <a:ext cx="889000" cy="1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169418</xdr:rowOff>
    </xdr:from>
    <xdr:to>
      <xdr:col>15</xdr:col>
      <xdr:colOff>50800</xdr:colOff>
      <xdr:row>34</xdr:row>
      <xdr:rowOff>26772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27268"/>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26772</xdr:rowOff>
    </xdr:from>
    <xdr:to>
      <xdr:col>10</xdr:col>
      <xdr:colOff>114300</xdr:colOff>
      <xdr:row>34</xdr:row>
      <xdr:rowOff>33172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5607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116789</xdr:rowOff>
    </xdr:from>
    <xdr:to>
      <xdr:col>24</xdr:col>
      <xdr:colOff>114300</xdr:colOff>
      <xdr:row>33</xdr:row>
      <xdr:rowOff>46939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139666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112675</xdr:rowOff>
    </xdr:from>
    <xdr:to>
      <xdr:col>20</xdr:col>
      <xdr:colOff>38100</xdr:colOff>
      <xdr:row>33</xdr:row>
      <xdr:rowOff>42825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59352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118618</xdr:rowOff>
    </xdr:from>
    <xdr:to>
      <xdr:col>15</xdr:col>
      <xdr:colOff>101600</xdr:colOff>
      <xdr:row>34</xdr:row>
      <xdr:rowOff>48768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65295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147422</xdr:rowOff>
    </xdr:from>
    <xdr:to>
      <xdr:col>10</xdr:col>
      <xdr:colOff>165100</xdr:colOff>
      <xdr:row>34</xdr:row>
      <xdr:rowOff>77572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8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153822</xdr:rowOff>
    </xdr:from>
    <xdr:to>
      <xdr:col>6</xdr:col>
      <xdr:colOff>38100</xdr:colOff>
      <xdr:row>34</xdr:row>
      <xdr:rowOff>83972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100499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139115</xdr:rowOff>
    </xdr:from>
    <xdr:to>
      <xdr:col>24</xdr:col>
      <xdr:colOff>63500</xdr:colOff>
      <xdr:row>56</xdr:row>
      <xdr:rowOff>199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68865"/>
          <a:ext cx="838200" cy="3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70503</xdr:rowOff>
    </xdr:from>
    <xdr:to>
      <xdr:col>19</xdr:col>
      <xdr:colOff>177800</xdr:colOff>
      <xdr:row>56</xdr:row>
      <xdr:rowOff>199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500253"/>
          <a:ext cx="889000" cy="10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94497</xdr:rowOff>
    </xdr:from>
    <xdr:to>
      <xdr:col>15</xdr:col>
      <xdr:colOff>50800</xdr:colOff>
      <xdr:row>55</xdr:row>
      <xdr:rowOff>70503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181347"/>
          <a:ext cx="889000" cy="3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94497</xdr:rowOff>
    </xdr:from>
    <xdr:to>
      <xdr:col>10</xdr:col>
      <xdr:colOff>114300</xdr:colOff>
      <xdr:row>56</xdr:row>
      <xdr:rowOff>26717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181347"/>
          <a:ext cx="889000" cy="4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88315</xdr:rowOff>
    </xdr:from>
    <xdr:to>
      <xdr:col>24</xdr:col>
      <xdr:colOff>114300</xdr:colOff>
      <xdr:row>56</xdr:row>
      <xdr:rowOff>18465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111192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6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120849</xdr:rowOff>
    </xdr:from>
    <xdr:to>
      <xdr:col>20</xdr:col>
      <xdr:colOff>38100</xdr:colOff>
      <xdr:row>56</xdr:row>
      <xdr:rowOff>50999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67526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2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19703</xdr:rowOff>
    </xdr:from>
    <xdr:to>
      <xdr:col>15</xdr:col>
      <xdr:colOff>101600</xdr:colOff>
      <xdr:row>55</xdr:row>
      <xdr:rowOff>121303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137830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43697</xdr:rowOff>
    </xdr:from>
    <xdr:to>
      <xdr:col>10</xdr:col>
      <xdr:colOff>165100</xdr:colOff>
      <xdr:row>53</xdr:row>
      <xdr:rowOff>145297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1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161824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0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147367</xdr:rowOff>
    </xdr:from>
    <xdr:to>
      <xdr:col>6</xdr:col>
      <xdr:colOff>38100</xdr:colOff>
      <xdr:row>56</xdr:row>
      <xdr:rowOff>77517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94044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90301</xdr:rowOff>
    </xdr:from>
    <xdr:to>
      <xdr:col>24</xdr:col>
      <xdr:colOff>63500</xdr:colOff>
      <xdr:row>73</xdr:row>
      <xdr:rowOff>95004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434701"/>
          <a:ext cx="838200" cy="17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126050</xdr:rowOff>
    </xdr:from>
    <xdr:to>
      <xdr:col>19</xdr:col>
      <xdr:colOff>177800</xdr:colOff>
      <xdr:row>73</xdr:row>
      <xdr:rowOff>95004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470450"/>
          <a:ext cx="889000" cy="1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126050</xdr:rowOff>
    </xdr:from>
    <xdr:to>
      <xdr:col>15</xdr:col>
      <xdr:colOff>50800</xdr:colOff>
      <xdr:row>74</xdr:row>
      <xdr:rowOff>113215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470450"/>
          <a:ext cx="889000" cy="33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60517</xdr:rowOff>
    </xdr:from>
    <xdr:to>
      <xdr:col>10</xdr:col>
      <xdr:colOff>114300</xdr:colOff>
      <xdr:row>74</xdr:row>
      <xdr:rowOff>113215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747817"/>
          <a:ext cx="889000" cy="5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50007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8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108115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3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39501</xdr:rowOff>
    </xdr:from>
    <xdr:to>
      <xdr:col>24</xdr:col>
      <xdr:colOff>114300</xdr:colOff>
      <xdr:row>72</xdr:row>
      <xdr:rowOff>141101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3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62378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44204</xdr:rowOff>
    </xdr:from>
    <xdr:to>
      <xdr:col>20</xdr:col>
      <xdr:colOff>38100</xdr:colOff>
      <xdr:row>73</xdr:row>
      <xdr:rowOff>145804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162331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3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75250</xdr:rowOff>
    </xdr:from>
    <xdr:to>
      <xdr:col>15</xdr:col>
      <xdr:colOff>101600</xdr:colOff>
      <xdr:row>73</xdr:row>
      <xdr:rowOff>5400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4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21927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19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62415</xdr:rowOff>
    </xdr:from>
    <xdr:to>
      <xdr:col>10</xdr:col>
      <xdr:colOff>165100</xdr:colOff>
      <xdr:row>74</xdr:row>
      <xdr:rowOff>164015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9092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2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9717</xdr:rowOff>
    </xdr:from>
    <xdr:to>
      <xdr:col>6</xdr:col>
      <xdr:colOff>38100</xdr:colOff>
      <xdr:row>74</xdr:row>
      <xdr:rowOff>111317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9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127844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7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68453</xdr:rowOff>
    </xdr:from>
    <xdr:to>
      <xdr:col>24</xdr:col>
      <xdr:colOff>63500</xdr:colOff>
      <xdr:row>95</xdr:row>
      <xdr:rowOff>95104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56203"/>
          <a:ext cx="8382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68453</xdr:rowOff>
    </xdr:from>
    <xdr:to>
      <xdr:col>19</xdr:col>
      <xdr:colOff>177800</xdr:colOff>
      <xdr:row>95</xdr:row>
      <xdr:rowOff>127527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56203"/>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127527</xdr:rowOff>
    </xdr:from>
    <xdr:to>
      <xdr:col>15</xdr:col>
      <xdr:colOff>50800</xdr:colOff>
      <xdr:row>96</xdr:row>
      <xdr:rowOff>25248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15277"/>
          <a:ext cx="889000" cy="6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25248</xdr:rowOff>
    </xdr:from>
    <xdr:to>
      <xdr:col>10</xdr:col>
      <xdr:colOff>114300</xdr:colOff>
      <xdr:row>96</xdr:row>
      <xdr:rowOff>90912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84448"/>
          <a:ext cx="889000" cy="6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44304</xdr:rowOff>
    </xdr:from>
    <xdr:to>
      <xdr:col>24</xdr:col>
      <xdr:colOff>114300</xdr:colOff>
      <xdr:row>95</xdr:row>
      <xdr:rowOff>145904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67181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17653</xdr:rowOff>
    </xdr:from>
    <xdr:to>
      <xdr:col>20</xdr:col>
      <xdr:colOff>38100</xdr:colOff>
      <xdr:row>95</xdr:row>
      <xdr:rowOff>119253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135780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8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76727</xdr:rowOff>
    </xdr:from>
    <xdr:to>
      <xdr:col>15</xdr:col>
      <xdr:colOff>101600</xdr:colOff>
      <xdr:row>96</xdr:row>
      <xdr:rowOff>6877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23404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3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145898</xdr:rowOff>
    </xdr:from>
    <xdr:to>
      <xdr:col>10</xdr:col>
      <xdr:colOff>165100</xdr:colOff>
      <xdr:row>96</xdr:row>
      <xdr:rowOff>76048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92575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40112</xdr:rowOff>
    </xdr:from>
    <xdr:to>
      <xdr:col>6</xdr:col>
      <xdr:colOff>38100</xdr:colOff>
      <xdr:row>96</xdr:row>
      <xdr:rowOff>141712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158239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118211</xdr:rowOff>
    </xdr:from>
    <xdr:to>
      <xdr:col>55</xdr:col>
      <xdr:colOff>0</xdr:colOff>
      <xdr:row>38</xdr:row>
      <xdr:rowOff>120406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33311"/>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120406</xdr:rowOff>
    </xdr:from>
    <xdr:to>
      <xdr:col>50</xdr:col>
      <xdr:colOff>114300</xdr:colOff>
      <xdr:row>38</xdr:row>
      <xdr:rowOff>120406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35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86299</xdr:rowOff>
    </xdr:from>
    <xdr:to>
      <xdr:col>45</xdr:col>
      <xdr:colOff>177800</xdr:colOff>
      <xdr:row>38</xdr:row>
      <xdr:rowOff>120406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01399"/>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86299</xdr:rowOff>
    </xdr:from>
    <xdr:to>
      <xdr:col>41</xdr:col>
      <xdr:colOff>50800</xdr:colOff>
      <xdr:row>38</xdr:row>
      <xdr:rowOff>87122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0139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123359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142196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1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67411</xdr:rowOff>
    </xdr:from>
    <xdr:to>
      <xdr:col>55</xdr:col>
      <xdr:colOff>50800</xdr:colOff>
      <xdr:row>38</xdr:row>
      <xdr:rowOff>169011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153788</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7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69606</xdr:rowOff>
    </xdr:from>
    <xdr:to>
      <xdr:col>50</xdr:col>
      <xdr:colOff>165100</xdr:colOff>
      <xdr:row>38</xdr:row>
      <xdr:rowOff>171206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162333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7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69606</xdr:rowOff>
    </xdr:from>
    <xdr:to>
      <xdr:col>46</xdr:col>
      <xdr:colOff>38100</xdr:colOff>
      <xdr:row>38</xdr:row>
      <xdr:rowOff>171206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162333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7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35499</xdr:rowOff>
    </xdr:from>
    <xdr:to>
      <xdr:col>41</xdr:col>
      <xdr:colOff>101600</xdr:colOff>
      <xdr:row>38</xdr:row>
      <xdr:rowOff>137099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128226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4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36322</xdr:rowOff>
    </xdr:from>
    <xdr:to>
      <xdr:col>36</xdr:col>
      <xdr:colOff>165100</xdr:colOff>
      <xdr:row>38</xdr:row>
      <xdr:rowOff>137922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129049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168859</xdr:rowOff>
    </xdr:from>
    <xdr:to>
      <xdr:col>55</xdr:col>
      <xdr:colOff>0</xdr:colOff>
      <xdr:row>55</xdr:row>
      <xdr:rowOff>142939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427159"/>
          <a:ext cx="838200" cy="1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142939</xdr:rowOff>
    </xdr:from>
    <xdr:to>
      <xdr:col>50</xdr:col>
      <xdr:colOff>114300</xdr:colOff>
      <xdr:row>56</xdr:row>
      <xdr:rowOff>81597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572689"/>
          <a:ext cx="889000" cy="1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42176</xdr:rowOff>
    </xdr:from>
    <xdr:to>
      <xdr:col>45</xdr:col>
      <xdr:colOff>177800</xdr:colOff>
      <xdr:row>56</xdr:row>
      <xdr:rowOff>81597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643376"/>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42176</xdr:rowOff>
    </xdr:from>
    <xdr:to>
      <xdr:col>41</xdr:col>
      <xdr:colOff>50800</xdr:colOff>
      <xdr:row>56</xdr:row>
      <xdr:rowOff>51003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43376"/>
          <a:ext cx="8890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121314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133101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118059</xdr:rowOff>
    </xdr:from>
    <xdr:to>
      <xdr:col>55</xdr:col>
      <xdr:colOff>50800</xdr:colOff>
      <xdr:row>55</xdr:row>
      <xdr:rowOff>48209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3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140936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2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92139</xdr:rowOff>
    </xdr:from>
    <xdr:to>
      <xdr:col>50</xdr:col>
      <xdr:colOff>165100</xdr:colOff>
      <xdr:row>56</xdr:row>
      <xdr:rowOff>22289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38816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2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30797</xdr:rowOff>
    </xdr:from>
    <xdr:to>
      <xdr:col>46</xdr:col>
      <xdr:colOff>38100</xdr:colOff>
      <xdr:row>56</xdr:row>
      <xdr:rowOff>132397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148924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4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162826</xdr:rowOff>
    </xdr:from>
    <xdr:to>
      <xdr:col>41</xdr:col>
      <xdr:colOff>101600</xdr:colOff>
      <xdr:row>56</xdr:row>
      <xdr:rowOff>92976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9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109503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3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203</xdr:rowOff>
    </xdr:from>
    <xdr:to>
      <xdr:col>36</xdr:col>
      <xdr:colOff>165100</xdr:colOff>
      <xdr:row>56</xdr:row>
      <xdr:rowOff>101803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6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118330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3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12312</xdr:rowOff>
    </xdr:from>
    <xdr:to>
      <xdr:col>55</xdr:col>
      <xdr:colOff>0</xdr:colOff>
      <xdr:row>76</xdr:row>
      <xdr:rowOff>64033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42512"/>
          <a:ext cx="8382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12312</xdr:rowOff>
    </xdr:from>
    <xdr:to>
      <xdr:col>50</xdr:col>
      <xdr:colOff>114300</xdr:colOff>
      <xdr:row>76</xdr:row>
      <xdr:rowOff>143796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42512"/>
          <a:ext cx="889000" cy="13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96876</xdr:rowOff>
    </xdr:from>
    <xdr:to>
      <xdr:col>45</xdr:col>
      <xdr:colOff>177800</xdr:colOff>
      <xdr:row>76</xdr:row>
      <xdr:rowOff>143796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27076"/>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96876</xdr:rowOff>
    </xdr:from>
    <xdr:to>
      <xdr:col>41</xdr:col>
      <xdr:colOff>50800</xdr:colOff>
      <xdr:row>77</xdr:row>
      <xdr:rowOff>33440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27076"/>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8024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13233</xdr:rowOff>
    </xdr:from>
    <xdr:to>
      <xdr:col>55</xdr:col>
      <xdr:colOff>50800</xdr:colOff>
      <xdr:row>76</xdr:row>
      <xdr:rowOff>114833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36110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132962</xdr:rowOff>
    </xdr:from>
    <xdr:to>
      <xdr:col>50</xdr:col>
      <xdr:colOff>165100</xdr:colOff>
      <xdr:row>76</xdr:row>
      <xdr:rowOff>63112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79639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92996</xdr:rowOff>
    </xdr:from>
    <xdr:to>
      <xdr:col>46</xdr:col>
      <xdr:colOff>38100</xdr:colOff>
      <xdr:row>77</xdr:row>
      <xdr:rowOff>23146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39673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46076</xdr:rowOff>
    </xdr:from>
    <xdr:to>
      <xdr:col>41</xdr:col>
      <xdr:colOff>101600</xdr:colOff>
      <xdr:row>76</xdr:row>
      <xdr:rowOff>147676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164202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154090</xdr:rowOff>
    </xdr:from>
    <xdr:to>
      <xdr:col>36</xdr:col>
      <xdr:colOff>165100</xdr:colOff>
      <xdr:row>77</xdr:row>
      <xdr:rowOff>84240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100766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27767</xdr:rowOff>
    </xdr:from>
    <xdr:to>
      <xdr:col>55</xdr:col>
      <xdr:colOff>0</xdr:colOff>
      <xdr:row>96</xdr:row>
      <xdr:rowOff>88347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486967"/>
          <a:ext cx="8382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27767</xdr:rowOff>
    </xdr:from>
    <xdr:to>
      <xdr:col>50</xdr:col>
      <xdr:colOff>114300</xdr:colOff>
      <xdr:row>96</xdr:row>
      <xdr:rowOff>80003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86967"/>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79676</xdr:rowOff>
    </xdr:from>
    <xdr:to>
      <xdr:col>45</xdr:col>
      <xdr:colOff>177800</xdr:colOff>
      <xdr:row>96</xdr:row>
      <xdr:rowOff>80003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5681626"/>
          <a:ext cx="889000" cy="85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79676</xdr:rowOff>
    </xdr:from>
    <xdr:to>
      <xdr:col>41</xdr:col>
      <xdr:colOff>50800</xdr:colOff>
      <xdr:row>93</xdr:row>
      <xdr:rowOff>79611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5681626"/>
          <a:ext cx="889000" cy="3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145001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21525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37547</xdr:rowOff>
    </xdr:from>
    <xdr:to>
      <xdr:col>55</xdr:col>
      <xdr:colOff>50800</xdr:colOff>
      <xdr:row>96</xdr:row>
      <xdr:rowOff>139147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60424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148417</xdr:rowOff>
    </xdr:from>
    <xdr:to>
      <xdr:col>50</xdr:col>
      <xdr:colOff>165100</xdr:colOff>
      <xdr:row>96</xdr:row>
      <xdr:rowOff>78567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95094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29203</xdr:rowOff>
    </xdr:from>
    <xdr:to>
      <xdr:col>46</xdr:col>
      <xdr:colOff>38100</xdr:colOff>
      <xdr:row>96</xdr:row>
      <xdr:rowOff>130803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147330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28876</xdr:rowOff>
    </xdr:from>
    <xdr:to>
      <xdr:col>41</xdr:col>
      <xdr:colOff>101600</xdr:colOff>
      <xdr:row>91</xdr:row>
      <xdr:rowOff>130476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563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147003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540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28811</xdr:rowOff>
    </xdr:from>
    <xdr:to>
      <xdr:col>36</xdr:col>
      <xdr:colOff>165100</xdr:colOff>
      <xdr:row>93</xdr:row>
      <xdr:rowOff>130411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9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146938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74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118989</xdr:rowOff>
    </xdr:from>
    <xdr:to>
      <xdr:col>85</xdr:col>
      <xdr:colOff>127000</xdr:colOff>
      <xdr:row>35</xdr:row>
      <xdr:rowOff>133893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948289"/>
          <a:ext cx="838200" cy="18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111856</xdr:rowOff>
    </xdr:from>
    <xdr:to>
      <xdr:col>81</xdr:col>
      <xdr:colOff>50800</xdr:colOff>
      <xdr:row>35</xdr:row>
      <xdr:rowOff>133893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941156"/>
          <a:ext cx="889000" cy="19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63714</xdr:rowOff>
    </xdr:from>
    <xdr:to>
      <xdr:col>76</xdr:col>
      <xdr:colOff>114300</xdr:colOff>
      <xdr:row>34</xdr:row>
      <xdr:rowOff>111856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721564"/>
          <a:ext cx="889000" cy="21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63714</xdr:rowOff>
    </xdr:from>
    <xdr:to>
      <xdr:col>71</xdr:col>
      <xdr:colOff>177800</xdr:colOff>
      <xdr:row>34</xdr:row>
      <xdr:rowOff>168504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721564"/>
          <a:ext cx="889000" cy="27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98600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68189</xdr:rowOff>
    </xdr:from>
    <xdr:to>
      <xdr:col>85</xdr:col>
      <xdr:colOff>177800</xdr:colOff>
      <xdr:row>34</xdr:row>
      <xdr:rowOff>169789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8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91066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4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83093</xdr:rowOff>
    </xdr:from>
    <xdr:to>
      <xdr:col>81</xdr:col>
      <xdr:colOff>101600</xdr:colOff>
      <xdr:row>36</xdr:row>
      <xdr:rowOff>13243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29770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5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61056</xdr:rowOff>
    </xdr:from>
    <xdr:to>
      <xdr:col>76</xdr:col>
      <xdr:colOff>165100</xdr:colOff>
      <xdr:row>34</xdr:row>
      <xdr:rowOff>162656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89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7733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6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12914</xdr:rowOff>
    </xdr:from>
    <xdr:to>
      <xdr:col>72</xdr:col>
      <xdr:colOff>38100</xdr:colOff>
      <xdr:row>33</xdr:row>
      <xdr:rowOff>114514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6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131041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4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117704</xdr:rowOff>
    </xdr:from>
    <xdr:to>
      <xdr:col>67</xdr:col>
      <xdr:colOff>101600</xdr:colOff>
      <xdr:row>35</xdr:row>
      <xdr:rowOff>47854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64381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50686</xdr:rowOff>
    </xdr:from>
    <xdr:to>
      <xdr:col>85</xdr:col>
      <xdr:colOff>127000</xdr:colOff>
      <xdr:row>58</xdr:row>
      <xdr:rowOff>69393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94786"/>
          <a:ext cx="8382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50394</xdr:rowOff>
    </xdr:from>
    <xdr:to>
      <xdr:col>81</xdr:col>
      <xdr:colOff>50800</xdr:colOff>
      <xdr:row>58</xdr:row>
      <xdr:rowOff>69393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94494"/>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161010</xdr:rowOff>
    </xdr:from>
    <xdr:to>
      <xdr:col>76</xdr:col>
      <xdr:colOff>114300</xdr:colOff>
      <xdr:row>58</xdr:row>
      <xdr:rowOff>50394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33660"/>
          <a:ext cx="889000" cy="6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12764</xdr:rowOff>
    </xdr:from>
    <xdr:to>
      <xdr:col>71</xdr:col>
      <xdr:colOff>177800</xdr:colOff>
      <xdr:row>57</xdr:row>
      <xdr:rowOff>161010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85414"/>
          <a:ext cx="889000" cy="14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131056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171336</xdr:rowOff>
    </xdr:from>
    <xdr:to>
      <xdr:col>85</xdr:col>
      <xdr:colOff>177800</xdr:colOff>
      <xdr:row>58</xdr:row>
      <xdr:rowOff>101486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149763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18593</xdr:rowOff>
    </xdr:from>
    <xdr:to>
      <xdr:col>81</xdr:col>
      <xdr:colOff>101600</xdr:colOff>
      <xdr:row>58</xdr:row>
      <xdr:rowOff>120193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111320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171044</xdr:rowOff>
    </xdr:from>
    <xdr:to>
      <xdr:col>76</xdr:col>
      <xdr:colOff>165100</xdr:colOff>
      <xdr:row>58</xdr:row>
      <xdr:rowOff>101194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110210</xdr:rowOff>
    </xdr:from>
    <xdr:to>
      <xdr:col>72</xdr:col>
      <xdr:colOff>38100</xdr:colOff>
      <xdr:row>58</xdr:row>
      <xdr:rowOff>40360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31487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133414</xdr:rowOff>
    </xdr:from>
    <xdr:to>
      <xdr:col>67</xdr:col>
      <xdr:colOff>101600</xdr:colOff>
      <xdr:row>57</xdr:row>
      <xdr:rowOff>63564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80091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85933</xdr:rowOff>
    </xdr:from>
    <xdr:to>
      <xdr:col>85</xdr:col>
      <xdr:colOff>127000</xdr:colOff>
      <xdr:row>78</xdr:row>
      <xdr:rowOff>23251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287583"/>
          <a:ext cx="838200" cy="1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85933</xdr:rowOff>
    </xdr:from>
    <xdr:to>
      <xdr:col>81</xdr:col>
      <xdr:colOff>50800</xdr:colOff>
      <xdr:row>78</xdr:row>
      <xdr:rowOff>82435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287583"/>
          <a:ext cx="889000" cy="16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161714</xdr:rowOff>
    </xdr:from>
    <xdr:to>
      <xdr:col>76</xdr:col>
      <xdr:colOff>114300</xdr:colOff>
      <xdr:row>78</xdr:row>
      <xdr:rowOff>82435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63364"/>
          <a:ext cx="889000" cy="9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53290</xdr:rowOff>
    </xdr:from>
    <xdr:to>
      <xdr:col>71</xdr:col>
      <xdr:colOff>177800</xdr:colOff>
      <xdr:row>77</xdr:row>
      <xdr:rowOff>161714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254940"/>
          <a:ext cx="889000" cy="10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37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143901</xdr:rowOff>
    </xdr:from>
    <xdr:to>
      <xdr:col>85</xdr:col>
      <xdr:colOff>177800</xdr:colOff>
      <xdr:row>78</xdr:row>
      <xdr:rowOff>74051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103278</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35133</xdr:rowOff>
    </xdr:from>
    <xdr:to>
      <xdr:col>81</xdr:col>
      <xdr:colOff>101600</xdr:colOff>
      <xdr:row>77</xdr:row>
      <xdr:rowOff>136733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2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153260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01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31635</xdr:rowOff>
    </xdr:from>
    <xdr:to>
      <xdr:col>76</xdr:col>
      <xdr:colOff>165100</xdr:colOff>
      <xdr:row>78</xdr:row>
      <xdr:rowOff>133235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149762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110914</xdr:rowOff>
    </xdr:from>
    <xdr:to>
      <xdr:col>72</xdr:col>
      <xdr:colOff>38100</xdr:colOff>
      <xdr:row>78</xdr:row>
      <xdr:rowOff>41064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32191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0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2490</xdr:rowOff>
    </xdr:from>
    <xdr:to>
      <xdr:col>67</xdr:col>
      <xdr:colOff>101600</xdr:colOff>
      <xdr:row>77</xdr:row>
      <xdr:rowOff>104090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2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120617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84803</xdr:rowOff>
    </xdr:from>
    <xdr:to>
      <xdr:col>85</xdr:col>
      <xdr:colOff>127000</xdr:colOff>
      <xdr:row>90</xdr:row>
      <xdr:rowOff>1936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343853"/>
          <a:ext cx="8382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1936</xdr:rowOff>
    </xdr:from>
    <xdr:to>
      <xdr:col>81</xdr:col>
      <xdr:colOff>50800</xdr:colOff>
      <xdr:row>90</xdr:row>
      <xdr:rowOff>4776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432436"/>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4776</xdr:rowOff>
    </xdr:from>
    <xdr:to>
      <xdr:col>76</xdr:col>
      <xdr:colOff>114300</xdr:colOff>
      <xdr:row>90</xdr:row>
      <xdr:rowOff>23848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435276"/>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23848</xdr:rowOff>
    </xdr:from>
    <xdr:to>
      <xdr:col>71</xdr:col>
      <xdr:colOff>177800</xdr:colOff>
      <xdr:row>90</xdr:row>
      <xdr:rowOff>65373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454348"/>
          <a:ext cx="889000" cy="4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102336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107218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34003</xdr:rowOff>
    </xdr:from>
    <xdr:to>
      <xdr:col>85</xdr:col>
      <xdr:colOff>177800</xdr:colOff>
      <xdr:row>89</xdr:row>
      <xdr:rowOff>135603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2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88</xdr:row>
      <xdr:rowOff>158480</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2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122586</xdr:rowOff>
    </xdr:from>
    <xdr:to>
      <xdr:col>81</xdr:col>
      <xdr:colOff>101600</xdr:colOff>
      <xdr:row>90</xdr:row>
      <xdr:rowOff>52736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3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69263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15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125426</xdr:rowOff>
    </xdr:from>
    <xdr:to>
      <xdr:col>76</xdr:col>
      <xdr:colOff>165100</xdr:colOff>
      <xdr:row>90</xdr:row>
      <xdr:rowOff>55576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3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72103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515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144498</xdr:rowOff>
    </xdr:from>
    <xdr:to>
      <xdr:col>72</xdr:col>
      <xdr:colOff>38100</xdr:colOff>
      <xdr:row>90</xdr:row>
      <xdr:rowOff>74648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4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91175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1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14573</xdr:rowOff>
    </xdr:from>
    <xdr:to>
      <xdr:col>67</xdr:col>
      <xdr:colOff>101600</xdr:colOff>
      <xdr:row>90</xdr:row>
      <xdr:rowOff>116173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4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132700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2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107284</xdr:rowOff>
    </xdr:from>
    <xdr:to>
      <xdr:col>116</xdr:col>
      <xdr:colOff>63500</xdr:colOff>
      <xdr:row>38</xdr:row>
      <xdr:rowOff>109296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22384"/>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40901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56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107284</xdr:rowOff>
    </xdr:from>
    <xdr:to>
      <xdr:col>111</xdr:col>
      <xdr:colOff>177800</xdr:colOff>
      <xdr:row>38</xdr:row>
      <xdr:rowOff>124384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622384"/>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165213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68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124384</xdr:rowOff>
    </xdr:from>
    <xdr:to>
      <xdr:col>107</xdr:col>
      <xdr:colOff>50800</xdr:colOff>
      <xdr:row>38</xdr:row>
      <xdr:rowOff>126898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63948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125161</xdr:rowOff>
    </xdr:from>
    <xdr:to>
      <xdr:col>102</xdr:col>
      <xdr:colOff>114300</xdr:colOff>
      <xdr:row>38</xdr:row>
      <xdr:rowOff>126898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40261"/>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58496</xdr:rowOff>
    </xdr:from>
    <xdr:to>
      <xdr:col>116</xdr:col>
      <xdr:colOff>114300</xdr:colOff>
      <xdr:row>38</xdr:row>
      <xdr:rowOff>160096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17873</xdr:rowOff>
    </xdr:from>
    <xdr:ext cx="378565"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3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56484</xdr:rowOff>
    </xdr:from>
    <xdr:to>
      <xdr:col>112</xdr:col>
      <xdr:colOff>38100</xdr:colOff>
      <xdr:row>38</xdr:row>
      <xdr:rowOff>158084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5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3162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4017" y="634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73584</xdr:rowOff>
    </xdr:from>
    <xdr:to>
      <xdr:col>107</xdr:col>
      <xdr:colOff>101600</xdr:colOff>
      <xdr:row>39</xdr:row>
      <xdr:rowOff>3734</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5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166311</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68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76098</xdr:rowOff>
    </xdr:from>
    <xdr:to>
      <xdr:col>102</xdr:col>
      <xdr:colOff>165100</xdr:colOff>
      <xdr:row>39</xdr:row>
      <xdr:rowOff>6248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22775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3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74361</xdr:rowOff>
    </xdr:from>
    <xdr:to>
      <xdr:col>98</xdr:col>
      <xdr:colOff>38100</xdr:colOff>
      <xdr:row>39</xdr:row>
      <xdr:rowOff>4511</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21038</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6364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と農林水産費、市債の償還に係る公債費の住民一人当たりのコストが、類似団体と比較すると特に高くなっている。民生費については、私立保育園等に対する運営費支援や介護保険施設等の整備事業への補助などの事業費が増加し、今年度も高い水準に推移している。農林水産業費は漁協水産物加工処理施設の整備事業費が増加したためである。公債費については、施設の老朽化や耐震問題は今後も重要な課題となるが、施設の統廃合や指定管理制度の導入などを十分に検討し、普通建設事業の地方債新規発行の抑制を図るなど、費用が平準化されるよう計画的な整備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基金の取崩しを行ったことにより、基金残高が減少したが、実質収支額が増加したことにより、実質単年度収支はプラスとなっている。今後も普通交付税の減少など厳しい財政運営となることが見込まれる。</a:t>
          </a:r>
        </a:p>
        <a:p>
          <a:r>
            <a:rPr kumimoji="1" lang="ja-JP" altLang="en-US" sz="1400">
              <a:latin typeface="ＭＳ ゴシック" pitchFamily="49" charset="-128"/>
              <a:ea typeface="ＭＳ ゴシック" pitchFamily="49" charset="-128"/>
            </a:rPr>
            <a:t>　投資的経費の抑制、定員管理、給与の適正化、組織機構の見直し等の歳出削減及び市税の徴収強化等による歳入確保に努める。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全会計において赤字は発生していない。今後も適正な財政運営、企業経営に努める。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元利償還金は過去の大型事業の償還終了や新規発行の抑制により減少傾向にある。</a:t>
          </a:r>
        </a:p>
        <a:p>
          <a:r>
            <a:rPr kumimoji="1" lang="ja-JP" altLang="en-US" sz="1400">
              <a:latin typeface="ＭＳ ゴシック" pitchFamily="49" charset="-128"/>
              <a:ea typeface="ＭＳ ゴシック" pitchFamily="49" charset="-128"/>
            </a:rPr>
            <a:t>　公営企業債の元利償還金に対する繰入金は主に下水道事業会計によるものであり、概ね横ばい又は若干の減少傾向にある。</a:t>
          </a:r>
        </a:p>
        <a:p>
          <a:r>
            <a:rPr kumimoji="1" lang="ja-JP" altLang="en-US" sz="1400">
              <a:latin typeface="ＭＳ ゴシック" pitchFamily="49" charset="-128"/>
              <a:ea typeface="ＭＳ ゴシック" pitchFamily="49" charset="-128"/>
            </a:rPr>
            <a:t>　算入公債費の減少により、実質公債費比率の分子は増加している。</a:t>
          </a:r>
        </a:p>
        <a:p>
          <a:r>
            <a:rPr kumimoji="1" lang="ja-JP" altLang="en-US" sz="1400">
              <a:latin typeface="ＭＳ ゴシック" pitchFamily="49" charset="-128"/>
              <a:ea typeface="ＭＳ ゴシック" pitchFamily="49" charset="-128"/>
            </a:rPr>
            <a:t>　今後も地方債の新規発行を抑制するなど、元利償還金の削減に努める。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一般会計等に係る地方債の現在高は、令和２年度に大型事業の実施により一時的に増加したが、市債の新規発行の抑制等により減少している。</a:t>
          </a:r>
        </a:p>
        <a:p>
          <a:r>
            <a:rPr kumimoji="1" lang="ja-JP" altLang="en-US" sz="1400">
              <a:latin typeface="ＭＳ ゴシック" pitchFamily="49" charset="-128"/>
              <a:ea typeface="ＭＳ ゴシック" pitchFamily="49" charset="-128"/>
            </a:rPr>
            <a:t>　公営企業債等繰入見込額は、下水道事業会計の影響が大きいが起債の発行の抑制等に努めており、毎年減少している。</a:t>
          </a:r>
        </a:p>
        <a:p>
          <a:r>
            <a:rPr kumimoji="1" lang="ja-JP" altLang="en-US" sz="1400">
              <a:latin typeface="ＭＳ ゴシック" pitchFamily="49" charset="-128"/>
              <a:ea typeface="ＭＳ ゴシック" pitchFamily="49" charset="-128"/>
            </a:rPr>
            <a:t>　充当可能基金は、財政調整基金と減債基金の取崩しを行ったことにより減少している。</a:t>
          </a:r>
        </a:p>
        <a:p>
          <a:r>
            <a:rPr kumimoji="1" lang="ja-JP" altLang="en-US" sz="1400">
              <a:latin typeface="ＭＳ ゴシック" pitchFamily="49" charset="-128"/>
              <a:ea typeface="ＭＳ ゴシック" pitchFamily="49" charset="-128"/>
            </a:rPr>
            <a:t>　以上により、令和５年度決算においては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を下回り、将来負担比率が発生しなかった。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大分県佐伯市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決算剰余金や基金利子を積立てたほか、ふるさとさいき応援基金など、基金全体で約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百千万円積立てたが、財源不足や地方債償還のために財政調整基金と減債基金を約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1,470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取崩したほか、その他の基金で約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普通交付税の合併算定替による特例措置の段階的縮減の終了などで、厳しい財政運営が求められるため、その他特定目的基金を積極的に活用していく予定である。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地域振興基金：市民の連帯の強化及び地域振興のための事業の推進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ふるさと基金：創造的かつ一体的な振興整備のため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地域福祉基金：高齢化社会の到来に備え、地域における福祉活動の促進、快適な生活環境の形成等を図る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ふるさとさいき応援基金：ふるさとさいきを応援するために寄附された寄附金の適正な管理及び運用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の整備及びまちづくり事業の推進を図る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収支不均衡を補うため上記の特定目的基金等を積極的に活用したため基金残額が減少した。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普通交付税の合併算定替による特例措置の段階的縮減の終了などで、非常に厳しい財政運営が求められるため、活用できるその他特定目的基金は、積極的に活用していく予定。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決算剰余金と基金利子を約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百万円積立てたが、財源不足により約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段階的縮減の終了などで、厳しい財政運営が求められるため、今後も減少していく見込みではある。しかし投資的経費の抑制、定員の管理、給与の適正化、組織機構の見直し等により歳出の削減を行うと同時に、自主財源の根幹をなす市税の徴収強化を中心とする歳入の確保、その他特定目的基金の積極的活用に努め、取崩しの抑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百万円積立てたが、地方債償還のため約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市債の新規発行の抑制等に努めているが、大型の整備事業の償還が控えているため減少する見込みであるので、その他特定目的基金を活用し、取崩しの抑制を図っていく。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48268077</v>
      </c>
      <c r="BO4" s="358"/>
      <c r="BP4" s="358"/>
      <c r="BQ4" s="358"/>
      <c r="BR4" s="358"/>
      <c r="BS4" s="358"/>
      <c r="BT4" s="358"/>
      <c r="BU4" s="359"/>
      <c r="BV4" s="357">
        <v>46938645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4.0999999999999996</v>
      </c>
      <c r="CU4" s="364"/>
      <c r="CV4" s="364"/>
      <c r="CW4" s="364"/>
      <c r="CX4" s="364"/>
      <c r="CY4" s="364"/>
      <c r="CZ4" s="364"/>
      <c r="DA4" s="365"/>
      <c r="DB4" s="363">
        <v>3.3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47074505</v>
      </c>
      <c r="BO5" s="395"/>
      <c r="BP5" s="395"/>
      <c r="BQ5" s="395"/>
      <c r="BR5" s="395"/>
      <c r="BS5" s="395"/>
      <c r="BT5" s="395"/>
      <c r="BU5" s="396"/>
      <c r="BV5" s="394">
        <v>45928670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95.5</v>
      </c>
      <c r="CU5" s="392"/>
      <c r="CV5" s="392"/>
      <c r="CW5" s="392"/>
      <c r="CX5" s="392"/>
      <c r="CY5" s="392"/>
      <c r="CZ5" s="392"/>
      <c r="DA5" s="393"/>
      <c r="DB5" s="391">
        <v>94.5</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1193572</v>
      </c>
      <c r="BO6" s="395"/>
      <c r="BP6" s="395"/>
      <c r="BQ6" s="395"/>
      <c r="BR6" s="395"/>
      <c r="BS6" s="395"/>
      <c r="BT6" s="395"/>
      <c r="BU6" s="396"/>
      <c r="BV6" s="394">
        <v>1009975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95.9</v>
      </c>
      <c r="CU6" s="432"/>
      <c r="CV6" s="432"/>
      <c r="CW6" s="432"/>
      <c r="CX6" s="432"/>
      <c r="CY6" s="432"/>
      <c r="CZ6" s="432"/>
      <c r="DA6" s="433"/>
      <c r="DB6" s="431">
        <v>95.5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173777</v>
      </c>
      <c r="BO7" s="395"/>
      <c r="BP7" s="395"/>
      <c r="BQ7" s="395"/>
      <c r="BR7" s="395"/>
      <c r="BS7" s="395"/>
      <c r="BT7" s="395"/>
      <c r="BU7" s="396"/>
      <c r="BV7" s="394">
        <v>182219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24915641</v>
      </c>
      <c r="CU7" s="395"/>
      <c r="CV7" s="395"/>
      <c r="CW7" s="395"/>
      <c r="CX7" s="395"/>
      <c r="CY7" s="395"/>
      <c r="CZ7" s="395"/>
      <c r="DA7" s="396"/>
      <c r="DB7" s="394">
        <v>24799323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1019795</v>
      </c>
      <c r="BO8" s="395"/>
      <c r="BP8" s="395"/>
      <c r="BQ8" s="395"/>
      <c r="BR8" s="395"/>
      <c r="BS8" s="395"/>
      <c r="BT8" s="395"/>
      <c r="BU8" s="396"/>
      <c r="BV8" s="394">
        <v>827756</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0.33</v>
      </c>
      <c r="CU8" s="435"/>
      <c r="CV8" s="435"/>
      <c r="CW8" s="435"/>
      <c r="CX8" s="435"/>
      <c r="CY8" s="435"/>
      <c r="CZ8" s="435"/>
      <c r="DA8" s="436"/>
      <c r="DB8" s="434">
        <v>0.33</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66851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192039</v>
      </c>
      <c r="BO9" s="395"/>
      <c r="BP9" s="395"/>
      <c r="BQ9" s="395"/>
      <c r="BR9" s="395"/>
      <c r="BS9" s="395"/>
      <c r="BT9" s="395"/>
      <c r="BU9" s="396"/>
      <c r="BV9" s="394">
        <v>-56073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22.2</v>
      </c>
      <c r="CU9" s="392"/>
      <c r="CV9" s="392"/>
      <c r="CW9" s="392"/>
      <c r="CX9" s="392"/>
      <c r="CY9" s="392"/>
      <c r="CZ9" s="392"/>
      <c r="DA9" s="393"/>
      <c r="DB9" s="391">
        <v>22.1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72211</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425364</v>
      </c>
      <c r="BO10" s="395"/>
      <c r="BP10" s="395"/>
      <c r="BQ10" s="395"/>
      <c r="BR10" s="395"/>
      <c r="BS10" s="395"/>
      <c r="BT10" s="395"/>
      <c r="BU10" s="396"/>
      <c r="BV10" s="394">
        <v>447567</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359002</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65624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711395</v>
      </c>
      <c r="BO12" s="395"/>
      <c r="BP12" s="395"/>
      <c r="BQ12" s="395"/>
      <c r="BR12" s="395"/>
      <c r="BS12" s="395"/>
      <c r="BT12" s="395"/>
      <c r="BU12" s="396"/>
      <c r="BV12" s="394">
        <v>487270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64949</v>
      </c>
      <c r="S13" s="479"/>
      <c r="T13" s="479"/>
      <c r="U13" s="479"/>
      <c r="V13" s="480"/>
      <c r="W13" s="410" t="s">
        <v>131</v>
      </c>
      <c r="X13" s="411"/>
      <c r="Y13" s="411"/>
      <c r="Z13" s="411"/>
      <c r="AA13" s="411"/>
      <c r="AB13" s="401"/>
      <c r="AC13" s="445">
        <v>2380</v>
      </c>
      <c r="AD13" s="446"/>
      <c r="AE13" s="446"/>
      <c r="AF13" s="446"/>
      <c r="AG13" s="488"/>
      <c r="AH13" s="445">
        <v>2864</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265010</v>
      </c>
      <c r="BO13" s="395"/>
      <c r="BP13" s="395"/>
      <c r="BQ13" s="395"/>
      <c r="BR13" s="395"/>
      <c r="BS13" s="395"/>
      <c r="BT13" s="395"/>
      <c r="BU13" s="396"/>
      <c r="BV13" s="394">
        <v>-95776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10</v>
      </c>
      <c r="CU13" s="392"/>
      <c r="CV13" s="392"/>
      <c r="CW13" s="392"/>
      <c r="CX13" s="392"/>
      <c r="CY13" s="392"/>
      <c r="CZ13" s="392"/>
      <c r="DA13" s="393"/>
      <c r="DB13" s="391">
        <v>9.6999999999999993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67126</v>
      </c>
      <c r="S14" s="479"/>
      <c r="T14" s="479"/>
      <c r="U14" s="479"/>
      <c r="V14" s="480"/>
      <c r="W14" s="384"/>
      <c r="X14" s="385"/>
      <c r="Y14" s="385"/>
      <c r="Z14" s="385"/>
      <c r="AA14" s="385"/>
      <c r="AB14" s="374"/>
      <c r="AC14" s="481">
        <v>8.1</v>
      </c>
      <c r="AD14" s="482"/>
      <c r="AE14" s="482"/>
      <c r="AF14" s="482"/>
      <c r="AG14" s="483"/>
      <c r="AH14" s="481">
        <v>9.1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66536</v>
      </c>
      <c r="S15" s="479"/>
      <c r="T15" s="479"/>
      <c r="U15" s="479"/>
      <c r="V15" s="480"/>
      <c r="W15" s="410" t="s">
        <v>137</v>
      </c>
      <c r="X15" s="411"/>
      <c r="Y15" s="411"/>
      <c r="Z15" s="411"/>
      <c r="AA15" s="411"/>
      <c r="AB15" s="401"/>
      <c r="AC15" s="445">
        <v>7782</v>
      </c>
      <c r="AD15" s="446"/>
      <c r="AE15" s="446"/>
      <c r="AF15" s="446"/>
      <c r="AG15" s="488"/>
      <c r="AH15" s="445">
        <v>8317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7981742</v>
      </c>
      <c r="BO15" s="358"/>
      <c r="BP15" s="358"/>
      <c r="BQ15" s="358"/>
      <c r="BR15" s="358"/>
      <c r="BS15" s="358"/>
      <c r="BT15" s="358"/>
      <c r="BU15" s="359"/>
      <c r="BV15" s="357">
        <v>7562345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26.5</v>
      </c>
      <c r="AD16" s="482"/>
      <c r="AE16" s="482"/>
      <c r="AF16" s="482"/>
      <c r="AG16" s="483"/>
      <c r="AH16" s="481">
        <v>26.4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22668617</v>
      </c>
      <c r="BO16" s="395"/>
      <c r="BP16" s="395"/>
      <c r="BQ16" s="395"/>
      <c r="BR16" s="395"/>
      <c r="BS16" s="395"/>
      <c r="BT16" s="395"/>
      <c r="BU16" s="396"/>
      <c r="BV16" s="394">
        <v>22643748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19204</v>
      </c>
      <c r="AD17" s="446"/>
      <c r="AE17" s="446"/>
      <c r="AF17" s="446"/>
      <c r="AG17" s="488"/>
      <c r="AH17" s="445">
        <v>20325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9969896</v>
      </c>
      <c r="BO17" s="395"/>
      <c r="BP17" s="395"/>
      <c r="BQ17" s="395"/>
      <c r="BR17" s="395"/>
      <c r="BS17" s="395"/>
      <c r="BT17" s="395"/>
      <c r="BU17" s="396"/>
      <c r="BV17" s="394">
        <v>9452260</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903.14</v>
      </c>
      <c r="M18" s="518"/>
      <c r="N18" s="518"/>
      <c r="O18" s="518"/>
      <c r="P18" s="518"/>
      <c r="Q18" s="518"/>
      <c r="R18" s="519"/>
      <c r="S18" s="519"/>
      <c r="T18" s="519"/>
      <c r="U18" s="519"/>
      <c r="V18" s="520"/>
      <c r="W18" s="412"/>
      <c r="X18" s="413"/>
      <c r="Y18" s="413"/>
      <c r="Z18" s="413"/>
      <c r="AA18" s="413"/>
      <c r="AB18" s="404"/>
      <c r="AC18" s="521">
        <v>65.400000000000006</v>
      </c>
      <c r="AD18" s="522"/>
      <c r="AE18" s="522"/>
      <c r="AF18" s="522"/>
      <c r="AG18" s="523"/>
      <c r="AH18" s="521">
        <v>64.5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23948362</v>
      </c>
      <c r="BO18" s="395"/>
      <c r="BP18" s="395"/>
      <c r="BQ18" s="395"/>
      <c r="BR18" s="395"/>
      <c r="BS18" s="395"/>
      <c r="BT18" s="395"/>
      <c r="BU18" s="396"/>
      <c r="BV18" s="394">
        <v>23754857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74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30926711</v>
      </c>
      <c r="BO19" s="395"/>
      <c r="BP19" s="395"/>
      <c r="BQ19" s="395"/>
      <c r="BR19" s="395"/>
      <c r="BS19" s="395"/>
      <c r="BT19" s="395"/>
      <c r="BU19" s="396"/>
      <c r="BV19" s="394">
        <v>29647828</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28716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42746429</v>
      </c>
      <c r="BO22" s="358"/>
      <c r="BP22" s="358"/>
      <c r="BQ22" s="358"/>
      <c r="BR22" s="358"/>
      <c r="BS22" s="358"/>
      <c r="BT22" s="358"/>
      <c r="BU22" s="359"/>
      <c r="BV22" s="357">
        <v>46070753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31187561</v>
      </c>
      <c r="BO23" s="395"/>
      <c r="BP23" s="395"/>
      <c r="BQ23" s="395"/>
      <c r="BR23" s="395"/>
      <c r="BS23" s="395"/>
      <c r="BT23" s="395"/>
      <c r="BU23" s="396"/>
      <c r="BV23" s="394">
        <v>32580737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8800</v>
      </c>
      <c r="R24" s="446"/>
      <c r="S24" s="446"/>
      <c r="T24" s="446"/>
      <c r="U24" s="446"/>
      <c r="V24" s="488"/>
      <c r="W24" s="540"/>
      <c r="X24" s="541"/>
      <c r="Y24" s="542"/>
      <c r="Z24" s="444" t="s">
        <v>162</v>
      </c>
      <c r="AA24" s="424"/>
      <c r="AB24" s="424"/>
      <c r="AC24" s="424"/>
      <c r="AD24" s="424"/>
      <c r="AE24" s="424"/>
      <c r="AF24" s="424"/>
      <c r="AG24" s="425"/>
      <c r="AH24" s="445">
        <v>727</v>
      </c>
      <c r="AI24" s="446"/>
      <c r="AJ24" s="446"/>
      <c r="AK24" s="446"/>
      <c r="AL24" s="488"/>
      <c r="AM24" s="445">
        <v>2386741</v>
      </c>
      <c r="AN24" s="446"/>
      <c r="AO24" s="446"/>
      <c r="AP24" s="446"/>
      <c r="AQ24" s="446"/>
      <c r="AR24" s="488"/>
      <c r="AS24" s="445">
        <v>3283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30760940</v>
      </c>
      <c r="BO24" s="395"/>
      <c r="BP24" s="395"/>
      <c r="BQ24" s="395"/>
      <c r="BR24" s="395"/>
      <c r="BS24" s="395"/>
      <c r="BT24" s="395"/>
      <c r="BU24" s="396"/>
      <c r="BV24" s="394">
        <v>32313065</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7160</v>
      </c>
      <c r="R25" s="446"/>
      <c r="S25" s="446"/>
      <c r="T25" s="446"/>
      <c r="U25" s="446"/>
      <c r="V25" s="488"/>
      <c r="W25" s="540"/>
      <c r="X25" s="541"/>
      <c r="Y25" s="542"/>
      <c r="Z25" s="444" t="s">
        <v>165</v>
      </c>
      <c r="AA25" s="424"/>
      <c r="AB25" s="424"/>
      <c r="AC25" s="424"/>
      <c r="AD25" s="424"/>
      <c r="AE25" s="424"/>
      <c r="AF25" s="424"/>
      <c r="AG25" s="425"/>
      <c r="AH25" s="445">
        <v>123</v>
      </c>
      <c r="AI25" s="446"/>
      <c r="AJ25" s="446"/>
      <c r="AK25" s="446"/>
      <c r="AL25" s="488"/>
      <c r="AM25" s="445">
        <v>374781</v>
      </c>
      <c r="AN25" s="446"/>
      <c r="AO25" s="446"/>
      <c r="AP25" s="446"/>
      <c r="AQ25" s="446"/>
      <c r="AR25" s="488"/>
      <c r="AS25" s="445">
        <v>3047</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8844159</v>
      </c>
      <c r="BO25" s="358"/>
      <c r="BP25" s="358"/>
      <c r="BQ25" s="358"/>
      <c r="BR25" s="358"/>
      <c r="BS25" s="358"/>
      <c r="BT25" s="358"/>
      <c r="BU25" s="359"/>
      <c r="BV25" s="357">
        <v>5194751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6130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4340</v>
      </c>
      <c r="R27" s="446"/>
      <c r="S27" s="446"/>
      <c r="T27" s="446"/>
      <c r="U27" s="446"/>
      <c r="V27" s="488"/>
      <c r="W27" s="540"/>
      <c r="X27" s="541"/>
      <c r="Y27" s="542"/>
      <c r="Z27" s="444" t="s">
        <v>171</v>
      </c>
      <c r="AA27" s="424"/>
      <c r="AB27" s="424"/>
      <c r="AC27" s="424"/>
      <c r="AD27" s="424"/>
      <c r="AE27" s="424"/>
      <c r="AF27" s="424"/>
      <c r="AG27" s="425"/>
      <c r="AH27" s="445">
        <v>25</v>
      </c>
      <c r="AI27" s="446"/>
      <c r="AJ27" s="446"/>
      <c r="AK27" s="446"/>
      <c r="AL27" s="488"/>
      <c r="AM27" s="445">
        <v>83811</v>
      </c>
      <c r="AN27" s="446"/>
      <c r="AO27" s="446"/>
      <c r="AP27" s="446"/>
      <c r="AQ27" s="446"/>
      <c r="AR27" s="488"/>
      <c r="AS27" s="445">
        <v>3352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1624832</v>
      </c>
      <c r="BO27" s="514"/>
      <c r="BP27" s="514"/>
      <c r="BQ27" s="514"/>
      <c r="BR27" s="514"/>
      <c r="BS27" s="514"/>
      <c r="BT27" s="514"/>
      <c r="BU27" s="515"/>
      <c r="BV27" s="513">
        <v>1624412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3910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5979490</v>
      </c>
      <c r="BO28" s="358"/>
      <c r="BP28" s="358"/>
      <c r="BQ28" s="358"/>
      <c r="BR28" s="358"/>
      <c r="BS28" s="358"/>
      <c r="BT28" s="358"/>
      <c r="BU28" s="359"/>
      <c r="BV28" s="357">
        <v>6265521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23</v>
      </c>
      <c r="M29" s="446"/>
      <c r="N29" s="446"/>
      <c r="O29" s="446"/>
      <c r="P29" s="488"/>
      <c r="Q29" s="445">
        <v>3680</v>
      </c>
      <c r="R29" s="446"/>
      <c r="S29" s="446"/>
      <c r="T29" s="446"/>
      <c r="U29" s="446"/>
      <c r="V29" s="488"/>
      <c r="W29" s="543"/>
      <c r="X29" s="544"/>
      <c r="Y29" s="545"/>
      <c r="Z29" s="444" t="s">
        <v>177</v>
      </c>
      <c r="AA29" s="424"/>
      <c r="AB29" s="424"/>
      <c r="AC29" s="424"/>
      <c r="AD29" s="424"/>
      <c r="AE29" s="424"/>
      <c r="AF29" s="424"/>
      <c r="AG29" s="425"/>
      <c r="AH29" s="445">
        <v>752</v>
      </c>
      <c r="AI29" s="446"/>
      <c r="AJ29" s="446"/>
      <c r="AK29" s="446"/>
      <c r="AL29" s="488"/>
      <c r="AM29" s="445">
        <v>2470552</v>
      </c>
      <c r="AN29" s="446"/>
      <c r="AO29" s="446"/>
      <c r="AP29" s="446"/>
      <c r="AQ29" s="446"/>
      <c r="AR29" s="488"/>
      <c r="AS29" s="445">
        <v>3285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4333887</v>
      </c>
      <c r="BO29" s="395"/>
      <c r="BP29" s="395"/>
      <c r="BQ29" s="395"/>
      <c r="BR29" s="395"/>
      <c r="BS29" s="395"/>
      <c r="BT29" s="395"/>
      <c r="BU29" s="396"/>
      <c r="BV29" s="394">
        <v>4976549</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8903150</v>
      </c>
      <c r="BO30" s="514"/>
      <c r="BP30" s="514"/>
      <c r="BQ30" s="514"/>
      <c r="BR30" s="514"/>
      <c r="BS30" s="514"/>
      <c r="BT30" s="514"/>
      <c r="BU30" s="515"/>
      <c r="BV30" s="513">
        <v>9050633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国民健康保険特別会計（事業勘定）</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11</v>
      </c>
      <c r="BF34" s="584"/>
      <c r="BG34" s="585" t="str">
        <f>IF('各会計、関係団体の財政状況及び健全化判断比率'!B35="","",'各会計、関係団体の財政状況及び健全化判断比率'!B35)</f>
        <v>地方卸売市場事業特別会計</v>
      </c>
      <c r="BH34" s="585"/>
      <c r="BI34" s="585"/>
      <c r="BJ34" s="585"/>
      <c r="BK34" s="585"/>
      <c r="BL34" s="585"/>
      <c r="BM34" s="585"/>
      <c r="BN34" s="585"/>
      <c r="BO34" s="585"/>
      <c r="BP34" s="585"/>
      <c r="BQ34" s="585"/>
      <c r="BR34" s="585"/>
      <c r="BS34" s="585"/>
      <c r="BT34" s="585"/>
      <c r="BU34" s="585"/>
      <c r="BV34" s="175"/>
      <c r="BW34" s="584">
        <f>IF(BY34="","",MAX(C34:D43,U34:V43,AM34:AN43,BE34:BF43)+1)</f>
        <v>18</v>
      </c>
      <c r="BX34" s="584"/>
      <c r="BY34" s="585" t="str">
        <f>IF('各会計、関係団体の財政状況及び健全化判断比率'!B68="","",'各会計、関係団体の財政状況及び健全化判断比率'!B68)</f>
        <v>大分県消防補償等組合</v>
      </c>
      <c r="BZ34" s="585"/>
      <c r="CA34" s="585"/>
      <c r="CB34" s="585"/>
      <c r="CC34" s="585"/>
      <c r="CD34" s="585"/>
      <c r="CE34" s="585"/>
      <c r="CF34" s="585"/>
      <c r="CG34" s="585"/>
      <c r="CH34" s="585"/>
      <c r="CI34" s="585"/>
      <c r="CJ34" s="585"/>
      <c r="CK34" s="585"/>
      <c r="CL34" s="585"/>
      <c r="CM34" s="585"/>
      <c r="CN34" s="175"/>
      <c r="CO34" s="584">
        <f>IF(CQ34="","",MAX(C34:D43,U34:V43,AM34:AN43,BE34:BF43,BW34:BX43)+1)</f>
        <v>23</v>
      </c>
      <c r="CP34" s="584"/>
      <c r="CQ34" s="585" t="str">
        <f>IF('各会計、関係団体の財政状況及び健全化判断比率'!BS7="","",'各会計、関係団体の財政状況及び健全化判断比率'!BS7)</f>
        <v>公益財団法人さいき農林公社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飲料水供給事業特別会計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国民健康保険特別会計（直診勘定）</v>
      </c>
      <c r="X35" s="585"/>
      <c r="Y35" s="585"/>
      <c r="Z35" s="585"/>
      <c r="AA35" s="585"/>
      <c r="AB35" s="585"/>
      <c r="AC35" s="585"/>
      <c r="AD35" s="585"/>
      <c r="AE35" s="585"/>
      <c r="AF35" s="585"/>
      <c r="AG35" s="585"/>
      <c r="AH35" s="585"/>
      <c r="AI35" s="585"/>
      <c r="AJ35" s="585"/>
      <c r="AK35" s="585"/>
      <c r="AL35" s="175"/>
      <c r="AM35" s="584">
        <f t="shared" ref="AM35:AM43" si="0">IF(AO35="","",AM34+1)</f>
        <v>10</v>
      </c>
      <c r="AN35" s="584"/>
      <c r="AO35" s="585" t="str">
        <f>IF('各会計、関係団体の財政状況及び健全化判断比率'!B34="","",'各会計、関係団体の財政状況及び健全化判断比率'!B34)</f>
        <v>下水道事業会計</v>
      </c>
      <c r="AP35" s="585"/>
      <c r="AQ35" s="585"/>
      <c r="AR35" s="585"/>
      <c r="AS35" s="585"/>
      <c r="AT35" s="585"/>
      <c r="AU35" s="585"/>
      <c r="AV35" s="585"/>
      <c r="AW35" s="585"/>
      <c r="AX35" s="585"/>
      <c r="AY35" s="585"/>
      <c r="AZ35" s="585"/>
      <c r="BA35" s="585"/>
      <c r="BB35" s="585"/>
      <c r="BC35" s="585"/>
      <c r="BD35" s="175"/>
      <c r="BE35" s="584">
        <f t="shared" ref="BE35:BE43" si="1">IF(BG35="","",BE34+1)</f>
        <v>12</v>
      </c>
      <c r="BF35" s="584"/>
      <c r="BG35" s="585" t="str">
        <f>IF('各会計、関係団体の財政状況及び健全化判断比率'!B36="","",'各会計、関係団体の財政状況及び健全化判断比率'!B36)</f>
        <v>大島航路事業特別会計</v>
      </c>
      <c r="BH35" s="585"/>
      <c r="BI35" s="585"/>
      <c r="BJ35" s="585"/>
      <c r="BK35" s="585"/>
      <c r="BL35" s="585"/>
      <c r="BM35" s="585"/>
      <c r="BN35" s="585"/>
      <c r="BO35" s="585"/>
      <c r="BP35" s="585"/>
      <c r="BQ35" s="585"/>
      <c r="BR35" s="585"/>
      <c r="BS35" s="585"/>
      <c r="BT35" s="585"/>
      <c r="BU35" s="585"/>
      <c r="BV35" s="175"/>
      <c r="BW35" s="584">
        <f t="shared" ref="BW35:BW43" si="2">IF(BY35="","",BW34+1)</f>
        <v>19</v>
      </c>
      <c r="BX35" s="584"/>
      <c r="BY35" s="585" t="str">
        <f>IF('各会計、関係団体の財政状況及び健全化判断比率'!B69="","",'各会計、関係団体の財政状況及び健全化判断比率'!B69)</f>
        <v>大分県交通災害共済組合(交通災害共済事業会計)</v>
      </c>
      <c r="BZ35" s="585"/>
      <c r="CA35" s="585"/>
      <c r="CB35" s="585"/>
      <c r="CC35" s="585"/>
      <c r="CD35" s="585"/>
      <c r="CE35" s="585"/>
      <c r="CF35" s="585"/>
      <c r="CG35" s="585"/>
      <c r="CH35" s="585"/>
      <c r="CI35" s="585"/>
      <c r="CJ35" s="585"/>
      <c r="CK35" s="585"/>
      <c r="CL35" s="585"/>
      <c r="CM35" s="585"/>
      <c r="CN35" s="175"/>
      <c r="CO35" s="584">
        <f t="shared" ref="CO35:CO43" si="3">IF(CQ35="","",CO34+1)</f>
        <v>24</v>
      </c>
      <c r="CP35" s="584"/>
      <c r="CQ35" s="585" t="str">
        <f>IF('各会計、関係団体の財政状況及び健全化判断比率'!BS8="","",'各会計、関係団体の財政状況及び健全化判断比率'!BS8)</f>
        <v>（有）きらり</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f>IF(E36="","",C35+1)</f>
        <v>3</v>
      </c>
      <c r="D36" s="584"/>
      <c r="E36" s="585" t="str">
        <f>IF('各会計、関係団体の財政状況及び健全化判断比率'!B9="","",'各会計、関係団体の財政状況及び健全化判断比率'!B9)</f>
        <v>情報ネットワーク施設事業特別会計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13</v>
      </c>
      <c r="BF36" s="584"/>
      <c r="BG36" s="585" t="str">
        <f>IF('各会計、関係団体の財政状況及び健全化判断比率'!B37="","",'各会計、関係団体の財政状況及び健全化判断比率'!B37)</f>
        <v>蒲江・深島航路事業特別会計</v>
      </c>
      <c r="BH36" s="585"/>
      <c r="BI36" s="585"/>
      <c r="BJ36" s="585"/>
      <c r="BK36" s="585"/>
      <c r="BL36" s="585"/>
      <c r="BM36" s="585"/>
      <c r="BN36" s="585"/>
      <c r="BO36" s="585"/>
      <c r="BP36" s="585"/>
      <c r="BQ36" s="585"/>
      <c r="BR36" s="585"/>
      <c r="BS36" s="585"/>
      <c r="BT36" s="585"/>
      <c r="BU36" s="585"/>
      <c r="BV36" s="175"/>
      <c r="BW36" s="584">
        <f t="shared" si="2"/>
        <v>20</v>
      </c>
      <c r="BX36" s="584"/>
      <c r="BY36" s="585" t="str">
        <f>IF('各会計、関係団体の財政状況及び健全化判断比率'!B70="","",'各会計、関係団体の財政状況及び健全化判断比率'!B70)</f>
        <v>大分県市町村会館管理組合</v>
      </c>
      <c r="BZ36" s="585"/>
      <c r="CA36" s="585"/>
      <c r="CB36" s="585"/>
      <c r="CC36" s="585"/>
      <c r="CD36" s="585"/>
      <c r="CE36" s="585"/>
      <c r="CF36" s="585"/>
      <c r="CG36" s="585"/>
      <c r="CH36" s="585"/>
      <c r="CI36" s="585"/>
      <c r="CJ36" s="585"/>
      <c r="CK36" s="585"/>
      <c r="CL36" s="585"/>
      <c r="CM36" s="585"/>
      <c r="CN36" s="175"/>
      <c r="CO36" s="584">
        <f t="shared" si="3"/>
        <v>25</v>
      </c>
      <c r="CP36" s="584"/>
      <c r="CQ36" s="585" t="str">
        <f>IF('各会計、関係団体の財政状況及び健全化判断比率'!BS9="","",'各会計、関係団体の財政状況及び健全化判断比率'!BS9)</f>
        <v>（株）まちづくり佐伯</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介護保険特別会計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f t="shared" si="1"/>
        <v>14</v>
      </c>
      <c r="BF37" s="584"/>
      <c r="BG37" s="585" t="str">
        <f>IF('各会計、関係団体の財政状況及び健全化判断比率'!B38="","",'各会計、関係団体の財政状況及び健全化判断比率'!B38)</f>
        <v>農業集落排水事業特別会計</v>
      </c>
      <c r="BH37" s="585"/>
      <c r="BI37" s="585"/>
      <c r="BJ37" s="585"/>
      <c r="BK37" s="585"/>
      <c r="BL37" s="585"/>
      <c r="BM37" s="585"/>
      <c r="BN37" s="585"/>
      <c r="BO37" s="585"/>
      <c r="BP37" s="585"/>
      <c r="BQ37" s="585"/>
      <c r="BR37" s="585"/>
      <c r="BS37" s="585"/>
      <c r="BT37" s="585"/>
      <c r="BU37" s="585"/>
      <c r="BV37" s="175"/>
      <c r="BW37" s="584">
        <f t="shared" si="2"/>
        <v>21</v>
      </c>
      <c r="BX37" s="584"/>
      <c r="BY37" s="585" t="str">
        <f>IF('各会計、関係団体の財政状況及び健全化判断比率'!B71="","",'各会計、関係団体の財政状況及び健全化判断比率'!B71)</f>
        <v>大分県後期高齢者医療広域連合（普通会計）</v>
      </c>
      <c r="BZ37" s="585"/>
      <c r="CA37" s="585"/>
      <c r="CB37" s="585"/>
      <c r="CC37" s="585"/>
      <c r="CD37" s="585"/>
      <c r="CE37" s="585"/>
      <c r="CF37" s="585"/>
      <c r="CG37" s="585"/>
      <c r="CH37" s="585"/>
      <c r="CI37" s="585"/>
      <c r="CJ37" s="585"/>
      <c r="CK37" s="585"/>
      <c r="CL37" s="585"/>
      <c r="CM37" s="585"/>
      <c r="CN37" s="175"/>
      <c r="CO37" s="584">
        <f t="shared" si="3"/>
        <v>26</v>
      </c>
      <c r="CP37" s="584"/>
      <c r="CQ37" s="585" t="str">
        <f>IF('各会計、関係団体の財政状況及び健全化判断比率'!BS10="","",'各会計、関係団体の財政状況及び健全化判断比率'!BS10)</f>
        <v>佐伯広域森林組合</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8</v>
      </c>
      <c r="V38" s="584"/>
      <c r="W38" s="585" t="str">
        <f>IF('各会計、関係団体の財政状況及び健全化判断比率'!B32="","",'各会計、関係団体の財政状況及び健全化判断比率'!B32)</f>
        <v>介護予防支援事業特別会計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f t="shared" si="1"/>
        <v>15</v>
      </c>
      <c r="BF38" s="584"/>
      <c r="BG38" s="585" t="str">
        <f>IF('各会計、関係団体の財政状況及び健全化判断比率'!B39="","",'各会計、関係団体の財政状況及び健全化判断比率'!B39)</f>
        <v>漁業集落排水事業特別会計</v>
      </c>
      <c r="BH38" s="585"/>
      <c r="BI38" s="585"/>
      <c r="BJ38" s="585"/>
      <c r="BK38" s="585"/>
      <c r="BL38" s="585"/>
      <c r="BM38" s="585"/>
      <c r="BN38" s="585"/>
      <c r="BO38" s="585"/>
      <c r="BP38" s="585"/>
      <c r="BQ38" s="585"/>
      <c r="BR38" s="585"/>
      <c r="BS38" s="585"/>
      <c r="BT38" s="585"/>
      <c r="BU38" s="585"/>
      <c r="BV38" s="175"/>
      <c r="BW38" s="584">
        <f t="shared" si="2"/>
        <v>22</v>
      </c>
      <c r="BX38" s="584"/>
      <c r="BY38" s="585" t="str">
        <f>IF('各会計、関係団体の財政状況及び健全化判断比率'!B72="","",'各会計、関係団体の財政状況及び健全化判断比率'!B72)</f>
        <v>大分県後期高齢者医療広域連合(後期高齢者医療事業会計)</v>
      </c>
      <c r="BZ38" s="585"/>
      <c r="CA38" s="585"/>
      <c r="CB38" s="585"/>
      <c r="CC38" s="585"/>
      <c r="CD38" s="585"/>
      <c r="CE38" s="585"/>
      <c r="CF38" s="585"/>
      <c r="CG38" s="585"/>
      <c r="CH38" s="585"/>
      <c r="CI38" s="585"/>
      <c r="CJ38" s="585"/>
      <c r="CK38" s="585"/>
      <c r="CL38" s="585"/>
      <c r="CM38" s="585"/>
      <c r="CN38" s="175"/>
      <c r="CO38" s="584">
        <f t="shared" si="3"/>
        <v>27</v>
      </c>
      <c r="CP38" s="584"/>
      <c r="CQ38" s="585" t="str">
        <f>IF('各会計、関係団体の財政状況及び健全化判断比率'!BS11="","",'各会計、関係団体の財政状況及び健全化判断比率'!BS11)</f>
        <v>大分県農業農村振興公社</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f t="shared" si="1"/>
        <v>16</v>
      </c>
      <c r="BF39" s="584"/>
      <c r="BG39" s="585" t="str">
        <f>IF('各会計、関係団体の財政状況及び健全化判断比率'!B40="","",'各会計、関係団体の財政状況及び健全化判断比率'!B40)</f>
        <v>小規模集合排水処理事業特別会計</v>
      </c>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28</v>
      </c>
      <c r="CP39" s="584"/>
      <c r="CQ39" s="585" t="str">
        <f>IF('各会計、関係団体の財政状況及び健全化判断比率'!BS12="","",'各会計、関係団体の財政状況及び健全化判断比率'!BS12)</f>
        <v>（株）ケーブルテレビ佐伯</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f t="shared" si="1"/>
        <v>17</v>
      </c>
      <c r="BF40" s="584"/>
      <c r="BG40" s="585" t="str">
        <f>IF('各会計、関係団体の財政状況及び健全化判断比率'!B41="","",'各会計、関係団体の財政状況及び健全化判断比率'!B41)</f>
        <v>生活排水処理事業特別会計</v>
      </c>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29</v>
      </c>
      <c r="CP40" s="584"/>
      <c r="CQ40" s="585" t="str">
        <f>IF('各会計、関係団体の財政状況及び健全化判断比率'!BS13="","",'各会計、関係団体の財政状況及び健全化判断比率'!BS13)</f>
        <v>一般財団法人観光まちづくり佐伯</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gjt/E51YpXwq1q8j3GH9ZtymwLYR9vfFCD5ndxTH/fapzd8y2zKg5/gDbCCCpeukdvowTiJzzLVrfA+BGypRow==" saltValue="xlws7LWKNz3iUpJuag6M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D38" sqref="CD38:CQ38"/>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7975407</v>
      </c>
      <c r="S5" s="600"/>
      <c r="T5" s="600"/>
      <c r="U5" s="600"/>
      <c r="V5" s="600"/>
      <c r="W5" s="600"/>
      <c r="X5" s="600"/>
      <c r="Y5" s="601"/>
      <c r="Z5" s="602">
        <v>16.5</v>
      </c>
      <c r="AA5" s="602"/>
      <c r="AB5" s="602"/>
      <c r="AC5" s="602"/>
      <c r="AD5" s="603">
        <v>7697287</v>
      </c>
      <c r="AE5" s="603"/>
      <c r="AF5" s="603"/>
      <c r="AG5" s="603"/>
      <c r="AH5" s="603"/>
      <c r="AI5" s="603"/>
      <c r="AJ5" s="603"/>
      <c r="AK5" s="603"/>
      <c r="AL5" s="604">
        <v>30.8</v>
      </c>
      <c r="AM5" s="605"/>
      <c r="AN5" s="605"/>
      <c r="AO5" s="606"/>
      <c r="AP5" s="596" t="s">
        <v>216</v>
      </c>
      <c r="AQ5" s="597"/>
      <c r="AR5" s="597"/>
      <c r="AS5" s="597"/>
      <c r="AT5" s="597"/>
      <c r="AU5" s="597"/>
      <c r="AV5" s="597"/>
      <c r="AW5" s="597"/>
      <c r="AX5" s="597"/>
      <c r="AY5" s="597"/>
      <c r="AZ5" s="597"/>
      <c r="BA5" s="597"/>
      <c r="BB5" s="597"/>
      <c r="BC5" s="597"/>
      <c r="BD5" s="597"/>
      <c r="BE5" s="597"/>
      <c r="BF5" s="598"/>
      <c r="BG5" s="610">
        <v>7697287</v>
      </c>
      <c r="BH5" s="611"/>
      <c r="BI5" s="611"/>
      <c r="BJ5" s="611"/>
      <c r="BK5" s="611"/>
      <c r="BL5" s="611"/>
      <c r="BM5" s="611"/>
      <c r="BN5" s="612"/>
      <c r="BO5" s="613">
        <v>96.5</v>
      </c>
      <c r="BP5" s="613"/>
      <c r="BQ5" s="613"/>
      <c r="BR5" s="613"/>
      <c r="BS5" s="614">
        <v>95101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508357</v>
      </c>
      <c r="S6" s="611"/>
      <c r="T6" s="611"/>
      <c r="U6" s="611"/>
      <c r="V6" s="611"/>
      <c r="W6" s="611"/>
      <c r="X6" s="611"/>
      <c r="Y6" s="612"/>
      <c r="Z6" s="613">
        <v>1.1000000000000001</v>
      </c>
      <c r="AA6" s="613"/>
      <c r="AB6" s="613"/>
      <c r="AC6" s="613"/>
      <c r="AD6" s="614">
        <v>508357</v>
      </c>
      <c r="AE6" s="614"/>
      <c r="AF6" s="614"/>
      <c r="AG6" s="614"/>
      <c r="AH6" s="614"/>
      <c r="AI6" s="614"/>
      <c r="AJ6" s="614"/>
      <c r="AK6" s="614"/>
      <c r="AL6" s="615">
        <v>2</v>
      </c>
      <c r="AM6" s="616"/>
      <c r="AN6" s="616"/>
      <c r="AO6" s="617"/>
      <c r="AP6" s="607" t="s">
        <v>221</v>
      </c>
      <c r="AQ6" s="608"/>
      <c r="AR6" s="608"/>
      <c r="AS6" s="608"/>
      <c r="AT6" s="608"/>
      <c r="AU6" s="608"/>
      <c r="AV6" s="608"/>
      <c r="AW6" s="608"/>
      <c r="AX6" s="608"/>
      <c r="AY6" s="608"/>
      <c r="AZ6" s="608"/>
      <c r="BA6" s="608"/>
      <c r="BB6" s="608"/>
      <c r="BC6" s="608"/>
      <c r="BD6" s="608"/>
      <c r="BE6" s="608"/>
      <c r="BF6" s="609"/>
      <c r="BG6" s="610">
        <v>7697287</v>
      </c>
      <c r="BH6" s="611"/>
      <c r="BI6" s="611"/>
      <c r="BJ6" s="611"/>
      <c r="BK6" s="611"/>
      <c r="BL6" s="611"/>
      <c r="BM6" s="611"/>
      <c r="BN6" s="612"/>
      <c r="BO6" s="613">
        <v>96.5</v>
      </c>
      <c r="BP6" s="613"/>
      <c r="BQ6" s="613"/>
      <c r="BR6" s="613"/>
      <c r="BS6" s="614">
        <v>95101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274922</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274922</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2092</v>
      </c>
      <c r="S7" s="611"/>
      <c r="T7" s="611"/>
      <c r="U7" s="611"/>
      <c r="V7" s="611"/>
      <c r="W7" s="611"/>
      <c r="X7" s="611"/>
      <c r="Y7" s="612"/>
      <c r="Z7" s="613">
        <v>0</v>
      </c>
      <c r="AA7" s="613"/>
      <c r="AB7" s="613"/>
      <c r="AC7" s="613"/>
      <c r="AD7" s="614">
        <v>2092</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3045943</v>
      </c>
      <c r="BH7" s="611"/>
      <c r="BI7" s="611"/>
      <c r="BJ7" s="611"/>
      <c r="BK7" s="611"/>
      <c r="BL7" s="611"/>
      <c r="BM7" s="611"/>
      <c r="BN7" s="612"/>
      <c r="BO7" s="613">
        <v>38.200000000000003</v>
      </c>
      <c r="BP7" s="613"/>
      <c r="BQ7" s="613"/>
      <c r="BR7" s="613"/>
      <c r="BS7" s="614">
        <v>95101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7391104</v>
      </c>
      <c r="CS7" s="611"/>
      <c r="CT7" s="611"/>
      <c r="CU7" s="611"/>
      <c r="CV7" s="611"/>
      <c r="CW7" s="611"/>
      <c r="CX7" s="611"/>
      <c r="CY7" s="612"/>
      <c r="CZ7" s="613">
        <v>15.7</v>
      </c>
      <c r="DA7" s="613"/>
      <c r="DB7" s="613"/>
      <c r="DC7" s="613"/>
      <c r="DD7" s="619">
        <v>1112170</v>
      </c>
      <c r="DE7" s="611"/>
      <c r="DF7" s="611"/>
      <c r="DG7" s="611"/>
      <c r="DH7" s="611"/>
      <c r="DI7" s="611"/>
      <c r="DJ7" s="611"/>
      <c r="DK7" s="611"/>
      <c r="DL7" s="611"/>
      <c r="DM7" s="611"/>
      <c r="DN7" s="611"/>
      <c r="DO7" s="611"/>
      <c r="DP7" s="612"/>
      <c r="DQ7" s="619">
        <v>4566051</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28209</v>
      </c>
      <c r="S8" s="611"/>
      <c r="T8" s="611"/>
      <c r="U8" s="611"/>
      <c r="V8" s="611"/>
      <c r="W8" s="611"/>
      <c r="X8" s="611"/>
      <c r="Y8" s="612"/>
      <c r="Z8" s="613">
        <v>0.1</v>
      </c>
      <c r="AA8" s="613"/>
      <c r="AB8" s="613"/>
      <c r="AC8" s="613"/>
      <c r="AD8" s="614">
        <v>28209</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106547</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15161667</v>
      </c>
      <c r="CS8" s="611"/>
      <c r="CT8" s="611"/>
      <c r="CU8" s="611"/>
      <c r="CV8" s="611"/>
      <c r="CW8" s="611"/>
      <c r="CX8" s="611"/>
      <c r="CY8" s="612"/>
      <c r="CZ8" s="613">
        <v>32.200000000000003</v>
      </c>
      <c r="DA8" s="613"/>
      <c r="DB8" s="613"/>
      <c r="DC8" s="613"/>
      <c r="DD8" s="619">
        <v>106658</v>
      </c>
      <c r="DE8" s="611"/>
      <c r="DF8" s="611"/>
      <c r="DG8" s="611"/>
      <c r="DH8" s="611"/>
      <c r="DI8" s="611"/>
      <c r="DJ8" s="611"/>
      <c r="DK8" s="611"/>
      <c r="DL8" s="611"/>
      <c r="DM8" s="611"/>
      <c r="DN8" s="611"/>
      <c r="DO8" s="611"/>
      <c r="DP8" s="612"/>
      <c r="DQ8" s="619">
        <v>8267931</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30420</v>
      </c>
      <c r="S9" s="611"/>
      <c r="T9" s="611"/>
      <c r="U9" s="611"/>
      <c r="V9" s="611"/>
      <c r="W9" s="611"/>
      <c r="X9" s="611"/>
      <c r="Y9" s="612"/>
      <c r="Z9" s="613">
        <v>0.1</v>
      </c>
      <c r="AA9" s="613"/>
      <c r="AB9" s="613"/>
      <c r="AC9" s="613"/>
      <c r="AD9" s="614">
        <v>30420</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2428518</v>
      </c>
      <c r="BH9" s="611"/>
      <c r="BI9" s="611"/>
      <c r="BJ9" s="611"/>
      <c r="BK9" s="611"/>
      <c r="BL9" s="611"/>
      <c r="BM9" s="611"/>
      <c r="BN9" s="612"/>
      <c r="BO9" s="613">
        <v>30.5</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3500463</v>
      </c>
      <c r="CS9" s="611"/>
      <c r="CT9" s="611"/>
      <c r="CU9" s="611"/>
      <c r="CV9" s="611"/>
      <c r="CW9" s="611"/>
      <c r="CX9" s="611"/>
      <c r="CY9" s="612"/>
      <c r="CZ9" s="613">
        <v>7.4</v>
      </c>
      <c r="DA9" s="613"/>
      <c r="DB9" s="613"/>
      <c r="DC9" s="613"/>
      <c r="DD9" s="619">
        <v>482804</v>
      </c>
      <c r="DE9" s="611"/>
      <c r="DF9" s="611"/>
      <c r="DG9" s="611"/>
      <c r="DH9" s="611"/>
      <c r="DI9" s="611"/>
      <c r="DJ9" s="611"/>
      <c r="DK9" s="611"/>
      <c r="DL9" s="611"/>
      <c r="DM9" s="611"/>
      <c r="DN9" s="611"/>
      <c r="DO9" s="611"/>
      <c r="DP9" s="612"/>
      <c r="DQ9" s="619">
        <v>2270071</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178402</v>
      </c>
      <c r="BH10" s="611"/>
      <c r="BI10" s="611"/>
      <c r="BJ10" s="611"/>
      <c r="BK10" s="611"/>
      <c r="BL10" s="611"/>
      <c r="BM10" s="611"/>
      <c r="BN10" s="612"/>
      <c r="BO10" s="613">
        <v>2.2000000000000002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15403</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15403</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1647334</v>
      </c>
      <c r="S11" s="611"/>
      <c r="T11" s="611"/>
      <c r="U11" s="611"/>
      <c r="V11" s="611"/>
      <c r="W11" s="611"/>
      <c r="X11" s="611"/>
      <c r="Y11" s="612"/>
      <c r="Z11" s="615">
        <v>3.4</v>
      </c>
      <c r="AA11" s="616"/>
      <c r="AB11" s="616"/>
      <c r="AC11" s="622"/>
      <c r="AD11" s="619">
        <v>1647334</v>
      </c>
      <c r="AE11" s="611"/>
      <c r="AF11" s="611"/>
      <c r="AG11" s="611"/>
      <c r="AH11" s="611"/>
      <c r="AI11" s="611"/>
      <c r="AJ11" s="611"/>
      <c r="AK11" s="612"/>
      <c r="AL11" s="615">
        <v>6.6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332476</v>
      </c>
      <c r="BH11" s="611"/>
      <c r="BI11" s="611"/>
      <c r="BJ11" s="611"/>
      <c r="BK11" s="611"/>
      <c r="BL11" s="611"/>
      <c r="BM11" s="611"/>
      <c r="BN11" s="612"/>
      <c r="BO11" s="613">
        <v>4.2</v>
      </c>
      <c r="BP11" s="613"/>
      <c r="BQ11" s="613"/>
      <c r="BR11" s="613"/>
      <c r="BS11" s="614">
        <v>95101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3786766</v>
      </c>
      <c r="CS11" s="611"/>
      <c r="CT11" s="611"/>
      <c r="CU11" s="611"/>
      <c r="CV11" s="611"/>
      <c r="CW11" s="611"/>
      <c r="CX11" s="611"/>
      <c r="CY11" s="612"/>
      <c r="CZ11" s="613">
        <v>8</v>
      </c>
      <c r="DA11" s="613"/>
      <c r="DB11" s="613"/>
      <c r="DC11" s="613"/>
      <c r="DD11" s="619">
        <v>2008179</v>
      </c>
      <c r="DE11" s="611"/>
      <c r="DF11" s="611"/>
      <c r="DG11" s="611"/>
      <c r="DH11" s="611"/>
      <c r="DI11" s="611"/>
      <c r="DJ11" s="611"/>
      <c r="DK11" s="611"/>
      <c r="DL11" s="611"/>
      <c r="DM11" s="611"/>
      <c r="DN11" s="611"/>
      <c r="DO11" s="611"/>
      <c r="DP11" s="612"/>
      <c r="DQ11" s="619">
        <v>1451403</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3899469</v>
      </c>
      <c r="BH12" s="611"/>
      <c r="BI12" s="611"/>
      <c r="BJ12" s="611"/>
      <c r="BK12" s="611"/>
      <c r="BL12" s="611"/>
      <c r="BM12" s="611"/>
      <c r="BN12" s="612"/>
      <c r="BO12" s="613">
        <v>48.9</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1704396</v>
      </c>
      <c r="CS12" s="611"/>
      <c r="CT12" s="611"/>
      <c r="CU12" s="611"/>
      <c r="CV12" s="611"/>
      <c r="CW12" s="611"/>
      <c r="CX12" s="611"/>
      <c r="CY12" s="612"/>
      <c r="CZ12" s="613">
        <v>3.6</v>
      </c>
      <c r="DA12" s="613"/>
      <c r="DB12" s="613"/>
      <c r="DC12" s="613"/>
      <c r="DD12" s="619">
        <v>73591</v>
      </c>
      <c r="DE12" s="611"/>
      <c r="DF12" s="611"/>
      <c r="DG12" s="611"/>
      <c r="DH12" s="611"/>
      <c r="DI12" s="611"/>
      <c r="DJ12" s="611"/>
      <c r="DK12" s="611"/>
      <c r="DL12" s="611"/>
      <c r="DM12" s="611"/>
      <c r="DN12" s="611"/>
      <c r="DO12" s="611"/>
      <c r="DP12" s="612"/>
      <c r="DQ12" s="619">
        <v>879620</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3847323</v>
      </c>
      <c r="BH13" s="611"/>
      <c r="BI13" s="611"/>
      <c r="BJ13" s="611"/>
      <c r="BK13" s="611"/>
      <c r="BL13" s="611"/>
      <c r="BM13" s="611"/>
      <c r="BN13" s="612"/>
      <c r="BO13" s="613">
        <v>48.2</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3421989</v>
      </c>
      <c r="CS13" s="611"/>
      <c r="CT13" s="611"/>
      <c r="CU13" s="611"/>
      <c r="CV13" s="611"/>
      <c r="CW13" s="611"/>
      <c r="CX13" s="611"/>
      <c r="CY13" s="612"/>
      <c r="CZ13" s="613">
        <v>7.3</v>
      </c>
      <c r="DA13" s="613"/>
      <c r="DB13" s="613"/>
      <c r="DC13" s="613"/>
      <c r="DD13" s="619">
        <v>1691548</v>
      </c>
      <c r="DE13" s="611"/>
      <c r="DF13" s="611"/>
      <c r="DG13" s="611"/>
      <c r="DH13" s="611"/>
      <c r="DI13" s="611"/>
      <c r="DJ13" s="611"/>
      <c r="DK13" s="611"/>
      <c r="DL13" s="611"/>
      <c r="DM13" s="611"/>
      <c r="DN13" s="611"/>
      <c r="DO13" s="611"/>
      <c r="DP13" s="612"/>
      <c r="DQ13" s="619">
        <v>1785345</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1741</v>
      </c>
      <c r="S14" s="611"/>
      <c r="T14" s="611"/>
      <c r="U14" s="611"/>
      <c r="V14" s="611"/>
      <c r="W14" s="611"/>
      <c r="X14" s="611"/>
      <c r="Y14" s="612"/>
      <c r="Z14" s="613">
        <v>0</v>
      </c>
      <c r="AA14" s="613"/>
      <c r="AB14" s="613"/>
      <c r="AC14" s="613"/>
      <c r="AD14" s="614">
        <v>1741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277147</v>
      </c>
      <c r="BH14" s="611"/>
      <c r="BI14" s="611"/>
      <c r="BJ14" s="611"/>
      <c r="BK14" s="611"/>
      <c r="BL14" s="611"/>
      <c r="BM14" s="611"/>
      <c r="BN14" s="612"/>
      <c r="BO14" s="613">
        <v>3.5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1670325</v>
      </c>
      <c r="CS14" s="611"/>
      <c r="CT14" s="611"/>
      <c r="CU14" s="611"/>
      <c r="CV14" s="611"/>
      <c r="CW14" s="611"/>
      <c r="CX14" s="611"/>
      <c r="CY14" s="612"/>
      <c r="CZ14" s="613">
        <v>3.5</v>
      </c>
      <c r="DA14" s="613"/>
      <c r="DB14" s="613"/>
      <c r="DC14" s="613"/>
      <c r="DD14" s="619">
        <v>383995</v>
      </c>
      <c r="DE14" s="611"/>
      <c r="DF14" s="611"/>
      <c r="DG14" s="611"/>
      <c r="DH14" s="611"/>
      <c r="DI14" s="611"/>
      <c r="DJ14" s="611"/>
      <c r="DK14" s="611"/>
      <c r="DL14" s="611"/>
      <c r="DM14" s="611"/>
      <c r="DN14" s="611"/>
      <c r="DO14" s="611"/>
      <c r="DP14" s="612"/>
      <c r="DQ14" s="619">
        <v>1269814</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474728</v>
      </c>
      <c r="BH15" s="611"/>
      <c r="BI15" s="611"/>
      <c r="BJ15" s="611"/>
      <c r="BK15" s="611"/>
      <c r="BL15" s="611"/>
      <c r="BM15" s="611"/>
      <c r="BN15" s="612"/>
      <c r="BO15" s="613">
        <v>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2822408</v>
      </c>
      <c r="CS15" s="611"/>
      <c r="CT15" s="611"/>
      <c r="CU15" s="611"/>
      <c r="CV15" s="611"/>
      <c r="CW15" s="611"/>
      <c r="CX15" s="611"/>
      <c r="CY15" s="612"/>
      <c r="CZ15" s="613">
        <v>6</v>
      </c>
      <c r="DA15" s="613"/>
      <c r="DB15" s="613"/>
      <c r="DC15" s="613"/>
      <c r="DD15" s="619">
        <v>355293</v>
      </c>
      <c r="DE15" s="611"/>
      <c r="DF15" s="611"/>
      <c r="DG15" s="611"/>
      <c r="DH15" s="611"/>
      <c r="DI15" s="611"/>
      <c r="DJ15" s="611"/>
      <c r="DK15" s="611"/>
      <c r="DL15" s="611"/>
      <c r="DM15" s="611"/>
      <c r="DN15" s="611"/>
      <c r="DO15" s="611"/>
      <c r="DP15" s="612"/>
      <c r="DQ15" s="619">
        <v>2017180</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35346</v>
      </c>
      <c r="S16" s="611"/>
      <c r="T16" s="611"/>
      <c r="U16" s="611"/>
      <c r="V16" s="611"/>
      <c r="W16" s="611"/>
      <c r="X16" s="611"/>
      <c r="Y16" s="612"/>
      <c r="Z16" s="613">
        <v>0.1</v>
      </c>
      <c r="AA16" s="613"/>
      <c r="AB16" s="613"/>
      <c r="AC16" s="613"/>
      <c r="AD16" s="614">
        <v>35346</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334307</v>
      </c>
      <c r="CS16" s="611"/>
      <c r="CT16" s="611"/>
      <c r="CU16" s="611"/>
      <c r="CV16" s="611"/>
      <c r="CW16" s="611"/>
      <c r="CX16" s="611"/>
      <c r="CY16" s="612"/>
      <c r="CZ16" s="613">
        <v>0.7</v>
      </c>
      <c r="DA16" s="613"/>
      <c r="DB16" s="613"/>
      <c r="DC16" s="613"/>
      <c r="DD16" s="619" t="s">
        <v>122</v>
      </c>
      <c r="DE16" s="611"/>
      <c r="DF16" s="611"/>
      <c r="DG16" s="611"/>
      <c r="DH16" s="611"/>
      <c r="DI16" s="611"/>
      <c r="DJ16" s="611"/>
      <c r="DK16" s="611"/>
      <c r="DL16" s="611"/>
      <c r="DM16" s="611"/>
      <c r="DN16" s="611"/>
      <c r="DO16" s="611"/>
      <c r="DP16" s="612"/>
      <c r="DQ16" s="619">
        <v>35596</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125413</v>
      </c>
      <c r="S17" s="611"/>
      <c r="T17" s="611"/>
      <c r="U17" s="611"/>
      <c r="V17" s="611"/>
      <c r="W17" s="611"/>
      <c r="X17" s="611"/>
      <c r="Y17" s="612"/>
      <c r="Z17" s="613">
        <v>0.3</v>
      </c>
      <c r="AA17" s="613"/>
      <c r="AB17" s="613"/>
      <c r="AC17" s="613"/>
      <c r="AD17" s="614">
        <v>125413</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6947119</v>
      </c>
      <c r="CS17" s="611"/>
      <c r="CT17" s="611"/>
      <c r="CU17" s="611"/>
      <c r="CV17" s="611"/>
      <c r="CW17" s="611"/>
      <c r="CX17" s="611"/>
      <c r="CY17" s="612"/>
      <c r="CZ17" s="613">
        <v>14.8</v>
      </c>
      <c r="DA17" s="613"/>
      <c r="DB17" s="613"/>
      <c r="DC17" s="613"/>
      <c r="DD17" s="619" t="s">
        <v>122</v>
      </c>
      <c r="DE17" s="611"/>
      <c r="DF17" s="611"/>
      <c r="DG17" s="611"/>
      <c r="DH17" s="611"/>
      <c r="DI17" s="611"/>
      <c r="DJ17" s="611"/>
      <c r="DK17" s="611"/>
      <c r="DL17" s="611"/>
      <c r="DM17" s="611"/>
      <c r="DN17" s="611"/>
      <c r="DO17" s="611"/>
      <c r="DP17" s="612"/>
      <c r="DQ17" s="619">
        <v>6856167</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44139</v>
      </c>
      <c r="S18" s="611"/>
      <c r="T18" s="611"/>
      <c r="U18" s="611"/>
      <c r="V18" s="611"/>
      <c r="W18" s="611"/>
      <c r="X18" s="611"/>
      <c r="Y18" s="612"/>
      <c r="Z18" s="613">
        <v>0.1</v>
      </c>
      <c r="AA18" s="613"/>
      <c r="AB18" s="613"/>
      <c r="AC18" s="613"/>
      <c r="AD18" s="614">
        <v>44139</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43636</v>
      </c>
      <c r="CS18" s="611"/>
      <c r="CT18" s="611"/>
      <c r="CU18" s="611"/>
      <c r="CV18" s="611"/>
      <c r="CW18" s="611"/>
      <c r="CX18" s="611"/>
      <c r="CY18" s="612"/>
      <c r="CZ18" s="613">
        <v>0.1</v>
      </c>
      <c r="DA18" s="613"/>
      <c r="DB18" s="613"/>
      <c r="DC18" s="613"/>
      <c r="DD18" s="619" t="s">
        <v>122</v>
      </c>
      <c r="DE18" s="611"/>
      <c r="DF18" s="611"/>
      <c r="DG18" s="611"/>
      <c r="DH18" s="611"/>
      <c r="DI18" s="611"/>
      <c r="DJ18" s="611"/>
      <c r="DK18" s="611"/>
      <c r="DL18" s="611"/>
      <c r="DM18" s="611"/>
      <c r="DN18" s="611"/>
      <c r="DO18" s="611"/>
      <c r="DP18" s="612"/>
      <c r="DQ18" s="619">
        <v>43636</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44139</v>
      </c>
      <c r="S19" s="611"/>
      <c r="T19" s="611"/>
      <c r="U19" s="611"/>
      <c r="V19" s="611"/>
      <c r="W19" s="611"/>
      <c r="X19" s="611"/>
      <c r="Y19" s="612"/>
      <c r="Z19" s="613">
        <v>0.1</v>
      </c>
      <c r="AA19" s="613"/>
      <c r="AB19" s="613"/>
      <c r="AC19" s="613"/>
      <c r="AD19" s="614">
        <v>44139</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278120</v>
      </c>
      <c r="BH19" s="611"/>
      <c r="BI19" s="611"/>
      <c r="BJ19" s="611"/>
      <c r="BK19" s="611"/>
      <c r="BL19" s="611"/>
      <c r="BM19" s="611"/>
      <c r="BN19" s="612"/>
      <c r="BO19" s="613">
        <v>3.5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278120</v>
      </c>
      <c r="BH20" s="611"/>
      <c r="BI20" s="611"/>
      <c r="BJ20" s="611"/>
      <c r="BK20" s="611"/>
      <c r="BL20" s="611"/>
      <c r="BM20" s="611"/>
      <c r="BN20" s="612"/>
      <c r="BO20" s="613">
        <v>3.5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47074505</v>
      </c>
      <c r="CS20" s="611"/>
      <c r="CT20" s="611"/>
      <c r="CU20" s="611"/>
      <c r="CV20" s="611"/>
      <c r="CW20" s="611"/>
      <c r="CX20" s="611"/>
      <c r="CY20" s="612"/>
      <c r="CZ20" s="613">
        <v>100</v>
      </c>
      <c r="DA20" s="613"/>
      <c r="DB20" s="613"/>
      <c r="DC20" s="613"/>
      <c r="DD20" s="619">
        <v>6214238</v>
      </c>
      <c r="DE20" s="611"/>
      <c r="DF20" s="611"/>
      <c r="DG20" s="611"/>
      <c r="DH20" s="611"/>
      <c r="DI20" s="611"/>
      <c r="DJ20" s="611"/>
      <c r="DK20" s="611"/>
      <c r="DL20" s="611"/>
      <c r="DM20" s="611"/>
      <c r="DN20" s="611"/>
      <c r="DO20" s="611"/>
      <c r="DP20" s="612"/>
      <c r="DQ20" s="619">
        <v>29733139</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16246086</v>
      </c>
      <c r="S21" s="611"/>
      <c r="T21" s="611"/>
      <c r="U21" s="611"/>
      <c r="V21" s="611"/>
      <c r="W21" s="611"/>
      <c r="X21" s="611"/>
      <c r="Y21" s="612"/>
      <c r="Z21" s="613">
        <v>33.700000000000003</v>
      </c>
      <c r="AA21" s="613"/>
      <c r="AB21" s="613"/>
      <c r="AC21" s="613"/>
      <c r="AD21" s="614">
        <v>14823955</v>
      </c>
      <c r="AE21" s="614"/>
      <c r="AF21" s="614"/>
      <c r="AG21" s="614"/>
      <c r="AH21" s="614"/>
      <c r="AI21" s="614"/>
      <c r="AJ21" s="614"/>
      <c r="AK21" s="614"/>
      <c r="AL21" s="615">
        <v>59.4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14823955</v>
      </c>
      <c r="S22" s="611"/>
      <c r="T22" s="611"/>
      <c r="U22" s="611"/>
      <c r="V22" s="611"/>
      <c r="W22" s="611"/>
      <c r="X22" s="611"/>
      <c r="Y22" s="612"/>
      <c r="Z22" s="613">
        <v>30.7</v>
      </c>
      <c r="AA22" s="613"/>
      <c r="AB22" s="613"/>
      <c r="AC22" s="613"/>
      <c r="AD22" s="614">
        <v>14823955</v>
      </c>
      <c r="AE22" s="614"/>
      <c r="AF22" s="614"/>
      <c r="AG22" s="614"/>
      <c r="AH22" s="614"/>
      <c r="AI22" s="614"/>
      <c r="AJ22" s="614"/>
      <c r="AK22" s="614"/>
      <c r="AL22" s="615">
        <v>59.4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1422131</v>
      </c>
      <c r="S23" s="611"/>
      <c r="T23" s="611"/>
      <c r="U23" s="611"/>
      <c r="V23" s="611"/>
      <c r="W23" s="611"/>
      <c r="X23" s="611"/>
      <c r="Y23" s="612"/>
      <c r="Z23" s="613">
        <v>2.9</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278120</v>
      </c>
      <c r="BH23" s="611"/>
      <c r="BI23" s="611"/>
      <c r="BJ23" s="611"/>
      <c r="BK23" s="611"/>
      <c r="BL23" s="611"/>
      <c r="BM23" s="611"/>
      <c r="BN23" s="612"/>
      <c r="BO23" s="613">
        <v>3.5</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23780597</v>
      </c>
      <c r="CS24" s="600"/>
      <c r="CT24" s="600"/>
      <c r="CU24" s="600"/>
      <c r="CV24" s="600"/>
      <c r="CW24" s="600"/>
      <c r="CX24" s="600"/>
      <c r="CY24" s="601"/>
      <c r="CZ24" s="604">
        <v>50.5</v>
      </c>
      <c r="DA24" s="605"/>
      <c r="DB24" s="605"/>
      <c r="DC24" s="621"/>
      <c r="DD24" s="640">
        <v>17396809</v>
      </c>
      <c r="DE24" s="600"/>
      <c r="DF24" s="600"/>
      <c r="DG24" s="600"/>
      <c r="DH24" s="600"/>
      <c r="DI24" s="600"/>
      <c r="DJ24" s="600"/>
      <c r="DK24" s="601"/>
      <c r="DL24" s="640">
        <v>15770085</v>
      </c>
      <c r="DM24" s="600"/>
      <c r="DN24" s="600"/>
      <c r="DO24" s="600"/>
      <c r="DP24" s="600"/>
      <c r="DQ24" s="600"/>
      <c r="DR24" s="600"/>
      <c r="DS24" s="600"/>
      <c r="DT24" s="600"/>
      <c r="DU24" s="600"/>
      <c r="DV24" s="601"/>
      <c r="DW24" s="604">
        <v>62.9</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26644544</v>
      </c>
      <c r="S25" s="611"/>
      <c r="T25" s="611"/>
      <c r="U25" s="611"/>
      <c r="V25" s="611"/>
      <c r="W25" s="611"/>
      <c r="X25" s="611"/>
      <c r="Y25" s="612"/>
      <c r="Z25" s="613">
        <v>55.2</v>
      </c>
      <c r="AA25" s="613"/>
      <c r="AB25" s="613"/>
      <c r="AC25" s="613"/>
      <c r="AD25" s="614">
        <v>24944293</v>
      </c>
      <c r="AE25" s="614"/>
      <c r="AF25" s="614"/>
      <c r="AG25" s="614"/>
      <c r="AH25" s="614"/>
      <c r="AI25" s="614"/>
      <c r="AJ25" s="614"/>
      <c r="AK25" s="614"/>
      <c r="AL25" s="615">
        <v>99.9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7699143</v>
      </c>
      <c r="CS25" s="643"/>
      <c r="CT25" s="643"/>
      <c r="CU25" s="643"/>
      <c r="CV25" s="643"/>
      <c r="CW25" s="643"/>
      <c r="CX25" s="643"/>
      <c r="CY25" s="644"/>
      <c r="CZ25" s="615">
        <v>16.399999999999999</v>
      </c>
      <c r="DA25" s="641"/>
      <c r="DB25" s="641"/>
      <c r="DC25" s="645"/>
      <c r="DD25" s="619">
        <v>7099205</v>
      </c>
      <c r="DE25" s="643"/>
      <c r="DF25" s="643"/>
      <c r="DG25" s="643"/>
      <c r="DH25" s="643"/>
      <c r="DI25" s="643"/>
      <c r="DJ25" s="643"/>
      <c r="DK25" s="644"/>
      <c r="DL25" s="619">
        <v>7029588</v>
      </c>
      <c r="DM25" s="643"/>
      <c r="DN25" s="643"/>
      <c r="DO25" s="643"/>
      <c r="DP25" s="643"/>
      <c r="DQ25" s="643"/>
      <c r="DR25" s="643"/>
      <c r="DS25" s="643"/>
      <c r="DT25" s="643"/>
      <c r="DU25" s="643"/>
      <c r="DV25" s="644"/>
      <c r="DW25" s="615">
        <v>28</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5879</v>
      </c>
      <c r="S26" s="611"/>
      <c r="T26" s="611"/>
      <c r="U26" s="611"/>
      <c r="V26" s="611"/>
      <c r="W26" s="611"/>
      <c r="X26" s="611"/>
      <c r="Y26" s="612"/>
      <c r="Z26" s="613">
        <v>0</v>
      </c>
      <c r="AA26" s="613"/>
      <c r="AB26" s="613"/>
      <c r="AC26" s="613"/>
      <c r="AD26" s="614">
        <v>5879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4701459</v>
      </c>
      <c r="CS26" s="611"/>
      <c r="CT26" s="611"/>
      <c r="CU26" s="611"/>
      <c r="CV26" s="611"/>
      <c r="CW26" s="611"/>
      <c r="CX26" s="611"/>
      <c r="CY26" s="612"/>
      <c r="CZ26" s="615">
        <v>10</v>
      </c>
      <c r="DA26" s="641"/>
      <c r="DB26" s="641"/>
      <c r="DC26" s="645"/>
      <c r="DD26" s="619">
        <v>4319451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55005</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7975407</v>
      </c>
      <c r="BH27" s="611"/>
      <c r="BI27" s="611"/>
      <c r="BJ27" s="611"/>
      <c r="BK27" s="611"/>
      <c r="BL27" s="611"/>
      <c r="BM27" s="611"/>
      <c r="BN27" s="612"/>
      <c r="BO27" s="613">
        <v>100</v>
      </c>
      <c r="BP27" s="613"/>
      <c r="BQ27" s="613"/>
      <c r="BR27" s="613"/>
      <c r="BS27" s="614">
        <v>95101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9134335</v>
      </c>
      <c r="CS27" s="643"/>
      <c r="CT27" s="643"/>
      <c r="CU27" s="643"/>
      <c r="CV27" s="643"/>
      <c r="CW27" s="643"/>
      <c r="CX27" s="643"/>
      <c r="CY27" s="644"/>
      <c r="CZ27" s="615">
        <v>19.399999999999999</v>
      </c>
      <c r="DA27" s="641"/>
      <c r="DB27" s="641"/>
      <c r="DC27" s="645"/>
      <c r="DD27" s="619">
        <v>3441437</v>
      </c>
      <c r="DE27" s="643"/>
      <c r="DF27" s="643"/>
      <c r="DG27" s="643"/>
      <c r="DH27" s="643"/>
      <c r="DI27" s="643"/>
      <c r="DJ27" s="643"/>
      <c r="DK27" s="644"/>
      <c r="DL27" s="619">
        <v>2243332</v>
      </c>
      <c r="DM27" s="643"/>
      <c r="DN27" s="643"/>
      <c r="DO27" s="643"/>
      <c r="DP27" s="643"/>
      <c r="DQ27" s="643"/>
      <c r="DR27" s="643"/>
      <c r="DS27" s="643"/>
      <c r="DT27" s="643"/>
      <c r="DU27" s="643"/>
      <c r="DV27" s="644"/>
      <c r="DW27" s="615">
        <v>8.9</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566626</v>
      </c>
      <c r="S28" s="611"/>
      <c r="T28" s="611"/>
      <c r="U28" s="611"/>
      <c r="V28" s="611"/>
      <c r="W28" s="611"/>
      <c r="X28" s="611"/>
      <c r="Y28" s="612"/>
      <c r="Z28" s="613">
        <v>1.2</v>
      </c>
      <c r="AA28" s="613"/>
      <c r="AB28" s="613"/>
      <c r="AC28" s="613"/>
      <c r="AD28" s="614">
        <v>17388</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6947119</v>
      </c>
      <c r="CS28" s="611"/>
      <c r="CT28" s="611"/>
      <c r="CU28" s="611"/>
      <c r="CV28" s="611"/>
      <c r="CW28" s="611"/>
      <c r="CX28" s="611"/>
      <c r="CY28" s="612"/>
      <c r="CZ28" s="615">
        <v>14.8</v>
      </c>
      <c r="DA28" s="641"/>
      <c r="DB28" s="641"/>
      <c r="DC28" s="645"/>
      <c r="DD28" s="619">
        <v>6856167</v>
      </c>
      <c r="DE28" s="611"/>
      <c r="DF28" s="611"/>
      <c r="DG28" s="611"/>
      <c r="DH28" s="611"/>
      <c r="DI28" s="611"/>
      <c r="DJ28" s="611"/>
      <c r="DK28" s="612"/>
      <c r="DL28" s="619">
        <v>6497165</v>
      </c>
      <c r="DM28" s="611"/>
      <c r="DN28" s="611"/>
      <c r="DO28" s="611"/>
      <c r="DP28" s="611"/>
      <c r="DQ28" s="611"/>
      <c r="DR28" s="611"/>
      <c r="DS28" s="611"/>
      <c r="DT28" s="611"/>
      <c r="DU28" s="611"/>
      <c r="DV28" s="612"/>
      <c r="DW28" s="615">
        <v>25.9</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215605</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6946779</v>
      </c>
      <c r="CS29" s="643"/>
      <c r="CT29" s="643"/>
      <c r="CU29" s="643"/>
      <c r="CV29" s="643"/>
      <c r="CW29" s="643"/>
      <c r="CX29" s="643"/>
      <c r="CY29" s="644"/>
      <c r="CZ29" s="615">
        <v>14.8</v>
      </c>
      <c r="DA29" s="641"/>
      <c r="DB29" s="641"/>
      <c r="DC29" s="645"/>
      <c r="DD29" s="619">
        <v>6855827</v>
      </c>
      <c r="DE29" s="643"/>
      <c r="DF29" s="643"/>
      <c r="DG29" s="643"/>
      <c r="DH29" s="643"/>
      <c r="DI29" s="643"/>
      <c r="DJ29" s="643"/>
      <c r="DK29" s="644"/>
      <c r="DL29" s="619">
        <v>6496825</v>
      </c>
      <c r="DM29" s="643"/>
      <c r="DN29" s="643"/>
      <c r="DO29" s="643"/>
      <c r="DP29" s="643"/>
      <c r="DQ29" s="643"/>
      <c r="DR29" s="643"/>
      <c r="DS29" s="643"/>
      <c r="DT29" s="643"/>
      <c r="DU29" s="643"/>
      <c r="DV29" s="644"/>
      <c r="DW29" s="615">
        <v>25.9</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7531742</v>
      </c>
      <c r="S30" s="611"/>
      <c r="T30" s="611"/>
      <c r="U30" s="611"/>
      <c r="V30" s="611"/>
      <c r="W30" s="611"/>
      <c r="X30" s="611"/>
      <c r="Y30" s="612"/>
      <c r="Z30" s="613">
        <v>15.6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6816124</v>
      </c>
      <c r="CS30" s="611"/>
      <c r="CT30" s="611"/>
      <c r="CU30" s="611"/>
      <c r="CV30" s="611"/>
      <c r="CW30" s="611"/>
      <c r="CX30" s="611"/>
      <c r="CY30" s="612"/>
      <c r="CZ30" s="615">
        <v>14.5</v>
      </c>
      <c r="DA30" s="641"/>
      <c r="DB30" s="641"/>
      <c r="DC30" s="645"/>
      <c r="DD30" s="619">
        <v>6736709</v>
      </c>
      <c r="DE30" s="611"/>
      <c r="DF30" s="611"/>
      <c r="DG30" s="611"/>
      <c r="DH30" s="611"/>
      <c r="DI30" s="611"/>
      <c r="DJ30" s="611"/>
      <c r="DK30" s="612"/>
      <c r="DL30" s="619">
        <v>6377707</v>
      </c>
      <c r="DM30" s="611"/>
      <c r="DN30" s="611"/>
      <c r="DO30" s="611"/>
      <c r="DP30" s="611"/>
      <c r="DQ30" s="611"/>
      <c r="DR30" s="611"/>
      <c r="DS30" s="611"/>
      <c r="DT30" s="611"/>
      <c r="DU30" s="611"/>
      <c r="DV30" s="612"/>
      <c r="DW30" s="615">
        <v>25.4</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98</v>
      </c>
      <c r="BN31" s="654"/>
      <c r="BO31" s="654"/>
      <c r="BP31" s="654"/>
      <c r="BQ31" s="655"/>
      <c r="BR31" s="666">
        <v>99.4</v>
      </c>
      <c r="BS31" s="654"/>
      <c r="BT31" s="654"/>
      <c r="BU31" s="654"/>
      <c r="BV31" s="654"/>
      <c r="BW31" s="654"/>
      <c r="BX31" s="605">
        <v>97.1</v>
      </c>
      <c r="BY31" s="654"/>
      <c r="BZ31" s="654"/>
      <c r="CA31" s="654"/>
      <c r="CB31" s="655"/>
      <c r="CD31" s="648"/>
      <c r="CE31" s="649"/>
      <c r="CF31" s="607" t="s">
        <v>300</v>
      </c>
      <c r="CG31" s="608"/>
      <c r="CH31" s="608"/>
      <c r="CI31" s="608"/>
      <c r="CJ31" s="608"/>
      <c r="CK31" s="608"/>
      <c r="CL31" s="608"/>
      <c r="CM31" s="608"/>
      <c r="CN31" s="608"/>
      <c r="CO31" s="608"/>
      <c r="CP31" s="608"/>
      <c r="CQ31" s="609"/>
      <c r="CR31" s="610">
        <v>130655</v>
      </c>
      <c r="CS31" s="643"/>
      <c r="CT31" s="643"/>
      <c r="CU31" s="643"/>
      <c r="CV31" s="643"/>
      <c r="CW31" s="643"/>
      <c r="CX31" s="643"/>
      <c r="CY31" s="644"/>
      <c r="CZ31" s="615">
        <v>0.3</v>
      </c>
      <c r="DA31" s="641"/>
      <c r="DB31" s="641"/>
      <c r="DC31" s="645"/>
      <c r="DD31" s="619">
        <v>119118</v>
      </c>
      <c r="DE31" s="643"/>
      <c r="DF31" s="643"/>
      <c r="DG31" s="643"/>
      <c r="DH31" s="643"/>
      <c r="DI31" s="643"/>
      <c r="DJ31" s="643"/>
      <c r="DK31" s="644"/>
      <c r="DL31" s="619">
        <v>119118</v>
      </c>
      <c r="DM31" s="643"/>
      <c r="DN31" s="643"/>
      <c r="DO31" s="643"/>
      <c r="DP31" s="643"/>
      <c r="DQ31" s="643"/>
      <c r="DR31" s="643"/>
      <c r="DS31" s="643"/>
      <c r="DT31" s="643"/>
      <c r="DU31" s="643"/>
      <c r="DV31" s="644"/>
      <c r="DW31" s="615">
        <v>0.5</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4629623</v>
      </c>
      <c r="S32" s="611"/>
      <c r="T32" s="611"/>
      <c r="U32" s="611"/>
      <c r="V32" s="611"/>
      <c r="W32" s="611"/>
      <c r="X32" s="611"/>
      <c r="Y32" s="612"/>
      <c r="Z32" s="613">
        <v>9.6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99.4</v>
      </c>
      <c r="BH32" s="643"/>
      <c r="BI32" s="643"/>
      <c r="BJ32" s="643"/>
      <c r="BK32" s="643"/>
      <c r="BL32" s="643"/>
      <c r="BM32" s="616">
        <v>98.1</v>
      </c>
      <c r="BN32" s="643"/>
      <c r="BO32" s="643"/>
      <c r="BP32" s="643"/>
      <c r="BQ32" s="665"/>
      <c r="BR32" s="667">
        <v>99.5</v>
      </c>
      <c r="BS32" s="643"/>
      <c r="BT32" s="643"/>
      <c r="BU32" s="643"/>
      <c r="BV32" s="643"/>
      <c r="BW32" s="643"/>
      <c r="BX32" s="616">
        <v>97.6</v>
      </c>
      <c r="BY32" s="643"/>
      <c r="BZ32" s="643"/>
      <c r="CA32" s="643"/>
      <c r="CB32" s="665"/>
      <c r="CD32" s="650"/>
      <c r="CE32" s="651"/>
      <c r="CF32" s="607" t="s">
        <v>304</v>
      </c>
      <c r="CG32" s="608"/>
      <c r="CH32" s="608"/>
      <c r="CI32" s="608"/>
      <c r="CJ32" s="608"/>
      <c r="CK32" s="608"/>
      <c r="CL32" s="608"/>
      <c r="CM32" s="608"/>
      <c r="CN32" s="608"/>
      <c r="CO32" s="608"/>
      <c r="CP32" s="608"/>
      <c r="CQ32" s="609"/>
      <c r="CR32" s="610">
        <v>340</v>
      </c>
      <c r="CS32" s="611"/>
      <c r="CT32" s="611"/>
      <c r="CU32" s="611"/>
      <c r="CV32" s="611"/>
      <c r="CW32" s="611"/>
      <c r="CX32" s="611"/>
      <c r="CY32" s="612"/>
      <c r="CZ32" s="615">
        <v>0</v>
      </c>
      <c r="DA32" s="641"/>
      <c r="DB32" s="641"/>
      <c r="DC32" s="645"/>
      <c r="DD32" s="619">
        <v>340</v>
      </c>
      <c r="DE32" s="611"/>
      <c r="DF32" s="611"/>
      <c r="DG32" s="611"/>
      <c r="DH32" s="611"/>
      <c r="DI32" s="611"/>
      <c r="DJ32" s="611"/>
      <c r="DK32" s="612"/>
      <c r="DL32" s="619">
        <v>340</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188542</v>
      </c>
      <c r="S33" s="611"/>
      <c r="T33" s="611"/>
      <c r="U33" s="611"/>
      <c r="V33" s="611"/>
      <c r="W33" s="611"/>
      <c r="X33" s="611"/>
      <c r="Y33" s="612"/>
      <c r="Z33" s="613">
        <v>0.4</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99.3</v>
      </c>
      <c r="BH33" s="669"/>
      <c r="BI33" s="669"/>
      <c r="BJ33" s="669"/>
      <c r="BK33" s="669"/>
      <c r="BL33" s="669"/>
      <c r="BM33" s="670">
        <v>97.7</v>
      </c>
      <c r="BN33" s="669"/>
      <c r="BO33" s="669"/>
      <c r="BP33" s="669"/>
      <c r="BQ33" s="671"/>
      <c r="BR33" s="668">
        <v>99.3</v>
      </c>
      <c r="BS33" s="669"/>
      <c r="BT33" s="669"/>
      <c r="BU33" s="669"/>
      <c r="BV33" s="669"/>
      <c r="BW33" s="669"/>
      <c r="BX33" s="670">
        <v>96.4</v>
      </c>
      <c r="BY33" s="669"/>
      <c r="BZ33" s="669"/>
      <c r="CA33" s="669"/>
      <c r="CB33" s="671"/>
      <c r="CD33" s="607" t="s">
        <v>307</v>
      </c>
      <c r="CE33" s="608"/>
      <c r="CF33" s="608"/>
      <c r="CG33" s="608"/>
      <c r="CH33" s="608"/>
      <c r="CI33" s="608"/>
      <c r="CJ33" s="608"/>
      <c r="CK33" s="608"/>
      <c r="CL33" s="608"/>
      <c r="CM33" s="608"/>
      <c r="CN33" s="608"/>
      <c r="CO33" s="608"/>
      <c r="CP33" s="608"/>
      <c r="CQ33" s="609"/>
      <c r="CR33" s="610">
        <v>16745363</v>
      </c>
      <c r="CS33" s="643"/>
      <c r="CT33" s="643"/>
      <c r="CU33" s="643"/>
      <c r="CV33" s="643"/>
      <c r="CW33" s="643"/>
      <c r="CX33" s="643"/>
      <c r="CY33" s="644"/>
      <c r="CZ33" s="615">
        <v>35.6</v>
      </c>
      <c r="DA33" s="641"/>
      <c r="DB33" s="641"/>
      <c r="DC33" s="645"/>
      <c r="DD33" s="619">
        <v>11300707</v>
      </c>
      <c r="DE33" s="643"/>
      <c r="DF33" s="643"/>
      <c r="DG33" s="643"/>
      <c r="DH33" s="643"/>
      <c r="DI33" s="643"/>
      <c r="DJ33" s="643"/>
      <c r="DK33" s="644"/>
      <c r="DL33" s="619">
        <v>8178277</v>
      </c>
      <c r="DM33" s="643"/>
      <c r="DN33" s="643"/>
      <c r="DO33" s="643"/>
      <c r="DP33" s="643"/>
      <c r="DQ33" s="643"/>
      <c r="DR33" s="643"/>
      <c r="DS33" s="643"/>
      <c r="DT33" s="643"/>
      <c r="DU33" s="643"/>
      <c r="DV33" s="644"/>
      <c r="DW33" s="615">
        <v>32.6</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980313</v>
      </c>
      <c r="S34" s="611"/>
      <c r="T34" s="611"/>
      <c r="U34" s="611"/>
      <c r="V34" s="611"/>
      <c r="W34" s="611"/>
      <c r="X34" s="611"/>
      <c r="Y34" s="612"/>
      <c r="Z34" s="613">
        <v>2</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7281232</v>
      </c>
      <c r="CS34" s="611"/>
      <c r="CT34" s="611"/>
      <c r="CU34" s="611"/>
      <c r="CV34" s="611"/>
      <c r="CW34" s="611"/>
      <c r="CX34" s="611"/>
      <c r="CY34" s="612"/>
      <c r="CZ34" s="615">
        <v>15.5</v>
      </c>
      <c r="DA34" s="641"/>
      <c r="DB34" s="641"/>
      <c r="DC34" s="645"/>
      <c r="DD34" s="619">
        <v>4526437</v>
      </c>
      <c r="DE34" s="611"/>
      <c r="DF34" s="611"/>
      <c r="DG34" s="611"/>
      <c r="DH34" s="611"/>
      <c r="DI34" s="611"/>
      <c r="DJ34" s="611"/>
      <c r="DK34" s="612"/>
      <c r="DL34" s="619">
        <v>3581790</v>
      </c>
      <c r="DM34" s="611"/>
      <c r="DN34" s="611"/>
      <c r="DO34" s="611"/>
      <c r="DP34" s="611"/>
      <c r="DQ34" s="611"/>
      <c r="DR34" s="611"/>
      <c r="DS34" s="611"/>
      <c r="DT34" s="611"/>
      <c r="DU34" s="611"/>
      <c r="DV34" s="612"/>
      <c r="DW34" s="615">
        <v>14.3</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2323974</v>
      </c>
      <c r="S35" s="611"/>
      <c r="T35" s="611"/>
      <c r="U35" s="611"/>
      <c r="V35" s="611"/>
      <c r="W35" s="611"/>
      <c r="X35" s="611"/>
      <c r="Y35" s="612"/>
      <c r="Z35" s="613">
        <v>4.8</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527155</v>
      </c>
      <c r="CS35" s="643"/>
      <c r="CT35" s="643"/>
      <c r="CU35" s="643"/>
      <c r="CV35" s="643"/>
      <c r="CW35" s="643"/>
      <c r="CX35" s="643"/>
      <c r="CY35" s="644"/>
      <c r="CZ35" s="615">
        <v>1.1000000000000001</v>
      </c>
      <c r="DA35" s="641"/>
      <c r="DB35" s="641"/>
      <c r="DC35" s="645"/>
      <c r="DD35" s="619">
        <v>403747</v>
      </c>
      <c r="DE35" s="643"/>
      <c r="DF35" s="643"/>
      <c r="DG35" s="643"/>
      <c r="DH35" s="643"/>
      <c r="DI35" s="643"/>
      <c r="DJ35" s="643"/>
      <c r="DK35" s="644"/>
      <c r="DL35" s="619">
        <v>276069</v>
      </c>
      <c r="DM35" s="643"/>
      <c r="DN35" s="643"/>
      <c r="DO35" s="643"/>
      <c r="DP35" s="643"/>
      <c r="DQ35" s="643"/>
      <c r="DR35" s="643"/>
      <c r="DS35" s="643"/>
      <c r="DT35" s="643"/>
      <c r="DU35" s="643"/>
      <c r="DV35" s="644"/>
      <c r="DW35" s="615">
        <v>1.1000000000000001</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1009975</v>
      </c>
      <c r="S36" s="611"/>
      <c r="T36" s="611"/>
      <c r="U36" s="611"/>
      <c r="V36" s="611"/>
      <c r="W36" s="611"/>
      <c r="X36" s="611"/>
      <c r="Y36" s="612"/>
      <c r="Z36" s="613">
        <v>2.1</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5349274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1061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2854557</v>
      </c>
      <c r="CS36" s="611"/>
      <c r="CT36" s="611"/>
      <c r="CU36" s="611"/>
      <c r="CV36" s="611"/>
      <c r="CW36" s="611"/>
      <c r="CX36" s="611"/>
      <c r="CY36" s="612"/>
      <c r="CZ36" s="615">
        <v>6.1</v>
      </c>
      <c r="DA36" s="641"/>
      <c r="DB36" s="641"/>
      <c r="DC36" s="645"/>
      <c r="DD36" s="619">
        <v>1875407</v>
      </c>
      <c r="DE36" s="611"/>
      <c r="DF36" s="611"/>
      <c r="DG36" s="611"/>
      <c r="DH36" s="611"/>
      <c r="DI36" s="611"/>
      <c r="DJ36" s="611"/>
      <c r="DK36" s="612"/>
      <c r="DL36" s="619">
        <v>1022141</v>
      </c>
      <c r="DM36" s="611"/>
      <c r="DN36" s="611"/>
      <c r="DO36" s="611"/>
      <c r="DP36" s="611"/>
      <c r="DQ36" s="611"/>
      <c r="DR36" s="611"/>
      <c r="DS36" s="611"/>
      <c r="DT36" s="611"/>
      <c r="DU36" s="611"/>
      <c r="DV36" s="612"/>
      <c r="DW36" s="615">
        <v>4.0999999999999996</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624449</v>
      </c>
      <c r="S37" s="611"/>
      <c r="T37" s="611"/>
      <c r="U37" s="611"/>
      <c r="V37" s="611"/>
      <c r="W37" s="611"/>
      <c r="X37" s="611"/>
      <c r="Y37" s="612"/>
      <c r="Z37" s="613">
        <v>1.3</v>
      </c>
      <c r="AA37" s="613"/>
      <c r="AB37" s="613"/>
      <c r="AC37" s="613"/>
      <c r="AD37" s="614">
        <v>245</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1087103</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-151268</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46173</v>
      </c>
      <c r="CS37" s="643"/>
      <c r="CT37" s="643"/>
      <c r="CU37" s="643"/>
      <c r="CV37" s="643"/>
      <c r="CW37" s="643"/>
      <c r="CX37" s="643"/>
      <c r="CY37" s="644"/>
      <c r="CZ37" s="615">
        <v>0.1</v>
      </c>
      <c r="DA37" s="641"/>
      <c r="DB37" s="641"/>
      <c r="DC37" s="645"/>
      <c r="DD37" s="619">
        <v>46173</v>
      </c>
      <c r="DE37" s="643"/>
      <c r="DF37" s="643"/>
      <c r="DG37" s="643"/>
      <c r="DH37" s="643"/>
      <c r="DI37" s="643"/>
      <c r="DJ37" s="643"/>
      <c r="DK37" s="644"/>
      <c r="DL37" s="619">
        <v>42564</v>
      </c>
      <c r="DM37" s="643"/>
      <c r="DN37" s="643"/>
      <c r="DO37" s="643"/>
      <c r="DP37" s="643"/>
      <c r="DQ37" s="643"/>
      <c r="DR37" s="643"/>
      <c r="DS37" s="643"/>
      <c r="DT37" s="643"/>
      <c r="DU37" s="643"/>
      <c r="DV37" s="644"/>
      <c r="DW37" s="615">
        <v>0.2</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3491800</v>
      </c>
      <c r="S38" s="611"/>
      <c r="T38" s="611"/>
      <c r="U38" s="611"/>
      <c r="V38" s="611"/>
      <c r="W38" s="611"/>
      <c r="X38" s="611"/>
      <c r="Y38" s="612"/>
      <c r="Z38" s="613">
        <v>7.2</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164211</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9744</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4470455</v>
      </c>
      <c r="CS38" s="611"/>
      <c r="CT38" s="611"/>
      <c r="CU38" s="611"/>
      <c r="CV38" s="611"/>
      <c r="CW38" s="611"/>
      <c r="CX38" s="611"/>
      <c r="CY38" s="612"/>
      <c r="CZ38" s="615">
        <v>9.5</v>
      </c>
      <c r="DA38" s="641"/>
      <c r="DB38" s="641"/>
      <c r="DC38" s="645"/>
      <c r="DD38" s="619">
        <v>3632759</v>
      </c>
      <c r="DE38" s="611"/>
      <c r="DF38" s="611"/>
      <c r="DG38" s="611"/>
      <c r="DH38" s="611"/>
      <c r="DI38" s="611"/>
      <c r="DJ38" s="611"/>
      <c r="DK38" s="612"/>
      <c r="DL38" s="619">
        <v>3298277</v>
      </c>
      <c r="DM38" s="611"/>
      <c r="DN38" s="611"/>
      <c r="DO38" s="611"/>
      <c r="DP38" s="611"/>
      <c r="DQ38" s="611"/>
      <c r="DR38" s="611"/>
      <c r="DS38" s="611"/>
      <c r="DT38" s="611"/>
      <c r="DU38" s="611"/>
      <c r="DV38" s="612"/>
      <c r="DW38" s="615">
        <v>13.1</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43636</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14433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1246548</v>
      </c>
      <c r="CS39" s="643"/>
      <c r="CT39" s="643"/>
      <c r="CU39" s="643"/>
      <c r="CV39" s="643"/>
      <c r="CW39" s="643"/>
      <c r="CX39" s="643"/>
      <c r="CY39" s="644"/>
      <c r="CZ39" s="615">
        <v>2.6</v>
      </c>
      <c r="DA39" s="641"/>
      <c r="DB39" s="641"/>
      <c r="DC39" s="645"/>
      <c r="DD39" s="619">
        <v>681357</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121700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296</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90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365416</v>
      </c>
      <c r="CS40" s="611"/>
      <c r="CT40" s="611"/>
      <c r="CU40" s="611"/>
      <c r="CV40" s="611"/>
      <c r="CW40" s="611"/>
      <c r="CX40" s="611"/>
      <c r="CY40" s="612"/>
      <c r="CZ40" s="615">
        <v>0.8</v>
      </c>
      <c r="DA40" s="641"/>
      <c r="DB40" s="641"/>
      <c r="DC40" s="645"/>
      <c r="DD40" s="619">
        <v>181000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48268077</v>
      </c>
      <c r="S41" s="683"/>
      <c r="T41" s="683"/>
      <c r="U41" s="683"/>
      <c r="V41" s="683"/>
      <c r="W41" s="683"/>
      <c r="X41" s="683"/>
      <c r="Y41" s="687"/>
      <c r="Z41" s="688">
        <v>100</v>
      </c>
      <c r="AA41" s="688"/>
      <c r="AB41" s="688"/>
      <c r="AC41" s="688"/>
      <c r="AD41" s="689">
        <v>24967805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811188</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3242840</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429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6548545</v>
      </c>
      <c r="CS42" s="643"/>
      <c r="CT42" s="643"/>
      <c r="CU42" s="643"/>
      <c r="CV42" s="643"/>
      <c r="CW42" s="643"/>
      <c r="CX42" s="643"/>
      <c r="CY42" s="644"/>
      <c r="CZ42" s="615">
        <v>13.9</v>
      </c>
      <c r="DA42" s="641"/>
      <c r="DB42" s="641"/>
      <c r="DC42" s="645"/>
      <c r="DD42" s="619">
        <v>1035623</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159656</v>
      </c>
      <c r="CS43" s="643"/>
      <c r="CT43" s="643"/>
      <c r="CU43" s="643"/>
      <c r="CV43" s="643"/>
      <c r="CW43" s="643"/>
      <c r="CX43" s="643"/>
      <c r="CY43" s="644"/>
      <c r="CZ43" s="615">
        <v>0.3</v>
      </c>
      <c r="DA43" s="641"/>
      <c r="DB43" s="641"/>
      <c r="DC43" s="645"/>
      <c r="DD43" s="619">
        <v>129156</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6214238</v>
      </c>
      <c r="CS44" s="611"/>
      <c r="CT44" s="611"/>
      <c r="CU44" s="611"/>
      <c r="CV44" s="611"/>
      <c r="CW44" s="611"/>
      <c r="CX44" s="611"/>
      <c r="CY44" s="612"/>
      <c r="CZ44" s="615">
        <v>13.2</v>
      </c>
      <c r="DA44" s="616"/>
      <c r="DB44" s="616"/>
      <c r="DC44" s="622"/>
      <c r="DD44" s="619">
        <v>1000027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3205997</v>
      </c>
      <c r="CS45" s="643"/>
      <c r="CT45" s="643"/>
      <c r="CU45" s="643"/>
      <c r="CV45" s="643"/>
      <c r="CW45" s="643"/>
      <c r="CX45" s="643"/>
      <c r="CY45" s="644"/>
      <c r="CZ45" s="615">
        <v>6.8</v>
      </c>
      <c r="DA45" s="641"/>
      <c r="DB45" s="641"/>
      <c r="DC45" s="645"/>
      <c r="DD45" s="619">
        <v>285402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2349508</v>
      </c>
      <c r="CS46" s="611"/>
      <c r="CT46" s="611"/>
      <c r="CU46" s="611"/>
      <c r="CV46" s="611"/>
      <c r="CW46" s="611"/>
      <c r="CX46" s="611"/>
      <c r="CY46" s="612"/>
      <c r="CZ46" s="615">
        <v>5</v>
      </c>
      <c r="DA46" s="616"/>
      <c r="DB46" s="616"/>
      <c r="DC46" s="622"/>
      <c r="DD46" s="619">
        <v>612712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334307</v>
      </c>
      <c r="CS47" s="643"/>
      <c r="CT47" s="643"/>
      <c r="CU47" s="643"/>
      <c r="CV47" s="643"/>
      <c r="CW47" s="643"/>
      <c r="CX47" s="643"/>
      <c r="CY47" s="644"/>
      <c r="CZ47" s="615">
        <v>0.7</v>
      </c>
      <c r="DA47" s="641"/>
      <c r="DB47" s="641"/>
      <c r="DC47" s="645"/>
      <c r="DD47" s="619">
        <v>35596</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47074505</v>
      </c>
      <c r="CS49" s="669"/>
      <c r="CT49" s="669"/>
      <c r="CU49" s="669"/>
      <c r="CV49" s="669"/>
      <c r="CW49" s="669"/>
      <c r="CX49" s="669"/>
      <c r="CY49" s="698"/>
      <c r="CZ49" s="690">
        <v>100</v>
      </c>
      <c r="DA49" s="699"/>
      <c r="DB49" s="699"/>
      <c r="DC49" s="700"/>
      <c r="DD49" s="701">
        <v>29733139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ngY6zjXZbT8Oi65GgYdhaFsUeGATEMS2vNx8gJrNnF4g2tZSRBVQdyE9K+MU4PEpi2xFrEcD0Q231ArXK50Z9A==" saltValue="3MJ10JzZ5zzTgCd35+CAA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M13" sqref="CM13:CQ1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47249</v>
      </c>
      <c r="R7" s="740"/>
      <c r="S7" s="740"/>
      <c r="T7" s="740"/>
      <c r="U7" s="740"/>
      <c r="V7" s="740">
        <v>46056</v>
      </c>
      <c r="W7" s="740"/>
      <c r="X7" s="740"/>
      <c r="Y7" s="740"/>
      <c r="Z7" s="740"/>
      <c r="AA7" s="740">
        <v>1194</v>
      </c>
      <c r="AB7" s="740"/>
      <c r="AC7" s="740"/>
      <c r="AD7" s="740"/>
      <c r="AE7" s="741"/>
      <c r="AF7" s="742">
        <v>1020</v>
      </c>
      <c r="AG7" s="743"/>
      <c r="AH7" s="743"/>
      <c r="AI7" s="743"/>
      <c r="AJ7" s="744"/>
      <c r="AK7" s="745">
        <v>2323</v>
      </c>
      <c r="AL7" s="746"/>
      <c r="AM7" s="746"/>
      <c r="AN7" s="746"/>
      <c r="AO7" s="746"/>
      <c r="AP7" s="746">
        <v>39890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575</v>
      </c>
      <c r="BT7" s="734"/>
      <c r="BU7" s="734"/>
      <c r="BV7" s="734"/>
      <c r="BW7" s="734"/>
      <c r="BX7" s="734"/>
      <c r="BY7" s="734"/>
      <c r="BZ7" s="734"/>
      <c r="CA7" s="734"/>
      <c r="CB7" s="734"/>
      <c r="CC7" s="734"/>
      <c r="CD7" s="734"/>
      <c r="CE7" s="734"/>
      <c r="CF7" s="734"/>
      <c r="CG7" s="749"/>
      <c r="CH7" s="730">
        <v>4</v>
      </c>
      <c r="CI7" s="731"/>
      <c r="CJ7" s="731"/>
      <c r="CK7" s="731"/>
      <c r="CL7" s="732"/>
      <c r="CM7" s="730">
        <v>44</v>
      </c>
      <c r="CN7" s="731"/>
      <c r="CO7" s="731"/>
      <c r="CP7" s="731"/>
      <c r="CQ7" s="732"/>
      <c r="CR7" s="730">
        <v>40</v>
      </c>
      <c r="CS7" s="731"/>
      <c r="CT7" s="731"/>
      <c r="CU7" s="731"/>
      <c r="CV7" s="732"/>
      <c r="CW7" s="730">
        <v>9</v>
      </c>
      <c r="CX7" s="731"/>
      <c r="CY7" s="731"/>
      <c r="CZ7" s="731"/>
      <c r="DA7" s="732"/>
      <c r="DB7" s="730" t="s">
        <v>571</v>
      </c>
      <c r="DC7" s="731"/>
      <c r="DD7" s="731"/>
      <c r="DE7" s="731"/>
      <c r="DF7" s="732"/>
      <c r="DG7" s="730" t="s">
        <v>571</v>
      </c>
      <c r="DH7" s="731"/>
      <c r="DI7" s="731"/>
      <c r="DJ7" s="731"/>
      <c r="DK7" s="732"/>
      <c r="DL7" s="730" t="s">
        <v>571</v>
      </c>
      <c r="DM7" s="731"/>
      <c r="DN7" s="731"/>
      <c r="DO7" s="731"/>
      <c r="DP7" s="732"/>
      <c r="DQ7" s="730" t="s">
        <v>571</v>
      </c>
      <c r="DR7" s="731"/>
      <c r="DS7" s="731"/>
      <c r="DT7" s="731"/>
      <c r="DU7" s="732"/>
      <c r="DV7" s="733"/>
      <c r="DW7" s="734"/>
      <c r="DX7" s="734"/>
      <c r="DY7" s="734"/>
      <c r="DZ7" s="735"/>
      <c r="EA7" s="228"/>
    </row>
    <row r="8" spans="1:131" s="229" customFormat="1" ht="26.25" customHeight="1" x14ac:dyDescent="0.15">
      <c r="A8" s="232">
        <v>2</v>
      </c>
      <c r="B8" s="767" t="s">
        <v>375</v>
      </c>
      <c r="C8" s="768"/>
      <c r="D8" s="768"/>
      <c r="E8" s="768"/>
      <c r="F8" s="768"/>
      <c r="G8" s="768"/>
      <c r="H8" s="768"/>
      <c r="I8" s="768"/>
      <c r="J8" s="768"/>
      <c r="K8" s="768"/>
      <c r="L8" s="768"/>
      <c r="M8" s="768"/>
      <c r="N8" s="768"/>
      <c r="O8" s="768"/>
      <c r="P8" s="769"/>
      <c r="Q8" s="770">
        <v>38</v>
      </c>
      <c r="R8" s="771"/>
      <c r="S8" s="771"/>
      <c r="T8" s="771"/>
      <c r="U8" s="771"/>
      <c r="V8" s="771">
        <v>38</v>
      </c>
      <c r="W8" s="771"/>
      <c r="X8" s="771"/>
      <c r="Y8" s="771"/>
      <c r="Z8" s="771"/>
      <c r="AA8" s="771" t="s">
        <v>559</v>
      </c>
      <c r="AB8" s="771"/>
      <c r="AC8" s="771"/>
      <c r="AD8" s="771"/>
      <c r="AE8" s="772"/>
      <c r="AF8" s="773" t="s">
        <v>122</v>
      </c>
      <c r="AG8" s="774"/>
      <c r="AH8" s="774"/>
      <c r="AI8" s="774"/>
      <c r="AJ8" s="775"/>
      <c r="AK8" s="756">
        <v>27</v>
      </c>
      <c r="AL8" s="757"/>
      <c r="AM8" s="757"/>
      <c r="AN8" s="757"/>
      <c r="AO8" s="757"/>
      <c r="AP8" s="757">
        <v>129</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576</v>
      </c>
      <c r="BT8" s="761"/>
      <c r="BU8" s="761"/>
      <c r="BV8" s="761"/>
      <c r="BW8" s="761"/>
      <c r="BX8" s="761"/>
      <c r="BY8" s="761"/>
      <c r="BZ8" s="761"/>
      <c r="CA8" s="761"/>
      <c r="CB8" s="761"/>
      <c r="CC8" s="761"/>
      <c r="CD8" s="761"/>
      <c r="CE8" s="761"/>
      <c r="CF8" s="761"/>
      <c r="CG8" s="762"/>
      <c r="CH8" s="763">
        <v>1</v>
      </c>
      <c r="CI8" s="764"/>
      <c r="CJ8" s="764"/>
      <c r="CK8" s="764"/>
      <c r="CL8" s="765"/>
      <c r="CM8" s="763">
        <v>1</v>
      </c>
      <c r="CN8" s="764"/>
      <c r="CO8" s="764"/>
      <c r="CP8" s="764"/>
      <c r="CQ8" s="765"/>
      <c r="CR8" s="763">
        <v>2</v>
      </c>
      <c r="CS8" s="764"/>
      <c r="CT8" s="764"/>
      <c r="CU8" s="764"/>
      <c r="CV8" s="765"/>
      <c r="CW8" s="763">
        <v>1</v>
      </c>
      <c r="CX8" s="764"/>
      <c r="CY8" s="764"/>
      <c r="CZ8" s="764"/>
      <c r="DA8" s="765"/>
      <c r="DB8" s="763" t="s">
        <v>571</v>
      </c>
      <c r="DC8" s="764"/>
      <c r="DD8" s="764"/>
      <c r="DE8" s="764"/>
      <c r="DF8" s="765"/>
      <c r="DG8" s="763" t="s">
        <v>571</v>
      </c>
      <c r="DH8" s="764"/>
      <c r="DI8" s="764"/>
      <c r="DJ8" s="764"/>
      <c r="DK8" s="765"/>
      <c r="DL8" s="763" t="s">
        <v>571</v>
      </c>
      <c r="DM8" s="764"/>
      <c r="DN8" s="764"/>
      <c r="DO8" s="764"/>
      <c r="DP8" s="765"/>
      <c r="DQ8" s="763" t="s">
        <v>571</v>
      </c>
      <c r="DR8" s="764"/>
      <c r="DS8" s="764"/>
      <c r="DT8" s="764"/>
      <c r="DU8" s="765"/>
      <c r="DV8" s="760"/>
      <c r="DW8" s="761"/>
      <c r="DX8" s="761"/>
      <c r="DY8" s="761"/>
      <c r="DZ8" s="766"/>
      <c r="EA8" s="228"/>
    </row>
    <row r="9" spans="1:131" s="229" customFormat="1" ht="26.25" customHeight="1" x14ac:dyDescent="0.15">
      <c r="A9" s="232">
        <v>3</v>
      </c>
      <c r="B9" s="767" t="s">
        <v>376</v>
      </c>
      <c r="C9" s="768"/>
      <c r="D9" s="768"/>
      <c r="E9" s="768"/>
      <c r="F9" s="768"/>
      <c r="G9" s="768"/>
      <c r="H9" s="768"/>
      <c r="I9" s="768"/>
      <c r="J9" s="768"/>
      <c r="K9" s="768"/>
      <c r="L9" s="768"/>
      <c r="M9" s="768"/>
      <c r="N9" s="768"/>
      <c r="O9" s="768"/>
      <c r="P9" s="769"/>
      <c r="Q9" s="770">
        <v>1493</v>
      </c>
      <c r="R9" s="771"/>
      <c r="S9" s="771"/>
      <c r="T9" s="771"/>
      <c r="U9" s="771"/>
      <c r="V9" s="771">
        <v>1493</v>
      </c>
      <c r="W9" s="771"/>
      <c r="X9" s="771"/>
      <c r="Y9" s="771"/>
      <c r="Z9" s="771"/>
      <c r="AA9" s="771" t="s">
        <v>559</v>
      </c>
      <c r="AB9" s="771"/>
      <c r="AC9" s="771"/>
      <c r="AD9" s="771"/>
      <c r="AE9" s="772"/>
      <c r="AF9" s="773" t="s">
        <v>122</v>
      </c>
      <c r="AG9" s="774"/>
      <c r="AH9" s="774"/>
      <c r="AI9" s="774"/>
      <c r="AJ9" s="775"/>
      <c r="AK9" s="756">
        <v>486</v>
      </c>
      <c r="AL9" s="757"/>
      <c r="AM9" s="757"/>
      <c r="AN9" s="757"/>
      <c r="AO9" s="757"/>
      <c r="AP9" s="757">
        <v>2727</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577</v>
      </c>
      <c r="BT9" s="761"/>
      <c r="BU9" s="761"/>
      <c r="BV9" s="761"/>
      <c r="BW9" s="761"/>
      <c r="BX9" s="761"/>
      <c r="BY9" s="761"/>
      <c r="BZ9" s="761"/>
      <c r="CA9" s="761"/>
      <c r="CB9" s="761"/>
      <c r="CC9" s="761"/>
      <c r="CD9" s="761"/>
      <c r="CE9" s="761"/>
      <c r="CF9" s="761"/>
      <c r="CG9" s="762"/>
      <c r="CH9" s="763">
        <v>2</v>
      </c>
      <c r="CI9" s="764"/>
      <c r="CJ9" s="764"/>
      <c r="CK9" s="764"/>
      <c r="CL9" s="765"/>
      <c r="CM9" s="763">
        <v>18</v>
      </c>
      <c r="CN9" s="764"/>
      <c r="CO9" s="764"/>
      <c r="CP9" s="764"/>
      <c r="CQ9" s="765"/>
      <c r="CR9" s="763">
        <v>7</v>
      </c>
      <c r="CS9" s="764"/>
      <c r="CT9" s="764"/>
      <c r="CU9" s="764"/>
      <c r="CV9" s="765"/>
      <c r="CW9" s="763" t="s">
        <v>571</v>
      </c>
      <c r="CX9" s="764"/>
      <c r="CY9" s="764"/>
      <c r="CZ9" s="764"/>
      <c r="DA9" s="765"/>
      <c r="DB9" s="763" t="s">
        <v>571</v>
      </c>
      <c r="DC9" s="764"/>
      <c r="DD9" s="764"/>
      <c r="DE9" s="764"/>
      <c r="DF9" s="765"/>
      <c r="DG9" s="763" t="s">
        <v>571</v>
      </c>
      <c r="DH9" s="764"/>
      <c r="DI9" s="764"/>
      <c r="DJ9" s="764"/>
      <c r="DK9" s="765"/>
      <c r="DL9" s="763" t="s">
        <v>571</v>
      </c>
      <c r="DM9" s="764"/>
      <c r="DN9" s="764"/>
      <c r="DO9" s="764"/>
      <c r="DP9" s="765"/>
      <c r="DQ9" s="763" t="s">
        <v>571</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578</v>
      </c>
      <c r="BT10" s="761"/>
      <c r="BU10" s="761"/>
      <c r="BV10" s="761"/>
      <c r="BW10" s="761"/>
      <c r="BX10" s="761"/>
      <c r="BY10" s="761"/>
      <c r="BZ10" s="761"/>
      <c r="CA10" s="761"/>
      <c r="CB10" s="761"/>
      <c r="CC10" s="761"/>
      <c r="CD10" s="761"/>
      <c r="CE10" s="761"/>
      <c r="CF10" s="761"/>
      <c r="CG10" s="762"/>
      <c r="CH10" s="763">
        <v>492</v>
      </c>
      <c r="CI10" s="764"/>
      <c r="CJ10" s="764"/>
      <c r="CK10" s="764"/>
      <c r="CL10" s="765"/>
      <c r="CM10" s="763">
        <v>2711</v>
      </c>
      <c r="CN10" s="764"/>
      <c r="CO10" s="764"/>
      <c r="CP10" s="764"/>
      <c r="CQ10" s="765"/>
      <c r="CR10" s="763">
        <v>600</v>
      </c>
      <c r="CS10" s="764"/>
      <c r="CT10" s="764"/>
      <c r="CU10" s="764"/>
      <c r="CV10" s="765"/>
      <c r="CW10" s="763">
        <v>111</v>
      </c>
      <c r="CX10" s="764"/>
      <c r="CY10" s="764"/>
      <c r="CZ10" s="764"/>
      <c r="DA10" s="765"/>
      <c r="DB10" s="763" t="s">
        <v>571</v>
      </c>
      <c r="DC10" s="764"/>
      <c r="DD10" s="764"/>
      <c r="DE10" s="764"/>
      <c r="DF10" s="765"/>
      <c r="DG10" s="763" t="s">
        <v>571</v>
      </c>
      <c r="DH10" s="764"/>
      <c r="DI10" s="764"/>
      <c r="DJ10" s="764"/>
      <c r="DK10" s="765"/>
      <c r="DL10" s="763" t="s">
        <v>571</v>
      </c>
      <c r="DM10" s="764"/>
      <c r="DN10" s="764"/>
      <c r="DO10" s="764"/>
      <c r="DP10" s="765"/>
      <c r="DQ10" s="763" t="s">
        <v>571</v>
      </c>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t="s">
        <v>579</v>
      </c>
      <c r="BT11" s="761"/>
      <c r="BU11" s="761"/>
      <c r="BV11" s="761"/>
      <c r="BW11" s="761"/>
      <c r="BX11" s="761"/>
      <c r="BY11" s="761"/>
      <c r="BZ11" s="761"/>
      <c r="CA11" s="761"/>
      <c r="CB11" s="761"/>
      <c r="CC11" s="761"/>
      <c r="CD11" s="761"/>
      <c r="CE11" s="761"/>
      <c r="CF11" s="761"/>
      <c r="CG11" s="762"/>
      <c r="CH11" s="763">
        <v>-160</v>
      </c>
      <c r="CI11" s="764"/>
      <c r="CJ11" s="764"/>
      <c r="CK11" s="764"/>
      <c r="CL11" s="765"/>
      <c r="CM11" s="763">
        <v>2234</v>
      </c>
      <c r="CN11" s="764"/>
      <c r="CO11" s="764"/>
      <c r="CP11" s="764"/>
      <c r="CQ11" s="765"/>
      <c r="CR11" s="763">
        <v>19</v>
      </c>
      <c r="CS11" s="764"/>
      <c r="CT11" s="764"/>
      <c r="CU11" s="764"/>
      <c r="CV11" s="765"/>
      <c r="CW11" s="763" t="s">
        <v>571</v>
      </c>
      <c r="CX11" s="764"/>
      <c r="CY11" s="764"/>
      <c r="CZ11" s="764"/>
      <c r="DA11" s="765"/>
      <c r="DB11" s="763" t="s">
        <v>571</v>
      </c>
      <c r="DC11" s="764"/>
      <c r="DD11" s="764"/>
      <c r="DE11" s="764"/>
      <c r="DF11" s="765"/>
      <c r="DG11" s="763" t="s">
        <v>571</v>
      </c>
      <c r="DH11" s="764"/>
      <c r="DI11" s="764"/>
      <c r="DJ11" s="764"/>
      <c r="DK11" s="765"/>
      <c r="DL11" s="763" t="s">
        <v>571</v>
      </c>
      <c r="DM11" s="764"/>
      <c r="DN11" s="764"/>
      <c r="DO11" s="764"/>
      <c r="DP11" s="765"/>
      <c r="DQ11" s="763" t="s">
        <v>571</v>
      </c>
      <c r="DR11" s="764"/>
      <c r="DS11" s="764"/>
      <c r="DT11" s="764"/>
      <c r="DU11" s="765"/>
      <c r="DV11" s="760" t="s">
        <v>581</v>
      </c>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t="s">
        <v>580</v>
      </c>
      <c r="BT12" s="761"/>
      <c r="BU12" s="761"/>
      <c r="BV12" s="761"/>
      <c r="BW12" s="761"/>
      <c r="BX12" s="761"/>
      <c r="BY12" s="761"/>
      <c r="BZ12" s="761"/>
      <c r="CA12" s="761"/>
      <c r="CB12" s="761"/>
      <c r="CC12" s="761"/>
      <c r="CD12" s="761"/>
      <c r="CE12" s="761"/>
      <c r="CF12" s="761"/>
      <c r="CG12" s="762"/>
      <c r="CH12" s="763">
        <v>-63</v>
      </c>
      <c r="CI12" s="764"/>
      <c r="CJ12" s="764"/>
      <c r="CK12" s="764"/>
      <c r="CL12" s="765"/>
      <c r="CM12" s="763">
        <v>69</v>
      </c>
      <c r="CN12" s="764"/>
      <c r="CO12" s="764"/>
      <c r="CP12" s="764"/>
      <c r="CQ12" s="765"/>
      <c r="CR12" s="763">
        <v>23</v>
      </c>
      <c r="CS12" s="764"/>
      <c r="CT12" s="764"/>
      <c r="CU12" s="764"/>
      <c r="CV12" s="765"/>
      <c r="CW12" s="763">
        <v>301</v>
      </c>
      <c r="CX12" s="764"/>
      <c r="CY12" s="764"/>
      <c r="CZ12" s="764"/>
      <c r="DA12" s="765"/>
      <c r="DB12" s="763" t="s">
        <v>571</v>
      </c>
      <c r="DC12" s="764"/>
      <c r="DD12" s="764"/>
      <c r="DE12" s="764"/>
      <c r="DF12" s="765"/>
      <c r="DG12" s="763" t="s">
        <v>571</v>
      </c>
      <c r="DH12" s="764"/>
      <c r="DI12" s="764"/>
      <c r="DJ12" s="764"/>
      <c r="DK12" s="765"/>
      <c r="DL12" s="763" t="s">
        <v>571</v>
      </c>
      <c r="DM12" s="764"/>
      <c r="DN12" s="764"/>
      <c r="DO12" s="764"/>
      <c r="DP12" s="765"/>
      <c r="DQ12" s="763" t="s">
        <v>571</v>
      </c>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t="s">
        <v>582</v>
      </c>
      <c r="BT13" s="761"/>
      <c r="BU13" s="761"/>
      <c r="BV13" s="761"/>
      <c r="BW13" s="761"/>
      <c r="BX13" s="761"/>
      <c r="BY13" s="761"/>
      <c r="BZ13" s="761"/>
      <c r="CA13" s="761"/>
      <c r="CB13" s="761"/>
      <c r="CC13" s="761"/>
      <c r="CD13" s="761"/>
      <c r="CE13" s="761"/>
      <c r="CF13" s="761"/>
      <c r="CG13" s="762"/>
      <c r="CH13" s="763">
        <v>2</v>
      </c>
      <c r="CI13" s="764"/>
      <c r="CJ13" s="764"/>
      <c r="CK13" s="764"/>
      <c r="CL13" s="765"/>
      <c r="CM13" s="763">
        <v>3</v>
      </c>
      <c r="CN13" s="764"/>
      <c r="CO13" s="764"/>
      <c r="CP13" s="764"/>
      <c r="CQ13" s="765"/>
      <c r="CR13" s="763">
        <v>1</v>
      </c>
      <c r="CS13" s="764"/>
      <c r="CT13" s="764"/>
      <c r="CU13" s="764"/>
      <c r="CV13" s="765"/>
      <c r="CW13" s="763" t="s">
        <v>571</v>
      </c>
      <c r="CX13" s="764"/>
      <c r="CY13" s="764"/>
      <c r="CZ13" s="764"/>
      <c r="DA13" s="765"/>
      <c r="DB13" s="763" t="s">
        <v>571</v>
      </c>
      <c r="DC13" s="764"/>
      <c r="DD13" s="764"/>
      <c r="DE13" s="764"/>
      <c r="DF13" s="765"/>
      <c r="DG13" s="763" t="s">
        <v>571</v>
      </c>
      <c r="DH13" s="764"/>
      <c r="DI13" s="764"/>
      <c r="DJ13" s="764"/>
      <c r="DK13" s="765"/>
      <c r="DL13" s="763" t="s">
        <v>571</v>
      </c>
      <c r="DM13" s="764"/>
      <c r="DN13" s="764"/>
      <c r="DO13" s="764"/>
      <c r="DP13" s="765"/>
      <c r="DQ13" s="763" t="s">
        <v>571</v>
      </c>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378</v>
      </c>
      <c r="B23" s="776" t="s">
        <v>379</v>
      </c>
      <c r="C23" s="777"/>
      <c r="D23" s="777"/>
      <c r="E23" s="777"/>
      <c r="F23" s="777"/>
      <c r="G23" s="777"/>
      <c r="H23" s="777"/>
      <c r="I23" s="777"/>
      <c r="J23" s="777"/>
      <c r="K23" s="777"/>
      <c r="L23" s="777"/>
      <c r="M23" s="777"/>
      <c r="N23" s="777"/>
      <c r="O23" s="777"/>
      <c r="P23" s="778"/>
      <c r="Q23" s="779">
        <v>48780</v>
      </c>
      <c r="R23" s="780"/>
      <c r="S23" s="780"/>
      <c r="T23" s="780"/>
      <c r="U23" s="780"/>
      <c r="V23" s="780">
        <v>47587</v>
      </c>
      <c r="W23" s="780"/>
      <c r="X23" s="780"/>
      <c r="Y23" s="780"/>
      <c r="Z23" s="780"/>
      <c r="AA23" s="780">
        <v>1194</v>
      </c>
      <c r="AB23" s="780"/>
      <c r="AC23" s="780"/>
      <c r="AD23" s="780"/>
      <c r="AE23" s="781"/>
      <c r="AF23" s="782">
        <v>1020</v>
      </c>
      <c r="AG23" s="780"/>
      <c r="AH23" s="780"/>
      <c r="AI23" s="780"/>
      <c r="AJ23" s="783"/>
      <c r="AK23" s="784"/>
      <c r="AL23" s="785"/>
      <c r="AM23" s="785"/>
      <c r="AN23" s="785"/>
      <c r="AO23" s="785"/>
      <c r="AP23" s="780">
        <v>42746</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390</v>
      </c>
      <c r="C28" s="737"/>
      <c r="D28" s="737"/>
      <c r="E28" s="737"/>
      <c r="F28" s="737"/>
      <c r="G28" s="737"/>
      <c r="H28" s="737"/>
      <c r="I28" s="737"/>
      <c r="J28" s="737"/>
      <c r="K28" s="737"/>
      <c r="L28" s="737"/>
      <c r="M28" s="737"/>
      <c r="N28" s="737"/>
      <c r="O28" s="737"/>
      <c r="P28" s="738"/>
      <c r="Q28" s="809">
        <v>8815</v>
      </c>
      <c r="R28" s="810"/>
      <c r="S28" s="810"/>
      <c r="T28" s="810"/>
      <c r="U28" s="810"/>
      <c r="V28" s="810">
        <v>8814</v>
      </c>
      <c r="W28" s="810"/>
      <c r="X28" s="810"/>
      <c r="Y28" s="810"/>
      <c r="Z28" s="810"/>
      <c r="AA28" s="810">
        <v>1</v>
      </c>
      <c r="AB28" s="810"/>
      <c r="AC28" s="810"/>
      <c r="AD28" s="810"/>
      <c r="AE28" s="811"/>
      <c r="AF28" s="812">
        <v>1</v>
      </c>
      <c r="AG28" s="810"/>
      <c r="AH28" s="810"/>
      <c r="AI28" s="810"/>
      <c r="AJ28" s="813"/>
      <c r="AK28" s="814">
        <v>971</v>
      </c>
      <c r="AL28" s="815"/>
      <c r="AM28" s="815"/>
      <c r="AN28" s="815"/>
      <c r="AO28" s="815"/>
      <c r="AP28" s="815" t="s">
        <v>559</v>
      </c>
      <c r="AQ28" s="815"/>
      <c r="AR28" s="815"/>
      <c r="AS28" s="815"/>
      <c r="AT28" s="815"/>
      <c r="AU28" s="815" t="s">
        <v>559</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391</v>
      </c>
      <c r="C29" s="768"/>
      <c r="D29" s="768"/>
      <c r="E29" s="768"/>
      <c r="F29" s="768"/>
      <c r="G29" s="768"/>
      <c r="H29" s="768"/>
      <c r="I29" s="768"/>
      <c r="J29" s="768"/>
      <c r="K29" s="768"/>
      <c r="L29" s="768"/>
      <c r="M29" s="768"/>
      <c r="N29" s="768"/>
      <c r="O29" s="768"/>
      <c r="P29" s="769"/>
      <c r="Q29" s="770">
        <v>113</v>
      </c>
      <c r="R29" s="771"/>
      <c r="S29" s="771"/>
      <c r="T29" s="771"/>
      <c r="U29" s="771"/>
      <c r="V29" s="771">
        <v>113</v>
      </c>
      <c r="W29" s="771"/>
      <c r="X29" s="771"/>
      <c r="Y29" s="771"/>
      <c r="Z29" s="771"/>
      <c r="AA29" s="771" t="s">
        <v>559</v>
      </c>
      <c r="AB29" s="771"/>
      <c r="AC29" s="771"/>
      <c r="AD29" s="771"/>
      <c r="AE29" s="772"/>
      <c r="AF29" s="773" t="s">
        <v>122</v>
      </c>
      <c r="AG29" s="774"/>
      <c r="AH29" s="774"/>
      <c r="AI29" s="774"/>
      <c r="AJ29" s="775"/>
      <c r="AK29" s="821">
        <v>75</v>
      </c>
      <c r="AL29" s="817"/>
      <c r="AM29" s="817"/>
      <c r="AN29" s="817"/>
      <c r="AO29" s="817"/>
      <c r="AP29" s="817">
        <v>132</v>
      </c>
      <c r="AQ29" s="817"/>
      <c r="AR29" s="817"/>
      <c r="AS29" s="817"/>
      <c r="AT29" s="817"/>
      <c r="AU29" s="817">
        <v>60</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392</v>
      </c>
      <c r="C30" s="768"/>
      <c r="D30" s="768"/>
      <c r="E30" s="768"/>
      <c r="F30" s="768"/>
      <c r="G30" s="768"/>
      <c r="H30" s="768"/>
      <c r="I30" s="768"/>
      <c r="J30" s="768"/>
      <c r="K30" s="768"/>
      <c r="L30" s="768"/>
      <c r="M30" s="768"/>
      <c r="N30" s="768"/>
      <c r="O30" s="768"/>
      <c r="P30" s="769"/>
      <c r="Q30" s="770">
        <v>1309</v>
      </c>
      <c r="R30" s="771"/>
      <c r="S30" s="771"/>
      <c r="T30" s="771"/>
      <c r="U30" s="771"/>
      <c r="V30" s="771">
        <v>1307</v>
      </c>
      <c r="W30" s="771"/>
      <c r="X30" s="771"/>
      <c r="Y30" s="771"/>
      <c r="Z30" s="771"/>
      <c r="AA30" s="771">
        <v>2</v>
      </c>
      <c r="AB30" s="771"/>
      <c r="AC30" s="771"/>
      <c r="AD30" s="771"/>
      <c r="AE30" s="772"/>
      <c r="AF30" s="773">
        <v>2</v>
      </c>
      <c r="AG30" s="774"/>
      <c r="AH30" s="774"/>
      <c r="AI30" s="774"/>
      <c r="AJ30" s="775"/>
      <c r="AK30" s="821">
        <v>421</v>
      </c>
      <c r="AL30" s="817"/>
      <c r="AM30" s="817"/>
      <c r="AN30" s="817"/>
      <c r="AO30" s="817"/>
      <c r="AP30" s="817" t="s">
        <v>560</v>
      </c>
      <c r="AQ30" s="817"/>
      <c r="AR30" s="817"/>
      <c r="AS30" s="817"/>
      <c r="AT30" s="817"/>
      <c r="AU30" s="817" t="s">
        <v>560</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393</v>
      </c>
      <c r="C31" s="768"/>
      <c r="D31" s="768"/>
      <c r="E31" s="768"/>
      <c r="F31" s="768"/>
      <c r="G31" s="768"/>
      <c r="H31" s="768"/>
      <c r="I31" s="768"/>
      <c r="J31" s="768"/>
      <c r="K31" s="768"/>
      <c r="L31" s="768"/>
      <c r="M31" s="768"/>
      <c r="N31" s="768"/>
      <c r="O31" s="768"/>
      <c r="P31" s="769"/>
      <c r="Q31" s="770">
        <v>9676</v>
      </c>
      <c r="R31" s="771"/>
      <c r="S31" s="771"/>
      <c r="T31" s="771"/>
      <c r="U31" s="771"/>
      <c r="V31" s="771">
        <v>9674</v>
      </c>
      <c r="W31" s="771"/>
      <c r="X31" s="771"/>
      <c r="Y31" s="771"/>
      <c r="Z31" s="771"/>
      <c r="AA31" s="771">
        <v>1</v>
      </c>
      <c r="AB31" s="771"/>
      <c r="AC31" s="771"/>
      <c r="AD31" s="771"/>
      <c r="AE31" s="772"/>
      <c r="AF31" s="773">
        <v>1</v>
      </c>
      <c r="AG31" s="774"/>
      <c r="AH31" s="774"/>
      <c r="AI31" s="774"/>
      <c r="AJ31" s="775"/>
      <c r="AK31" s="821">
        <v>1623</v>
      </c>
      <c r="AL31" s="817"/>
      <c r="AM31" s="817"/>
      <c r="AN31" s="817"/>
      <c r="AO31" s="817"/>
      <c r="AP31" s="817" t="s">
        <v>560</v>
      </c>
      <c r="AQ31" s="817"/>
      <c r="AR31" s="817"/>
      <c r="AS31" s="817"/>
      <c r="AT31" s="817"/>
      <c r="AU31" s="817" t="s">
        <v>560</v>
      </c>
      <c r="AV31" s="817"/>
      <c r="AW31" s="817"/>
      <c r="AX31" s="817"/>
      <c r="AY31" s="817"/>
      <c r="AZ31" s="818"/>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394</v>
      </c>
      <c r="C32" s="768"/>
      <c r="D32" s="768"/>
      <c r="E32" s="768"/>
      <c r="F32" s="768"/>
      <c r="G32" s="768"/>
      <c r="H32" s="768"/>
      <c r="I32" s="768"/>
      <c r="J32" s="768"/>
      <c r="K32" s="768"/>
      <c r="L32" s="768"/>
      <c r="M32" s="768"/>
      <c r="N32" s="768"/>
      <c r="O32" s="768"/>
      <c r="P32" s="769"/>
      <c r="Q32" s="770">
        <v>28</v>
      </c>
      <c r="R32" s="771"/>
      <c r="S32" s="771"/>
      <c r="T32" s="771"/>
      <c r="U32" s="771"/>
      <c r="V32" s="771">
        <v>28</v>
      </c>
      <c r="W32" s="771"/>
      <c r="X32" s="771"/>
      <c r="Y32" s="771"/>
      <c r="Z32" s="771"/>
      <c r="AA32" s="771" t="s">
        <v>560</v>
      </c>
      <c r="AB32" s="771"/>
      <c r="AC32" s="771"/>
      <c r="AD32" s="771"/>
      <c r="AE32" s="772"/>
      <c r="AF32" s="773" t="s">
        <v>122</v>
      </c>
      <c r="AG32" s="774"/>
      <c r="AH32" s="774"/>
      <c r="AI32" s="774"/>
      <c r="AJ32" s="775"/>
      <c r="AK32" s="821">
        <v>7</v>
      </c>
      <c r="AL32" s="817"/>
      <c r="AM32" s="817"/>
      <c r="AN32" s="817"/>
      <c r="AO32" s="817"/>
      <c r="AP32" s="817" t="s">
        <v>560</v>
      </c>
      <c r="AQ32" s="817"/>
      <c r="AR32" s="817"/>
      <c r="AS32" s="817"/>
      <c r="AT32" s="817"/>
      <c r="AU32" s="817" t="s">
        <v>560</v>
      </c>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395</v>
      </c>
      <c r="C33" s="768"/>
      <c r="D33" s="768"/>
      <c r="E33" s="768"/>
      <c r="F33" s="768"/>
      <c r="G33" s="768"/>
      <c r="H33" s="768"/>
      <c r="I33" s="768"/>
      <c r="J33" s="768"/>
      <c r="K33" s="768"/>
      <c r="L33" s="768"/>
      <c r="M33" s="768"/>
      <c r="N33" s="768"/>
      <c r="O33" s="768"/>
      <c r="P33" s="769"/>
      <c r="Q33" s="770">
        <v>1527</v>
      </c>
      <c r="R33" s="771"/>
      <c r="S33" s="771"/>
      <c r="T33" s="771"/>
      <c r="U33" s="771"/>
      <c r="V33" s="771">
        <v>1363</v>
      </c>
      <c r="W33" s="771"/>
      <c r="X33" s="771"/>
      <c r="Y33" s="771"/>
      <c r="Z33" s="771"/>
      <c r="AA33" s="771">
        <v>164</v>
      </c>
      <c r="AB33" s="771"/>
      <c r="AC33" s="771"/>
      <c r="AD33" s="771"/>
      <c r="AE33" s="772"/>
      <c r="AF33" s="773">
        <v>635</v>
      </c>
      <c r="AG33" s="774"/>
      <c r="AH33" s="774"/>
      <c r="AI33" s="774"/>
      <c r="AJ33" s="775"/>
      <c r="AK33" s="821">
        <v>164</v>
      </c>
      <c r="AL33" s="817"/>
      <c r="AM33" s="817"/>
      <c r="AN33" s="817"/>
      <c r="AO33" s="817"/>
      <c r="AP33" s="817">
        <v>5426</v>
      </c>
      <c r="AQ33" s="817"/>
      <c r="AR33" s="817"/>
      <c r="AS33" s="817"/>
      <c r="AT33" s="817"/>
      <c r="AU33" s="817">
        <v>933</v>
      </c>
      <c r="AV33" s="817"/>
      <c r="AW33" s="817"/>
      <c r="AX33" s="817"/>
      <c r="AY33" s="817"/>
      <c r="AZ33" s="818"/>
      <c r="BA33" s="818"/>
      <c r="BB33" s="818"/>
      <c r="BC33" s="818"/>
      <c r="BD33" s="818"/>
      <c r="BE33" s="819" t="s">
        <v>396</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397</v>
      </c>
      <c r="C34" s="768"/>
      <c r="D34" s="768"/>
      <c r="E34" s="768"/>
      <c r="F34" s="768"/>
      <c r="G34" s="768"/>
      <c r="H34" s="768"/>
      <c r="I34" s="768"/>
      <c r="J34" s="768"/>
      <c r="K34" s="768"/>
      <c r="L34" s="768"/>
      <c r="M34" s="768"/>
      <c r="N34" s="768"/>
      <c r="O34" s="768"/>
      <c r="P34" s="769"/>
      <c r="Q34" s="770">
        <v>1228</v>
      </c>
      <c r="R34" s="771"/>
      <c r="S34" s="771"/>
      <c r="T34" s="771"/>
      <c r="U34" s="771"/>
      <c r="V34" s="771">
        <v>1228</v>
      </c>
      <c r="W34" s="771"/>
      <c r="X34" s="771"/>
      <c r="Y34" s="771"/>
      <c r="Z34" s="771"/>
      <c r="AA34" s="771" t="s">
        <v>571</v>
      </c>
      <c r="AB34" s="771"/>
      <c r="AC34" s="771"/>
      <c r="AD34" s="771"/>
      <c r="AE34" s="772"/>
      <c r="AF34" s="773">
        <v>606</v>
      </c>
      <c r="AG34" s="774"/>
      <c r="AH34" s="774"/>
      <c r="AI34" s="774"/>
      <c r="AJ34" s="775"/>
      <c r="AK34" s="821">
        <v>715</v>
      </c>
      <c r="AL34" s="817"/>
      <c r="AM34" s="817"/>
      <c r="AN34" s="817"/>
      <c r="AO34" s="817"/>
      <c r="AP34" s="817">
        <v>6184</v>
      </c>
      <c r="AQ34" s="817"/>
      <c r="AR34" s="817"/>
      <c r="AS34" s="817"/>
      <c r="AT34" s="817"/>
      <c r="AU34" s="817">
        <v>4728</v>
      </c>
      <c r="AV34" s="817"/>
      <c r="AW34" s="817"/>
      <c r="AX34" s="817"/>
      <c r="AY34" s="817"/>
      <c r="AZ34" s="818"/>
      <c r="BA34" s="818"/>
      <c r="BB34" s="818"/>
      <c r="BC34" s="818"/>
      <c r="BD34" s="818"/>
      <c r="BE34" s="819" t="s">
        <v>396</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398</v>
      </c>
      <c r="C35" s="768"/>
      <c r="D35" s="768"/>
      <c r="E35" s="768"/>
      <c r="F35" s="768"/>
      <c r="G35" s="768"/>
      <c r="H35" s="768"/>
      <c r="I35" s="768"/>
      <c r="J35" s="768"/>
      <c r="K35" s="768"/>
      <c r="L35" s="768"/>
      <c r="M35" s="768"/>
      <c r="N35" s="768"/>
      <c r="O35" s="768"/>
      <c r="P35" s="769"/>
      <c r="Q35" s="770">
        <v>152</v>
      </c>
      <c r="R35" s="771"/>
      <c r="S35" s="771"/>
      <c r="T35" s="771"/>
      <c r="U35" s="771"/>
      <c r="V35" s="771">
        <v>24</v>
      </c>
      <c r="W35" s="771"/>
      <c r="X35" s="771"/>
      <c r="Y35" s="771"/>
      <c r="Z35" s="771"/>
      <c r="AA35" s="771">
        <v>127</v>
      </c>
      <c r="AB35" s="771"/>
      <c r="AC35" s="771"/>
      <c r="AD35" s="771"/>
      <c r="AE35" s="772"/>
      <c r="AF35" s="773">
        <v>124</v>
      </c>
      <c r="AG35" s="774"/>
      <c r="AH35" s="774"/>
      <c r="AI35" s="774"/>
      <c r="AJ35" s="775"/>
      <c r="AK35" s="821">
        <v>113</v>
      </c>
      <c r="AL35" s="817"/>
      <c r="AM35" s="817"/>
      <c r="AN35" s="817"/>
      <c r="AO35" s="817"/>
      <c r="AP35" s="817">
        <v>17</v>
      </c>
      <c r="AQ35" s="817"/>
      <c r="AR35" s="817"/>
      <c r="AS35" s="817"/>
      <c r="AT35" s="817"/>
      <c r="AU35" s="817">
        <v>9</v>
      </c>
      <c r="AV35" s="817"/>
      <c r="AW35" s="817"/>
      <c r="AX35" s="817"/>
      <c r="AY35" s="817"/>
      <c r="AZ35" s="818"/>
      <c r="BA35" s="818"/>
      <c r="BB35" s="818"/>
      <c r="BC35" s="818"/>
      <c r="BD35" s="818"/>
      <c r="BE35" s="819" t="s">
        <v>399</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t="s">
        <v>400</v>
      </c>
      <c r="C36" s="768"/>
      <c r="D36" s="768"/>
      <c r="E36" s="768"/>
      <c r="F36" s="768"/>
      <c r="G36" s="768"/>
      <c r="H36" s="768"/>
      <c r="I36" s="768"/>
      <c r="J36" s="768"/>
      <c r="K36" s="768"/>
      <c r="L36" s="768"/>
      <c r="M36" s="768"/>
      <c r="N36" s="768"/>
      <c r="O36" s="768"/>
      <c r="P36" s="769"/>
      <c r="Q36" s="770">
        <v>80</v>
      </c>
      <c r="R36" s="771"/>
      <c r="S36" s="771"/>
      <c r="T36" s="771"/>
      <c r="U36" s="771"/>
      <c r="V36" s="771">
        <v>77</v>
      </c>
      <c r="W36" s="771"/>
      <c r="X36" s="771"/>
      <c r="Y36" s="771"/>
      <c r="Z36" s="771"/>
      <c r="AA36" s="771">
        <v>3</v>
      </c>
      <c r="AB36" s="771"/>
      <c r="AC36" s="771"/>
      <c r="AD36" s="771"/>
      <c r="AE36" s="772"/>
      <c r="AF36" s="773">
        <v>3</v>
      </c>
      <c r="AG36" s="774"/>
      <c r="AH36" s="774"/>
      <c r="AI36" s="774"/>
      <c r="AJ36" s="775"/>
      <c r="AK36" s="821">
        <v>12</v>
      </c>
      <c r="AL36" s="817"/>
      <c r="AM36" s="817"/>
      <c r="AN36" s="817"/>
      <c r="AO36" s="817"/>
      <c r="AP36" s="817">
        <v>29</v>
      </c>
      <c r="AQ36" s="817"/>
      <c r="AR36" s="817"/>
      <c r="AS36" s="817"/>
      <c r="AT36" s="817"/>
      <c r="AU36" s="817">
        <v>7</v>
      </c>
      <c r="AV36" s="817"/>
      <c r="AW36" s="817"/>
      <c r="AX36" s="817"/>
      <c r="AY36" s="817"/>
      <c r="AZ36" s="818"/>
      <c r="BA36" s="818"/>
      <c r="BB36" s="818"/>
      <c r="BC36" s="818"/>
      <c r="BD36" s="818"/>
      <c r="BE36" s="819" t="s">
        <v>399</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t="s">
        <v>401</v>
      </c>
      <c r="C37" s="768"/>
      <c r="D37" s="768"/>
      <c r="E37" s="768"/>
      <c r="F37" s="768"/>
      <c r="G37" s="768"/>
      <c r="H37" s="768"/>
      <c r="I37" s="768"/>
      <c r="J37" s="768"/>
      <c r="K37" s="768"/>
      <c r="L37" s="768"/>
      <c r="M37" s="768"/>
      <c r="N37" s="768"/>
      <c r="O37" s="768"/>
      <c r="P37" s="769"/>
      <c r="Q37" s="770">
        <v>60</v>
      </c>
      <c r="R37" s="771"/>
      <c r="S37" s="771"/>
      <c r="T37" s="771"/>
      <c r="U37" s="771"/>
      <c r="V37" s="771">
        <v>57</v>
      </c>
      <c r="W37" s="771"/>
      <c r="X37" s="771"/>
      <c r="Y37" s="771"/>
      <c r="Z37" s="771"/>
      <c r="AA37" s="771">
        <v>4</v>
      </c>
      <c r="AB37" s="771"/>
      <c r="AC37" s="771"/>
      <c r="AD37" s="771"/>
      <c r="AE37" s="772"/>
      <c r="AF37" s="773">
        <v>4</v>
      </c>
      <c r="AG37" s="774"/>
      <c r="AH37" s="774"/>
      <c r="AI37" s="774"/>
      <c r="AJ37" s="775"/>
      <c r="AK37" s="821">
        <v>31</v>
      </c>
      <c r="AL37" s="817"/>
      <c r="AM37" s="817"/>
      <c r="AN37" s="817"/>
      <c r="AO37" s="817"/>
      <c r="AP37" s="817">
        <v>12</v>
      </c>
      <c r="AQ37" s="817"/>
      <c r="AR37" s="817"/>
      <c r="AS37" s="817"/>
      <c r="AT37" s="817"/>
      <c r="AU37" s="817">
        <v>6</v>
      </c>
      <c r="AV37" s="817"/>
      <c r="AW37" s="817"/>
      <c r="AX37" s="817"/>
      <c r="AY37" s="817"/>
      <c r="AZ37" s="818"/>
      <c r="BA37" s="818"/>
      <c r="BB37" s="818"/>
      <c r="BC37" s="818"/>
      <c r="BD37" s="818"/>
      <c r="BE37" s="819" t="s">
        <v>399</v>
      </c>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t="s">
        <v>402</v>
      </c>
      <c r="C38" s="768"/>
      <c r="D38" s="768"/>
      <c r="E38" s="768"/>
      <c r="F38" s="768"/>
      <c r="G38" s="768"/>
      <c r="H38" s="768"/>
      <c r="I38" s="768"/>
      <c r="J38" s="768"/>
      <c r="K38" s="768"/>
      <c r="L38" s="768"/>
      <c r="M38" s="768"/>
      <c r="N38" s="768"/>
      <c r="O38" s="768"/>
      <c r="P38" s="769"/>
      <c r="Q38" s="770">
        <v>456</v>
      </c>
      <c r="R38" s="771"/>
      <c r="S38" s="771"/>
      <c r="T38" s="771"/>
      <c r="U38" s="771"/>
      <c r="V38" s="771">
        <v>453</v>
      </c>
      <c r="W38" s="771"/>
      <c r="X38" s="771"/>
      <c r="Y38" s="771"/>
      <c r="Z38" s="771"/>
      <c r="AA38" s="771">
        <v>3</v>
      </c>
      <c r="AB38" s="771"/>
      <c r="AC38" s="771"/>
      <c r="AD38" s="771"/>
      <c r="AE38" s="772"/>
      <c r="AF38" s="773">
        <v>5</v>
      </c>
      <c r="AG38" s="774"/>
      <c r="AH38" s="774"/>
      <c r="AI38" s="774"/>
      <c r="AJ38" s="775"/>
      <c r="AK38" s="821">
        <v>205</v>
      </c>
      <c r="AL38" s="817"/>
      <c r="AM38" s="817"/>
      <c r="AN38" s="817"/>
      <c r="AO38" s="817"/>
      <c r="AP38" s="817">
        <v>1529</v>
      </c>
      <c r="AQ38" s="817"/>
      <c r="AR38" s="817"/>
      <c r="AS38" s="817"/>
      <c r="AT38" s="817"/>
      <c r="AU38" s="817">
        <v>1528</v>
      </c>
      <c r="AV38" s="817"/>
      <c r="AW38" s="817"/>
      <c r="AX38" s="817"/>
      <c r="AY38" s="817"/>
      <c r="AZ38" s="818"/>
      <c r="BA38" s="818"/>
      <c r="BB38" s="818"/>
      <c r="BC38" s="818"/>
      <c r="BD38" s="818"/>
      <c r="BE38" s="819" t="s">
        <v>399</v>
      </c>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t="s">
        <v>403</v>
      </c>
      <c r="C39" s="768"/>
      <c r="D39" s="768"/>
      <c r="E39" s="768"/>
      <c r="F39" s="768"/>
      <c r="G39" s="768"/>
      <c r="H39" s="768"/>
      <c r="I39" s="768"/>
      <c r="J39" s="768"/>
      <c r="K39" s="768"/>
      <c r="L39" s="768"/>
      <c r="M39" s="768"/>
      <c r="N39" s="768"/>
      <c r="O39" s="768"/>
      <c r="P39" s="769"/>
      <c r="Q39" s="770">
        <v>245</v>
      </c>
      <c r="R39" s="771"/>
      <c r="S39" s="771"/>
      <c r="T39" s="771"/>
      <c r="U39" s="771"/>
      <c r="V39" s="771">
        <v>242</v>
      </c>
      <c r="W39" s="771"/>
      <c r="X39" s="771"/>
      <c r="Y39" s="771"/>
      <c r="Z39" s="771"/>
      <c r="AA39" s="771">
        <v>3</v>
      </c>
      <c r="AB39" s="771"/>
      <c r="AC39" s="771"/>
      <c r="AD39" s="771"/>
      <c r="AE39" s="772"/>
      <c r="AF39" s="773">
        <v>3</v>
      </c>
      <c r="AG39" s="774"/>
      <c r="AH39" s="774"/>
      <c r="AI39" s="774"/>
      <c r="AJ39" s="775"/>
      <c r="AK39" s="821">
        <v>146</v>
      </c>
      <c r="AL39" s="817"/>
      <c r="AM39" s="817"/>
      <c r="AN39" s="817"/>
      <c r="AO39" s="817"/>
      <c r="AP39" s="817">
        <v>698</v>
      </c>
      <c r="AQ39" s="817"/>
      <c r="AR39" s="817"/>
      <c r="AS39" s="817"/>
      <c r="AT39" s="817"/>
      <c r="AU39" s="817">
        <v>695</v>
      </c>
      <c r="AV39" s="817"/>
      <c r="AW39" s="817"/>
      <c r="AX39" s="817"/>
      <c r="AY39" s="817"/>
      <c r="AZ39" s="818"/>
      <c r="BA39" s="818"/>
      <c r="BB39" s="818"/>
      <c r="BC39" s="818"/>
      <c r="BD39" s="818"/>
      <c r="BE39" s="819" t="s">
        <v>399</v>
      </c>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t="s">
        <v>404</v>
      </c>
      <c r="C40" s="768"/>
      <c r="D40" s="768"/>
      <c r="E40" s="768"/>
      <c r="F40" s="768"/>
      <c r="G40" s="768"/>
      <c r="H40" s="768"/>
      <c r="I40" s="768"/>
      <c r="J40" s="768"/>
      <c r="K40" s="768"/>
      <c r="L40" s="768"/>
      <c r="M40" s="768"/>
      <c r="N40" s="768"/>
      <c r="O40" s="768"/>
      <c r="P40" s="769"/>
      <c r="Q40" s="770">
        <v>6</v>
      </c>
      <c r="R40" s="771"/>
      <c r="S40" s="771"/>
      <c r="T40" s="771"/>
      <c r="U40" s="771"/>
      <c r="V40" s="771">
        <v>5</v>
      </c>
      <c r="W40" s="771"/>
      <c r="X40" s="771"/>
      <c r="Y40" s="771"/>
      <c r="Z40" s="771"/>
      <c r="AA40" s="771">
        <v>1</v>
      </c>
      <c r="AB40" s="771"/>
      <c r="AC40" s="771"/>
      <c r="AD40" s="771"/>
      <c r="AE40" s="772"/>
      <c r="AF40" s="773">
        <v>1</v>
      </c>
      <c r="AG40" s="774"/>
      <c r="AH40" s="774"/>
      <c r="AI40" s="774"/>
      <c r="AJ40" s="775"/>
      <c r="AK40" s="821">
        <v>5</v>
      </c>
      <c r="AL40" s="817"/>
      <c r="AM40" s="817"/>
      <c r="AN40" s="817"/>
      <c r="AO40" s="817"/>
      <c r="AP40" s="817">
        <v>30</v>
      </c>
      <c r="AQ40" s="817"/>
      <c r="AR40" s="817"/>
      <c r="AS40" s="817"/>
      <c r="AT40" s="817"/>
      <c r="AU40" s="817">
        <v>30</v>
      </c>
      <c r="AV40" s="817"/>
      <c r="AW40" s="817"/>
      <c r="AX40" s="817"/>
      <c r="AY40" s="817"/>
      <c r="AZ40" s="818"/>
      <c r="BA40" s="818"/>
      <c r="BB40" s="818"/>
      <c r="BC40" s="818"/>
      <c r="BD40" s="818"/>
      <c r="BE40" s="819" t="s">
        <v>399</v>
      </c>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t="s">
        <v>405</v>
      </c>
      <c r="C41" s="768"/>
      <c r="D41" s="768"/>
      <c r="E41" s="768"/>
      <c r="F41" s="768"/>
      <c r="G41" s="768"/>
      <c r="H41" s="768"/>
      <c r="I41" s="768"/>
      <c r="J41" s="768"/>
      <c r="K41" s="768"/>
      <c r="L41" s="768"/>
      <c r="M41" s="768"/>
      <c r="N41" s="768"/>
      <c r="O41" s="768"/>
      <c r="P41" s="769"/>
      <c r="Q41" s="770">
        <v>53</v>
      </c>
      <c r="R41" s="771"/>
      <c r="S41" s="771"/>
      <c r="T41" s="771"/>
      <c r="U41" s="771"/>
      <c r="V41" s="771">
        <v>52</v>
      </c>
      <c r="W41" s="771"/>
      <c r="X41" s="771"/>
      <c r="Y41" s="771"/>
      <c r="Z41" s="771"/>
      <c r="AA41" s="771">
        <v>1</v>
      </c>
      <c r="AB41" s="771"/>
      <c r="AC41" s="771"/>
      <c r="AD41" s="771"/>
      <c r="AE41" s="772"/>
      <c r="AF41" s="773">
        <v>4</v>
      </c>
      <c r="AG41" s="774"/>
      <c r="AH41" s="774"/>
      <c r="AI41" s="774"/>
      <c r="AJ41" s="775"/>
      <c r="AK41" s="821">
        <v>17</v>
      </c>
      <c r="AL41" s="817"/>
      <c r="AM41" s="817"/>
      <c r="AN41" s="817"/>
      <c r="AO41" s="817"/>
      <c r="AP41" s="817">
        <v>74</v>
      </c>
      <c r="AQ41" s="817"/>
      <c r="AR41" s="817"/>
      <c r="AS41" s="817"/>
      <c r="AT41" s="817"/>
      <c r="AU41" s="817">
        <v>72</v>
      </c>
      <c r="AV41" s="817"/>
      <c r="AW41" s="817"/>
      <c r="AX41" s="817"/>
      <c r="AY41" s="817"/>
      <c r="AZ41" s="818"/>
      <c r="BA41" s="818"/>
      <c r="BB41" s="818"/>
      <c r="BC41" s="818"/>
      <c r="BD41" s="818"/>
      <c r="BE41" s="819" t="s">
        <v>399</v>
      </c>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406</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378</v>
      </c>
      <c r="B63" s="776" t="s">
        <v>407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1389</v>
      </c>
      <c r="AG63" s="831"/>
      <c r="AH63" s="831"/>
      <c r="AI63" s="831"/>
      <c r="AJ63" s="832"/>
      <c r="AK63" s="833"/>
      <c r="AL63" s="828"/>
      <c r="AM63" s="828"/>
      <c r="AN63" s="828"/>
      <c r="AO63" s="828"/>
      <c r="AP63" s="831">
        <v>14131</v>
      </c>
      <c r="AQ63" s="831"/>
      <c r="AR63" s="831"/>
      <c r="AS63" s="831"/>
      <c r="AT63" s="831"/>
      <c r="AU63" s="831">
        <v>8068</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409</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410</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566</v>
      </c>
      <c r="C68" s="857"/>
      <c r="D68" s="857"/>
      <c r="E68" s="857"/>
      <c r="F68" s="857"/>
      <c r="G68" s="857"/>
      <c r="H68" s="857"/>
      <c r="I68" s="857"/>
      <c r="J68" s="857"/>
      <c r="K68" s="857"/>
      <c r="L68" s="857"/>
      <c r="M68" s="857"/>
      <c r="N68" s="857"/>
      <c r="O68" s="857"/>
      <c r="P68" s="858"/>
      <c r="Q68" s="859">
        <v>349</v>
      </c>
      <c r="R68" s="853"/>
      <c r="S68" s="853"/>
      <c r="T68" s="853"/>
      <c r="U68" s="853"/>
      <c r="V68" s="853">
        <v>348</v>
      </c>
      <c r="W68" s="853"/>
      <c r="X68" s="853"/>
      <c r="Y68" s="853"/>
      <c r="Z68" s="853"/>
      <c r="AA68" s="853">
        <v>0</v>
      </c>
      <c r="AB68" s="853"/>
      <c r="AC68" s="853"/>
      <c r="AD68" s="853"/>
      <c r="AE68" s="853"/>
      <c r="AF68" s="853">
        <v>0</v>
      </c>
      <c r="AG68" s="853"/>
      <c r="AH68" s="853"/>
      <c r="AI68" s="853"/>
      <c r="AJ68" s="853"/>
      <c r="AK68" s="853">
        <v>2</v>
      </c>
      <c r="AL68" s="853"/>
      <c r="AM68" s="853"/>
      <c r="AN68" s="853"/>
      <c r="AO68" s="853"/>
      <c r="AP68" s="853" t="s">
        <v>571</v>
      </c>
      <c r="AQ68" s="853"/>
      <c r="AR68" s="853"/>
      <c r="AS68" s="853"/>
      <c r="AT68" s="853"/>
      <c r="AU68" s="853" t="s">
        <v>571</v>
      </c>
      <c r="AV68" s="853"/>
      <c r="AW68" s="853"/>
      <c r="AX68" s="853"/>
      <c r="AY68" s="853"/>
      <c r="AZ68" s="854" t="s">
        <v>572</v>
      </c>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567</v>
      </c>
      <c r="C69" s="861"/>
      <c r="D69" s="861"/>
      <c r="E69" s="861"/>
      <c r="F69" s="861"/>
      <c r="G69" s="861"/>
      <c r="H69" s="861"/>
      <c r="I69" s="861"/>
      <c r="J69" s="861"/>
      <c r="K69" s="861"/>
      <c r="L69" s="861"/>
      <c r="M69" s="861"/>
      <c r="N69" s="861"/>
      <c r="O69" s="861"/>
      <c r="P69" s="862"/>
      <c r="Q69" s="863">
        <v>27</v>
      </c>
      <c r="R69" s="817"/>
      <c r="S69" s="817"/>
      <c r="T69" s="817"/>
      <c r="U69" s="817"/>
      <c r="V69" s="817">
        <v>26</v>
      </c>
      <c r="W69" s="817"/>
      <c r="X69" s="817"/>
      <c r="Y69" s="817"/>
      <c r="Z69" s="817"/>
      <c r="AA69" s="817">
        <v>2</v>
      </c>
      <c r="AB69" s="817"/>
      <c r="AC69" s="817"/>
      <c r="AD69" s="817"/>
      <c r="AE69" s="817"/>
      <c r="AF69" s="817">
        <v>2</v>
      </c>
      <c r="AG69" s="817"/>
      <c r="AH69" s="817"/>
      <c r="AI69" s="817"/>
      <c r="AJ69" s="817"/>
      <c r="AK69" s="817" t="s">
        <v>571</v>
      </c>
      <c r="AL69" s="817"/>
      <c r="AM69" s="817"/>
      <c r="AN69" s="817"/>
      <c r="AO69" s="817"/>
      <c r="AP69" s="817" t="s">
        <v>571</v>
      </c>
      <c r="AQ69" s="817"/>
      <c r="AR69" s="817"/>
      <c r="AS69" s="817"/>
      <c r="AT69" s="817"/>
      <c r="AU69" s="817" t="s">
        <v>571</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568</v>
      </c>
      <c r="C70" s="861"/>
      <c r="D70" s="861"/>
      <c r="E70" s="861"/>
      <c r="F70" s="861"/>
      <c r="G70" s="861"/>
      <c r="H70" s="861"/>
      <c r="I70" s="861"/>
      <c r="J70" s="861"/>
      <c r="K70" s="861"/>
      <c r="L70" s="861"/>
      <c r="M70" s="861"/>
      <c r="N70" s="861"/>
      <c r="O70" s="861"/>
      <c r="P70" s="862"/>
      <c r="Q70" s="863">
        <v>63</v>
      </c>
      <c r="R70" s="817"/>
      <c r="S70" s="817"/>
      <c r="T70" s="817"/>
      <c r="U70" s="817"/>
      <c r="V70" s="817">
        <v>51</v>
      </c>
      <c r="W70" s="817"/>
      <c r="X70" s="817"/>
      <c r="Y70" s="817"/>
      <c r="Z70" s="817"/>
      <c r="AA70" s="817">
        <v>13</v>
      </c>
      <c r="AB70" s="817"/>
      <c r="AC70" s="817"/>
      <c r="AD70" s="817"/>
      <c r="AE70" s="817"/>
      <c r="AF70" s="817">
        <v>13</v>
      </c>
      <c r="AG70" s="817"/>
      <c r="AH70" s="817"/>
      <c r="AI70" s="817"/>
      <c r="AJ70" s="817"/>
      <c r="AK70" s="817" t="s">
        <v>571</v>
      </c>
      <c r="AL70" s="817"/>
      <c r="AM70" s="817"/>
      <c r="AN70" s="817"/>
      <c r="AO70" s="817"/>
      <c r="AP70" s="817" t="s">
        <v>571</v>
      </c>
      <c r="AQ70" s="817"/>
      <c r="AR70" s="817"/>
      <c r="AS70" s="817"/>
      <c r="AT70" s="817"/>
      <c r="AU70" s="817" t="s">
        <v>571</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569</v>
      </c>
      <c r="C71" s="861"/>
      <c r="D71" s="861"/>
      <c r="E71" s="861"/>
      <c r="F71" s="861"/>
      <c r="G71" s="861"/>
      <c r="H71" s="861"/>
      <c r="I71" s="861"/>
      <c r="J71" s="861"/>
      <c r="K71" s="861"/>
      <c r="L71" s="861"/>
      <c r="M71" s="861"/>
      <c r="N71" s="861"/>
      <c r="O71" s="861"/>
      <c r="P71" s="862"/>
      <c r="Q71" s="863">
        <v>332</v>
      </c>
      <c r="R71" s="817"/>
      <c r="S71" s="817"/>
      <c r="T71" s="817"/>
      <c r="U71" s="817"/>
      <c r="V71" s="817">
        <v>216</v>
      </c>
      <c r="W71" s="817"/>
      <c r="X71" s="817"/>
      <c r="Y71" s="817"/>
      <c r="Z71" s="817"/>
      <c r="AA71" s="817">
        <v>117</v>
      </c>
      <c r="AB71" s="817"/>
      <c r="AC71" s="817"/>
      <c r="AD71" s="817"/>
      <c r="AE71" s="817"/>
      <c r="AF71" s="817">
        <v>117</v>
      </c>
      <c r="AG71" s="817"/>
      <c r="AH71" s="817"/>
      <c r="AI71" s="817"/>
      <c r="AJ71" s="817"/>
      <c r="AK71" s="817">
        <v>133</v>
      </c>
      <c r="AL71" s="817"/>
      <c r="AM71" s="817"/>
      <c r="AN71" s="817"/>
      <c r="AO71" s="817"/>
      <c r="AP71" s="817" t="s">
        <v>571</v>
      </c>
      <c r="AQ71" s="817"/>
      <c r="AR71" s="817"/>
      <c r="AS71" s="817"/>
      <c r="AT71" s="817"/>
      <c r="AU71" s="817" t="s">
        <v>571</v>
      </c>
      <c r="AV71" s="817"/>
      <c r="AW71" s="817"/>
      <c r="AX71" s="817"/>
      <c r="AY71" s="817"/>
      <c r="AZ71" s="819" t="s">
        <v>573</v>
      </c>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570</v>
      </c>
      <c r="C72" s="861"/>
      <c r="D72" s="861"/>
      <c r="E72" s="861"/>
      <c r="F72" s="861"/>
      <c r="G72" s="861"/>
      <c r="H72" s="861"/>
      <c r="I72" s="861"/>
      <c r="J72" s="861"/>
      <c r="K72" s="861"/>
      <c r="L72" s="861"/>
      <c r="M72" s="861"/>
      <c r="N72" s="861"/>
      <c r="O72" s="861"/>
      <c r="P72" s="862"/>
      <c r="Q72" s="863">
        <v>211512</v>
      </c>
      <c r="R72" s="817"/>
      <c r="S72" s="817"/>
      <c r="T72" s="817"/>
      <c r="U72" s="817"/>
      <c r="V72" s="817">
        <v>207502</v>
      </c>
      <c r="W72" s="817"/>
      <c r="X72" s="817"/>
      <c r="Y72" s="817"/>
      <c r="Z72" s="817"/>
      <c r="AA72" s="817">
        <v>4010</v>
      </c>
      <c r="AB72" s="817"/>
      <c r="AC72" s="817"/>
      <c r="AD72" s="817"/>
      <c r="AE72" s="817"/>
      <c r="AF72" s="817">
        <v>4010</v>
      </c>
      <c r="AG72" s="817"/>
      <c r="AH72" s="817"/>
      <c r="AI72" s="817"/>
      <c r="AJ72" s="817"/>
      <c r="AK72" s="817" t="s">
        <v>571</v>
      </c>
      <c r="AL72" s="817"/>
      <c r="AM72" s="817"/>
      <c r="AN72" s="817"/>
      <c r="AO72" s="817"/>
      <c r="AP72" s="817" t="s">
        <v>571</v>
      </c>
      <c r="AQ72" s="817"/>
      <c r="AR72" s="817"/>
      <c r="AS72" s="817"/>
      <c r="AT72" s="817"/>
      <c r="AU72" s="817" t="s">
        <v>571</v>
      </c>
      <c r="AV72" s="817"/>
      <c r="AW72" s="817"/>
      <c r="AX72" s="817"/>
      <c r="AY72" s="817"/>
      <c r="AZ72" s="819" t="s">
        <v>574</v>
      </c>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378</v>
      </c>
      <c r="B88" s="776" t="s">
        <v>411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4142</v>
      </c>
      <c r="AG88" s="831"/>
      <c r="AH88" s="831"/>
      <c r="AI88" s="831"/>
      <c r="AJ88" s="831"/>
      <c r="AK88" s="828"/>
      <c r="AL88" s="828"/>
      <c r="AM88" s="828"/>
      <c r="AN88" s="828"/>
      <c r="AO88" s="828"/>
      <c r="AP88" s="831" t="s">
        <v>571</v>
      </c>
      <c r="AQ88" s="831"/>
      <c r="AR88" s="831"/>
      <c r="AS88" s="831"/>
      <c r="AT88" s="831"/>
      <c r="AU88" s="831" t="s">
        <v>571</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776" t="s">
        <v>412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692</v>
      </c>
      <c r="CS102" s="839"/>
      <c r="CT102" s="839"/>
      <c r="CU102" s="839"/>
      <c r="CV102" s="878"/>
      <c r="CW102" s="877">
        <v>422</v>
      </c>
      <c r="CX102" s="839"/>
      <c r="CY102" s="839"/>
      <c r="CZ102" s="839"/>
      <c r="DA102" s="878"/>
      <c r="DB102" s="877" t="s">
        <v>571</v>
      </c>
      <c r="DC102" s="839"/>
      <c r="DD102" s="839"/>
      <c r="DE102" s="839"/>
      <c r="DF102" s="878"/>
      <c r="DG102" s="877" t="s">
        <v>571</v>
      </c>
      <c r="DH102" s="839"/>
      <c r="DI102" s="839"/>
      <c r="DJ102" s="839"/>
      <c r="DK102" s="878"/>
      <c r="DL102" s="877" t="s">
        <v>571</v>
      </c>
      <c r="DM102" s="839"/>
      <c r="DN102" s="839"/>
      <c r="DO102" s="839"/>
      <c r="DP102" s="878"/>
      <c r="DQ102" s="877" t="s">
        <v>571</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413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414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415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420</v>
      </c>
      <c r="AB109" s="880"/>
      <c r="AC109" s="880"/>
      <c r="AD109" s="880"/>
      <c r="AE109" s="881"/>
      <c r="AF109" s="879" t="s">
        <v>421</v>
      </c>
      <c r="AG109" s="880"/>
      <c r="AH109" s="880"/>
      <c r="AI109" s="880"/>
      <c r="AJ109" s="881"/>
      <c r="AK109" s="879" t="s">
        <v>294</v>
      </c>
      <c r="AL109" s="880"/>
      <c r="AM109" s="880"/>
      <c r="AN109" s="880"/>
      <c r="AO109" s="881"/>
      <c r="AP109" s="879" t="s">
        <v>422</v>
      </c>
      <c r="AQ109" s="880"/>
      <c r="AR109" s="880"/>
      <c r="AS109" s="880"/>
      <c r="AT109" s="882"/>
      <c r="AU109" s="899" t="s">
        <v>419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420</v>
      </c>
      <c r="BR109" s="880"/>
      <c r="BS109" s="880"/>
      <c r="BT109" s="880"/>
      <c r="BU109" s="881"/>
      <c r="BV109" s="879" t="s">
        <v>421</v>
      </c>
      <c r="BW109" s="880"/>
      <c r="BX109" s="880"/>
      <c r="BY109" s="880"/>
      <c r="BZ109" s="881"/>
      <c r="CA109" s="879" t="s">
        <v>294</v>
      </c>
      <c r="CB109" s="880"/>
      <c r="CC109" s="880"/>
      <c r="CD109" s="880"/>
      <c r="CE109" s="881"/>
      <c r="CF109" s="900" t="s">
        <v>422</v>
      </c>
      <c r="CG109" s="900"/>
      <c r="CH109" s="900"/>
      <c r="CI109" s="900"/>
      <c r="CJ109" s="900"/>
      <c r="CK109" s="879" t="s">
        <v>423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420</v>
      </c>
      <c r="DH109" s="880"/>
      <c r="DI109" s="880"/>
      <c r="DJ109" s="880"/>
      <c r="DK109" s="881"/>
      <c r="DL109" s="879" t="s">
        <v>421</v>
      </c>
      <c r="DM109" s="880"/>
      <c r="DN109" s="880"/>
      <c r="DO109" s="880"/>
      <c r="DP109" s="881"/>
      <c r="DQ109" s="879" t="s">
        <v>294</v>
      </c>
      <c r="DR109" s="880"/>
      <c r="DS109" s="880"/>
      <c r="DT109" s="880"/>
      <c r="DU109" s="881"/>
      <c r="DV109" s="879" t="s">
        <v>422</v>
      </c>
      <c r="DW109" s="880"/>
      <c r="DX109" s="880"/>
      <c r="DY109" s="880"/>
      <c r="DZ109" s="882"/>
    </row>
    <row r="110" spans="1:131" s="224" customFormat="1" ht="26.25" customHeight="1" x14ac:dyDescent="0.15">
      <c r="A110" s="883" t="s">
        <v>424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6854391</v>
      </c>
      <c r="AB110" s="887"/>
      <c r="AC110" s="887"/>
      <c r="AD110" s="887"/>
      <c r="AE110" s="888"/>
      <c r="AF110" s="889">
        <v>6741598</v>
      </c>
      <c r="AG110" s="887"/>
      <c r="AH110" s="887"/>
      <c r="AI110" s="887"/>
      <c r="AJ110" s="888"/>
      <c r="AK110" s="889">
        <v>6587777</v>
      </c>
      <c r="AL110" s="887"/>
      <c r="AM110" s="887"/>
      <c r="AN110" s="887"/>
      <c r="AO110" s="888"/>
      <c r="AP110" s="890">
        <v>33.4</v>
      </c>
      <c r="AQ110" s="891"/>
      <c r="AR110" s="891"/>
      <c r="AS110" s="891"/>
      <c r="AT110" s="892"/>
      <c r="AU110" s="893" t="s">
        <v>69</v>
      </c>
      <c r="AV110" s="894"/>
      <c r="AW110" s="894"/>
      <c r="AX110" s="894"/>
      <c r="AY110" s="894"/>
      <c r="AZ110" s="916" t="s">
        <v>425</v>
      </c>
      <c r="BA110" s="884"/>
      <c r="BB110" s="884"/>
      <c r="BC110" s="884"/>
      <c r="BD110" s="884"/>
      <c r="BE110" s="884"/>
      <c r="BF110" s="884"/>
      <c r="BG110" s="884"/>
      <c r="BH110" s="884"/>
      <c r="BI110" s="884"/>
      <c r="BJ110" s="884"/>
      <c r="BK110" s="884"/>
      <c r="BL110" s="884"/>
      <c r="BM110" s="884"/>
      <c r="BN110" s="884"/>
      <c r="BO110" s="884"/>
      <c r="BP110" s="885"/>
      <c r="BQ110" s="917">
        <v>48970641</v>
      </c>
      <c r="BR110" s="918"/>
      <c r="BS110" s="918"/>
      <c r="BT110" s="918"/>
      <c r="BU110" s="918"/>
      <c r="BV110" s="918">
        <v>46070753</v>
      </c>
      <c r="BW110" s="918"/>
      <c r="BX110" s="918"/>
      <c r="BY110" s="918"/>
      <c r="BZ110" s="918"/>
      <c r="CA110" s="918">
        <v>42746429</v>
      </c>
      <c r="CB110" s="918"/>
      <c r="CC110" s="918"/>
      <c r="CD110" s="918"/>
      <c r="CE110" s="918"/>
      <c r="CF110" s="931">
        <v>216.5</v>
      </c>
      <c r="CG110" s="932"/>
      <c r="CH110" s="932"/>
      <c r="CI110" s="932"/>
      <c r="CJ110" s="932"/>
      <c r="CK110" s="933" t="s">
        <v>426</v>
      </c>
      <c r="CL110" s="934"/>
      <c r="CM110" s="916" t="s">
        <v>427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429</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430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431</v>
      </c>
      <c r="B112" s="940"/>
      <c r="C112" s="910" t="s">
        <v>432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433</v>
      </c>
      <c r="BA112" s="910"/>
      <c r="BB112" s="910"/>
      <c r="BC112" s="910"/>
      <c r="BD112" s="910"/>
      <c r="BE112" s="910"/>
      <c r="BF112" s="910"/>
      <c r="BG112" s="910"/>
      <c r="BH112" s="910"/>
      <c r="BI112" s="910"/>
      <c r="BJ112" s="910"/>
      <c r="BK112" s="910"/>
      <c r="BL112" s="910"/>
      <c r="BM112" s="910"/>
      <c r="BN112" s="910"/>
      <c r="BO112" s="910"/>
      <c r="BP112" s="911"/>
      <c r="BQ112" s="912">
        <v>9362496</v>
      </c>
      <c r="BR112" s="913"/>
      <c r="BS112" s="913"/>
      <c r="BT112" s="913"/>
      <c r="BU112" s="913"/>
      <c r="BV112" s="913">
        <v>8918225</v>
      </c>
      <c r="BW112" s="913"/>
      <c r="BX112" s="913"/>
      <c r="BY112" s="913"/>
      <c r="BZ112" s="913"/>
      <c r="CA112" s="913">
        <v>7945700</v>
      </c>
      <c r="CB112" s="913"/>
      <c r="CC112" s="913"/>
      <c r="CD112" s="913"/>
      <c r="CE112" s="913"/>
      <c r="CF112" s="907">
        <v>40.200000000000003</v>
      </c>
      <c r="CG112" s="908"/>
      <c r="CH112" s="908"/>
      <c r="CI112" s="908"/>
      <c r="CJ112" s="908"/>
      <c r="CK112" s="935"/>
      <c r="CL112" s="936"/>
      <c r="CM112" s="909" t="s">
        <v>434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435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1037546</v>
      </c>
      <c r="AB113" s="925"/>
      <c r="AC113" s="925"/>
      <c r="AD113" s="925"/>
      <c r="AE113" s="926"/>
      <c r="AF113" s="927">
        <v>994697</v>
      </c>
      <c r="AG113" s="925"/>
      <c r="AH113" s="925"/>
      <c r="AI113" s="925"/>
      <c r="AJ113" s="926"/>
      <c r="AK113" s="927">
        <v>973334</v>
      </c>
      <c r="AL113" s="925"/>
      <c r="AM113" s="925"/>
      <c r="AN113" s="925"/>
      <c r="AO113" s="926"/>
      <c r="AP113" s="928">
        <v>4.9000000000000004</v>
      </c>
      <c r="AQ113" s="929"/>
      <c r="AR113" s="929"/>
      <c r="AS113" s="929"/>
      <c r="AT113" s="930"/>
      <c r="AU113" s="895"/>
      <c r="AV113" s="896"/>
      <c r="AW113" s="896"/>
      <c r="AX113" s="896"/>
      <c r="AY113" s="896"/>
      <c r="AZ113" s="909" t="s">
        <v>436</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439</v>
      </c>
      <c r="BA114" s="910"/>
      <c r="BB114" s="910"/>
      <c r="BC114" s="910"/>
      <c r="BD114" s="910"/>
      <c r="BE114" s="910"/>
      <c r="BF114" s="910"/>
      <c r="BG114" s="910"/>
      <c r="BH114" s="910"/>
      <c r="BI114" s="910"/>
      <c r="BJ114" s="910"/>
      <c r="BK114" s="910"/>
      <c r="BL114" s="910"/>
      <c r="BM114" s="910"/>
      <c r="BN114" s="910"/>
      <c r="BO114" s="910"/>
      <c r="BP114" s="911"/>
      <c r="BQ114" s="912">
        <v>7166547</v>
      </c>
      <c r="BR114" s="913"/>
      <c r="BS114" s="913"/>
      <c r="BT114" s="913"/>
      <c r="BU114" s="913"/>
      <c r="BV114" s="913">
        <v>7214659</v>
      </c>
      <c r="BW114" s="913"/>
      <c r="BX114" s="913"/>
      <c r="BY114" s="913"/>
      <c r="BZ114" s="913"/>
      <c r="CA114" s="913">
        <v>7118219</v>
      </c>
      <c r="CB114" s="913"/>
      <c r="CC114" s="913"/>
      <c r="CD114" s="913"/>
      <c r="CE114" s="913"/>
      <c r="CF114" s="907">
        <v>36</v>
      </c>
      <c r="CG114" s="908"/>
      <c r="CH114" s="908"/>
      <c r="CI114" s="908"/>
      <c r="CJ114" s="908"/>
      <c r="CK114" s="935"/>
      <c r="CL114" s="936"/>
      <c r="CM114" s="909" t="s">
        <v>440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441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121</v>
      </c>
      <c r="AB115" s="925"/>
      <c r="AC115" s="925"/>
      <c r="AD115" s="925"/>
      <c r="AE115" s="926"/>
      <c r="AF115" s="927">
        <v>43</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442</v>
      </c>
      <c r="BA115" s="910"/>
      <c r="BB115" s="910"/>
      <c r="BC115" s="910"/>
      <c r="BD115" s="910"/>
      <c r="BE115" s="910"/>
      <c r="BF115" s="910"/>
      <c r="BG115" s="910"/>
      <c r="BH115" s="910"/>
      <c r="BI115" s="910"/>
      <c r="BJ115" s="910"/>
      <c r="BK115" s="910"/>
      <c r="BL115" s="910"/>
      <c r="BM115" s="910"/>
      <c r="BN115" s="910"/>
      <c r="BO115" s="910"/>
      <c r="BP115" s="911"/>
      <c r="BQ115" s="912">
        <v>25545</v>
      </c>
      <c r="BR115" s="913"/>
      <c r="BS115" s="913"/>
      <c r="BT115" s="913"/>
      <c r="BU115" s="913"/>
      <c r="BV115" s="913">
        <v>30946</v>
      </c>
      <c r="BW115" s="913"/>
      <c r="BX115" s="913"/>
      <c r="BY115" s="913"/>
      <c r="BZ115" s="913"/>
      <c r="CA115" s="913">
        <v>50513</v>
      </c>
      <c r="CB115" s="913"/>
      <c r="CC115" s="913"/>
      <c r="CD115" s="913"/>
      <c r="CE115" s="913"/>
      <c r="CF115" s="907">
        <v>0.3</v>
      </c>
      <c r="CG115" s="908"/>
      <c r="CH115" s="908"/>
      <c r="CI115" s="908"/>
      <c r="CJ115" s="908"/>
      <c r="CK115" s="935"/>
      <c r="CL115" s="936"/>
      <c r="CM115" s="909" t="s">
        <v>443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444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v>340</v>
      </c>
      <c r="AG116" s="946"/>
      <c r="AH116" s="946"/>
      <c r="AI116" s="946"/>
      <c r="AJ116" s="947"/>
      <c r="AK116" s="948">
        <v>340</v>
      </c>
      <c r="AL116" s="946"/>
      <c r="AM116" s="946"/>
      <c r="AN116" s="946"/>
      <c r="AO116" s="947"/>
      <c r="AP116" s="949">
        <v>0</v>
      </c>
      <c r="AQ116" s="950"/>
      <c r="AR116" s="950"/>
      <c r="AS116" s="950"/>
      <c r="AT116" s="951"/>
      <c r="AU116" s="895"/>
      <c r="AV116" s="896"/>
      <c r="AW116" s="896"/>
      <c r="AX116" s="896"/>
      <c r="AY116" s="896"/>
      <c r="AZ116" s="954" t="s">
        <v>445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447</v>
      </c>
      <c r="Z117" s="881"/>
      <c r="AA117" s="965">
        <v>7892058</v>
      </c>
      <c r="AB117" s="966"/>
      <c r="AC117" s="966"/>
      <c r="AD117" s="966"/>
      <c r="AE117" s="967"/>
      <c r="AF117" s="968">
        <v>7736678</v>
      </c>
      <c r="AG117" s="966"/>
      <c r="AH117" s="966"/>
      <c r="AI117" s="966"/>
      <c r="AJ117" s="967"/>
      <c r="AK117" s="968">
        <v>7561451</v>
      </c>
      <c r="AL117" s="966"/>
      <c r="AM117" s="966"/>
      <c r="AN117" s="966"/>
      <c r="AO117" s="967"/>
      <c r="AP117" s="969"/>
      <c r="AQ117" s="970"/>
      <c r="AR117" s="970"/>
      <c r="AS117" s="970"/>
      <c r="AT117" s="971"/>
      <c r="AU117" s="895"/>
      <c r="AV117" s="896"/>
      <c r="AW117" s="896"/>
      <c r="AX117" s="896"/>
      <c r="AY117" s="896"/>
      <c r="AZ117" s="961" t="s">
        <v>448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423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420</v>
      </c>
      <c r="AB118" s="880"/>
      <c r="AC118" s="880"/>
      <c r="AD118" s="880"/>
      <c r="AE118" s="881"/>
      <c r="AF118" s="879" t="s">
        <v>421</v>
      </c>
      <c r="AG118" s="880"/>
      <c r="AH118" s="880"/>
      <c r="AI118" s="880"/>
      <c r="AJ118" s="881"/>
      <c r="AK118" s="879" t="s">
        <v>294</v>
      </c>
      <c r="AL118" s="880"/>
      <c r="AM118" s="880"/>
      <c r="AN118" s="880"/>
      <c r="AO118" s="881"/>
      <c r="AP118" s="957" t="s">
        <v>422</v>
      </c>
      <c r="AQ118" s="958"/>
      <c r="AR118" s="958"/>
      <c r="AS118" s="958"/>
      <c r="AT118" s="959"/>
      <c r="AU118" s="895"/>
      <c r="AV118" s="896"/>
      <c r="AW118" s="896"/>
      <c r="AX118" s="896"/>
      <c r="AY118" s="896"/>
      <c r="AZ118" s="960" t="s">
        <v>450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451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426</v>
      </c>
      <c r="B119" s="934"/>
      <c r="C119" s="916" t="s">
        <v>427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452</v>
      </c>
      <c r="BP119" s="992"/>
      <c r="BQ119" s="986">
        <v>65525229</v>
      </c>
      <c r="BR119" s="987"/>
      <c r="BS119" s="987"/>
      <c r="BT119" s="987"/>
      <c r="BU119" s="987"/>
      <c r="BV119" s="987">
        <v>62234583</v>
      </c>
      <c r="BW119" s="987"/>
      <c r="BX119" s="987"/>
      <c r="BY119" s="987"/>
      <c r="BZ119" s="987"/>
      <c r="CA119" s="987">
        <v>57860861</v>
      </c>
      <c r="CB119" s="987"/>
      <c r="CC119" s="987"/>
      <c r="CD119" s="987"/>
      <c r="CE119" s="987"/>
      <c r="CF119" s="988"/>
      <c r="CG119" s="989"/>
      <c r="CH119" s="989"/>
      <c r="CI119" s="989"/>
      <c r="CJ119" s="990"/>
      <c r="CK119" s="937"/>
      <c r="CL119" s="938"/>
      <c r="CM119" s="960" t="s">
        <v>453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430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454</v>
      </c>
      <c r="AV120" s="979"/>
      <c r="AW120" s="979"/>
      <c r="AX120" s="979"/>
      <c r="AY120" s="980"/>
      <c r="AZ120" s="916" t="s">
        <v>455</v>
      </c>
      <c r="BA120" s="884"/>
      <c r="BB120" s="884"/>
      <c r="BC120" s="884"/>
      <c r="BD120" s="884"/>
      <c r="BE120" s="884"/>
      <c r="BF120" s="884"/>
      <c r="BG120" s="884"/>
      <c r="BH120" s="884"/>
      <c r="BI120" s="884"/>
      <c r="BJ120" s="884"/>
      <c r="BK120" s="884"/>
      <c r="BL120" s="884"/>
      <c r="BM120" s="884"/>
      <c r="BN120" s="884"/>
      <c r="BO120" s="884"/>
      <c r="BP120" s="885"/>
      <c r="BQ120" s="917">
        <v>19989690</v>
      </c>
      <c r="BR120" s="918"/>
      <c r="BS120" s="918"/>
      <c r="BT120" s="918"/>
      <c r="BU120" s="918"/>
      <c r="BV120" s="918">
        <v>20198933</v>
      </c>
      <c r="BW120" s="918"/>
      <c r="BX120" s="918"/>
      <c r="BY120" s="918"/>
      <c r="BZ120" s="918"/>
      <c r="CA120" s="918">
        <v>19064194</v>
      </c>
      <c r="CB120" s="918"/>
      <c r="CC120" s="918"/>
      <c r="CD120" s="918"/>
      <c r="CE120" s="918"/>
      <c r="CF120" s="931">
        <v>96.5</v>
      </c>
      <c r="CG120" s="932"/>
      <c r="CH120" s="932"/>
      <c r="CI120" s="932"/>
      <c r="CJ120" s="932"/>
      <c r="CK120" s="993" t="s">
        <v>456</v>
      </c>
      <c r="CL120" s="994"/>
      <c r="CM120" s="994"/>
      <c r="CN120" s="994"/>
      <c r="CO120" s="995"/>
      <c r="CP120" s="1001" t="s">
        <v>397</v>
      </c>
      <c r="CQ120" s="1002"/>
      <c r="CR120" s="1002"/>
      <c r="CS120" s="1002"/>
      <c r="CT120" s="1002"/>
      <c r="CU120" s="1002"/>
      <c r="CV120" s="1002"/>
      <c r="CW120" s="1002"/>
      <c r="CX120" s="1002"/>
      <c r="CY120" s="1002"/>
      <c r="CZ120" s="1002"/>
      <c r="DA120" s="1002"/>
      <c r="DB120" s="1002"/>
      <c r="DC120" s="1002"/>
      <c r="DD120" s="1002"/>
      <c r="DE120" s="1002"/>
      <c r="DF120" s="1003"/>
      <c r="DG120" s="917">
        <v>5225958</v>
      </c>
      <c r="DH120" s="918"/>
      <c r="DI120" s="918"/>
      <c r="DJ120" s="918"/>
      <c r="DK120" s="918"/>
      <c r="DL120" s="918">
        <v>4946630</v>
      </c>
      <c r="DM120" s="918"/>
      <c r="DN120" s="918"/>
      <c r="DO120" s="918"/>
      <c r="DP120" s="918"/>
      <c r="DQ120" s="918">
        <v>4230039</v>
      </c>
      <c r="DR120" s="918"/>
      <c r="DS120" s="918"/>
      <c r="DT120" s="918"/>
      <c r="DU120" s="918"/>
      <c r="DV120" s="919">
        <v>21.4</v>
      </c>
      <c r="DW120" s="919"/>
      <c r="DX120" s="919"/>
      <c r="DY120" s="919"/>
      <c r="DZ120" s="920"/>
    </row>
    <row r="121" spans="1:130" s="224" customFormat="1" ht="26.25" customHeight="1" x14ac:dyDescent="0.15">
      <c r="A121" s="1044"/>
      <c r="B121" s="936"/>
      <c r="C121" s="961" t="s">
        <v>457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458</v>
      </c>
      <c r="BA121" s="910"/>
      <c r="BB121" s="910"/>
      <c r="BC121" s="910"/>
      <c r="BD121" s="910"/>
      <c r="BE121" s="910"/>
      <c r="BF121" s="910"/>
      <c r="BG121" s="910"/>
      <c r="BH121" s="910"/>
      <c r="BI121" s="910"/>
      <c r="BJ121" s="910"/>
      <c r="BK121" s="910"/>
      <c r="BL121" s="910"/>
      <c r="BM121" s="910"/>
      <c r="BN121" s="910"/>
      <c r="BO121" s="910"/>
      <c r="BP121" s="911"/>
      <c r="BQ121" s="912">
        <v>3070332</v>
      </c>
      <c r="BR121" s="913"/>
      <c r="BS121" s="913"/>
      <c r="BT121" s="913"/>
      <c r="BU121" s="913"/>
      <c r="BV121" s="913">
        <v>2933765</v>
      </c>
      <c r="BW121" s="913"/>
      <c r="BX121" s="913"/>
      <c r="BY121" s="913"/>
      <c r="BZ121" s="913"/>
      <c r="CA121" s="913">
        <v>2733494</v>
      </c>
      <c r="CB121" s="913"/>
      <c r="CC121" s="913"/>
      <c r="CD121" s="913"/>
      <c r="CE121" s="913"/>
      <c r="CF121" s="907">
        <v>13.8</v>
      </c>
      <c r="CG121" s="908"/>
      <c r="CH121" s="908"/>
      <c r="CI121" s="908"/>
      <c r="CJ121" s="908"/>
      <c r="CK121" s="996"/>
      <c r="CL121" s="997"/>
      <c r="CM121" s="997"/>
      <c r="CN121" s="997"/>
      <c r="CO121" s="998"/>
      <c r="CP121" s="1006" t="s">
        <v>402</v>
      </c>
      <c r="CQ121" s="1007"/>
      <c r="CR121" s="1007"/>
      <c r="CS121" s="1007"/>
      <c r="CT121" s="1007"/>
      <c r="CU121" s="1007"/>
      <c r="CV121" s="1007"/>
      <c r="CW121" s="1007"/>
      <c r="CX121" s="1007"/>
      <c r="CY121" s="1007"/>
      <c r="CZ121" s="1007"/>
      <c r="DA121" s="1007"/>
      <c r="DB121" s="1007"/>
      <c r="DC121" s="1007"/>
      <c r="DD121" s="1007"/>
      <c r="DE121" s="1007"/>
      <c r="DF121" s="1008"/>
      <c r="DG121" s="912">
        <v>1671236</v>
      </c>
      <c r="DH121" s="913"/>
      <c r="DI121" s="913"/>
      <c r="DJ121" s="913"/>
      <c r="DK121" s="913"/>
      <c r="DL121" s="913">
        <v>1636652</v>
      </c>
      <c r="DM121" s="913"/>
      <c r="DN121" s="913"/>
      <c r="DO121" s="913"/>
      <c r="DP121" s="913"/>
      <c r="DQ121" s="913">
        <v>1528149</v>
      </c>
      <c r="DR121" s="913"/>
      <c r="DS121" s="913"/>
      <c r="DT121" s="913"/>
      <c r="DU121" s="913"/>
      <c r="DV121" s="914">
        <v>7.7</v>
      </c>
      <c r="DW121" s="914"/>
      <c r="DX121" s="914"/>
      <c r="DY121" s="914"/>
      <c r="DZ121" s="915"/>
    </row>
    <row r="122" spans="1:130" s="224" customFormat="1" ht="26.25" customHeight="1" x14ac:dyDescent="0.15">
      <c r="A122" s="1044"/>
      <c r="B122" s="936"/>
      <c r="C122" s="909" t="s">
        <v>440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459</v>
      </c>
      <c r="BA122" s="952"/>
      <c r="BB122" s="952"/>
      <c r="BC122" s="952"/>
      <c r="BD122" s="952"/>
      <c r="BE122" s="952"/>
      <c r="BF122" s="952"/>
      <c r="BG122" s="952"/>
      <c r="BH122" s="952"/>
      <c r="BI122" s="952"/>
      <c r="BJ122" s="952"/>
      <c r="BK122" s="952"/>
      <c r="BL122" s="952"/>
      <c r="BM122" s="952"/>
      <c r="BN122" s="952"/>
      <c r="BO122" s="952"/>
      <c r="BP122" s="953"/>
      <c r="BQ122" s="986">
        <v>43836845</v>
      </c>
      <c r="BR122" s="987"/>
      <c r="BS122" s="987"/>
      <c r="BT122" s="987"/>
      <c r="BU122" s="987"/>
      <c r="BV122" s="987">
        <v>39939212</v>
      </c>
      <c r="BW122" s="987"/>
      <c r="BX122" s="987"/>
      <c r="BY122" s="987"/>
      <c r="BZ122" s="987"/>
      <c r="CA122" s="987">
        <v>39243112</v>
      </c>
      <c r="CB122" s="987"/>
      <c r="CC122" s="987"/>
      <c r="CD122" s="987"/>
      <c r="CE122" s="987"/>
      <c r="CF122" s="1004">
        <v>198.7</v>
      </c>
      <c r="CG122" s="1005"/>
      <c r="CH122" s="1005"/>
      <c r="CI122" s="1005"/>
      <c r="CJ122" s="1005"/>
      <c r="CK122" s="996"/>
      <c r="CL122" s="997"/>
      <c r="CM122" s="997"/>
      <c r="CN122" s="997"/>
      <c r="CO122" s="998"/>
      <c r="CP122" s="1006" t="s">
        <v>395</v>
      </c>
      <c r="CQ122" s="1007"/>
      <c r="CR122" s="1007"/>
      <c r="CS122" s="1007"/>
      <c r="CT122" s="1007"/>
      <c r="CU122" s="1007"/>
      <c r="CV122" s="1007"/>
      <c r="CW122" s="1007"/>
      <c r="CX122" s="1007"/>
      <c r="CY122" s="1007"/>
      <c r="CZ122" s="1007"/>
      <c r="DA122" s="1007"/>
      <c r="DB122" s="1007"/>
      <c r="DC122" s="1007"/>
      <c r="DD122" s="1007"/>
      <c r="DE122" s="1007"/>
      <c r="DF122" s="1008"/>
      <c r="DG122" s="912">
        <v>1501131</v>
      </c>
      <c r="DH122" s="913"/>
      <c r="DI122" s="913"/>
      <c r="DJ122" s="913"/>
      <c r="DK122" s="913"/>
      <c r="DL122" s="913">
        <v>1414936</v>
      </c>
      <c r="DM122" s="913"/>
      <c r="DN122" s="913"/>
      <c r="DO122" s="913"/>
      <c r="DP122" s="913"/>
      <c r="DQ122" s="913">
        <v>1313163</v>
      </c>
      <c r="DR122" s="913"/>
      <c r="DS122" s="913"/>
      <c r="DT122" s="913"/>
      <c r="DU122" s="913"/>
      <c r="DV122" s="914">
        <v>6.7</v>
      </c>
      <c r="DW122" s="914"/>
      <c r="DX122" s="914"/>
      <c r="DY122" s="914"/>
      <c r="DZ122" s="915"/>
    </row>
    <row r="123" spans="1:130" s="224" customFormat="1" ht="26.25" customHeight="1" x14ac:dyDescent="0.15">
      <c r="A123" s="1044"/>
      <c r="B123" s="936"/>
      <c r="C123" s="909" t="s">
        <v>446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460</v>
      </c>
      <c r="BP123" s="992"/>
      <c r="BQ123" s="1050">
        <v>66896867</v>
      </c>
      <c r="BR123" s="1051"/>
      <c r="BS123" s="1051"/>
      <c r="BT123" s="1051"/>
      <c r="BU123" s="1051"/>
      <c r="BV123" s="1051">
        <v>63071910</v>
      </c>
      <c r="BW123" s="1051"/>
      <c r="BX123" s="1051"/>
      <c r="BY123" s="1051"/>
      <c r="BZ123" s="1051"/>
      <c r="CA123" s="1051">
        <v>61040800</v>
      </c>
      <c r="CB123" s="1051"/>
      <c r="CC123" s="1051"/>
      <c r="CD123" s="1051"/>
      <c r="CE123" s="1051"/>
      <c r="CF123" s="988"/>
      <c r="CG123" s="989"/>
      <c r="CH123" s="989"/>
      <c r="CI123" s="989"/>
      <c r="CJ123" s="990"/>
      <c r="CK123" s="996"/>
      <c r="CL123" s="997"/>
      <c r="CM123" s="997"/>
      <c r="CN123" s="997"/>
      <c r="CO123" s="998"/>
      <c r="CP123" s="1006" t="s">
        <v>403</v>
      </c>
      <c r="CQ123" s="1007"/>
      <c r="CR123" s="1007"/>
      <c r="CS123" s="1007"/>
      <c r="CT123" s="1007"/>
      <c r="CU123" s="1007"/>
      <c r="CV123" s="1007"/>
      <c r="CW123" s="1007"/>
      <c r="CX123" s="1007"/>
      <c r="CY123" s="1007"/>
      <c r="CZ123" s="1007"/>
      <c r="DA123" s="1007"/>
      <c r="DB123" s="1007"/>
      <c r="DC123" s="1007"/>
      <c r="DD123" s="1007"/>
      <c r="DE123" s="1007"/>
      <c r="DF123" s="1008"/>
      <c r="DG123" s="945">
        <v>771343</v>
      </c>
      <c r="DH123" s="946"/>
      <c r="DI123" s="946"/>
      <c r="DJ123" s="946"/>
      <c r="DK123" s="947"/>
      <c r="DL123" s="948">
        <v>729961</v>
      </c>
      <c r="DM123" s="946"/>
      <c r="DN123" s="946"/>
      <c r="DO123" s="946"/>
      <c r="DP123" s="947"/>
      <c r="DQ123" s="948">
        <v>695778</v>
      </c>
      <c r="DR123" s="946"/>
      <c r="DS123" s="946"/>
      <c r="DT123" s="946"/>
      <c r="DU123" s="947"/>
      <c r="DV123" s="949">
        <v>3.5</v>
      </c>
      <c r="DW123" s="950"/>
      <c r="DX123" s="950"/>
      <c r="DY123" s="950"/>
      <c r="DZ123" s="951"/>
    </row>
    <row r="124" spans="1:130" s="224" customFormat="1" ht="26.25" customHeight="1" thickBot="1" x14ac:dyDescent="0.2">
      <c r="A124" s="1044"/>
      <c r="B124" s="936"/>
      <c r="C124" s="909" t="s">
        <v>449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461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462</v>
      </c>
      <c r="CQ124" s="1007"/>
      <c r="CR124" s="1007"/>
      <c r="CS124" s="1007"/>
      <c r="CT124" s="1007"/>
      <c r="CU124" s="1007"/>
      <c r="CV124" s="1007"/>
      <c r="CW124" s="1007"/>
      <c r="CX124" s="1007"/>
      <c r="CY124" s="1007"/>
      <c r="CZ124" s="1007"/>
      <c r="DA124" s="1007"/>
      <c r="DB124" s="1007"/>
      <c r="DC124" s="1007"/>
      <c r="DD124" s="1007"/>
      <c r="DE124" s="1007"/>
      <c r="DF124" s="1008"/>
      <c r="DG124" s="991">
        <v>192828</v>
      </c>
      <c r="DH124" s="973"/>
      <c r="DI124" s="973"/>
      <c r="DJ124" s="973"/>
      <c r="DK124" s="974"/>
      <c r="DL124" s="972">
        <v>190046</v>
      </c>
      <c r="DM124" s="973"/>
      <c r="DN124" s="973"/>
      <c r="DO124" s="973"/>
      <c r="DP124" s="974"/>
      <c r="DQ124" s="972">
        <v>178571</v>
      </c>
      <c r="DR124" s="973"/>
      <c r="DS124" s="973"/>
      <c r="DT124" s="973"/>
      <c r="DU124" s="974"/>
      <c r="DV124" s="975">
        <v>0.9</v>
      </c>
      <c r="DW124" s="976"/>
      <c r="DX124" s="976"/>
      <c r="DY124" s="976"/>
      <c r="DZ124" s="977"/>
    </row>
    <row r="125" spans="1:130" s="224" customFormat="1" ht="26.25" customHeight="1" x14ac:dyDescent="0.15">
      <c r="A125" s="1044"/>
      <c r="B125" s="936"/>
      <c r="C125" s="909" t="s">
        <v>451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463</v>
      </c>
      <c r="CL125" s="994"/>
      <c r="CM125" s="994"/>
      <c r="CN125" s="994"/>
      <c r="CO125" s="995"/>
      <c r="CP125" s="916" t="s">
        <v>464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453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121</v>
      </c>
      <c r="AB127" s="946"/>
      <c r="AC127" s="946"/>
      <c r="AD127" s="946"/>
      <c r="AE127" s="947"/>
      <c r="AF127" s="948">
        <v>43</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467</v>
      </c>
      <c r="AY127" s="1019"/>
      <c r="AZ127" s="1019"/>
      <c r="BA127" s="1019"/>
      <c r="BB127" s="1019"/>
      <c r="BC127" s="1019"/>
      <c r="BD127" s="1019"/>
      <c r="BE127" s="1020"/>
      <c r="BF127" s="1021" t="s">
        <v>468</v>
      </c>
      <c r="BG127" s="1019"/>
      <c r="BH127" s="1019"/>
      <c r="BI127" s="1019"/>
      <c r="BJ127" s="1019"/>
      <c r="BK127" s="1019"/>
      <c r="BL127" s="1020"/>
      <c r="BM127" s="1021" t="s">
        <v>469</v>
      </c>
      <c r="BN127" s="1019"/>
      <c r="BO127" s="1019"/>
      <c r="BP127" s="1019"/>
      <c r="BQ127" s="1019"/>
      <c r="BR127" s="1019"/>
      <c r="BS127" s="1020"/>
      <c r="BT127" s="1021" t="s">
        <v>470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471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472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473</v>
      </c>
      <c r="X128" s="1030"/>
      <c r="Y128" s="1030"/>
      <c r="Z128" s="1031"/>
      <c r="AA128" s="1032">
        <v>414997</v>
      </c>
      <c r="AB128" s="1033"/>
      <c r="AC128" s="1033"/>
      <c r="AD128" s="1033"/>
      <c r="AE128" s="1034"/>
      <c r="AF128" s="1035">
        <v>438745</v>
      </c>
      <c r="AG128" s="1033"/>
      <c r="AH128" s="1033"/>
      <c r="AI128" s="1033"/>
      <c r="AJ128" s="1034"/>
      <c r="AK128" s="1035">
        <v>316842</v>
      </c>
      <c r="AL128" s="1033"/>
      <c r="AM128" s="1033"/>
      <c r="AN128" s="1033"/>
      <c r="AO128" s="1034"/>
      <c r="AP128" s="1036"/>
      <c r="AQ128" s="1037"/>
      <c r="AR128" s="1037"/>
      <c r="AS128" s="1037"/>
      <c r="AT128" s="1038"/>
      <c r="AU128" s="226"/>
      <c r="AV128" s="226"/>
      <c r="AW128" s="226"/>
      <c r="AX128" s="883" t="s">
        <v>474</v>
      </c>
      <c r="AY128" s="884"/>
      <c r="AZ128" s="884"/>
      <c r="BA128" s="884"/>
      <c r="BB128" s="884"/>
      <c r="BC128" s="884"/>
      <c r="BD128" s="884"/>
      <c r="BE128" s="885"/>
      <c r="BF128" s="1039" t="s">
        <v>122</v>
      </c>
      <c r="BG128" s="1040"/>
      <c r="BH128" s="1040"/>
      <c r="BI128" s="1040"/>
      <c r="BJ128" s="1040"/>
      <c r="BK128" s="1040"/>
      <c r="BL128" s="1041"/>
      <c r="BM128" s="1039">
        <v>12.09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475</v>
      </c>
      <c r="CQ128" s="713"/>
      <c r="CR128" s="713"/>
      <c r="CS128" s="713"/>
      <c r="CT128" s="713"/>
      <c r="CU128" s="713"/>
      <c r="CV128" s="713"/>
      <c r="CW128" s="713"/>
      <c r="CX128" s="713"/>
      <c r="CY128" s="713"/>
      <c r="CZ128" s="713"/>
      <c r="DA128" s="713"/>
      <c r="DB128" s="713"/>
      <c r="DC128" s="713"/>
      <c r="DD128" s="713"/>
      <c r="DE128" s="713"/>
      <c r="DF128" s="1023"/>
      <c r="DG128" s="1024">
        <v>25545</v>
      </c>
      <c r="DH128" s="1025"/>
      <c r="DI128" s="1025"/>
      <c r="DJ128" s="1025"/>
      <c r="DK128" s="1025"/>
      <c r="DL128" s="1025">
        <v>30946</v>
      </c>
      <c r="DM128" s="1025"/>
      <c r="DN128" s="1025"/>
      <c r="DO128" s="1025"/>
      <c r="DP128" s="1025"/>
      <c r="DQ128" s="1025">
        <v>50513</v>
      </c>
      <c r="DR128" s="1025"/>
      <c r="DS128" s="1025"/>
      <c r="DT128" s="1025"/>
      <c r="DU128" s="1025"/>
      <c r="DV128" s="1026">
        <v>0.3</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476</v>
      </c>
      <c r="X129" s="1058"/>
      <c r="Y129" s="1058"/>
      <c r="Z129" s="1059"/>
      <c r="AA129" s="945">
        <v>25590265</v>
      </c>
      <c r="AB129" s="946"/>
      <c r="AC129" s="946"/>
      <c r="AD129" s="946"/>
      <c r="AE129" s="947"/>
      <c r="AF129" s="948">
        <v>24799323</v>
      </c>
      <c r="AG129" s="946"/>
      <c r="AH129" s="946"/>
      <c r="AI129" s="946"/>
      <c r="AJ129" s="947"/>
      <c r="AK129" s="948">
        <v>24915641</v>
      </c>
      <c r="AL129" s="946"/>
      <c r="AM129" s="946"/>
      <c r="AN129" s="946"/>
      <c r="AO129" s="947"/>
      <c r="AP129" s="1060"/>
      <c r="AQ129" s="1061"/>
      <c r="AR129" s="1061"/>
      <c r="AS129" s="1061"/>
      <c r="AT129" s="1062"/>
      <c r="AU129" s="227"/>
      <c r="AV129" s="227"/>
      <c r="AW129" s="227"/>
      <c r="AX129" s="1052" t="s">
        <v>477</v>
      </c>
      <c r="AY129" s="910"/>
      <c r="AZ129" s="910"/>
      <c r="BA129" s="910"/>
      <c r="BB129" s="910"/>
      <c r="BC129" s="910"/>
      <c r="BD129" s="910"/>
      <c r="BE129" s="911"/>
      <c r="BF129" s="1053" t="s">
        <v>122</v>
      </c>
      <c r="BG129" s="1054"/>
      <c r="BH129" s="1054"/>
      <c r="BI129" s="1054"/>
      <c r="BJ129" s="1054"/>
      <c r="BK129" s="1054"/>
      <c r="BL129" s="1055"/>
      <c r="BM129" s="1053">
        <v>17.09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479</v>
      </c>
      <c r="X130" s="1058"/>
      <c r="Y130" s="1058"/>
      <c r="Z130" s="1059"/>
      <c r="AA130" s="945">
        <v>5546571</v>
      </c>
      <c r="AB130" s="946"/>
      <c r="AC130" s="946"/>
      <c r="AD130" s="946"/>
      <c r="AE130" s="947"/>
      <c r="AF130" s="948">
        <v>5330765</v>
      </c>
      <c r="AG130" s="946"/>
      <c r="AH130" s="946"/>
      <c r="AI130" s="946"/>
      <c r="AJ130" s="947"/>
      <c r="AK130" s="948">
        <v>5168898</v>
      </c>
      <c r="AL130" s="946"/>
      <c r="AM130" s="946"/>
      <c r="AN130" s="946"/>
      <c r="AO130" s="947"/>
      <c r="AP130" s="1060"/>
      <c r="AQ130" s="1061"/>
      <c r="AR130" s="1061"/>
      <c r="AS130" s="1061"/>
      <c r="AT130" s="1062"/>
      <c r="AU130" s="227"/>
      <c r="AV130" s="227"/>
      <c r="AW130" s="227"/>
      <c r="AX130" s="1052" t="s">
        <v>480</v>
      </c>
      <c r="AY130" s="910"/>
      <c r="AZ130" s="910"/>
      <c r="BA130" s="910"/>
      <c r="BB130" s="910"/>
      <c r="BC130" s="910"/>
      <c r="BD130" s="910"/>
      <c r="BE130" s="911"/>
      <c r="BF130" s="1088">
        <v>10</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481</v>
      </c>
      <c r="X131" s="1095"/>
      <c r="Y131" s="1095"/>
      <c r="Z131" s="1096"/>
      <c r="AA131" s="991">
        <v>20043694</v>
      </c>
      <c r="AB131" s="973"/>
      <c r="AC131" s="973"/>
      <c r="AD131" s="973"/>
      <c r="AE131" s="974"/>
      <c r="AF131" s="972">
        <v>19468558</v>
      </c>
      <c r="AG131" s="973"/>
      <c r="AH131" s="973"/>
      <c r="AI131" s="973"/>
      <c r="AJ131" s="974"/>
      <c r="AK131" s="972">
        <v>19746743</v>
      </c>
      <c r="AL131" s="973"/>
      <c r="AM131" s="973"/>
      <c r="AN131" s="973"/>
      <c r="AO131" s="974"/>
      <c r="AP131" s="1097"/>
      <c r="AQ131" s="1098"/>
      <c r="AR131" s="1098"/>
      <c r="AS131" s="1098"/>
      <c r="AT131" s="1099"/>
      <c r="AU131" s="227"/>
      <c r="AV131" s="227"/>
      <c r="AW131" s="227"/>
      <c r="AX131" s="1070" t="s">
        <v>482</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483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484</v>
      </c>
      <c r="W132" s="1081"/>
      <c r="X132" s="1081"/>
      <c r="Y132" s="1081"/>
      <c r="Z132" s="1082"/>
      <c r="AA132" s="1083">
        <v>9.6314082620000008</v>
      </c>
      <c r="AB132" s="1084"/>
      <c r="AC132" s="1084"/>
      <c r="AD132" s="1084"/>
      <c r="AE132" s="1085"/>
      <c r="AF132" s="1086">
        <v>10.10433336</v>
      </c>
      <c r="AG132" s="1084"/>
      <c r="AH132" s="1084"/>
      <c r="AI132" s="1084"/>
      <c r="AJ132" s="1085"/>
      <c r="AK132" s="1086">
        <v>10.51166261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485</v>
      </c>
      <c r="W133" s="1064"/>
      <c r="X133" s="1064"/>
      <c r="Y133" s="1064"/>
      <c r="Z133" s="1065"/>
      <c r="AA133" s="1066">
        <v>8.6999999999999993</v>
      </c>
      <c r="AB133" s="1067"/>
      <c r="AC133" s="1067"/>
      <c r="AD133" s="1067"/>
      <c r="AE133" s="1068"/>
      <c r="AF133" s="1066">
        <v>9.6999999999999993</v>
      </c>
      <c r="AG133" s="1067"/>
      <c r="AH133" s="1067"/>
      <c r="AI133" s="1067"/>
      <c r="AJ133" s="1068"/>
      <c r="AK133" s="1066">
        <v>10</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fDn2Vo0XBHdj6fwvH0vSODdW3B8jUUGB0tsJtvASJqFkjeMlwbkN5m7vxlmwXJ6acJ8f0YjFz6LyRzQzQM/cA==" saltValue="753kiuuvEz400uBGEglI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A51" sqref="DA51"/>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Yg1F1fY34La8JRfk5rpaS5UcU0xPvv4Do56GGrLkS+ORT/Lbfrdi/64E1o36H85TGIEOTQ1ojGhs0k+0GrJxw==" saltValue="C/IXX3IZkwGtZi3GoGOm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qCoYtL6uO2UybofE+ATvJNm5kBj44xpXD9WwJfGs4OXAXNCFJTL1qDGpZcB9wT1TqLKJJIxen3VaL6TOd3I6w==" saltValue="5OZlSNYlFnlBSzbrBPul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488</v>
      </c>
      <c r="AL6" s="260"/>
      <c r="AM6" s="260"/>
      <c r="AN6" s="260"/>
    </row>
    <row r="7" spans="1:46" ht="13.5" customHeight="1" x14ac:dyDescent="0.15">
      <c r="A7" s="259"/>
      <c r="AK7" s="262"/>
      <c r="AL7" s="263"/>
      <c r="AM7" s="263"/>
      <c r="AN7" s="264"/>
      <c r="AO7" s="1101" t="s">
        <v>489</v>
      </c>
      <c r="AP7" s="265"/>
      <c r="AQ7" s="266" t="s">
        <v>490</v>
      </c>
      <c r="AR7" s="267"/>
    </row>
    <row r="8" spans="1:46" x14ac:dyDescent="0.15">
      <c r="A8" s="259"/>
      <c r="AK8" s="268"/>
      <c r="AL8" s="269"/>
      <c r="AM8" s="269"/>
      <c r="AN8" s="270"/>
      <c r="AO8" s="1102"/>
      <c r="AP8" s="271" t="s">
        <v>491</v>
      </c>
      <c r="AQ8" s="272" t="s">
        <v>492</v>
      </c>
      <c r="AR8" s="273" t="s">
        <v>493</v>
      </c>
    </row>
    <row r="9" spans="1:46" x14ac:dyDescent="0.15">
      <c r="A9" s="259"/>
      <c r="AK9" s="1103" t="s">
        <v>494</v>
      </c>
      <c r="AL9" s="1104"/>
      <c r="AM9" s="1104"/>
      <c r="AN9" s="1105"/>
      <c r="AO9" s="274">
        <v>7699143</v>
      </c>
      <c r="AP9" s="274">
        <v>117322</v>
      </c>
      <c r="AQ9" s="275">
        <v>73824</v>
      </c>
      <c r="AR9" s="276">
        <v>58.9</v>
      </c>
    </row>
    <row r="10" spans="1:46" ht="13.5" customHeight="1" x14ac:dyDescent="0.15">
      <c r="A10" s="259"/>
      <c r="AK10" s="1103" t="s">
        <v>495</v>
      </c>
      <c r="AL10" s="1104"/>
      <c r="AM10" s="1104"/>
      <c r="AN10" s="1105"/>
      <c r="AO10" s="277">
        <v>32</v>
      </c>
      <c r="AP10" s="277">
        <v>0</v>
      </c>
      <c r="AQ10" s="278">
        <v>6244</v>
      </c>
      <c r="AR10" s="279">
        <v>-100</v>
      </c>
    </row>
    <row r="11" spans="1:46" ht="13.5" customHeight="1" x14ac:dyDescent="0.15">
      <c r="A11" s="259"/>
      <c r="AK11" s="1103" t="s">
        <v>496</v>
      </c>
      <c r="AL11" s="1104"/>
      <c r="AM11" s="1104"/>
      <c r="AN11" s="1105"/>
      <c r="AO11" s="277">
        <v>10738</v>
      </c>
      <c r="AP11" s="277">
        <v>164</v>
      </c>
      <c r="AQ11" s="278">
        <v>1048</v>
      </c>
      <c r="AR11" s="279">
        <v>-84.4</v>
      </c>
    </row>
    <row r="12" spans="1:46" ht="13.5" customHeight="1" x14ac:dyDescent="0.15">
      <c r="A12" s="259"/>
      <c r="AK12" s="1103" t="s">
        <v>497</v>
      </c>
      <c r="AL12" s="1104"/>
      <c r="AM12" s="1104"/>
      <c r="AN12" s="1105"/>
      <c r="AO12" s="277" t="s">
        <v>498</v>
      </c>
      <c r="AP12" s="277" t="s">
        <v>498</v>
      </c>
      <c r="AQ12" s="278">
        <v>8</v>
      </c>
      <c r="AR12" s="279" t="s">
        <v>498</v>
      </c>
    </row>
    <row r="13" spans="1:46" ht="13.5" customHeight="1" x14ac:dyDescent="0.15">
      <c r="A13" s="259"/>
      <c r="AK13" s="1103" t="s">
        <v>499</v>
      </c>
      <c r="AL13" s="1104"/>
      <c r="AM13" s="1104"/>
      <c r="AN13" s="1105"/>
      <c r="AO13" s="277">
        <v>87046</v>
      </c>
      <c r="AP13" s="277">
        <v>1326</v>
      </c>
      <c r="AQ13" s="278">
        <v>2350</v>
      </c>
      <c r="AR13" s="279">
        <v>-43.6</v>
      </c>
    </row>
    <row r="14" spans="1:46" ht="13.5" customHeight="1" x14ac:dyDescent="0.15">
      <c r="A14" s="259"/>
      <c r="AK14" s="1103" t="s">
        <v>500</v>
      </c>
      <c r="AL14" s="1104"/>
      <c r="AM14" s="1104"/>
      <c r="AN14" s="1105"/>
      <c r="AO14" s="277">
        <v>159656</v>
      </c>
      <c r="AP14" s="277">
        <v>2433</v>
      </c>
      <c r="AQ14" s="278">
        <v>1698</v>
      </c>
      <c r="AR14" s="279">
        <v>43.3</v>
      </c>
    </row>
    <row r="15" spans="1:46" ht="13.5" customHeight="1" x14ac:dyDescent="0.15">
      <c r="A15" s="259"/>
      <c r="AK15" s="1106" t="s">
        <v>501</v>
      </c>
      <c r="AL15" s="1107"/>
      <c r="AM15" s="1107"/>
      <c r="AN15" s="1108"/>
      <c r="AO15" s="277">
        <v>-637078</v>
      </c>
      <c r="AP15" s="277">
        <v>-9708</v>
      </c>
      <c r="AQ15" s="278">
        <v>-3564</v>
      </c>
      <c r="AR15" s="279">
        <v>172.4</v>
      </c>
    </row>
    <row r="16" spans="1:46" x14ac:dyDescent="0.15">
      <c r="A16" s="259"/>
      <c r="AK16" s="1106" t="s">
        <v>177</v>
      </c>
      <c r="AL16" s="1107"/>
      <c r="AM16" s="1107"/>
      <c r="AN16" s="1108"/>
      <c r="AO16" s="277">
        <v>7319537</v>
      </c>
      <c r="AP16" s="277">
        <v>111538</v>
      </c>
      <c r="AQ16" s="278">
        <v>81608</v>
      </c>
      <c r="AR16" s="279">
        <v>36.700000000000003</v>
      </c>
    </row>
    <row r="17" spans="1:46" x14ac:dyDescent="0.15">
      <c r="A17" s="259"/>
    </row>
    <row r="18" spans="1:46" x14ac:dyDescent="0.15">
      <c r="A18" s="259"/>
      <c r="AQ18" s="280"/>
      <c r="AR18" s="280"/>
    </row>
    <row r="19" spans="1:46" x14ac:dyDescent="0.15">
      <c r="A19" s="259"/>
      <c r="AK19" s="255" t="s">
        <v>502</v>
      </c>
    </row>
    <row r="20" spans="1:46" x14ac:dyDescent="0.15">
      <c r="A20" s="259"/>
      <c r="AK20" s="281"/>
      <c r="AL20" s="282"/>
      <c r="AM20" s="282"/>
      <c r="AN20" s="283"/>
      <c r="AO20" s="284" t="s">
        <v>503</v>
      </c>
      <c r="AP20" s="285" t="s">
        <v>504</v>
      </c>
      <c r="AQ20" s="286" t="s">
        <v>505</v>
      </c>
      <c r="AR20" s="287"/>
    </row>
    <row r="21" spans="1:46" s="260" customFormat="1" x14ac:dyDescent="0.15">
      <c r="A21" s="288"/>
      <c r="AK21" s="1109" t="s">
        <v>506</v>
      </c>
      <c r="AL21" s="1110"/>
      <c r="AM21" s="1110"/>
      <c r="AN21" s="1111"/>
      <c r="AO21" s="289">
        <v>11.46</v>
      </c>
      <c r="AP21" s="290">
        <v>7.59</v>
      </c>
      <c r="AQ21" s="291">
        <v>3.87</v>
      </c>
      <c r="AS21" s="292"/>
      <c r="AT21" s="288"/>
    </row>
    <row r="22" spans="1:46" s="260" customFormat="1" x14ac:dyDescent="0.15">
      <c r="A22" s="288"/>
      <c r="AK22" s="1109" t="s">
        <v>507</v>
      </c>
      <c r="AL22" s="1110"/>
      <c r="AM22" s="1110"/>
      <c r="AN22" s="1111"/>
      <c r="AO22" s="293">
        <v>100.1</v>
      </c>
      <c r="AP22" s="294">
        <v>98.2</v>
      </c>
      <c r="AQ22" s="295">
        <v>1.9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510</v>
      </c>
      <c r="AL29" s="260"/>
      <c r="AM29" s="260"/>
      <c r="AN29" s="260"/>
      <c r="AS29" s="302"/>
    </row>
    <row r="30" spans="1:46" ht="13.5" customHeight="1" x14ac:dyDescent="0.15">
      <c r="A30" s="259"/>
      <c r="AK30" s="262"/>
      <c r="AL30" s="263"/>
      <c r="AM30" s="263"/>
      <c r="AN30" s="264"/>
      <c r="AO30" s="1101" t="s">
        <v>489</v>
      </c>
      <c r="AP30" s="265"/>
      <c r="AQ30" s="266" t="s">
        <v>490</v>
      </c>
      <c r="AR30" s="267"/>
    </row>
    <row r="31" spans="1:46" x14ac:dyDescent="0.15">
      <c r="A31" s="259"/>
      <c r="AK31" s="268"/>
      <c r="AL31" s="269"/>
      <c r="AM31" s="269"/>
      <c r="AN31" s="270"/>
      <c r="AO31" s="1102"/>
      <c r="AP31" s="271" t="s">
        <v>491</v>
      </c>
      <c r="AQ31" s="272" t="s">
        <v>492</v>
      </c>
      <c r="AR31" s="273" t="s">
        <v>493</v>
      </c>
    </row>
    <row r="32" spans="1:46" ht="27" customHeight="1" x14ac:dyDescent="0.15">
      <c r="A32" s="259"/>
      <c r="AK32" s="1117" t="s">
        <v>511</v>
      </c>
      <c r="AL32" s="1118"/>
      <c r="AM32" s="1118"/>
      <c r="AN32" s="1119"/>
      <c r="AO32" s="303">
        <v>6587777</v>
      </c>
      <c r="AP32" s="303">
        <v>100387</v>
      </c>
      <c r="AQ32" s="304">
        <v>42992</v>
      </c>
      <c r="AR32" s="305">
        <v>133.5</v>
      </c>
    </row>
    <row r="33" spans="1:46" ht="13.5" customHeight="1" x14ac:dyDescent="0.15">
      <c r="A33" s="259"/>
      <c r="AK33" s="1117" t="s">
        <v>512</v>
      </c>
      <c r="AL33" s="1118"/>
      <c r="AM33" s="1118"/>
      <c r="AN33" s="1119"/>
      <c r="AO33" s="303" t="s">
        <v>498</v>
      </c>
      <c r="AP33" s="303" t="s">
        <v>498</v>
      </c>
      <c r="AQ33" s="304" t="s">
        <v>498</v>
      </c>
      <c r="AR33" s="305" t="s">
        <v>498</v>
      </c>
    </row>
    <row r="34" spans="1:46" ht="27" customHeight="1" x14ac:dyDescent="0.15">
      <c r="A34" s="259"/>
      <c r="AK34" s="1117" t="s">
        <v>513</v>
      </c>
      <c r="AL34" s="1118"/>
      <c r="AM34" s="1118"/>
      <c r="AN34" s="1119"/>
      <c r="AO34" s="303" t="s">
        <v>498</v>
      </c>
      <c r="AP34" s="303" t="s">
        <v>498</v>
      </c>
      <c r="AQ34" s="304">
        <v>43</v>
      </c>
      <c r="AR34" s="305" t="s">
        <v>498</v>
      </c>
    </row>
    <row r="35" spans="1:46" ht="27" customHeight="1" x14ac:dyDescent="0.15">
      <c r="A35" s="259"/>
      <c r="AK35" s="1117" t="s">
        <v>514</v>
      </c>
      <c r="AL35" s="1118"/>
      <c r="AM35" s="1118"/>
      <c r="AN35" s="1119"/>
      <c r="AO35" s="303">
        <v>973334</v>
      </c>
      <c r="AP35" s="303">
        <v>14832</v>
      </c>
      <c r="AQ35" s="304">
        <v>11969</v>
      </c>
      <c r="AR35" s="305">
        <v>23.9</v>
      </c>
    </row>
    <row r="36" spans="1:46" ht="27" customHeight="1" x14ac:dyDescent="0.15">
      <c r="A36" s="259"/>
      <c r="AK36" s="1117" t="s">
        <v>515</v>
      </c>
      <c r="AL36" s="1118"/>
      <c r="AM36" s="1118"/>
      <c r="AN36" s="1119"/>
      <c r="AO36" s="303" t="s">
        <v>498</v>
      </c>
      <c r="AP36" s="303" t="s">
        <v>498</v>
      </c>
      <c r="AQ36" s="304">
        <v>2138</v>
      </c>
      <c r="AR36" s="305" t="s">
        <v>498</v>
      </c>
    </row>
    <row r="37" spans="1:46" ht="13.5" customHeight="1" x14ac:dyDescent="0.15">
      <c r="A37" s="259"/>
      <c r="AK37" s="1117" t="s">
        <v>516</v>
      </c>
      <c r="AL37" s="1118"/>
      <c r="AM37" s="1118"/>
      <c r="AN37" s="1119"/>
      <c r="AO37" s="303" t="s">
        <v>498</v>
      </c>
      <c r="AP37" s="303" t="s">
        <v>498</v>
      </c>
      <c r="AQ37" s="304">
        <v>592</v>
      </c>
      <c r="AR37" s="305" t="s">
        <v>498</v>
      </c>
    </row>
    <row r="38" spans="1:46" ht="27" customHeight="1" x14ac:dyDescent="0.15">
      <c r="A38" s="259"/>
      <c r="AK38" s="1120" t="s">
        <v>517</v>
      </c>
      <c r="AL38" s="1121"/>
      <c r="AM38" s="1121"/>
      <c r="AN38" s="1122"/>
      <c r="AO38" s="306">
        <v>340</v>
      </c>
      <c r="AP38" s="306">
        <v>5</v>
      </c>
      <c r="AQ38" s="307">
        <v>2</v>
      </c>
      <c r="AR38" s="295">
        <v>150</v>
      </c>
      <c r="AS38" s="302"/>
    </row>
    <row r="39" spans="1:46" x14ac:dyDescent="0.15">
      <c r="A39" s="259"/>
      <c r="AK39" s="1120" t="s">
        <v>518</v>
      </c>
      <c r="AL39" s="1121"/>
      <c r="AM39" s="1121"/>
      <c r="AN39" s="1122"/>
      <c r="AO39" s="303">
        <v>-316842</v>
      </c>
      <c r="AP39" s="303">
        <v>-4828</v>
      </c>
      <c r="AQ39" s="304">
        <v>-5777</v>
      </c>
      <c r="AR39" s="305">
        <v>-16.399999999999999</v>
      </c>
      <c r="AS39" s="302"/>
    </row>
    <row r="40" spans="1:46" ht="27" customHeight="1" x14ac:dyDescent="0.15">
      <c r="A40" s="259"/>
      <c r="AK40" s="1117" t="s">
        <v>519</v>
      </c>
      <c r="AL40" s="1118"/>
      <c r="AM40" s="1118"/>
      <c r="AN40" s="1119"/>
      <c r="AO40" s="303">
        <v>-5168898</v>
      </c>
      <c r="AP40" s="303">
        <v>-78765</v>
      </c>
      <c r="AQ40" s="304">
        <v>-36457</v>
      </c>
      <c r="AR40" s="305">
        <v>116</v>
      </c>
      <c r="AS40" s="302"/>
    </row>
    <row r="41" spans="1:46" x14ac:dyDescent="0.15">
      <c r="A41" s="259"/>
      <c r="AK41" s="1123" t="s">
        <v>287</v>
      </c>
      <c r="AL41" s="1124"/>
      <c r="AM41" s="1124"/>
      <c r="AN41" s="1125"/>
      <c r="AO41" s="303">
        <v>2075711</v>
      </c>
      <c r="AP41" s="303">
        <v>31630</v>
      </c>
      <c r="AQ41" s="304">
        <v>15502</v>
      </c>
      <c r="AR41" s="305">
        <v>104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520</v>
      </c>
    </row>
    <row r="48" spans="1:46" x14ac:dyDescent="0.15">
      <c r="A48" s="259"/>
      <c r="AK48" s="313" t="s">
        <v>521</v>
      </c>
      <c r="AL48" s="313"/>
      <c r="AM48" s="313"/>
      <c r="AN48" s="313"/>
      <c r="AO48" s="313"/>
      <c r="AP48" s="313"/>
      <c r="AQ48" s="314"/>
      <c r="AR48" s="313"/>
    </row>
    <row r="49" spans="1:44" ht="13.5" customHeight="1" x14ac:dyDescent="0.15">
      <c r="A49" s="259"/>
      <c r="AK49" s="315"/>
      <c r="AL49" s="316"/>
      <c r="AM49" s="1112" t="s">
        <v>489</v>
      </c>
      <c r="AN49" s="1114" t="s">
        <v>522</v>
      </c>
      <c r="AO49" s="1115"/>
      <c r="AP49" s="1115"/>
      <c r="AQ49" s="1115"/>
      <c r="AR49" s="1116"/>
    </row>
    <row r="50" spans="1:44" x14ac:dyDescent="0.15">
      <c r="A50" s="259"/>
      <c r="AK50" s="317"/>
      <c r="AL50" s="318"/>
      <c r="AM50" s="1113"/>
      <c r="AN50" s="319" t="s">
        <v>523</v>
      </c>
      <c r="AO50" s="320" t="s">
        <v>524</v>
      </c>
      <c r="AP50" s="321" t="s">
        <v>525</v>
      </c>
      <c r="AQ50" s="322" t="s">
        <v>526</v>
      </c>
      <c r="AR50" s="323" t="s">
        <v>527</v>
      </c>
    </row>
    <row r="51" spans="1:44" x14ac:dyDescent="0.15">
      <c r="A51" s="259"/>
      <c r="AK51" s="315" t="s">
        <v>528</v>
      </c>
      <c r="AL51" s="316"/>
      <c r="AM51" s="324">
        <v>9736410</v>
      </c>
      <c r="AN51" s="325">
        <v>137699</v>
      </c>
      <c r="AO51" s="326">
        <v>43.3</v>
      </c>
      <c r="AP51" s="327">
        <v>70166</v>
      </c>
      <c r="AQ51" s="328">
        <v>1.4</v>
      </c>
      <c r="AR51" s="329">
        <v>41.9</v>
      </c>
    </row>
    <row r="52" spans="1:44" x14ac:dyDescent="0.15">
      <c r="A52" s="259"/>
      <c r="AK52" s="330"/>
      <c r="AL52" s="331" t="s">
        <v>529</v>
      </c>
      <c r="AM52" s="332">
        <v>4225948</v>
      </c>
      <c r="AN52" s="333">
        <v>59766</v>
      </c>
      <c r="AO52" s="334">
        <v>25.6</v>
      </c>
      <c r="AP52" s="335">
        <v>36115</v>
      </c>
      <c r="AQ52" s="336">
        <v>-6.2</v>
      </c>
      <c r="AR52" s="337">
        <v>31.8</v>
      </c>
    </row>
    <row r="53" spans="1:44" x14ac:dyDescent="0.15">
      <c r="A53" s="259"/>
      <c r="AK53" s="315" t="s">
        <v>530</v>
      </c>
      <c r="AL53" s="316"/>
      <c r="AM53" s="324">
        <v>9606670</v>
      </c>
      <c r="AN53" s="325">
        <v>138015</v>
      </c>
      <c r="AO53" s="326">
        <v>0.2</v>
      </c>
      <c r="AP53" s="327">
        <v>70329</v>
      </c>
      <c r="AQ53" s="328">
        <v>0.2</v>
      </c>
      <c r="AR53" s="329">
        <v>0</v>
      </c>
    </row>
    <row r="54" spans="1:44" x14ac:dyDescent="0.15">
      <c r="A54" s="259"/>
      <c r="AK54" s="330"/>
      <c r="AL54" s="331" t="s">
        <v>529</v>
      </c>
      <c r="AM54" s="332">
        <v>3022986</v>
      </c>
      <c r="AN54" s="333">
        <v>43430</v>
      </c>
      <c r="AO54" s="334">
        <v>-27.3</v>
      </c>
      <c r="AP54" s="335">
        <v>39403</v>
      </c>
      <c r="AQ54" s="336">
        <v>9.1</v>
      </c>
      <c r="AR54" s="337">
        <v>-36.4</v>
      </c>
    </row>
    <row r="55" spans="1:44" x14ac:dyDescent="0.15">
      <c r="A55" s="259"/>
      <c r="AK55" s="315" t="s">
        <v>531</v>
      </c>
      <c r="AL55" s="316"/>
      <c r="AM55" s="324">
        <v>6233539</v>
      </c>
      <c r="AN55" s="325">
        <v>91182</v>
      </c>
      <c r="AO55" s="326">
        <v>-33.9</v>
      </c>
      <c r="AP55" s="327">
        <v>54225</v>
      </c>
      <c r="AQ55" s="328">
        <v>-22.9</v>
      </c>
      <c r="AR55" s="329">
        <v>-11</v>
      </c>
    </row>
    <row r="56" spans="1:44" x14ac:dyDescent="0.15">
      <c r="A56" s="259"/>
      <c r="AK56" s="330"/>
      <c r="AL56" s="331" t="s">
        <v>529</v>
      </c>
      <c r="AM56" s="332">
        <v>2562415</v>
      </c>
      <c r="AN56" s="333">
        <v>37482</v>
      </c>
      <c r="AO56" s="334">
        <v>-13.7</v>
      </c>
      <c r="AP56" s="335">
        <v>27337</v>
      </c>
      <c r="AQ56" s="336">
        <v>-30.6</v>
      </c>
      <c r="AR56" s="337">
        <v>16.899999999999999</v>
      </c>
    </row>
    <row r="57" spans="1:44" x14ac:dyDescent="0.15">
      <c r="A57" s="259"/>
      <c r="AK57" s="315" t="s">
        <v>532</v>
      </c>
      <c r="AL57" s="316"/>
      <c r="AM57" s="324">
        <v>5155571</v>
      </c>
      <c r="AN57" s="325">
        <v>76804</v>
      </c>
      <c r="AO57" s="326">
        <v>-15.8</v>
      </c>
      <c r="AP57" s="327">
        <v>54016</v>
      </c>
      <c r="AQ57" s="328">
        <v>-0.4</v>
      </c>
      <c r="AR57" s="329">
        <v>-15.4</v>
      </c>
    </row>
    <row r="58" spans="1:44" x14ac:dyDescent="0.15">
      <c r="A58" s="259"/>
      <c r="AK58" s="330"/>
      <c r="AL58" s="331" t="s">
        <v>529</v>
      </c>
      <c r="AM58" s="332">
        <v>2451751</v>
      </c>
      <c r="AN58" s="333">
        <v>36525</v>
      </c>
      <c r="AO58" s="334">
        <v>-2.6</v>
      </c>
      <c r="AP58" s="335">
        <v>28078</v>
      </c>
      <c r="AQ58" s="336">
        <v>2.7</v>
      </c>
      <c r="AR58" s="337">
        <v>-5.3</v>
      </c>
    </row>
    <row r="59" spans="1:44" x14ac:dyDescent="0.15">
      <c r="A59" s="259"/>
      <c r="AK59" s="315" t="s">
        <v>533</v>
      </c>
      <c r="AL59" s="316"/>
      <c r="AM59" s="324">
        <v>6214238</v>
      </c>
      <c r="AN59" s="325">
        <v>94695</v>
      </c>
      <c r="AO59" s="326">
        <v>23.3</v>
      </c>
      <c r="AP59" s="327">
        <v>52786</v>
      </c>
      <c r="AQ59" s="328">
        <v>-2.2999999999999998</v>
      </c>
      <c r="AR59" s="329">
        <v>25.6</v>
      </c>
    </row>
    <row r="60" spans="1:44" x14ac:dyDescent="0.15">
      <c r="A60" s="259"/>
      <c r="AK60" s="330"/>
      <c r="AL60" s="331" t="s">
        <v>529</v>
      </c>
      <c r="AM60" s="332">
        <v>2349508</v>
      </c>
      <c r="AN60" s="333">
        <v>35803</v>
      </c>
      <c r="AO60" s="334">
        <v>-2</v>
      </c>
      <c r="AP60" s="335">
        <v>28742</v>
      </c>
      <c r="AQ60" s="336">
        <v>2.4</v>
      </c>
      <c r="AR60" s="337">
        <v>-4.4000000000000004</v>
      </c>
    </row>
    <row r="61" spans="1:44" x14ac:dyDescent="0.15">
      <c r="A61" s="259"/>
      <c r="AK61" s="315" t="s">
        <v>534</v>
      </c>
      <c r="AL61" s="338"/>
      <c r="AM61" s="324">
        <v>7389286</v>
      </c>
      <c r="AN61" s="325">
        <v>107679</v>
      </c>
      <c r="AO61" s="326">
        <v>3.4</v>
      </c>
      <c r="AP61" s="327">
        <v>60304</v>
      </c>
      <c r="AQ61" s="339">
        <v>-4.8</v>
      </c>
      <c r="AR61" s="329">
        <v>8.1999999999999993</v>
      </c>
    </row>
    <row r="62" spans="1:44" x14ac:dyDescent="0.15">
      <c r="A62" s="259"/>
      <c r="AK62" s="330"/>
      <c r="AL62" s="331" t="s">
        <v>529</v>
      </c>
      <c r="AM62" s="332">
        <v>2922522</v>
      </c>
      <c r="AN62" s="333">
        <v>42601</v>
      </c>
      <c r="AO62" s="334">
        <v>-4</v>
      </c>
      <c r="AP62" s="335">
        <v>31935</v>
      </c>
      <c r="AQ62" s="336">
        <v>-4.5</v>
      </c>
      <c r="AR62" s="337">
        <v>0.5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JjoPCMYhq3L2qaRa/AHsGU+ZjEZyVhCOWGjth+gjDXf1HCt0uoRUHQ1R6TStu32eqr1XCqkAtfrbY1BNa6gAw==" saltValue="9xztUdVy9U9r1H4ZxXDl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486</v>
      </c>
    </row>
    <row r="121" spans="125:125" ht="13.5" hidden="1" customHeight="1" x14ac:dyDescent="0.15">
      <c r="DU121" s="253"/>
    </row>
  </sheetData>
  <sheetProtection algorithmName="SHA-512" hashValue="HBdwlY8aOufO2f7ZvQ/q9VmzGamMvkWASsU4JyLXeNzG9sSXsdETfMy+WZwNOlBnS2lgWIF3WRLcLwBaebZmvg==" saltValue="hzFd7oZLdMFV0fwx50fW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AE103" sqref="AE103"/>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486</v>
      </c>
    </row>
  </sheetData>
  <sheetProtection algorithmName="SHA-512" hashValue="79vEFN7qBLpN+utSjByAg71ejQGaky4xSiNcYfDRdFEQeCdqiU+nTG4s4cqvpSACII2km9fTEpwL5P+vaZxsKQ==" saltValue="8fXDsYpQnOQtfD7zIhTk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126" t="s">
        <v>3</v>
      </c>
      <c r="D47" s="1126"/>
      <c r="E47" s="1127"/>
      <c r="F47" s="11">
        <v>23.55</v>
      </c>
      <c r="G47" s="12">
        <v>22.92</v>
      </c>
      <c r="H47" s="12">
        <v>24.64</v>
      </c>
      <c r="I47" s="12">
        <v>25.26</v>
      </c>
      <c r="J47" s="13">
        <v>24</v>
      </c>
    </row>
    <row r="48" spans="2:10" ht="57.75" customHeight="1" x14ac:dyDescent="0.15">
      <c r="B48" s="14"/>
      <c r="C48" s="1128" t="s">
        <v>4</v>
      </c>
      <c r="D48" s="1128"/>
      <c r="E48" s="1129"/>
      <c r="F48" s="15">
        <v>2.57</v>
      </c>
      <c r="G48" s="16">
        <v>2.75</v>
      </c>
      <c r="H48" s="16">
        <v>3.45</v>
      </c>
      <c r="I48" s="16">
        <v>3.34</v>
      </c>
      <c r="J48" s="17">
        <v>4.09</v>
      </c>
    </row>
    <row r="49" spans="2:10" ht="57.75" customHeight="1" thickBot="1" x14ac:dyDescent="0.2">
      <c r="B49" s="18"/>
      <c r="C49" s="1130" t="s">
        <v>5</v>
      </c>
      <c r="D49" s="1130"/>
      <c r="E49" s="1131"/>
      <c r="F49" s="19" t="s">
        <v>541</v>
      </c>
      <c r="G49" s="20" t="s">
        <v>542</v>
      </c>
      <c r="H49" s="20">
        <v>3.07</v>
      </c>
      <c r="I49" s="20" t="s">
        <v>543</v>
      </c>
      <c r="J49" s="21">
        <v>1.06</v>
      </c>
    </row>
    <row r="50" spans="2:10" x14ac:dyDescent="0.15"/>
  </sheetData>
  <sheetProtection algorithmName="SHA-512" hashValue="JfERkFho/ZQNNlsT2i4op/JHYjCFL0aNjWoH5b0AOebfyDJgH/mmT2rgk6rdX7Q/ti5sO0ftpkE2s0n/ILer8Q==" saltValue="grmKhwbsnrG+KAV36NEq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136" t="s">
        <v>544</v>
      </c>
      <c r="D34" s="1136"/>
      <c r="E34" s="1137"/>
      <c r="F34" s="32">
        <v>2.57</v>
      </c>
      <c r="G34" s="33">
        <v>2.75</v>
      </c>
      <c r="H34" s="33">
        <v>3.45</v>
      </c>
      <c r="I34" s="33">
        <v>3.33</v>
      </c>
      <c r="J34" s="34">
        <v>4.09</v>
      </c>
      <c r="K34" s="22"/>
      <c r="L34" s="22"/>
      <c r="M34" s="22"/>
      <c r="N34" s="22"/>
      <c r="O34" s="22"/>
      <c r="P34" s="22"/>
    </row>
    <row r="35" spans="1:16" ht="39" customHeight="1" x14ac:dyDescent="0.15">
      <c r="A35" s="22"/>
      <c r="B35" s="35"/>
      <c r="C35" s="1132" t="s">
        <v>545</v>
      </c>
      <c r="D35" s="1132"/>
      <c r="E35" s="1133"/>
      <c r="F35" s="36">
        <v>2.4900000000000002</v>
      </c>
      <c r="G35" s="37">
        <v>2.4700000000000002</v>
      </c>
      <c r="H35" s="37">
        <v>2.2400000000000002</v>
      </c>
      <c r="I35" s="37">
        <v>2.4300000000000002</v>
      </c>
      <c r="J35" s="38">
        <v>2.54</v>
      </c>
      <c r="K35" s="22"/>
      <c r="L35" s="22"/>
      <c r="M35" s="22"/>
      <c r="N35" s="22"/>
      <c r="O35" s="22"/>
      <c r="P35" s="22"/>
    </row>
    <row r="36" spans="1:16" ht="39" customHeight="1" x14ac:dyDescent="0.15">
      <c r="A36" s="22"/>
      <c r="B36" s="35"/>
      <c r="C36" s="1132" t="s">
        <v>546</v>
      </c>
      <c r="D36" s="1132"/>
      <c r="E36" s="1133"/>
      <c r="F36" s="36" t="s">
        <v>498</v>
      </c>
      <c r="G36" s="37">
        <v>2.4700000000000002</v>
      </c>
      <c r="H36" s="37">
        <v>2.33</v>
      </c>
      <c r="I36" s="37">
        <v>2.4700000000000002</v>
      </c>
      <c r="J36" s="38">
        <v>2.4300000000000002</v>
      </c>
      <c r="K36" s="22"/>
      <c r="L36" s="22"/>
      <c r="M36" s="22"/>
      <c r="N36" s="22"/>
      <c r="O36" s="22"/>
      <c r="P36" s="22"/>
    </row>
    <row r="37" spans="1:16" ht="39" customHeight="1" x14ac:dyDescent="0.15">
      <c r="A37" s="22"/>
      <c r="B37" s="35"/>
      <c r="C37" s="1132" t="s">
        <v>547</v>
      </c>
      <c r="D37" s="1132"/>
      <c r="E37" s="1133"/>
      <c r="F37" s="36">
        <v>0.01</v>
      </c>
      <c r="G37" s="37">
        <v>0.02</v>
      </c>
      <c r="H37" s="37">
        <v>0.01</v>
      </c>
      <c r="I37" s="37">
        <v>0.01</v>
      </c>
      <c r="J37" s="38">
        <v>0.49</v>
      </c>
      <c r="K37" s="22"/>
      <c r="L37" s="22"/>
      <c r="M37" s="22"/>
      <c r="N37" s="22"/>
      <c r="O37" s="22"/>
      <c r="P37" s="22"/>
    </row>
    <row r="38" spans="1:16" ht="39" customHeight="1" x14ac:dyDescent="0.15">
      <c r="A38" s="22"/>
      <c r="B38" s="35"/>
      <c r="C38" s="1132" t="s">
        <v>548</v>
      </c>
      <c r="D38" s="1132"/>
      <c r="E38" s="1133"/>
      <c r="F38" s="36">
        <v>0</v>
      </c>
      <c r="G38" s="37">
        <v>0</v>
      </c>
      <c r="H38" s="37">
        <v>0</v>
      </c>
      <c r="I38" s="37">
        <v>0</v>
      </c>
      <c r="J38" s="38">
        <v>0.01</v>
      </c>
      <c r="K38" s="22"/>
      <c r="L38" s="22"/>
      <c r="M38" s="22"/>
      <c r="N38" s="22"/>
      <c r="O38" s="22"/>
      <c r="P38" s="22"/>
    </row>
    <row r="39" spans="1:16" ht="39" customHeight="1" x14ac:dyDescent="0.15">
      <c r="A39" s="22"/>
      <c r="B39" s="35"/>
      <c r="C39" s="1132" t="s">
        <v>549</v>
      </c>
      <c r="D39" s="1132"/>
      <c r="E39" s="1133"/>
      <c r="F39" s="36">
        <v>0</v>
      </c>
      <c r="G39" s="37">
        <v>0</v>
      </c>
      <c r="H39" s="37">
        <v>0</v>
      </c>
      <c r="I39" s="37">
        <v>0</v>
      </c>
      <c r="J39" s="38">
        <v>0.01</v>
      </c>
      <c r="K39" s="22"/>
      <c r="L39" s="22"/>
      <c r="M39" s="22"/>
      <c r="N39" s="22"/>
      <c r="O39" s="22"/>
      <c r="P39" s="22"/>
    </row>
    <row r="40" spans="1:16" ht="39" customHeight="1" x14ac:dyDescent="0.15">
      <c r="A40" s="22"/>
      <c r="B40" s="35"/>
      <c r="C40" s="1132" t="s">
        <v>550</v>
      </c>
      <c r="D40" s="1132"/>
      <c r="E40" s="1133"/>
      <c r="F40" s="36" t="s">
        <v>498</v>
      </c>
      <c r="G40" s="37" t="s">
        <v>498</v>
      </c>
      <c r="H40" s="37" t="s">
        <v>498</v>
      </c>
      <c r="I40" s="37">
        <v>0</v>
      </c>
      <c r="J40" s="38">
        <v>0.01</v>
      </c>
      <c r="K40" s="22"/>
      <c r="L40" s="22"/>
      <c r="M40" s="22"/>
      <c r="N40" s="22"/>
      <c r="O40" s="22"/>
      <c r="P40" s="22"/>
    </row>
    <row r="41" spans="1:16" ht="39" customHeight="1" x14ac:dyDescent="0.15">
      <c r="A41" s="22"/>
      <c r="B41" s="35"/>
      <c r="C41" s="1132" t="s">
        <v>551</v>
      </c>
      <c r="D41" s="1132"/>
      <c r="E41" s="1133"/>
      <c r="F41" s="36">
        <v>0</v>
      </c>
      <c r="G41" s="37">
        <v>0</v>
      </c>
      <c r="H41" s="37">
        <v>0</v>
      </c>
      <c r="I41" s="37">
        <v>0</v>
      </c>
      <c r="J41" s="38">
        <v>0.01</v>
      </c>
      <c r="K41" s="22"/>
      <c r="L41" s="22"/>
      <c r="M41" s="22"/>
      <c r="N41" s="22"/>
      <c r="O41" s="22"/>
      <c r="P41" s="22"/>
    </row>
    <row r="42" spans="1:16" ht="39" customHeight="1" x14ac:dyDescent="0.15">
      <c r="A42" s="22"/>
      <c r="B42" s="39"/>
      <c r="C42" s="1132" t="s">
        <v>552</v>
      </c>
      <c r="D42" s="1132"/>
      <c r="E42" s="1133"/>
      <c r="F42" s="36" t="s">
        <v>498</v>
      </c>
      <c r="G42" s="37" t="s">
        <v>498</v>
      </c>
      <c r="H42" s="37" t="s">
        <v>498</v>
      </c>
      <c r="I42" s="37" t="s">
        <v>498</v>
      </c>
      <c r="J42" s="38" t="s">
        <v>498</v>
      </c>
      <c r="K42" s="22"/>
      <c r="L42" s="22"/>
      <c r="M42" s="22"/>
      <c r="N42" s="22"/>
      <c r="O42" s="22"/>
      <c r="P42" s="22"/>
    </row>
    <row r="43" spans="1:16" ht="39" customHeight="1" thickBot="1" x14ac:dyDescent="0.2">
      <c r="A43" s="22"/>
      <c r="B43" s="40"/>
      <c r="C43" s="1134" t="s">
        <v>553</v>
      </c>
      <c r="D43" s="1134"/>
      <c r="E43" s="1135"/>
      <c r="F43" s="41">
        <v>2.39</v>
      </c>
      <c r="G43" s="42">
        <v>0.51</v>
      </c>
      <c r="H43" s="42">
        <v>0.97</v>
      </c>
      <c r="I43" s="42">
        <v>0.75</v>
      </c>
      <c r="J43" s="43">
        <v>0.03</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Kiz1RNHMr8Rw+AbZaEANUjMy50NY8y8TwaVFLphlBBKisujaxq6AoAFyVdNKhe0mCMJz2FBVhGn/sfEBUnasA==" saltValue="OfDOtEk6jFOsfWlCwYmi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Q56" sqref="Q5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536</v>
      </c>
      <c r="L44" s="54" t="s">
        <v>537</v>
      </c>
      <c r="M44" s="54" t="s">
        <v>538</v>
      </c>
      <c r="N44" s="54" t="s">
        <v>539</v>
      </c>
      <c r="O44" s="55" t="s">
        <v>540</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6822</v>
      </c>
      <c r="L45" s="58">
        <v>6897</v>
      </c>
      <c r="M45" s="58">
        <v>6854</v>
      </c>
      <c r="N45" s="58">
        <v>6742</v>
      </c>
      <c r="O45" s="59">
        <v>6588</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498</v>
      </c>
      <c r="L46" s="62" t="s">
        <v>498</v>
      </c>
      <c r="M46" s="62" t="s">
        <v>498</v>
      </c>
      <c r="N46" s="62" t="s">
        <v>498</v>
      </c>
      <c r="O46" s="63" t="s">
        <v>498</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498</v>
      </c>
      <c r="L47" s="62" t="s">
        <v>498</v>
      </c>
      <c r="M47" s="62" t="s">
        <v>498</v>
      </c>
      <c r="N47" s="62" t="s">
        <v>498</v>
      </c>
      <c r="O47" s="63" t="s">
        <v>498</v>
      </c>
      <c r="P47" s="46"/>
      <c r="Q47" s="46"/>
      <c r="R47" s="46"/>
      <c r="S47" s="46"/>
      <c r="T47" s="46"/>
      <c r="U47" s="46"/>
    </row>
    <row r="48" spans="1:21" ht="30.75" customHeight="1" x14ac:dyDescent="0.15">
      <c r="A48" s="46"/>
      <c r="B48" s="1140"/>
      <c r="C48" s="1141"/>
      <c r="D48" s="60"/>
      <c r="E48" s="1146" t="s">
        <v>13</v>
      </c>
      <c r="F48" s="1146"/>
      <c r="G48" s="1146"/>
      <c r="H48" s="1146"/>
      <c r="I48" s="1146"/>
      <c r="J48" s="1147"/>
      <c r="K48" s="61">
        <v>1076</v>
      </c>
      <c r="L48" s="62">
        <v>1074</v>
      </c>
      <c r="M48" s="62">
        <v>1038</v>
      </c>
      <c r="N48" s="62">
        <v>995</v>
      </c>
      <c r="O48" s="63">
        <v>973</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498</v>
      </c>
      <c r="L49" s="62" t="s">
        <v>498</v>
      </c>
      <c r="M49" s="62" t="s">
        <v>498</v>
      </c>
      <c r="N49" s="62" t="s">
        <v>498</v>
      </c>
      <c r="O49" s="63" t="s">
        <v>498</v>
      </c>
      <c r="P49" s="46"/>
      <c r="Q49" s="46"/>
      <c r="R49" s="46"/>
      <c r="S49" s="46"/>
      <c r="T49" s="46"/>
      <c r="U49" s="46"/>
    </row>
    <row r="50" spans="1:21" ht="30.75" customHeight="1" x14ac:dyDescent="0.15">
      <c r="A50" s="46"/>
      <c r="B50" s="1140"/>
      <c r="C50" s="1141"/>
      <c r="D50" s="60"/>
      <c r="E50" s="1146" t="s">
        <v>15</v>
      </c>
      <c r="F50" s="1146"/>
      <c r="G50" s="1146"/>
      <c r="H50" s="1146"/>
      <c r="I50" s="1146"/>
      <c r="J50" s="1147"/>
      <c r="K50" s="61">
        <v>0</v>
      </c>
      <c r="L50" s="62">
        <v>0</v>
      </c>
      <c r="M50" s="62">
        <v>0</v>
      </c>
      <c r="N50" s="62">
        <v>0</v>
      </c>
      <c r="O50" s="63" t="s">
        <v>498</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t="s">
        <v>498</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6517</v>
      </c>
      <c r="L52" s="62">
        <v>6173</v>
      </c>
      <c r="M52" s="62">
        <v>5962</v>
      </c>
      <c r="N52" s="62">
        <v>5770</v>
      </c>
      <c r="O52" s="63">
        <v>5486</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1381</v>
      </c>
      <c r="L53" s="67">
        <v>1798</v>
      </c>
      <c r="M53" s="67">
        <v>1930</v>
      </c>
      <c r="N53" s="67">
        <v>1967</v>
      </c>
      <c r="O53" s="68">
        <v>2075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554</v>
      </c>
      <c r="L57" s="79" t="s">
        <v>555</v>
      </c>
      <c r="M57" s="79" t="s">
        <v>556</v>
      </c>
      <c r="N57" s="79" t="s">
        <v>557</v>
      </c>
      <c r="O57" s="80" t="s">
        <v>558</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Hl284s1DQ+uRG26miniVm0YGq/qPccQwGYGks51UilzRqZ/OJaPKBhd+aeb1XSlcL2zD/Aui+y8VDcw7GxJ6g==" saltValue="EXpUzK117leOlfUvUKTq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536</v>
      </c>
      <c r="J40" s="101" t="s">
        <v>537</v>
      </c>
      <c r="K40" s="101" t="s">
        <v>538</v>
      </c>
      <c r="L40" s="101" t="s">
        <v>539</v>
      </c>
      <c r="M40" s="102" t="s">
        <v>540</v>
      </c>
    </row>
    <row r="41" spans="2:13" ht="27.75" customHeight="1" x14ac:dyDescent="0.15">
      <c r="B41" s="1169" t="s">
        <v>30</v>
      </c>
      <c r="C41" s="1170"/>
      <c r="D41" s="103"/>
      <c r="E41" s="1175" t="s">
        <v>31</v>
      </c>
      <c r="F41" s="1175"/>
      <c r="G41" s="1175"/>
      <c r="H41" s="1176"/>
      <c r="I41" s="342">
        <v>49433</v>
      </c>
      <c r="J41" s="343">
        <v>50665</v>
      </c>
      <c r="K41" s="343">
        <v>48971</v>
      </c>
      <c r="L41" s="343">
        <v>46071</v>
      </c>
      <c r="M41" s="344">
        <v>42746</v>
      </c>
    </row>
    <row r="42" spans="2:13" ht="27.75" customHeight="1" x14ac:dyDescent="0.15">
      <c r="B42" s="1171"/>
      <c r="C42" s="1172"/>
      <c r="D42" s="104"/>
      <c r="E42" s="1177" t="s">
        <v>32</v>
      </c>
      <c r="F42" s="1177"/>
      <c r="G42" s="1177"/>
      <c r="H42" s="1178"/>
      <c r="I42" s="345" t="s">
        <v>498</v>
      </c>
      <c r="J42" s="346" t="s">
        <v>498</v>
      </c>
      <c r="K42" s="346" t="s">
        <v>498</v>
      </c>
      <c r="L42" s="346" t="s">
        <v>498</v>
      </c>
      <c r="M42" s="347" t="s">
        <v>498</v>
      </c>
    </row>
    <row r="43" spans="2:13" ht="27.75" customHeight="1" x14ac:dyDescent="0.15">
      <c r="B43" s="1171"/>
      <c r="C43" s="1172"/>
      <c r="D43" s="104"/>
      <c r="E43" s="1177" t="s">
        <v>33</v>
      </c>
      <c r="F43" s="1177"/>
      <c r="G43" s="1177"/>
      <c r="H43" s="1178"/>
      <c r="I43" s="345">
        <v>9531</v>
      </c>
      <c r="J43" s="346">
        <v>9587</v>
      </c>
      <c r="K43" s="346">
        <v>9362</v>
      </c>
      <c r="L43" s="346">
        <v>8918</v>
      </c>
      <c r="M43" s="347">
        <v>7946</v>
      </c>
    </row>
    <row r="44" spans="2:13" ht="27.75" customHeight="1" x14ac:dyDescent="0.15">
      <c r="B44" s="1171"/>
      <c r="C44" s="1172"/>
      <c r="D44" s="104"/>
      <c r="E44" s="1177" t="s">
        <v>34</v>
      </c>
      <c r="F44" s="1177"/>
      <c r="G44" s="1177"/>
      <c r="H44" s="1178"/>
      <c r="I44" s="345" t="s">
        <v>498</v>
      </c>
      <c r="J44" s="346" t="s">
        <v>498</v>
      </c>
      <c r="K44" s="346" t="s">
        <v>498</v>
      </c>
      <c r="L44" s="346" t="s">
        <v>498</v>
      </c>
      <c r="M44" s="347" t="s">
        <v>498</v>
      </c>
    </row>
    <row r="45" spans="2:13" ht="27.75" customHeight="1" x14ac:dyDescent="0.15">
      <c r="B45" s="1171"/>
      <c r="C45" s="1172"/>
      <c r="D45" s="104"/>
      <c r="E45" s="1177" t="s">
        <v>35</v>
      </c>
      <c r="F45" s="1177"/>
      <c r="G45" s="1177"/>
      <c r="H45" s="1178"/>
      <c r="I45" s="345">
        <v>7574</v>
      </c>
      <c r="J45" s="346">
        <v>7402</v>
      </c>
      <c r="K45" s="346">
        <v>7167</v>
      </c>
      <c r="L45" s="346">
        <v>7215</v>
      </c>
      <c r="M45" s="347">
        <v>7118</v>
      </c>
    </row>
    <row r="46" spans="2:13" ht="27.75" customHeight="1" x14ac:dyDescent="0.15">
      <c r="B46" s="1171"/>
      <c r="C46" s="1172"/>
      <c r="D46" s="105"/>
      <c r="E46" s="1177" t="s">
        <v>36</v>
      </c>
      <c r="F46" s="1177"/>
      <c r="G46" s="1177"/>
      <c r="H46" s="1178"/>
      <c r="I46" s="345">
        <v>21</v>
      </c>
      <c r="J46" s="346">
        <v>17</v>
      </c>
      <c r="K46" s="346">
        <v>26</v>
      </c>
      <c r="L46" s="346">
        <v>31</v>
      </c>
      <c r="M46" s="347">
        <v>51</v>
      </c>
    </row>
    <row r="47" spans="2:13" ht="27.75" customHeight="1" x14ac:dyDescent="0.15">
      <c r="B47" s="1171"/>
      <c r="C47" s="1172"/>
      <c r="D47" s="106"/>
      <c r="E47" s="1179" t="s">
        <v>37</v>
      </c>
      <c r="F47" s="1180"/>
      <c r="G47" s="1180"/>
      <c r="H47" s="1181"/>
      <c r="I47" s="345" t="s">
        <v>498</v>
      </c>
      <c r="J47" s="346" t="s">
        <v>498</v>
      </c>
      <c r="K47" s="346" t="s">
        <v>498</v>
      </c>
      <c r="L47" s="346" t="s">
        <v>498</v>
      </c>
      <c r="M47" s="347" t="s">
        <v>498</v>
      </c>
    </row>
    <row r="48" spans="2:13" ht="27.75" customHeight="1" x14ac:dyDescent="0.15">
      <c r="B48" s="1171"/>
      <c r="C48" s="1172"/>
      <c r="D48" s="104"/>
      <c r="E48" s="1177" t="s">
        <v>38</v>
      </c>
      <c r="F48" s="1177"/>
      <c r="G48" s="1177"/>
      <c r="H48" s="1178"/>
      <c r="I48" s="345" t="s">
        <v>498</v>
      </c>
      <c r="J48" s="346" t="s">
        <v>498</v>
      </c>
      <c r="K48" s="346" t="s">
        <v>498</v>
      </c>
      <c r="L48" s="346" t="s">
        <v>498</v>
      </c>
      <c r="M48" s="347" t="s">
        <v>498</v>
      </c>
    </row>
    <row r="49" spans="2:13" ht="27.75" customHeight="1" x14ac:dyDescent="0.15">
      <c r="B49" s="1173"/>
      <c r="C49" s="1174"/>
      <c r="D49" s="104"/>
      <c r="E49" s="1177" t="s">
        <v>39</v>
      </c>
      <c r="F49" s="1177"/>
      <c r="G49" s="1177"/>
      <c r="H49" s="1178"/>
      <c r="I49" s="345" t="s">
        <v>498</v>
      </c>
      <c r="J49" s="346" t="s">
        <v>498</v>
      </c>
      <c r="K49" s="346" t="s">
        <v>498</v>
      </c>
      <c r="L49" s="346" t="s">
        <v>498</v>
      </c>
      <c r="M49" s="347" t="s">
        <v>498</v>
      </c>
    </row>
    <row r="50" spans="2:13" ht="27.75" customHeight="1" x14ac:dyDescent="0.15">
      <c r="B50" s="1182" t="s">
        <v>40</v>
      </c>
      <c r="C50" s="1183"/>
      <c r="D50" s="107"/>
      <c r="E50" s="1177" t="s">
        <v>41</v>
      </c>
      <c r="F50" s="1177"/>
      <c r="G50" s="1177"/>
      <c r="H50" s="1178"/>
      <c r="I50" s="345">
        <v>19922</v>
      </c>
      <c r="J50" s="346">
        <v>19049</v>
      </c>
      <c r="K50" s="346">
        <v>19990</v>
      </c>
      <c r="L50" s="346">
        <v>20199</v>
      </c>
      <c r="M50" s="347">
        <v>19064</v>
      </c>
    </row>
    <row r="51" spans="2:13" ht="27.75" customHeight="1" x14ac:dyDescent="0.15">
      <c r="B51" s="1171"/>
      <c r="C51" s="1172"/>
      <c r="D51" s="104"/>
      <c r="E51" s="1177" t="s">
        <v>42</v>
      </c>
      <c r="F51" s="1177"/>
      <c r="G51" s="1177"/>
      <c r="H51" s="1178"/>
      <c r="I51" s="345">
        <v>2457</v>
      </c>
      <c r="J51" s="346">
        <v>2519</v>
      </c>
      <c r="K51" s="346">
        <v>3070</v>
      </c>
      <c r="L51" s="346">
        <v>2934</v>
      </c>
      <c r="M51" s="347">
        <v>2733</v>
      </c>
    </row>
    <row r="52" spans="2:13" ht="27.75" customHeight="1" x14ac:dyDescent="0.15">
      <c r="B52" s="1173"/>
      <c r="C52" s="1174"/>
      <c r="D52" s="104"/>
      <c r="E52" s="1177" t="s">
        <v>43</v>
      </c>
      <c r="F52" s="1177"/>
      <c r="G52" s="1177"/>
      <c r="H52" s="1178"/>
      <c r="I52" s="345">
        <v>44894</v>
      </c>
      <c r="J52" s="346">
        <v>45442</v>
      </c>
      <c r="K52" s="346">
        <v>43837</v>
      </c>
      <c r="L52" s="346">
        <v>39939</v>
      </c>
      <c r="M52" s="347">
        <v>39243</v>
      </c>
    </row>
    <row r="53" spans="2:13" ht="27.75" customHeight="1" thickBot="1" x14ac:dyDescent="0.2">
      <c r="B53" s="1184" t="s">
        <v>19</v>
      </c>
      <c r="C53" s="1185"/>
      <c r="D53" s="108"/>
      <c r="E53" s="1186" t="s">
        <v>44</v>
      </c>
      <c r="F53" s="1186"/>
      <c r="G53" s="1186"/>
      <c r="H53" s="1187"/>
      <c r="I53" s="348">
        <v>-716</v>
      </c>
      <c r="J53" s="349">
        <v>661</v>
      </c>
      <c r="K53" s="349">
        <v>-1372</v>
      </c>
      <c r="L53" s="349">
        <v>-837</v>
      </c>
      <c r="M53" s="350">
        <v>-3180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4TyhjiMkJiAs43Nd4EW93Iks1F/UafmqDu6zQt96ZkW99WXjPRpuRqpYC8vlI9H6/ro7oiVBbfU4LQwvbOgV1A==" saltValue="LezS1l9y15BfzL6hTxyQ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538</v>
      </c>
      <c r="G54" s="117" t="s">
        <v>539</v>
      </c>
      <c r="H54" s="118" t="s">
        <v>540</v>
      </c>
    </row>
    <row r="55" spans="2:8" ht="52.5" customHeight="1" x14ac:dyDescent="0.15">
      <c r="B55" s="119"/>
      <c r="C55" s="1196" t="s">
        <v>46</v>
      </c>
      <c r="D55" s="1196"/>
      <c r="E55" s="1197"/>
      <c r="F55" s="120">
        <v>6305</v>
      </c>
      <c r="G55" s="120">
        <v>6266</v>
      </c>
      <c r="H55" s="121">
        <v>5979</v>
      </c>
    </row>
    <row r="56" spans="2:8" ht="52.5" customHeight="1" x14ac:dyDescent="0.15">
      <c r="B56" s="122"/>
      <c r="C56" s="1198" t="s">
        <v>47</v>
      </c>
      <c r="D56" s="1198"/>
      <c r="E56" s="1199"/>
      <c r="F56" s="123">
        <v>5072</v>
      </c>
      <c r="G56" s="123">
        <v>4977</v>
      </c>
      <c r="H56" s="124">
        <v>4334</v>
      </c>
    </row>
    <row r="57" spans="2:8" ht="53.25" customHeight="1" x14ac:dyDescent="0.15">
      <c r="B57" s="122"/>
      <c r="C57" s="1200" t="s">
        <v>48</v>
      </c>
      <c r="D57" s="1200"/>
      <c r="E57" s="1201"/>
      <c r="F57" s="125">
        <v>8954</v>
      </c>
      <c r="G57" s="125">
        <v>9051</v>
      </c>
      <c r="H57" s="126">
        <v>8903</v>
      </c>
    </row>
    <row r="58" spans="2:8" ht="45.75" customHeight="1" x14ac:dyDescent="0.15">
      <c r="B58" s="127"/>
      <c r="C58" s="1188" t="s">
        <v>561</v>
      </c>
      <c r="D58" s="1189"/>
      <c r="E58" s="1190"/>
      <c r="F58" s="128">
        <v>3400</v>
      </c>
      <c r="G58" s="128">
        <v>3404</v>
      </c>
      <c r="H58" s="129">
        <v>3321</v>
      </c>
    </row>
    <row r="59" spans="2:8" ht="45.75" customHeight="1" x14ac:dyDescent="0.15">
      <c r="B59" s="127"/>
      <c r="C59" s="1188" t="s">
        <v>562</v>
      </c>
      <c r="D59" s="1189"/>
      <c r="E59" s="1190"/>
      <c r="F59" s="128">
        <v>2235</v>
      </c>
      <c r="G59" s="128">
        <v>2237</v>
      </c>
      <c r="H59" s="129">
        <v>2242</v>
      </c>
    </row>
    <row r="60" spans="2:8" ht="45.75" customHeight="1" x14ac:dyDescent="0.15">
      <c r="B60" s="127"/>
      <c r="C60" s="1188" t="s">
        <v>563</v>
      </c>
      <c r="D60" s="1189"/>
      <c r="E60" s="1190"/>
      <c r="F60" s="128">
        <v>1007</v>
      </c>
      <c r="G60" s="128">
        <v>1008</v>
      </c>
      <c r="H60" s="129">
        <v>942</v>
      </c>
    </row>
    <row r="61" spans="2:8" ht="45.75" customHeight="1" x14ac:dyDescent="0.15">
      <c r="B61" s="127"/>
      <c r="C61" s="1188" t="s">
        <v>564</v>
      </c>
      <c r="D61" s="1189"/>
      <c r="E61" s="1190"/>
      <c r="F61" s="128">
        <v>349</v>
      </c>
      <c r="G61" s="128">
        <v>465</v>
      </c>
      <c r="H61" s="129">
        <v>485</v>
      </c>
    </row>
    <row r="62" spans="2:8" ht="45.75" customHeight="1" thickBot="1" x14ac:dyDescent="0.2">
      <c r="B62" s="130"/>
      <c r="C62" s="1191" t="s">
        <v>565</v>
      </c>
      <c r="D62" s="1192"/>
      <c r="E62" s="1193"/>
      <c r="F62" s="131">
        <v>474</v>
      </c>
      <c r="G62" s="131">
        <v>474</v>
      </c>
      <c r="H62" s="132">
        <v>475</v>
      </c>
    </row>
    <row r="63" spans="2:8" ht="52.5" customHeight="1" thickBot="1" x14ac:dyDescent="0.2">
      <c r="B63" s="133"/>
      <c r="C63" s="1194" t="s">
        <v>49</v>
      </c>
      <c r="D63" s="1194"/>
      <c r="E63" s="1195"/>
      <c r="F63" s="134">
        <v>20331</v>
      </c>
      <c r="G63" s="134">
        <v>20293</v>
      </c>
      <c r="H63" s="135">
        <v>19217</v>
      </c>
    </row>
    <row r="64" spans="2:8" x14ac:dyDescent="0.15"/>
  </sheetData>
  <sheetProtection algorithmName="SHA-512" hashValue="po22hXIQRAQiuOTYXo+LmfASTZloWI6wLpk51ufObXqE7eJhI4p1JhL1qltVMs41CNeTBJturg8Z9mocK0xg5w==" saltValue="Q3corPqm+6U5rxUiC2Zk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535</v>
      </c>
      <c r="G2" s="149"/>
      <c r="H2" s="150"/>
    </row>
    <row r="3" spans="1:8" x14ac:dyDescent="0.15">
      <c r="A3" s="146" t="s">
        <v>528</v>
      </c>
      <c r="B3" s="151"/>
      <c r="C3" s="152"/>
      <c r="D3" s="153">
        <v>137699</v>
      </c>
      <c r="E3" s="154"/>
      <c r="F3" s="155">
        <v>70166</v>
      </c>
      <c r="G3" s="156"/>
      <c r="H3" s="157"/>
    </row>
    <row r="4" spans="1:8" x14ac:dyDescent="0.15">
      <c r="A4" s="158"/>
      <c r="B4" s="159"/>
      <c r="C4" s="160"/>
      <c r="D4" s="161">
        <v>59766</v>
      </c>
      <c r="E4" s="162"/>
      <c r="F4" s="163">
        <v>36115</v>
      </c>
      <c r="G4" s="164"/>
      <c r="H4" s="165"/>
    </row>
    <row r="5" spans="1:8" x14ac:dyDescent="0.15">
      <c r="A5" s="146" t="s">
        <v>530</v>
      </c>
      <c r="B5" s="151"/>
      <c r="C5" s="152"/>
      <c r="D5" s="153">
        <v>138015</v>
      </c>
      <c r="E5" s="154"/>
      <c r="F5" s="155">
        <v>70329</v>
      </c>
      <c r="G5" s="156"/>
      <c r="H5" s="157"/>
    </row>
    <row r="6" spans="1:8" x14ac:dyDescent="0.15">
      <c r="A6" s="158"/>
      <c r="B6" s="159"/>
      <c r="C6" s="160"/>
      <c r="D6" s="161">
        <v>43430</v>
      </c>
      <c r="E6" s="162"/>
      <c r="F6" s="163">
        <v>39403</v>
      </c>
      <c r="G6" s="164"/>
      <c r="H6" s="165"/>
    </row>
    <row r="7" spans="1:8" x14ac:dyDescent="0.15">
      <c r="A7" s="146" t="s">
        <v>531</v>
      </c>
      <c r="B7" s="151"/>
      <c r="C7" s="152"/>
      <c r="D7" s="153">
        <v>91182</v>
      </c>
      <c r="E7" s="154"/>
      <c r="F7" s="155">
        <v>54225</v>
      </c>
      <c r="G7" s="156"/>
      <c r="H7" s="157"/>
    </row>
    <row r="8" spans="1:8" x14ac:dyDescent="0.15">
      <c r="A8" s="158"/>
      <c r="B8" s="159"/>
      <c r="C8" s="160"/>
      <c r="D8" s="161">
        <v>37482</v>
      </c>
      <c r="E8" s="162"/>
      <c r="F8" s="163">
        <v>27337</v>
      </c>
      <c r="G8" s="164"/>
      <c r="H8" s="165"/>
    </row>
    <row r="9" spans="1:8" x14ac:dyDescent="0.15">
      <c r="A9" s="146" t="s">
        <v>532</v>
      </c>
      <c r="B9" s="151"/>
      <c r="C9" s="152"/>
      <c r="D9" s="153">
        <v>76804</v>
      </c>
      <c r="E9" s="154"/>
      <c r="F9" s="155">
        <v>54016</v>
      </c>
      <c r="G9" s="156"/>
      <c r="H9" s="157"/>
    </row>
    <row r="10" spans="1:8" x14ac:dyDescent="0.15">
      <c r="A10" s="158"/>
      <c r="B10" s="159"/>
      <c r="C10" s="160"/>
      <c r="D10" s="161">
        <v>36525</v>
      </c>
      <c r="E10" s="162"/>
      <c r="F10" s="163">
        <v>28078</v>
      </c>
      <c r="G10" s="164"/>
      <c r="H10" s="165"/>
    </row>
    <row r="11" spans="1:8" x14ac:dyDescent="0.15">
      <c r="A11" s="146" t="s">
        <v>533</v>
      </c>
      <c r="B11" s="151"/>
      <c r="C11" s="152"/>
      <c r="D11" s="153">
        <v>94695</v>
      </c>
      <c r="E11" s="154"/>
      <c r="F11" s="155">
        <v>52786</v>
      </c>
      <c r="G11" s="156"/>
      <c r="H11" s="157"/>
    </row>
    <row r="12" spans="1:8" x14ac:dyDescent="0.15">
      <c r="A12" s="158"/>
      <c r="B12" s="159"/>
      <c r="C12" s="166"/>
      <c r="D12" s="161">
        <v>35803</v>
      </c>
      <c r="E12" s="162"/>
      <c r="F12" s="163">
        <v>28742</v>
      </c>
      <c r="G12" s="164"/>
      <c r="H12" s="165"/>
    </row>
    <row r="13" spans="1:8" x14ac:dyDescent="0.15">
      <c r="A13" s="146"/>
      <c r="B13" s="151"/>
      <c r="C13" s="152"/>
      <c r="D13" s="153">
        <v>107679</v>
      </c>
      <c r="E13" s="154"/>
      <c r="F13" s="155">
        <v>60304</v>
      </c>
      <c r="G13" s="167"/>
      <c r="H13" s="157"/>
    </row>
    <row r="14" spans="1:8" x14ac:dyDescent="0.15">
      <c r="A14" s="158"/>
      <c r="B14" s="159"/>
      <c r="C14" s="160"/>
      <c r="D14" s="161">
        <v>42601</v>
      </c>
      <c r="E14" s="162"/>
      <c r="F14" s="163">
        <v>31935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2.57</v>
      </c>
      <c r="C19" s="168">
        <f>ROUND(VALUE(SUBSTITUTE(実質収支比率等に係る経年分析!G$48,"▲","-")),2)</f>
        <v>2.75</v>
      </c>
      <c r="D19" s="168">
        <f>ROUND(VALUE(SUBSTITUTE(実質収支比率等に係る経年分析!H$48,"▲","-")),2)</f>
        <v>3.45</v>
      </c>
      <c r="E19" s="168">
        <f>ROUND(VALUE(SUBSTITUTE(実質収支比率等に係る経年分析!I$48,"▲","-")),2)</f>
        <v>3.34</v>
      </c>
      <c r="F19" s="168">
        <f>ROUND(VALUE(SUBSTITUTE(実質収支比率等に係る経年分析!J$48,"▲","-")),2)</f>
        <v>4.09</v>
      </c>
    </row>
    <row r="20" spans="1:11" x14ac:dyDescent="0.15">
      <c r="A20" s="168" t="s">
        <v>53</v>
      </c>
      <c r="B20" s="168">
        <f>ROUND(VALUE(SUBSTITUTE(実質収支比率等に係る経年分析!F$47,"▲","-")),2)</f>
        <v>23.55</v>
      </c>
      <c r="C20" s="168">
        <f>ROUND(VALUE(SUBSTITUTE(実質収支比率等に係る経年分析!G$47,"▲","-")),2)</f>
        <v>22.92</v>
      </c>
      <c r="D20" s="168">
        <f>ROUND(VALUE(SUBSTITUTE(実質収支比率等に係る経年分析!H$47,"▲","-")),2)</f>
        <v>24.64</v>
      </c>
      <c r="E20" s="168">
        <f>ROUND(VALUE(SUBSTITUTE(実質収支比率等に係る経年分析!I$47,"▲","-")),2)</f>
        <v>25.26</v>
      </c>
      <c r="F20" s="168">
        <f>ROUND(VALUE(SUBSTITUTE(実質収支比率等に係る経年分析!J$47,"▲","-")),2)</f>
        <v>24</v>
      </c>
    </row>
    <row r="21" spans="1:11" x14ac:dyDescent="0.15">
      <c r="A21" s="168" t="s">
        <v>54</v>
      </c>
      <c r="B21" s="168">
        <f>IF(ISNUMBER(VALUE(SUBSTITUTE(実質収支比率等に係る経年分析!F$49,"▲","-"))),ROUND(VALUE(SUBSTITUTE(実質収支比率等に係る経年分析!F$49,"▲","-")),2),NA())</f>
        <v>-2.54</v>
      </c>
      <c r="C21" s="168">
        <f>IF(ISNUMBER(VALUE(SUBSTITUTE(実質収支比率等に係る経年分析!G$49,"▲","-"))),ROUND(VALUE(SUBSTITUTE(実質収支比率等に係る経年分析!G$49,"▲","-")),2),NA())</f>
        <v>-7.0000000000000007E-2</v>
      </c>
      <c r="D21" s="168">
        <f>IF(ISNUMBER(VALUE(SUBSTITUTE(実質収支比率等に係る経年分析!H$49,"▲","-"))),ROUND(VALUE(SUBSTITUTE(実質収支比率等に係る経年分析!H$49,"▲","-")),2),NA())</f>
        <v>3.07</v>
      </c>
      <c r="E21" s="168">
        <f>IF(ISNUMBER(VALUE(SUBSTITUTE(実質収支比率等に係る経年分析!I$49,"▲","-"))),ROUND(VALUE(SUBSTITUTE(実質収支比率等に係る経年分析!I$49,"▲","-")),2),NA())</f>
        <v>-0.39</v>
      </c>
      <c r="F21" s="168">
        <f>IF(ISNUMBER(VALUE(SUBSTITUTE(実質収支比率等に係る経年分析!J$49,"▲","-"))),ROUND(VALUE(SUBSTITUTE(実質収支比率等に係る経年分析!J$49,"▲","-")),2),NA())</f>
        <v>1.06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2.39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0.97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0.75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0.03</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漁業集落排水事業特別会計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蒲江・深島航路事業特別会計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生活排水処理事業特別会計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地方卸売市場事業特別会計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0.49</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2.4700000000000002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2.33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2.4700000000000002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2.4300000000000002</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2.4900000000000002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2.4700000000000002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2.2400000000000002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2.4300000000000002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2.57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2.75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3.45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3.33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4.09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6517</v>
      </c>
      <c r="E42" s="170"/>
      <c r="F42" s="170"/>
      <c r="G42" s="170">
        <f>'実質公債費比率（分子）の構造'!L$52</f>
        <v>6173</v>
      </c>
      <c r="H42" s="170"/>
      <c r="I42" s="170"/>
      <c r="J42" s="170">
        <f>'実質公債費比率（分子）の構造'!M$52</f>
        <v>5962</v>
      </c>
      <c r="K42" s="170"/>
      <c r="L42" s="170"/>
      <c r="M42" s="170">
        <f>'実質公債費比率（分子）の構造'!N$52</f>
        <v>5770</v>
      </c>
      <c r="N42" s="170"/>
      <c r="O42" s="170"/>
      <c r="P42" s="170">
        <f>'実質公債費比率（分子）の構造'!O$52</f>
        <v>5486</v>
      </c>
    </row>
    <row r="43" spans="1:16" x14ac:dyDescent="0.15">
      <c r="A43" s="170" t="s">
        <v>16</v>
      </c>
      <c r="B43" s="170">
        <f>'実質公債費比率（分子）の構造'!K$51</f>
        <v>0</v>
      </c>
      <c r="C43" s="170"/>
      <c r="D43" s="170"/>
      <c r="E43" s="170">
        <f>'実質公債費比率（分子）の構造'!L$51</f>
        <v>0</v>
      </c>
      <c r="F43" s="170"/>
      <c r="G43" s="170"/>
      <c r="H43" s="170" t="str">
        <f>'実質公債費比率（分子）の構造'!M$51</f>
        <v>-</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1076</v>
      </c>
      <c r="C46" s="170"/>
      <c r="D46" s="170"/>
      <c r="E46" s="170">
        <f>'実質公債費比率（分子）の構造'!L$48</f>
        <v>1074</v>
      </c>
      <c r="F46" s="170"/>
      <c r="G46" s="170"/>
      <c r="H46" s="170">
        <f>'実質公債費比率（分子）の構造'!M$48</f>
        <v>1038</v>
      </c>
      <c r="I46" s="170"/>
      <c r="J46" s="170"/>
      <c r="K46" s="170">
        <f>'実質公債費比率（分子）の構造'!N$48</f>
        <v>995</v>
      </c>
      <c r="L46" s="170"/>
      <c r="M46" s="170"/>
      <c r="N46" s="170">
        <f>'実質公債費比率（分子）の構造'!O$48</f>
        <v>973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6822</v>
      </c>
      <c r="C49" s="170"/>
      <c r="D49" s="170"/>
      <c r="E49" s="170">
        <f>'実質公債費比率（分子）の構造'!L$45</f>
        <v>6897</v>
      </c>
      <c r="F49" s="170"/>
      <c r="G49" s="170"/>
      <c r="H49" s="170">
        <f>'実質公債費比率（分子）の構造'!M$45</f>
        <v>6854</v>
      </c>
      <c r="I49" s="170"/>
      <c r="J49" s="170"/>
      <c r="K49" s="170">
        <f>'実質公債費比率（分子）の構造'!N$45</f>
        <v>6742</v>
      </c>
      <c r="L49" s="170"/>
      <c r="M49" s="170"/>
      <c r="N49" s="170">
        <f>'実質公債費比率（分子）の構造'!O$45</f>
        <v>6588</v>
      </c>
      <c r="O49" s="170"/>
      <c r="P49" s="170"/>
    </row>
    <row r="50" spans="1:16" x14ac:dyDescent="0.15">
      <c r="A50" s="170" t="s">
        <v>67</v>
      </c>
      <c r="B50" s="170" t="e">
        <f>NA()</f>
        <v>#N/A</v>
      </c>
      <c r="C50" s="170">
        <f>IF(ISNUMBER('実質公債費比率（分子）の構造'!K$53),'実質公債費比率（分子）の構造'!K$53,NA())</f>
        <v>1381</v>
      </c>
      <c r="D50" s="170" t="e">
        <f>NA()</f>
        <v>#N/A</v>
      </c>
      <c r="E50" s="170" t="e">
        <f>NA()</f>
        <v>#N/A</v>
      </c>
      <c r="F50" s="170">
        <f>IF(ISNUMBER('実質公債費比率（分子）の構造'!L$53),'実質公債費比率（分子）の構造'!L$53,NA())</f>
        <v>1798</v>
      </c>
      <c r="G50" s="170" t="e">
        <f>NA()</f>
        <v>#N/A</v>
      </c>
      <c r="H50" s="170" t="e">
        <f>NA()</f>
        <v>#N/A</v>
      </c>
      <c r="I50" s="170">
        <f>IF(ISNUMBER('実質公債費比率（分子）の構造'!M$53),'実質公債費比率（分子）の構造'!M$53,NA())</f>
        <v>1930</v>
      </c>
      <c r="J50" s="170" t="e">
        <f>NA()</f>
        <v>#N/A</v>
      </c>
      <c r="K50" s="170" t="e">
        <f>NA()</f>
        <v>#N/A</v>
      </c>
      <c r="L50" s="170">
        <f>IF(ISNUMBER('実質公債費比率（分子）の構造'!N$53),'実質公債費比率（分子）の構造'!N$53,NA())</f>
        <v>1967</v>
      </c>
      <c r="M50" s="170" t="e">
        <f>NA()</f>
        <v>#N/A</v>
      </c>
      <c r="N50" s="170" t="e">
        <f>NA()</f>
        <v>#N/A</v>
      </c>
      <c r="O50" s="170">
        <f>IF(ISNUMBER('実質公債費比率（分子）の構造'!O$53),'実質公債費比率（分子）の構造'!O$53,NA())</f>
        <v>2075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44894</v>
      </c>
      <c r="E56" s="169"/>
      <c r="F56" s="169"/>
      <c r="G56" s="169">
        <f>'将来負担比率（分子）の構造'!J$52</f>
        <v>45442</v>
      </c>
      <c r="H56" s="169"/>
      <c r="I56" s="169"/>
      <c r="J56" s="169">
        <f>'将来負担比率（分子）の構造'!K$52</f>
        <v>43837</v>
      </c>
      <c r="K56" s="169"/>
      <c r="L56" s="169"/>
      <c r="M56" s="169">
        <f>'将来負担比率（分子）の構造'!L$52</f>
        <v>39939</v>
      </c>
      <c r="N56" s="169"/>
      <c r="O56" s="169"/>
      <c r="P56" s="169">
        <f>'将来負担比率（分子）の構造'!M$52</f>
        <v>39243</v>
      </c>
    </row>
    <row r="57" spans="1:16" x14ac:dyDescent="0.15">
      <c r="A57" s="169" t="s">
        <v>42</v>
      </c>
      <c r="B57" s="169"/>
      <c r="C57" s="169"/>
      <c r="D57" s="169">
        <f>'将来負担比率（分子）の構造'!I$51</f>
        <v>2457</v>
      </c>
      <c r="E57" s="169"/>
      <c r="F57" s="169"/>
      <c r="G57" s="169">
        <f>'将来負担比率（分子）の構造'!J$51</f>
        <v>2519</v>
      </c>
      <c r="H57" s="169"/>
      <c r="I57" s="169"/>
      <c r="J57" s="169">
        <f>'将来負担比率（分子）の構造'!K$51</f>
        <v>3070</v>
      </c>
      <c r="K57" s="169"/>
      <c r="L57" s="169"/>
      <c r="M57" s="169">
        <f>'将来負担比率（分子）の構造'!L$51</f>
        <v>2934</v>
      </c>
      <c r="N57" s="169"/>
      <c r="O57" s="169"/>
      <c r="P57" s="169">
        <f>'将来負担比率（分子）の構造'!M$51</f>
        <v>2733</v>
      </c>
    </row>
    <row r="58" spans="1:16" x14ac:dyDescent="0.15">
      <c r="A58" s="169" t="s">
        <v>41</v>
      </c>
      <c r="B58" s="169"/>
      <c r="C58" s="169"/>
      <c r="D58" s="169">
        <f>'将来負担比率（分子）の構造'!I$50</f>
        <v>19922</v>
      </c>
      <c r="E58" s="169"/>
      <c r="F58" s="169"/>
      <c r="G58" s="169">
        <f>'将来負担比率（分子）の構造'!J$50</f>
        <v>19049</v>
      </c>
      <c r="H58" s="169"/>
      <c r="I58" s="169"/>
      <c r="J58" s="169">
        <f>'将来負担比率（分子）の構造'!K$50</f>
        <v>19990</v>
      </c>
      <c r="K58" s="169"/>
      <c r="L58" s="169"/>
      <c r="M58" s="169">
        <f>'将来負担比率（分子）の構造'!L$50</f>
        <v>20199</v>
      </c>
      <c r="N58" s="169"/>
      <c r="O58" s="169"/>
      <c r="P58" s="169">
        <f>'将来負担比率（分子）の構造'!M$50</f>
        <v>19064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21</v>
      </c>
      <c r="C61" s="169"/>
      <c r="D61" s="169"/>
      <c r="E61" s="169">
        <f>'将来負担比率（分子）の構造'!J$46</f>
        <v>17</v>
      </c>
      <c r="F61" s="169"/>
      <c r="G61" s="169"/>
      <c r="H61" s="169">
        <f>'将来負担比率（分子）の構造'!K$46</f>
        <v>26</v>
      </c>
      <c r="I61" s="169"/>
      <c r="J61" s="169"/>
      <c r="K61" s="169">
        <f>'将来負担比率（分子）の構造'!L$46</f>
        <v>31</v>
      </c>
      <c r="L61" s="169"/>
      <c r="M61" s="169"/>
      <c r="N61" s="169">
        <f>'将来負担比率（分子）の構造'!M$46</f>
        <v>51</v>
      </c>
      <c r="O61" s="169"/>
      <c r="P61" s="169"/>
    </row>
    <row r="62" spans="1:16" x14ac:dyDescent="0.15">
      <c r="A62" s="169" t="s">
        <v>35</v>
      </c>
      <c r="B62" s="169">
        <f>'将来負担比率（分子）の構造'!I$45</f>
        <v>7574</v>
      </c>
      <c r="C62" s="169"/>
      <c r="D62" s="169"/>
      <c r="E62" s="169">
        <f>'将来負担比率（分子）の構造'!J$45</f>
        <v>7402</v>
      </c>
      <c r="F62" s="169"/>
      <c r="G62" s="169"/>
      <c r="H62" s="169">
        <f>'将来負担比率（分子）の構造'!K$45</f>
        <v>7167</v>
      </c>
      <c r="I62" s="169"/>
      <c r="J62" s="169"/>
      <c r="K62" s="169">
        <f>'将来負担比率（分子）の構造'!L$45</f>
        <v>7215</v>
      </c>
      <c r="L62" s="169"/>
      <c r="M62" s="169"/>
      <c r="N62" s="169">
        <f>'将来負担比率（分子）の構造'!M$45</f>
        <v>7118</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9531</v>
      </c>
      <c r="C64" s="169"/>
      <c r="D64" s="169"/>
      <c r="E64" s="169">
        <f>'将来負担比率（分子）の構造'!J$43</f>
        <v>9587</v>
      </c>
      <c r="F64" s="169"/>
      <c r="G64" s="169"/>
      <c r="H64" s="169">
        <f>'将来負担比率（分子）の構造'!K$43</f>
        <v>9362</v>
      </c>
      <c r="I64" s="169"/>
      <c r="J64" s="169"/>
      <c r="K64" s="169">
        <f>'将来負担比率（分子）の構造'!L$43</f>
        <v>8918</v>
      </c>
      <c r="L64" s="169"/>
      <c r="M64" s="169"/>
      <c r="N64" s="169">
        <f>'将来負担比率（分子）の構造'!M$43</f>
        <v>7946</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49433</v>
      </c>
      <c r="C66" s="169"/>
      <c r="D66" s="169"/>
      <c r="E66" s="169">
        <f>'将来負担比率（分子）の構造'!J$41</f>
        <v>50665</v>
      </c>
      <c r="F66" s="169"/>
      <c r="G66" s="169"/>
      <c r="H66" s="169">
        <f>'将来負担比率（分子）の構造'!K$41</f>
        <v>48971</v>
      </c>
      <c r="I66" s="169"/>
      <c r="J66" s="169"/>
      <c r="K66" s="169">
        <f>'将来負担比率（分子）の構造'!L$41</f>
        <v>46071</v>
      </c>
      <c r="L66" s="169"/>
      <c r="M66" s="169"/>
      <c r="N66" s="169">
        <f>'将来負担比率（分子）の構造'!M$41</f>
        <v>42746</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661</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6305</v>
      </c>
      <c r="C72" s="173">
        <f>基金残高に係る経年分析!G55</f>
        <v>6266</v>
      </c>
      <c r="D72" s="173">
        <f>基金残高に係る経年分析!H55</f>
        <v>5979</v>
      </c>
    </row>
    <row r="73" spans="1:16" x14ac:dyDescent="0.15">
      <c r="A73" s="172" t="s">
        <v>74</v>
      </c>
      <c r="B73" s="173">
        <f>基金残高に係る経年分析!F56</f>
        <v>5072</v>
      </c>
      <c r="C73" s="173">
        <f>基金残高に係る経年分析!G56</f>
        <v>4977</v>
      </c>
      <c r="D73" s="173">
        <f>基金残高に係る経年分析!H56</f>
        <v>4334</v>
      </c>
    </row>
    <row r="74" spans="1:16" x14ac:dyDescent="0.15">
      <c r="A74" s="172" t="s">
        <v>75</v>
      </c>
      <c r="B74" s="173">
        <f>基金残高に係る経年分析!F57</f>
        <v>8954</v>
      </c>
      <c r="C74" s="173">
        <f>基金残高に係る経年分析!G57</f>
        <v>9051</v>
      </c>
      <c r="D74" s="173">
        <f>基金残高に係る経年分析!H57</f>
        <v>8903</v>
      </c>
    </row>
  </sheetData>
  <sheetProtection algorithmName="SHA-512" hashValue="cwiX0xbrlAu6PoVLSVJb8Xg4FNtus9gXpPAKX80bzwF+RoFudq24GgTApoPARnHQyPVD50OM66MLUHfXSutmSw==" saltValue="oVvCQ3kdPDwShzMvixyO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2025-03-13T06:23:34Z</cp:lastPrinted>
  <dcterms:created xsi:type="dcterms:W3CDTF">2025-02-19T05:22:15Z</dcterms:created>
  <dcterms:modified xsi:type="dcterms:W3CDTF">2025-03-18T04:40:22Z</dcterms:modified>
  <cp:category/>
</cp:coreProperties>
</file>