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97181783-2175-4DAC-B28D-BECE2C24FED8}"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U40" i="10"/>
  <c r="C40" i="10"/>
  <c r="BW39" i="10"/>
  <c r="BE39" i="10"/>
  <c r="U39" i="10"/>
  <c r="C39" i="10"/>
  <c r="BW38" i="10"/>
  <c r="BE38" i="10"/>
  <c r="C38" i="10"/>
  <c r="BE37" i="10"/>
  <c r="C37" i="10"/>
  <c r="BE36" i="10"/>
  <c r="C36" i="10"/>
  <c r="BE35" i="10"/>
  <c r="C34" i="10"/>
  <c r="C35" i="10" s="1"/>
  <c r="AM34" i="10" l="1"/>
  <c r="AM35" i="10" s="1"/>
  <c r="AM36" i="10" s="1"/>
  <c r="AM37" i="10" s="1"/>
  <c r="AM38" i="10" s="1"/>
  <c r="AM39" i="10" s="1"/>
  <c r="AM40"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CO34" i="10" l="1"/>
  <c r="CO35" i="10" s="1"/>
  <c r="CO36" i="10" s="1"/>
  <c r="CO37" i="10" s="1"/>
  <c r="CO38" i="10" s="1"/>
  <c r="CO39" i="10" s="1"/>
</calcChain>
</file>

<file path=xl/sharedStrings.xml><?xml version="1.0" encoding="utf-8"?>
<sst xmlns="http://schemas.openxmlformats.org/spreadsheetml/2006/main" count="1111" uniqueCount="600">
  <si>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</si>
  <si>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</si>
  <si>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</si>
  <si>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</si>
  <si>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</si>
  <si>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</si>
  <si>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</si>
  <si>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</si>
  <si>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</si>
  <si>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</si>
  <si>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</si>
  <si>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</si>
  <si>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</si>
  <si>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</si>
  <si>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</si>
  <si>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</si>
  <si>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</si>
  <si>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</si>
  <si>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</si>
  <si>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</si>
  <si>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</si>
  <si>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</si>
  <si>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</si>
  <si>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</si>
  <si>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</si>
  <si>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</si>
  <si>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</si>
  <si>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</si>
  <si>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</si>
  <si>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</si>
  <si>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</si>
  <si>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</si>
  <si>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</si>
  <si>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</si>
  <si>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</si>
  <si>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</si>
  <si>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</si>
  <si>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</si>
  <si>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</si>
  <si>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</si>
  <si>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</si>
  <si>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</si>
  <si>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</si>
  <si>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</si>
  <si>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</si>
  <si>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</si>
  <si>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</si>
  <si>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</si>
  <si>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</si>
  <si>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</si>
  <si>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</si>
  <si>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</si>
  <si>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</si>
  <si>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</si>
  <si>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</si>
  <si>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</si>
  <si>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</si>
  <si>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</si>
  <si>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</si>
  <si>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</si>
  <si>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</si>
  <si>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</si>
  <si>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</si>
  <si>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</si>
  <si>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</si>
  <si>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</si>
  <si>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</si>
  <si>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</si>
  <si>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</si>
  <si>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</si>
  <si>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</si>
  <si>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</si>
  <si>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</si>
  <si>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</si>
  <si>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</si>
  <si>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</si>
  <si>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</si>
  <si>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</si>
  <si>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</si>
  <si>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</si>
  <si>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</si>
  <si>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</si>
  <si>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</si>
  <si>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</si>
  <si>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</si>
  <si>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</si>
  <si>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</si>
  <si>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</si>
  <si>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</si>
  <si>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</si>
  <si>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</si>
  <si>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</si>
  <si>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</si>
  <si>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</si>
  <si>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</si>
  <si>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</si>
  <si>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</si>
  <si>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</si>
  <si>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</si>
  <si>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</si>
  <si>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</si>
  <si>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</si>
  <si>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</si>
  <si>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</si>
  <si>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</si>
  <si>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</si>
  <si>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</si>
  <si>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</si>
  <si>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</si>
  <si>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</si>
  <si>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</si>
  <si>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</si>
  <si>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</si>
  <si>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</si>
  <si>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</si>
  <si>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</si>
  <si>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</si>
  <si>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</si>
  <si>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</si>
  <si>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</si>
  <si>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</si>
  <si>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</si>
  <si>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</si>
  <si>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</si>
  <si>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</si>
  <si>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</si>
  <si>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</si>
  <si>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</si>
  <si>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</si>
  <si>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</si>
  <si>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</si>
  <si>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</si>
  <si>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</si>
  <si>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</si>
  <si>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</si>
  <si>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</si>
  <si>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</si>
  <si>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</si>
  <si>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</si>
  <si>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</si>
  <si>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</si>
  <si>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</si>
  <si>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</si>
  <si>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診療所事業会計</t>
    <phoneticPr fontId="5"/>
  </si>
  <si>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</si>
  <si>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</si>
  <si>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</si>
  <si>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</si>
  <si>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</si>
  <si>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</si>
  <si>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</si>
  <si>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</si>
  <si>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</si>
  <si>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</si>
  <si>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</si>
  <si>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</si>
  <si>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</si>
  <si>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</si>
  <si>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</si>
  <si>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</si>
  <si>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</si>
  <si>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</si>
  <si>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</si>
  <si>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</si>
  <si>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</si>
  <si>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</si>
  <si>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</si>
  <si>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</si>
  <si>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</si>
  <si>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</si>
  <si>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</si>
  <si>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</si>
  <si>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</si>
  <si>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</si>
  <si>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</si>
  <si>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</si>
  <si>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</si>
  <si>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</si>
  <si>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</si>
  <si>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</si>
  <si>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</si>
  <si>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</si>
  <si>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</si>
  <si>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</si>
  <si>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</si>
  <si>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</si>
  <si>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</si>
  <si>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</si>
  <si>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</si>
  <si>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</si>
  <si>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</si>
  <si>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</si>
  <si>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</si>
  <si>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</si>
  <si>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</si>
  <si>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</si>
  <si>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</si>
  <si>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</si>
  <si>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</si>
  <si>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</si>
  <si>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</si>
  <si>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</si>
  <si>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</si>
  <si>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</si>
  <si>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大分県中津市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</si>
  <si>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</si>
  <si>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</si>
  <si>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</si>
  <si>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</si>
  <si>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</si>
  <si>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</si>
  <si>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</si>
  <si>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</si>
  <si>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</si>
  <si>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</si>
  <si>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</si>
  <si>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</si>
  <si>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</si>
  <si>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</si>
  <si>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</si>
  <si>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</si>
  <si>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</si>
  <si>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</si>
  <si>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</si>
  <si>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</si>
  <si>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</si>
  <si>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</si>
  <si>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</si>
  <si>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</si>
  <si>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</si>
  <si>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</si>
  <si>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</si>
  <si>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</si>
  <si>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</si>
  <si>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</si>
  <si>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</si>
  <si>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</si>
  <si>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</si>
  <si>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</si>
  <si>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</si>
  <si>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</si>
  <si>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</si>
  <si>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</si>
  <si>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</si>
  <si>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</si>
  <si>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</si>
  <si>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</si>
  <si>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</si>
  <si>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</si>
  <si>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</si>
  <si>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</si>
  <si>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</si>
  <si>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</si>
  <si>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</si>
  <si>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</si>
  <si>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</si>
  <si>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</si>
  <si>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</si>
  <si>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</si>
  <si>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</si>
  <si>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</si>
  <si>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</si>
  <si>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</si>
  <si>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</si>
  <si>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</si>
  <si>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</si>
  <si>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</si>
  <si>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</si>
  <si>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</si>
  <si>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</si>
  <si>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</si>
  <si>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</si>
  <si>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</si>
  <si>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</si>
  <si>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</si>
  <si>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</si>
  <si>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</si>
  <si>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</si>
  <si>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</si>
  <si>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</si>
  <si>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</si>
  <si>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</si>
  <si>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</si>
  <si>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</si>
  <si>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</si>
  <si>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</si>
  <si>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</si>
  <si>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</si>
  <si>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</si>
  <si>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</si>
  <si>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</si>
  <si>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</si>
  <si>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</si>
  <si>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</si>
  <si>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</si>
  <si>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</si>
  <si>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</si>
  <si>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</si>
  <si>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</si>
  <si>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</si>
  <si>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</si>
  <si>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</si>
  <si>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</si>
  <si>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</si>
  <si>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</si>
  <si>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</si>
  <si>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</si>
  <si>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</si>
  <si>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</si>
  <si>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</si>
  <si>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</si>
  <si>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</si>
  <si>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</si>
  <si>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</si>
  <si>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</si>
  <si>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</si>
  <si>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</si>
  <si>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</si>
  <si>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</si>
  <si>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</si>
  <si>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</si>
  <si>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</si>
  <si>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</si>
  <si>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</si>
  <si>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</si>
  <si>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</si>
  <si>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</si>
  <si>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</si>
  <si>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</si>
  <si>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</si>
  <si>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</si>
  <si>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</si>
  <si>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</si>
  <si>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</si>
  <si>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</si>
  <si>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</si>
  <si>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</si>
  <si>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</si>
  <si>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</si>
  <si>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</si>
  <si>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</si>
  <si>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</si>
  <si>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</si>
  <si>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</si>
  <si>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</si>
  <si>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</si>
  <si>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</si>
  <si>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</si>
  <si>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</si>
  <si>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</si>
  <si>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</si>
  <si>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</si>
  <si>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</si>
  <si>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</si>
  <si>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大分県中津市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</si>
  <si>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</si>
  <si>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</si>
  <si>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</si>
  <si>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</si>
  <si>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</si>
  <si>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</si>
  <si>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</si>
  <si>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</si>
  <si>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</si>
  <si>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</si>
  <si>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</si>
  <si>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</si>
  <si>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</si>
  <si>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</si>
  <si>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</si>
  <si>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</si>
  <si>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</si>
  <si>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</si>
  <si>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</si>
  <si>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</si>
  <si>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</si>
  <si>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</si>
  <si>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</si>
  <si>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</si>
  <si>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</si>
  <si>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</si>
  <si>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</si>
  <si>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</si>
  <si>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</si>
  <si>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</si>
  <si>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</si>
  <si>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</si>
  <si>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</si>
  <si>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</si>
  <si>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</si>
  <si>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</si>
  <si>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</si>
  <si>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</si>
  <si>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</si>
  <si>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</si>
  <si>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</si>
  <si>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</si>
  <si>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下水道事業会計（特定環境保全公共下水道事業）</t>
    <phoneticPr fontId="5"/>
  </si>
  <si>
    <t>下水道事業会計（農業集落排水事業）</t>
    <phoneticPr fontId="5"/>
  </si>
  <si>
    <t>下水道事業会計（小規模集合排水事業）</t>
    <phoneticPr fontId="5"/>
  </si>
  <si>
    <t>病院事業会計</t>
    <phoneticPr fontId="5"/>
  </si>
  <si>
    <t>サイクリングターミナル事業特別会計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</si>
  <si>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</si>
  <si>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</si>
  <si>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</si>
  <si>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</si>
  <si>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</si>
  <si>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</si>
  <si>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</si>
  <si>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</si>
  <si>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</si>
  <si>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</si>
  <si>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</si>
  <si>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</si>
  <si>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</si>
  <si>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</si>
  <si>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</si>
  <si>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</si>
  <si>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</si>
  <si>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</si>
  <si>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</si>
  <si>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</si>
  <si>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</si>
  <si>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</si>
  <si>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</si>
  <si>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</si>
  <si>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</si>
  <si>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</si>
  <si>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</si>
  <si>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</si>
  <si>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</si>
  <si>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</si>
  <si>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</si>
  <si>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</si>
  <si>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</si>
  <si>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</si>
  <si>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</si>
  <si>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</si>
  <si>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</si>
  <si>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</si>
  <si>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</si>
  <si>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</si>
  <si>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</si>
  <si>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</si>
  <si>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</si>
  <si>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</si>
  <si>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</si>
  <si>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</si>
  <si>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</si>
  <si>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</si>
  <si>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</si>
  <si>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</si>
  <si>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</si>
  <si>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</si>
  <si>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</si>
  <si>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</si>
  <si>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</si>
  <si>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</si>
  <si>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</si>
  <si>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</si>
  <si>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</si>
  <si>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</si>
  <si>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</si>
  <si>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</si>
  <si>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</si>
  <si>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</si>
  <si>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</si>
  <si>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</si>
  <si>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</si>
  <si>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</si>
  <si>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</si>
  <si>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</si>
  <si>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</si>
  <si>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</si>
  <si>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</si>
  <si>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</si>
  <si>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</si>
  <si>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</si>
  <si>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</si>
  <si>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</si>
  <si>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</si>
  <si>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</si>
  <si>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</si>
  <si>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</si>
  <si>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</si>
  <si>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</si>
  <si>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</si>
  <si>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</si>
  <si>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</si>
  <si>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</si>
  <si>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</si>
  <si>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</si>
  <si>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</si>
  <si>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</si>
  <si>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</si>
  <si>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</si>
  <si>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</si>
  <si>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</si>
  <si>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</si>
  <si>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</si>
  <si>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</si>
  <si>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</si>
  <si>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</si>
  <si>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</si>
  <si>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</si>
  <si>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</si>
  <si>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</si>
  <si>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</si>
  <si>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</si>
  <si>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</si>
  <si>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</si>
  <si>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</si>
  <si>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</si>
  <si>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</si>
  <si>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</si>
  <si>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</si>
  <si>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</si>
  <si>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</si>
  <si>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</si>
  <si>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</si>
  <si>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</si>
  <si>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</si>
  <si>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</si>
  <si>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</si>
  <si>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</si>
  <si>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</si>
  <si>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</si>
  <si>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</si>
  <si>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</si>
  <si>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</si>
  <si>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</si>
  <si>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</si>
  <si>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</si>
  <si>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</si>
  <si>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</si>
  <si>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</si>
  <si>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</si>
  <si>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</si>
  <si>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5.37</t>
  </si>
  <si>
    <t>▲ 3.96</t>
  </si>
  <si>
    <t>▲ 4.83</t>
  </si>
  <si>
    <t>▲ 3.73</t>
  </si>
  <si>
    <t>診療所事業会計</t>
  </si>
  <si>
    <t>▲ 0.01</t>
  </si>
  <si>
    <t>病院事業会計</t>
  </si>
  <si>
    <t>水道事業会計</t>
  </si>
  <si>
    <t>一般会計</t>
  </si>
  <si>
    <t>下水道事業会計（公共下水道事業）</t>
  </si>
  <si>
    <t>介護保険事業特別会計（保険事業勘定）</t>
  </si>
  <si>
    <t>国民健康保険事業特別会計（事業勘定）</t>
  </si>
  <si>
    <t>下水道事業会計（特定環境保全公共下水道事業）</t>
  </si>
  <si>
    <t>その他会計（赤字）</t>
  </si>
  <si>
    <t>▲ 0.00</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</si>
  <si>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</si>
  <si>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</si>
  <si>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</si>
  <si>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</si>
  <si>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</si>
  <si>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</si>
  <si>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</si>
  <si>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</si>
  <si>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</si>
  <si>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</si>
  <si>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</si>
  <si>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</si>
  <si>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</si>
  <si>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</si>
  <si>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0"/>
  </si>
  <si>
    <t>大分県市町村会館管理組合</t>
    <rPh sb="0" eb="3">
      <t>オオイタケン</t>
    </rPh>
    <rPh sb="3" eb="6">
      <t>シチョウソン</t>
    </rPh>
    <rPh sb="6" eb="8">
      <t>カイカン</t>
    </rPh>
    <rPh sb="8" eb="10">
      <t>カンリ</t>
    </rPh>
    <rPh sb="10" eb="12">
      <t>クミアイ</t>
    </rPh>
    <phoneticPr fontId="1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</si>
  <si>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10"/>
  </si>
  <si>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</si>
  <si>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</si>
  <si>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t>
    <phoneticPr fontId="2"/>
  </si>
  <si>
    <t>基金から133百万円繰入</t>
    <phoneticPr fontId="2"/>
  </si>
  <si>
    <t>-</t>
    <phoneticPr fontId="2"/>
  </si>
  <si>
    <t>中津市土地開発公社</t>
    <rPh sb="0" eb="3">
      <t>ナカツシ</t>
    </rPh>
    <rPh sb="3" eb="5">
      <t>トチ</t>
    </rPh>
    <rPh sb="5" eb="7">
      <t>カイハツ</t>
    </rPh>
    <rPh sb="7" eb="9">
      <t>コウシャ</t>
    </rPh>
    <phoneticPr fontId="10"/>
  </si>
  <si>
    <t>(有)はばたき</t>
    <rPh sb="0" eb="3">
      <t>ユウ</t>
    </rPh>
    <phoneticPr fontId="10"/>
  </si>
  <si>
    <t>(社)農業公社やまくに</t>
    <rPh sb="1" eb="2">
      <t>シャ</t>
    </rPh>
    <rPh sb="3" eb="5">
      <t>ノウギョウ</t>
    </rPh>
    <rPh sb="5" eb="7">
      <t>コウシャ</t>
    </rPh>
    <phoneticPr fontId="10"/>
  </si>
  <si>
    <t>なかつ情報通信開発センター（株）</t>
    <rPh sb="3" eb="5">
      <t>ジョウホウ</t>
    </rPh>
    <rPh sb="5" eb="7">
      <t>ツウシン</t>
    </rPh>
    <rPh sb="7" eb="9">
      <t>カイハツ</t>
    </rPh>
    <rPh sb="13" eb="16">
      <t>カブ</t>
    </rPh>
    <phoneticPr fontId="10"/>
  </si>
  <si>
    <t>（株）道の駅なかつ</t>
    <rPh sb="0" eb="3">
      <t>カブ</t>
    </rPh>
    <rPh sb="3" eb="4">
      <t>ミチ</t>
    </rPh>
    <rPh sb="5" eb="6">
      <t>エキ</t>
    </rPh>
    <phoneticPr fontId="10"/>
  </si>
  <si>
    <t>（株）農業生産法人やまくに</t>
    <rPh sb="0" eb="3">
      <t>カブ</t>
    </rPh>
    <rPh sb="3" eb="5">
      <t>ノウギョウ</t>
    </rPh>
    <rPh sb="5" eb="7">
      <t>セイサン</t>
    </rPh>
    <rPh sb="7" eb="9">
      <t>ホウジン</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</si>
  <si>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</si>
  <si>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</si>
  <si>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</si>
  <si>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</si>
  <si>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</si>
  <si>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</si>
  <si>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</si>
  <si>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</si>
  <si>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</si>
  <si>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</si>
  <si>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</si>
  <si>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</si>
  <si>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福祉振興基金</t>
    <rPh sb="0" eb="2">
      <t>フクシ</t>
    </rPh>
    <rPh sb="2" eb="4">
      <t>シンコウ</t>
    </rPh>
    <rPh sb="4" eb="6">
      <t>キキン</t>
    </rPh>
    <phoneticPr fontId="2"/>
  </si>
  <si>
    <t>地域振興基金</t>
    <rPh sb="0" eb="2">
      <t>チイキ</t>
    </rPh>
    <rPh sb="2" eb="4">
      <t>シンコウ</t>
    </rPh>
    <rPh sb="4" eb="6">
      <t>キキン</t>
    </rPh>
    <phoneticPr fontId="2"/>
  </si>
  <si>
    <t>脱炭素社会推進基金</t>
    <rPh sb="0" eb="1">
      <t>ダツ</t>
    </rPh>
    <rPh sb="1" eb="3">
      <t>タンソ</t>
    </rPh>
    <rPh sb="3" eb="5">
      <t>シャカイ</t>
    </rPh>
    <rPh sb="5" eb="7">
      <t>スイシン</t>
    </rPh>
    <rPh sb="7" eb="9">
      <t>キキン</t>
    </rPh>
    <phoneticPr fontId="2"/>
  </si>
  <si>
    <t>職員退職手当基金</t>
    <rPh sb="0" eb="2">
      <t>ショクイン</t>
    </rPh>
    <rPh sb="2" eb="4">
      <t>タイショク</t>
    </rPh>
    <rPh sb="4" eb="6">
      <t>テアテ</t>
    </rPh>
    <rPh sb="6" eb="8">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</si>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</sst>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6EE1-4B51-A3A3-4DDE8D7A23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58930</c:v>
                </c:pt>
                <c:pt idx="1">
                  <c:v>60894</c:v>
                </c:pt>
                <c:pt idx="2">
                  <c:v>63094</c:v>
                </c:pt>
                <c:pt idx="3">
                  <c:v>59038</c:v>
                </c:pt>
                <c:pt idx="4">
                  <c:v>49103</c:v>
                </c:pt>
              </c:numCache>
            </c:numRef>
          </c:val>
          <c:smooth val="0"/>
          <c:extLst>
            <c:ext xmlns:c16="http://schemas.microsoft.com/office/drawing/2014/chart" uri="{C3380CC4-5D6E-409C-BE32-E72D297353CC}">
              <c16:uniqueId val="{00000001-6EE1-4B51-A3A3-4DDE8D7A23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5.18</c:v>
                </c:pt>
                <c:pt idx="1">
                  <c:v>5.0999999999999996</c:v>
                </c:pt>
                <c:pt idx="2">
                  <c:v>10.39</c:v>
                </c:pt>
                <c:pt idx="3">
                  <c:v>7.38</c:v>
                </c:pt>
                <c:pt idx="4">
                  <c:v>5.37</c:v>
                </c:pt>
              </c:numCache>
            </c:numRef>
          </c:val>
          <c:extLst>
            <c:ext xmlns:c16="http://schemas.microsoft.com/office/drawing/2014/chart" uri="{C3380CC4-5D6E-409C-BE32-E72D297353CC}">
              <c16:uniqueId val="{00000000-F513-4024-8979-E80054A47A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14.92</c:v>
                </c:pt>
                <c:pt idx="1">
                  <c:v>13.29</c:v>
                </c:pt>
                <c:pt idx="2">
                  <c:v>14.62</c:v>
                </c:pt>
                <c:pt idx="3">
                  <c:v>18.93</c:v>
                </c:pt>
                <c:pt idx="4">
                  <c:v>20.350000000000001</c:v>
                </c:pt>
              </c:numCache>
            </c:numRef>
          </c:val>
          <c:extLst>
            <c:ext xmlns:c16="http://schemas.microsoft.com/office/drawing/2014/chart" uri="{C3380CC4-5D6E-409C-BE32-E72D297353CC}">
              <c16:uniqueId val="{00000001-F513-4024-8979-E80054A47A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-5.37</c:v>
                </c:pt>
                <c:pt idx="1">
                  <c:v>-3.96</c:v>
                </c:pt>
                <c:pt idx="2">
                  <c:v>4.4800000000000004</c:v>
                </c:pt>
                <c:pt idx="3">
                  <c:v>-4.83</c:v>
                </c:pt>
                <c:pt idx="4">
                  <c:v>-3.73</c:v>
                </c:pt>
              </c:numCache>
            </c:numRef>
          </c:val>
          <c:smooth val="0"/>
          <c:extLst>
            <c:ext xmlns:c16="http://schemas.microsoft.com/office/drawing/2014/chart" uri="{C3380CC4-5D6E-409C-BE32-E72D297353CC}">
              <c16:uniqueId val="{00000002-F513-4024-8979-E80054A47A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0.24</c:v>
                </c:pt>
                <c:pt idx="4">
                  <c:v>#N/A</c:v>
                </c:pt>
                <c:pt idx="5">
                  <c:v>0.16</c:v>
                </c:pt>
                <c:pt idx="6">
                  <c:v>#N/A</c:v>
                </c:pt>
                <c:pt idx="7">
                  <c:v>0.23</c:v>
                </c:pt>
                <c:pt idx="8">
                  <c:v>#N/A</c:v>
                </c:pt>
                <c:pt idx="9">
                  <c:v>0.2</c:v>
                </c:pt>
              </c:numCache>
            </c:numRef>
          </c:val>
          <c:extLst>
            <c:ext xmlns:c16="http://schemas.microsoft.com/office/drawing/2014/chart" uri="{C3380CC4-5D6E-409C-BE32-E72D297353CC}">
              <c16:uniqueId val="{00000000-3F5C-4448-A114-B093C9BE7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3F5C-4448-A114-B093C9BE7187}"/>
            </c:ext>
          </c:extLst>
        </c:ser>
        <c:ser>
          <c:idx val="2"/>
          <c:order val="2"/>
          <c:tx>
            <c:strRef>
              <c:f>データシート!$A$29</c:f>
              <c:strCache>
                <c:ptCount val="1"/>
                <c:pt idx="0">
                  <c:v>下水道事業会計（特定環境保全公共下水道事業）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0.19</c:v>
                </c:pt>
                <c:pt idx="4">
                  <c:v>#N/A</c:v>
                </c:pt>
                <c:pt idx="5">
                  <c:v>0.25</c:v>
                </c:pt>
                <c:pt idx="6">
                  <c:v>#N/A</c:v>
                </c:pt>
                <c:pt idx="7">
                  <c:v>0.24</c:v>
                </c:pt>
                <c:pt idx="8">
                  <c:v>#N/A</c:v>
                </c:pt>
                <c:pt idx="9">
                  <c:v>0.17</c:v>
                </c:pt>
              </c:numCache>
            </c:numRef>
          </c:val>
          <c:extLst>
            <c:ext xmlns:c16="http://schemas.microsoft.com/office/drawing/2014/chart" uri="{C3380CC4-5D6E-409C-BE32-E72D297353CC}">
              <c16:uniqueId val="{00000002-3F5C-4448-A114-B093C9BE7187}"/>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2.62</c:v>
                </c:pt>
                <c:pt idx="2">
                  <c:v>#N/A</c:v>
                </c:pt>
                <c:pt idx="3">
                  <c:v>2.7</c:v>
                </c:pt>
                <c:pt idx="4">
                  <c:v>#N/A</c:v>
                </c:pt>
                <c:pt idx="5">
                  <c:v>1.3</c:v>
                </c:pt>
                <c:pt idx="6">
                  <c:v>#N/A</c:v>
                </c:pt>
                <c:pt idx="7">
                  <c:v>1.71</c:v>
                </c:pt>
                <c:pt idx="8">
                  <c:v>#N/A</c:v>
                </c:pt>
                <c:pt idx="9">
                  <c:v>0.21</c:v>
                </c:pt>
              </c:numCache>
            </c:numRef>
          </c:val>
          <c:extLst>
            <c:ext xmlns:c16="http://schemas.microsoft.com/office/drawing/2014/chart" uri="{C3380CC4-5D6E-409C-BE32-E72D297353CC}">
              <c16:uniqueId val="{00000003-3F5C-4448-A114-B093C9BE7187}"/>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0.26</c:v>
                </c:pt>
                <c:pt idx="4">
                  <c:v>#N/A</c:v>
                </c:pt>
                <c:pt idx="5">
                  <c:v>0.7</c:v>
                </c:pt>
                <c:pt idx="6">
                  <c:v>#N/A</c:v>
                </c:pt>
                <c:pt idx="7">
                  <c:v>0.92</c:v>
                </c:pt>
                <c:pt idx="8">
                  <c:v>#N/A</c:v>
                </c:pt>
                <c:pt idx="9">
                  <c:v>0.61</c:v>
                </c:pt>
              </c:numCache>
            </c:numRef>
          </c:val>
          <c:extLst>
            <c:ext xmlns:c16="http://schemas.microsoft.com/office/drawing/2014/chart" uri="{C3380CC4-5D6E-409C-BE32-E72D297353CC}">
              <c16:uniqueId val="{00000004-3F5C-4448-A114-B093C9BE7187}"/>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2.2799999999999998</c:v>
                </c:pt>
                <c:pt idx="4">
                  <c:v>#N/A</c:v>
                </c:pt>
                <c:pt idx="5">
                  <c:v>2.98</c:v>
                </c:pt>
                <c:pt idx="6">
                  <c:v>#N/A</c:v>
                </c:pt>
                <c:pt idx="7">
                  <c:v>2.74</c:v>
                </c:pt>
                <c:pt idx="8">
                  <c:v>#N/A</c:v>
                </c:pt>
                <c:pt idx="9">
                  <c:v>2.95</c:v>
                </c:pt>
              </c:numCache>
            </c:numRef>
          </c:val>
          <c:extLst>
            <c:ext xmlns:c16="http://schemas.microsoft.com/office/drawing/2014/chart" uri="{C3380CC4-5D6E-409C-BE32-E72D297353CC}">
              <c16:uniqueId val="{00000005-3F5C-4448-A114-B093C9BE718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5.1100000000000003</c:v>
                </c:pt>
                <c:pt idx="2">
                  <c:v>#N/A</c:v>
                </c:pt>
                <c:pt idx="3">
                  <c:v>5.01</c:v>
                </c:pt>
                <c:pt idx="4">
                  <c:v>#N/A</c:v>
                </c:pt>
                <c:pt idx="5">
                  <c:v>10.36</c:v>
                </c:pt>
                <c:pt idx="6">
                  <c:v>#N/A</c:v>
                </c:pt>
                <c:pt idx="7">
                  <c:v>7.19</c:v>
                </c:pt>
                <c:pt idx="8">
                  <c:v>#N/A</c:v>
                </c:pt>
                <c:pt idx="9">
                  <c:v>5.34</c:v>
                </c:pt>
              </c:numCache>
            </c:numRef>
          </c:val>
          <c:extLst>
            <c:ext xmlns:c16="http://schemas.microsoft.com/office/drawing/2014/chart" uri="{C3380CC4-5D6E-409C-BE32-E72D297353CC}">
              <c16:uniqueId val="{00000006-3F5C-4448-A114-B093C9BE718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6.26</c:v>
                </c:pt>
                <c:pt idx="2">
                  <c:v>#N/A</c:v>
                </c:pt>
                <c:pt idx="3">
                  <c:v>5.5</c:v>
                </c:pt>
                <c:pt idx="4">
                  <c:v>#N/A</c:v>
                </c:pt>
                <c:pt idx="5">
                  <c:v>5.68</c:v>
                </c:pt>
                <c:pt idx="6">
                  <c:v>#N/A</c:v>
                </c:pt>
                <c:pt idx="7">
                  <c:v>6.87</c:v>
                </c:pt>
                <c:pt idx="8">
                  <c:v>#N/A</c:v>
                </c:pt>
                <c:pt idx="9">
                  <c:v>8.2200000000000006</c:v>
                </c:pt>
              </c:numCache>
            </c:numRef>
          </c:val>
          <c:extLst>
            <c:ext xmlns:c16="http://schemas.microsoft.com/office/drawing/2014/chart" uri="{C3380CC4-5D6E-409C-BE32-E72D297353CC}">
              <c16:uniqueId val="{00000007-3F5C-4448-A114-B093C9BE718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16.95</c:v>
                </c:pt>
                <c:pt idx="2">
                  <c:v>#N/A</c:v>
                </c:pt>
                <c:pt idx="3">
                  <c:v>18.12</c:v>
                </c:pt>
                <c:pt idx="4">
                  <c:v>#N/A</c:v>
                </c:pt>
                <c:pt idx="5">
                  <c:v>9.15</c:v>
                </c:pt>
                <c:pt idx="6">
                  <c:v>#N/A</c:v>
                </c:pt>
                <c:pt idx="7">
                  <c:v>10.51</c:v>
                </c:pt>
                <c:pt idx="8">
                  <c:v>#N/A</c:v>
                </c:pt>
                <c:pt idx="9">
                  <c:v>8.5399999999999991</c:v>
                </c:pt>
              </c:numCache>
            </c:numRef>
          </c:val>
          <c:extLst>
            <c:ext xmlns:c16="http://schemas.microsoft.com/office/drawing/2014/chart" uri="{C3380CC4-5D6E-409C-BE32-E72D297353CC}">
              <c16:uniqueId val="{00000008-3F5C-4448-A114-B093C9BE7187}"/>
            </c:ext>
          </c:extLst>
        </c:ser>
        <c:ser>
          <c:idx val="9"/>
          <c:order val="9"/>
          <c:tx>
            <c:strRef>
              <c:f>データシート!$A$36</c:f>
              <c:strCache>
                <c:ptCount val="1"/>
                <c:pt idx="0">
                  <c:v>診療所事業会計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0.06</c:v>
                </c:pt>
                <c:pt idx="2">
                  <c:v>#N/A</c:v>
                </c:pt>
                <c:pt idx="3">
                  <c:v>0.01</c:v>
                </c:pt>
                <c:pt idx="4">
                  <c:v>0.01</c:v>
                </c:pt>
                <c:pt idx="5">
                  <c:v>#N/A</c:v>
                </c:pt>
                <c:pt idx="6">
                  <c:v>0.01</c:v>
                </c:pt>
                <c:pt idx="7">
                  <c:v>#N/A</c:v>
                </c:pt>
                <c:pt idx="8">
                  <c:v>0.01</c:v>
                </c:pt>
                <c:pt idx="9">
                  <c:v>#N/A</c:v>
                </c:pt>
              </c:numCache>
            </c:numRef>
          </c:val>
          <c:extLst>
            <c:ext xmlns:c16="http://schemas.microsoft.com/office/drawing/2014/chart" uri="{C3380CC4-5D6E-409C-BE32-E72D297353CC}">
              <c16:uniqueId val="{00000009-3F5C-4448-A114-B093C9BE71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5155</c:v>
                </c:pt>
                <c:pt idx="5">
                  <c:v>5003</c:v>
                </c:pt>
                <c:pt idx="8">
                  <c:v>4885</c:v>
                </c:pt>
                <c:pt idx="11">
                  <c:v>4679</c:v>
                </c:pt>
                <c:pt idx="14">
                  <c:v>4500</c:v>
                </c:pt>
              </c:numCache>
            </c:numRef>
          </c:val>
          <c:extLst>
            <c:ext xmlns:c16="http://schemas.microsoft.com/office/drawing/2014/chart" uri="{C3380CC4-5D6E-409C-BE32-E72D297353CC}">
              <c16:uniqueId val="{00000000-59B7-408B-967C-44FB0B9ABD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B7-408B-967C-44FB0B9ABD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B7-408B-967C-44FB0B9ABD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B7-408B-967C-44FB0B9ABD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1204</c:v>
                </c:pt>
                <c:pt idx="3">
                  <c:v>1154</c:v>
                </c:pt>
                <c:pt idx="6">
                  <c:v>1104</c:v>
                </c:pt>
                <c:pt idx="9">
                  <c:v>1063</c:v>
                </c:pt>
                <c:pt idx="12">
                  <c:v>1137</c:v>
                </c:pt>
              </c:numCache>
            </c:numRef>
          </c:val>
          <c:extLst>
            <c:ext xmlns:c16="http://schemas.microsoft.com/office/drawing/2014/chart" uri="{C3380CC4-5D6E-409C-BE32-E72D297353CC}">
              <c16:uniqueId val="{00000004-59B7-408B-967C-44FB0B9ABD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7-408B-967C-44FB0B9ABD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7-408B-967C-44FB0B9ABD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5201</c:v>
                </c:pt>
                <c:pt idx="3">
                  <c:v>5034</c:v>
                </c:pt>
                <c:pt idx="6">
                  <c:v>4841</c:v>
                </c:pt>
                <c:pt idx="9">
                  <c:v>4717</c:v>
                </c:pt>
                <c:pt idx="12">
                  <c:v>4543</c:v>
                </c:pt>
              </c:numCache>
            </c:numRef>
          </c:val>
          <c:extLst>
            <c:ext xmlns:c16="http://schemas.microsoft.com/office/drawing/2014/chart" uri="{C3380CC4-5D6E-409C-BE32-E72D297353CC}">
              <c16:uniqueId val="{00000007-59B7-408B-967C-44FB0B9ABD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1250</c:v>
                </c:pt>
                <c:pt idx="2">
                  <c:v>#N/A</c:v>
                </c:pt>
                <c:pt idx="3">
                  <c:v>#N/A</c:v>
                </c:pt>
                <c:pt idx="4">
                  <c:v>1185</c:v>
                </c:pt>
                <c:pt idx="5">
                  <c:v>#N/A</c:v>
                </c:pt>
                <c:pt idx="6">
                  <c:v>#N/A</c:v>
                </c:pt>
                <c:pt idx="7">
                  <c:v>1060</c:v>
                </c:pt>
                <c:pt idx="8">
                  <c:v>#N/A</c:v>
                </c:pt>
                <c:pt idx="9">
                  <c:v>#N/A</c:v>
                </c:pt>
                <c:pt idx="10">
                  <c:v>1101</c:v>
                </c:pt>
                <c:pt idx="11">
                  <c:v>#N/A</c:v>
                </c:pt>
                <c:pt idx="12">
                  <c:v>#N/A</c:v>
                </c:pt>
                <c:pt idx="13">
                  <c:v>1180</c:v>
                </c:pt>
                <c:pt idx="14">
                  <c:v>#N/A</c:v>
                </c:pt>
              </c:numCache>
            </c:numRef>
          </c:val>
          <c:smooth val="0"/>
          <c:extLst>
            <c:ext xmlns:c16="http://schemas.microsoft.com/office/drawing/2014/chart" uri="{C3380CC4-5D6E-409C-BE32-E72D297353CC}">
              <c16:uniqueId val="{00000008-59B7-408B-967C-44FB0B9ABD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38782</c:v>
                </c:pt>
                <c:pt idx="5">
                  <c:v>37614</c:v>
                </c:pt>
                <c:pt idx="8">
                  <c:v>36361</c:v>
                </c:pt>
                <c:pt idx="11">
                  <c:v>34276</c:v>
                </c:pt>
                <c:pt idx="14">
                  <c:v>33049</c:v>
                </c:pt>
              </c:numCache>
            </c:numRef>
          </c:val>
          <c:extLst>
            <c:ext xmlns:c16="http://schemas.microsoft.com/office/drawing/2014/chart" uri="{C3380CC4-5D6E-409C-BE32-E72D297353CC}">
              <c16:uniqueId val="{00000000-76F6-47D5-A3A1-A3D4DE0882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5653</c:v>
                </c:pt>
                <c:pt idx="5">
                  <c:v>5773</c:v>
                </c:pt>
                <c:pt idx="8">
                  <c:v>5478</c:v>
                </c:pt>
                <c:pt idx="11">
                  <c:v>5641</c:v>
                </c:pt>
                <c:pt idx="14">
                  <c:v>6142</c:v>
                </c:pt>
              </c:numCache>
            </c:numRef>
          </c:val>
          <c:extLst>
            <c:ext xmlns:c16="http://schemas.microsoft.com/office/drawing/2014/chart" uri="{C3380CC4-5D6E-409C-BE32-E72D297353CC}">
              <c16:uniqueId val="{00000001-76F6-47D5-A3A1-A3D4DE0882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8451</c:v>
                </c:pt>
                <c:pt idx="5">
                  <c:v>8319</c:v>
                </c:pt>
                <c:pt idx="8">
                  <c:v>9711</c:v>
                </c:pt>
                <c:pt idx="11">
                  <c:v>11175</c:v>
                </c:pt>
                <c:pt idx="14">
                  <c:v>11478</c:v>
                </c:pt>
              </c:numCache>
            </c:numRef>
          </c:val>
          <c:extLst>
            <c:ext xmlns:c16="http://schemas.microsoft.com/office/drawing/2014/chart" uri="{C3380CC4-5D6E-409C-BE32-E72D297353CC}">
              <c16:uniqueId val="{00000002-76F6-47D5-A3A1-A3D4DE0882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6-47D5-A3A1-A3D4DE0882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6-47D5-A3A1-A3D4DE0882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246</c:v>
                </c:pt>
                <c:pt idx="3">
                  <c:v>239</c:v>
                </c:pt>
                <c:pt idx="6">
                  <c:v>272</c:v>
                </c:pt>
                <c:pt idx="9">
                  <c:v>82</c:v>
                </c:pt>
                <c:pt idx="12">
                  <c:v>198</c:v>
                </c:pt>
              </c:numCache>
            </c:numRef>
          </c:val>
          <c:extLst>
            <c:ext xmlns:c16="http://schemas.microsoft.com/office/drawing/2014/chart" uri="{C3380CC4-5D6E-409C-BE32-E72D297353CC}">
              <c16:uniqueId val="{00000005-76F6-47D5-A3A1-A3D4DE0882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5340</c:v>
                </c:pt>
                <c:pt idx="3">
                  <c:v>5183</c:v>
                </c:pt>
                <c:pt idx="6">
                  <c:v>5048</c:v>
                </c:pt>
                <c:pt idx="9">
                  <c:v>5022</c:v>
                </c:pt>
                <c:pt idx="12">
                  <c:v>5012</c:v>
                </c:pt>
              </c:numCache>
            </c:numRef>
          </c:val>
          <c:extLst>
            <c:ext xmlns:c16="http://schemas.microsoft.com/office/drawing/2014/chart" uri="{C3380CC4-5D6E-409C-BE32-E72D297353CC}">
              <c16:uniqueId val="{00000006-76F6-47D5-A3A1-A3D4DE0882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F6-47D5-A3A1-A3D4DE0882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13677</c:v>
                </c:pt>
                <c:pt idx="3">
                  <c:v>13677</c:v>
                </c:pt>
                <c:pt idx="6">
                  <c:v>13737</c:v>
                </c:pt>
                <c:pt idx="9">
                  <c:v>13524</c:v>
                </c:pt>
                <c:pt idx="12">
                  <c:v>14403</c:v>
                </c:pt>
              </c:numCache>
            </c:numRef>
          </c:val>
          <c:extLst>
            <c:ext xmlns:c16="http://schemas.microsoft.com/office/drawing/2014/chart" uri="{C3380CC4-5D6E-409C-BE32-E72D297353CC}">
              <c16:uniqueId val="{00000008-76F6-47D5-A3A1-A3D4DE0882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393</c:v>
                </c:pt>
                <c:pt idx="3">
                  <c:v>394</c:v>
                </c:pt>
                <c:pt idx="6">
                  <c:v>395</c:v>
                </c:pt>
                <c:pt idx="9">
                  <c:v>396</c:v>
                </c:pt>
                <c:pt idx="12">
                  <c:v>397</c:v>
                </c:pt>
              </c:numCache>
            </c:numRef>
          </c:val>
          <c:extLst>
            <c:ext xmlns:c16="http://schemas.microsoft.com/office/drawing/2014/chart" uri="{C3380CC4-5D6E-409C-BE32-E72D297353CC}">
              <c16:uniqueId val="{00000009-76F6-47D5-A3A1-A3D4DE0882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40751</c:v>
                </c:pt>
                <c:pt idx="3">
                  <c:v>40312</c:v>
                </c:pt>
                <c:pt idx="6">
                  <c:v>39743</c:v>
                </c:pt>
                <c:pt idx="9">
                  <c:v>38695</c:v>
                </c:pt>
                <c:pt idx="12">
                  <c:v>37342</c:v>
                </c:pt>
              </c:numCache>
            </c:numRef>
          </c:val>
          <c:extLst>
            <c:ext xmlns:c16="http://schemas.microsoft.com/office/drawing/2014/chart" uri="{C3380CC4-5D6E-409C-BE32-E72D297353CC}">
              <c16:uniqueId val="{0000000A-76F6-47D5-A3A1-A3D4DE0882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7520</c:v>
                </c:pt>
                <c:pt idx="2">
                  <c:v>#N/A</c:v>
                </c:pt>
                <c:pt idx="3">
                  <c:v>#N/A</c:v>
                </c:pt>
                <c:pt idx="4">
                  <c:v>8098</c:v>
                </c:pt>
                <c:pt idx="5">
                  <c:v>#N/A</c:v>
                </c:pt>
                <c:pt idx="6">
                  <c:v>#N/A</c:v>
                </c:pt>
                <c:pt idx="7">
                  <c:v>7647</c:v>
                </c:pt>
                <c:pt idx="8">
                  <c:v>#N/A</c:v>
                </c:pt>
                <c:pt idx="9">
                  <c:v>#N/A</c:v>
                </c:pt>
                <c:pt idx="10">
                  <c:v>6627</c:v>
                </c:pt>
                <c:pt idx="11">
                  <c:v>#N/A</c:v>
                </c:pt>
                <c:pt idx="12">
                  <c:v>#N/A</c:v>
                </c:pt>
                <c:pt idx="13">
                  <c:v>6683</c:v>
                </c:pt>
                <c:pt idx="14">
                  <c:v>#N/A</c:v>
                </c:pt>
              </c:numCache>
            </c:numRef>
          </c:val>
          <c:smooth val="0"/>
          <c:extLst>
            <c:ext xmlns:c16="http://schemas.microsoft.com/office/drawing/2014/chart" uri="{C3380CC4-5D6E-409C-BE32-E72D297353CC}">
              <c16:uniqueId val="{0000000B-76F6-47D5-A3A1-A3D4DE0882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3609</c:v>
                </c:pt>
                <c:pt idx="1">
                  <c:v>4543</c:v>
                </c:pt>
                <c:pt idx="2">
                  <c:v>4884</c:v>
                </c:pt>
              </c:numCache>
            </c:numRef>
          </c:val>
          <c:extLst>
            <c:ext xmlns:c16="http://schemas.microsoft.com/office/drawing/2014/chart" uri="{C3380CC4-5D6E-409C-BE32-E72D297353CC}">
              <c16:uniqueId val="{00000000-CA65-43D7-BD63-5E03B25B0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1071</c:v>
                </c:pt>
                <c:pt idx="1">
                  <c:v>1071</c:v>
                </c:pt>
                <c:pt idx="2">
                  <c:v>1031</c:v>
                </c:pt>
              </c:numCache>
            </c:numRef>
          </c:val>
          <c:extLst>
            <c:ext xmlns:c16="http://schemas.microsoft.com/office/drawing/2014/chart" uri="{C3380CC4-5D6E-409C-BE32-E72D297353CC}">
              <c16:uniqueId val="{00000001-CA65-43D7-BD63-5E03B25B0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4607</c:v>
                </c:pt>
                <c:pt idx="1">
                  <c:v>4565</c:v>
                </c:pt>
                <c:pt idx="2">
                  <c:v>4267</c:v>
                </c:pt>
              </c:numCache>
            </c:numRef>
          </c:val>
          <c:extLst>
            <c:ext xmlns:c16="http://schemas.microsoft.com/office/drawing/2014/chart" uri="{C3380CC4-5D6E-409C-BE32-E72D297353CC}">
              <c16:uniqueId val="{00000002-CA65-43D7-BD63-5E03B25B08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財政力指数は、分子の基準財政収入額が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千円の増、分母の基準財政需要額が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千円の増となり、前年度と同数になっている。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」及び「公共施設等総合管理計画」に基づき、さらなる自主財源の確保や財政基盤の強化を図る。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169632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を主な要因として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となった。歳出経常一般財源は、扶助費や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の増を主な要因として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171,442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が、歳入計上一般財源の増が上回ったため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依然として類似団体を上回る数値で推移しており、今後も「中津市行政サービス高度化プラン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」に基づき、さらなる自主財源の確保及び経常経費の削減を図る。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66</xdr:row>
      <xdr:rowOff>77724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038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292,760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新型コロナワクチン接種にかかる委託料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140,184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千円）が主な要因となり、前年比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人件費、物件費共に減額となったが、人口の減が大きいため、人口１人当たりの額は増額となった。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151488</xdr:rowOff>
    </xdr:from>
    <xdr:to>
      <xdr:col>23</xdr:col>
      <xdr:colOff>133350</xdr:colOff>
      <xdr:row>83</xdr:row>
      <xdr:rowOff>167824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1838"/>
          <a:ext cx="8382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97645</xdr:rowOff>
    </xdr:from>
    <xdr:to>
      <xdr:col>19</xdr:col>
      <xdr:colOff>133350</xdr:colOff>
      <xdr:row>83</xdr:row>
      <xdr:rowOff>151488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7995"/>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49498</xdr:rowOff>
    </xdr:from>
    <xdr:to>
      <xdr:col>15</xdr:col>
      <xdr:colOff>82550</xdr:colOff>
      <xdr:row>83</xdr:row>
      <xdr:rowOff>97645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9848"/>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4866</xdr:rowOff>
    </xdr:from>
    <xdr:to>
      <xdr:col>11</xdr:col>
      <xdr:colOff>31750</xdr:colOff>
      <xdr:row>83</xdr:row>
      <xdr:rowOff>49498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35216"/>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117024</xdr:rowOff>
    </xdr:from>
    <xdr:to>
      <xdr:col>23</xdr:col>
      <xdr:colOff>184150</xdr:colOff>
      <xdr:row>84</xdr:row>
      <xdr:rowOff>47174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89101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100688</xdr:rowOff>
    </xdr:from>
    <xdr:to>
      <xdr:col>19</xdr:col>
      <xdr:colOff>184150</xdr:colOff>
      <xdr:row>84</xdr:row>
      <xdr:rowOff>30838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46845</xdr:rowOff>
    </xdr:from>
    <xdr:to>
      <xdr:col>15</xdr:col>
      <xdr:colOff>133350</xdr:colOff>
      <xdr:row>83</xdr:row>
      <xdr:rowOff>148445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133222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170148</xdr:rowOff>
    </xdr:from>
    <xdr:to>
      <xdr:col>11</xdr:col>
      <xdr:colOff>82550</xdr:colOff>
      <xdr:row>83</xdr:row>
      <xdr:rowOff>100298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125516</xdr:rowOff>
    </xdr:from>
    <xdr:to>
      <xdr:col>7</xdr:col>
      <xdr:colOff>31750</xdr:colOff>
      <xdr:row>83</xdr:row>
      <xdr:rowOff>55666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40443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年度より特別職給与</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年度より一般職員給与</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％カット及び管理職手当</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％カットを実施。また平成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年度において、給与構造の見直しを行い、さらに平成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年度まで、特別職給与を従前の率でカットし、一般職においても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％のカットを行ってきた。加えて、平成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月には給与制度の見直しによる現給保障の廃止、平成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月には昇格時号給対応表の見直し、令和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歳昇給停止を実施。令和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年度に、給料表の見直し（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級制の廃止）を実施。</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」に基づき、ラスパイレス指数改善を図る。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393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87086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771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87086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総合支所方式により支所機能を充実させていることなどが主な要因となり、類似団体より全体職員数が多く、数値が大きくなっている。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33338</xdr:rowOff>
    </xdr:from>
    <xdr:to>
      <xdr:col>81</xdr:col>
      <xdr:colOff>44450</xdr:colOff>
      <xdr:row>64</xdr:row>
      <xdr:rowOff>47413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613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158538</xdr:rowOff>
    </xdr:from>
    <xdr:to>
      <xdr:col>77</xdr:col>
      <xdr:colOff>44450</xdr:colOff>
      <xdr:row>64</xdr:row>
      <xdr:rowOff>33338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59888"/>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144463</xdr:rowOff>
    </xdr:from>
    <xdr:to>
      <xdr:col>72</xdr:col>
      <xdr:colOff>203200</xdr:colOff>
      <xdr:row>63</xdr:row>
      <xdr:rowOff>158538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58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144463</xdr:rowOff>
    </xdr:from>
    <xdr:to>
      <xdr:col>68</xdr:col>
      <xdr:colOff>152400</xdr:colOff>
      <xdr:row>64</xdr:row>
      <xdr:rowOff>5186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458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153988</xdr:rowOff>
    </xdr:from>
    <xdr:to>
      <xdr:col>77</xdr:col>
      <xdr:colOff>95250</xdr:colOff>
      <xdr:row>64</xdr:row>
      <xdr:rowOff>84138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68915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107738</xdr:rowOff>
    </xdr:from>
    <xdr:to>
      <xdr:col>73</xdr:col>
      <xdr:colOff>44450</xdr:colOff>
      <xdr:row>64</xdr:row>
      <xdr:rowOff>37888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22665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93663</xdr:rowOff>
    </xdr:from>
    <xdr:to>
      <xdr:col>68</xdr:col>
      <xdr:colOff>203200</xdr:colOff>
      <xdr:row>64</xdr:row>
      <xdr:rowOff>23813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125836</xdr:rowOff>
    </xdr:from>
    <xdr:to>
      <xdr:col>64</xdr:col>
      <xdr:colOff>152400</xdr:colOff>
      <xdr:row>64</xdr:row>
      <xdr:rowOff>55986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40763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分子は元利償還金の額の減を交付税算入額の減が上回り、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千円の増、分母は標準財政規模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の減を交付税算入額の減が上回り、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209,851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となった。そのため、単年度実質公債費比率は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ヵ年平均の比率については、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類似団体と比較し良好な数値となっており、今後も適正な財政運営に努める。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115062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919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144018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11176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分子は将来負担額の減により、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209,851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依然として類似団体より高い数値で推移しており、今後は「中津市行政サービス高度化プラン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」に基づき、当該比率の適正な推移に努める。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122948</xdr:rowOff>
    </xdr:from>
    <xdr:to>
      <xdr:col>81</xdr:col>
      <xdr:colOff>44450</xdr:colOff>
      <xdr:row>15</xdr:row>
      <xdr:rowOff>122948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94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122948</xdr:rowOff>
    </xdr:from>
    <xdr:to>
      <xdr:col>77</xdr:col>
      <xdr:colOff>44450</xdr:colOff>
      <xdr:row>16</xdr:row>
      <xdr:rowOff>907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9469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16</xdr:row>
      <xdr:rowOff>51465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4410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28484</xdr:rowOff>
    </xdr:from>
    <xdr:to>
      <xdr:col>68</xdr:col>
      <xdr:colOff>152400</xdr:colOff>
      <xdr:row>16</xdr:row>
      <xdr:rowOff>51465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77168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72148</xdr:rowOff>
    </xdr:from>
    <xdr:to>
      <xdr:col>81</xdr:col>
      <xdr:colOff>95250</xdr:colOff>
      <xdr:row>16</xdr:row>
      <xdr:rowOff>2298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44225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1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72148</xdr:rowOff>
    </xdr:from>
    <xdr:to>
      <xdr:col>77</xdr:col>
      <xdr:colOff>95250</xdr:colOff>
      <xdr:row>16</xdr:row>
      <xdr:rowOff>2298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158525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87042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149134</xdr:rowOff>
    </xdr:from>
    <xdr:to>
      <xdr:col>64</xdr:col>
      <xdr:colOff>152400</xdr:colOff>
      <xdr:row>16</xdr:row>
      <xdr:rowOff>79284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64061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人件費については、総合支所方式により、全体職員数が多く、類似団体より数値が大きくなった。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年度については、正職員数の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定年延長に伴う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今後「中津市定員適正化計画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56787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1552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97608</xdr:rowOff>
    </xdr:from>
    <xdr:to>
      <xdr:col>19</xdr:col>
      <xdr:colOff>187325</xdr:colOff>
      <xdr:row>37</xdr:row>
      <xdr:rowOff>56787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980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97608</xdr:rowOff>
    </xdr:from>
    <xdr:to>
      <xdr:col>15</xdr:col>
      <xdr:colOff>98425</xdr:colOff>
      <xdr:row>37</xdr:row>
      <xdr:rowOff>89444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98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141696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330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5987</xdr:rowOff>
    </xdr:from>
    <xdr:to>
      <xdr:col>20</xdr:col>
      <xdr:colOff>38100</xdr:colOff>
      <xdr:row>37</xdr:row>
      <xdr:rowOff>107587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92364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133185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物価高騰による委託料の増（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+148,861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千円）が主な要因であり、依然として、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」に基づき、事務事業の見直し、改善等により物件費の削減に努める。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8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扶助費は、私立保育所等運営費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や障害児通所給付費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今後も横ばいで推移することが見込まれるため、さらなる財政基盤の確立に努める。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078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令和５年度より農業集落排水が公営企業会計へと移行したことに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伴い、農業集落排水事業特別会計繰出金の減（△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169,946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今後も他会計繰出金の抑制を図るべく、「中津市行政サービス高度化プラン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」に基づき、各公営企業・特別会計の経営健全化により削減を図る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58</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25400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25400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198,385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ポイントの増となった。令和５年度より農業集落排水が公営企業会計へと移行したことにより下水道事業会計補助金の増（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+183,261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度に渡って行った補助金評価により、補助金の抑制が図られ、類似団体平均よりも良好な状態で推移している。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プライマリーバランスに留意した適正管理により、前年度と比較すると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」で掲げる目標を遵守しつつ、適正管理に努める。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79</xdr:row>
      <xdr:rowOff>5842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52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42418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扶助費や人件費の増により歳出が増となり、前年度と比較して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08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51435"/>
          <a:ext cx="889000" cy="25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51435"/>
          <a:ext cx="889000" cy="2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125112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57982</xdr:rowOff>
    </xdr:from>
    <xdr:to>
      <xdr:col>29</xdr:col>
      <xdr:colOff>127000</xdr:colOff>
      <xdr:row>14</xdr:row>
      <xdr:rowOff>118828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5907"/>
          <a:ext cx="647700" cy="6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118828</xdr:rowOff>
    </xdr:from>
    <xdr:to>
      <xdr:col>26</xdr:col>
      <xdr:colOff>50800</xdr:colOff>
      <xdr:row>14</xdr:row>
      <xdr:rowOff>164681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6753"/>
          <a:ext cx="698500" cy="4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164681</xdr:rowOff>
    </xdr:from>
    <xdr:to>
      <xdr:col>22</xdr:col>
      <xdr:colOff>114300</xdr:colOff>
      <xdr:row>15</xdr:row>
      <xdr:rowOff>54820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12606"/>
          <a:ext cx="698500" cy="6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375</xdr:rowOff>
    </xdr:from>
    <xdr:to>
      <xdr:col>18</xdr:col>
      <xdr:colOff>177800</xdr:colOff>
      <xdr:row>15</xdr:row>
      <xdr:rowOff>54820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19750"/>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7182</xdr:rowOff>
    </xdr:from>
    <xdr:to>
      <xdr:col>29</xdr:col>
      <xdr:colOff>177800</xdr:colOff>
      <xdr:row>14</xdr:row>
      <xdr:rowOff>108782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23709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68028</xdr:rowOff>
    </xdr:from>
    <xdr:to>
      <xdr:col>26</xdr:col>
      <xdr:colOff>101600</xdr:colOff>
      <xdr:row>14</xdr:row>
      <xdr:rowOff>169628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8355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113881</xdr:rowOff>
    </xdr:from>
    <xdr:to>
      <xdr:col>22</xdr:col>
      <xdr:colOff>165100</xdr:colOff>
      <xdr:row>15</xdr:row>
      <xdr:rowOff>44031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54208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4020</xdr:rowOff>
    </xdr:from>
    <xdr:to>
      <xdr:col>19</xdr:col>
      <xdr:colOff>38100</xdr:colOff>
      <xdr:row>15</xdr:row>
      <xdr:rowOff>105620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90397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121025</xdr:rowOff>
    </xdr:from>
    <xdr:to>
      <xdr:col>15</xdr:col>
      <xdr:colOff>101600</xdr:colOff>
      <xdr:row>15</xdr:row>
      <xdr:rowOff>51175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61352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205540</xdr:rowOff>
    </xdr:from>
    <xdr:to>
      <xdr:col>29</xdr:col>
      <xdr:colOff>127000</xdr:colOff>
      <xdr:row>35</xdr:row>
      <xdr:rowOff>241986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5890"/>
          <a:ext cx="647700" cy="3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241986</xdr:rowOff>
    </xdr:from>
    <xdr:to>
      <xdr:col>26</xdr:col>
      <xdr:colOff>50800</xdr:colOff>
      <xdr:row>35</xdr:row>
      <xdr:rowOff>257237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2336"/>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212072</xdr:rowOff>
    </xdr:from>
    <xdr:to>
      <xdr:col>22</xdr:col>
      <xdr:colOff>114300</xdr:colOff>
      <xdr:row>35</xdr:row>
      <xdr:rowOff>257237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22422"/>
          <a:ext cx="698500" cy="4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187644</xdr:rowOff>
    </xdr:from>
    <xdr:to>
      <xdr:col>18</xdr:col>
      <xdr:colOff>177800</xdr:colOff>
      <xdr:row>35</xdr:row>
      <xdr:rowOff>212072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97994"/>
          <a:ext cx="698500" cy="2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154740</xdr:rowOff>
    </xdr:from>
    <xdr:to>
      <xdr:col>29</xdr:col>
      <xdr:colOff>177800</xdr:colOff>
      <xdr:row>35</xdr:row>
      <xdr:rowOff>256340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126817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3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191186</xdr:rowOff>
    </xdr:from>
    <xdr:to>
      <xdr:col>26</xdr:col>
      <xdr:colOff>101600</xdr:colOff>
      <xdr:row>35</xdr:row>
      <xdr:rowOff>292786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1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277563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206437</xdr:rowOff>
    </xdr:from>
    <xdr:to>
      <xdr:col>22</xdr:col>
      <xdr:colOff>165100</xdr:colOff>
      <xdr:row>35</xdr:row>
      <xdr:rowOff>308037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292814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161272</xdr:rowOff>
    </xdr:from>
    <xdr:to>
      <xdr:col>19</xdr:col>
      <xdr:colOff>38100</xdr:colOff>
      <xdr:row>35</xdr:row>
      <xdr:rowOff>262872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247649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136844</xdr:rowOff>
    </xdr:from>
    <xdr:to>
      <xdr:col>15</xdr:col>
      <xdr:colOff>101600</xdr:colOff>
      <xdr:row>35</xdr:row>
      <xdr:rowOff>238444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223221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80035</xdr:rowOff>
    </xdr:from>
    <xdr:to>
      <xdr:col>24</xdr:col>
      <xdr:colOff>63500</xdr:colOff>
      <xdr:row>33</xdr:row>
      <xdr:rowOff>129070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7885"/>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80035</xdr:rowOff>
    </xdr:from>
    <xdr:to>
      <xdr:col>19</xdr:col>
      <xdr:colOff>177800</xdr:colOff>
      <xdr:row>33</xdr:row>
      <xdr:rowOff>151683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7885"/>
          <a:ext cx="8890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136614</xdr:rowOff>
    </xdr:from>
    <xdr:to>
      <xdr:col>15</xdr:col>
      <xdr:colOff>50800</xdr:colOff>
      <xdr:row>33</xdr:row>
      <xdr:rowOff>151683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94464"/>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110801</xdr:rowOff>
    </xdr:from>
    <xdr:to>
      <xdr:col>10</xdr:col>
      <xdr:colOff>114300</xdr:colOff>
      <xdr:row>33</xdr:row>
      <xdr:rowOff>136614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68651"/>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78270</xdr:rowOff>
    </xdr:from>
    <xdr:to>
      <xdr:col>24</xdr:col>
      <xdr:colOff>114300</xdr:colOff>
      <xdr:row>34</xdr:row>
      <xdr:rowOff>8420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29235</xdr:rowOff>
    </xdr:from>
    <xdr:to>
      <xdr:col>20</xdr:col>
      <xdr:colOff>38100</xdr:colOff>
      <xdr:row>33</xdr:row>
      <xdr:rowOff>130835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147362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100883</xdr:rowOff>
    </xdr:from>
    <xdr:to>
      <xdr:col>15</xdr:col>
      <xdr:colOff>101600</xdr:colOff>
      <xdr:row>34</xdr:row>
      <xdr:rowOff>31033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47560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85814</xdr:rowOff>
    </xdr:from>
    <xdr:to>
      <xdr:col>10</xdr:col>
      <xdr:colOff>165100</xdr:colOff>
      <xdr:row>34</xdr:row>
      <xdr:rowOff>15964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32491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60001</xdr:rowOff>
    </xdr:from>
    <xdr:to>
      <xdr:col>6</xdr:col>
      <xdr:colOff>38100</xdr:colOff>
      <xdr:row>33</xdr:row>
      <xdr:rowOff>161601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52179</xdr:rowOff>
    </xdr:from>
    <xdr:to>
      <xdr:col>24</xdr:col>
      <xdr:colOff>63500</xdr:colOff>
      <xdr:row>56</xdr:row>
      <xdr:rowOff>61737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53379"/>
          <a:ext cx="8382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52179</xdr:rowOff>
    </xdr:from>
    <xdr:to>
      <xdr:col>19</xdr:col>
      <xdr:colOff>177800</xdr:colOff>
      <xdr:row>56</xdr:row>
      <xdr:rowOff>84499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53379"/>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84499</xdr:rowOff>
    </xdr:from>
    <xdr:to>
      <xdr:col>15</xdr:col>
      <xdr:colOff>50800</xdr:colOff>
      <xdr:row>56</xdr:row>
      <xdr:rowOff>152033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5699"/>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152033</xdr:rowOff>
    </xdr:from>
    <xdr:to>
      <xdr:col>10</xdr:col>
      <xdr:colOff>114300</xdr:colOff>
      <xdr:row>57</xdr:row>
      <xdr:rowOff>17725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3233"/>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10937</xdr:rowOff>
    </xdr:from>
    <xdr:to>
      <xdr:col>24</xdr:col>
      <xdr:colOff>114300</xdr:colOff>
      <xdr:row>56</xdr:row>
      <xdr:rowOff>112537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33814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1379</xdr:rowOff>
    </xdr:from>
    <xdr:to>
      <xdr:col>20</xdr:col>
      <xdr:colOff>38100</xdr:colOff>
      <xdr:row>56</xdr:row>
      <xdr:rowOff>102979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119506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33699</xdr:rowOff>
    </xdr:from>
    <xdr:to>
      <xdr:col>15</xdr:col>
      <xdr:colOff>101600</xdr:colOff>
      <xdr:row>56</xdr:row>
      <xdr:rowOff>135299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151826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101233</xdr:rowOff>
    </xdr:from>
    <xdr:to>
      <xdr:col>10</xdr:col>
      <xdr:colOff>165100</xdr:colOff>
      <xdr:row>57</xdr:row>
      <xdr:rowOff>31383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138375</xdr:rowOff>
    </xdr:from>
    <xdr:to>
      <xdr:col>6</xdr:col>
      <xdr:colOff>38100</xdr:colOff>
      <xdr:row>57</xdr:row>
      <xdr:rowOff>68525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85052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105868</xdr:rowOff>
    </xdr:from>
    <xdr:to>
      <xdr:col>24</xdr:col>
      <xdr:colOff>63500</xdr:colOff>
      <xdr:row>77</xdr:row>
      <xdr:rowOff>138694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07518"/>
          <a:ext cx="8382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105868</xdr:rowOff>
    </xdr:from>
    <xdr:to>
      <xdr:col>19</xdr:col>
      <xdr:colOff>177800</xdr:colOff>
      <xdr:row>77</xdr:row>
      <xdr:rowOff>141666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07518"/>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127767</xdr:rowOff>
    </xdr:from>
    <xdr:to>
      <xdr:col>15</xdr:col>
      <xdr:colOff>50800</xdr:colOff>
      <xdr:row>77</xdr:row>
      <xdr:rowOff>141666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2941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127767</xdr:rowOff>
    </xdr:from>
    <xdr:to>
      <xdr:col>10</xdr:col>
      <xdr:colOff>114300</xdr:colOff>
      <xdr:row>77</xdr:row>
      <xdr:rowOff>142808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941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87894</xdr:rowOff>
    </xdr:from>
    <xdr:to>
      <xdr:col>24</xdr:col>
      <xdr:colOff>114300</xdr:colOff>
      <xdr:row>78</xdr:row>
      <xdr:rowOff>18044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66321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55068</xdr:rowOff>
    </xdr:from>
    <xdr:to>
      <xdr:col>20</xdr:col>
      <xdr:colOff>38100</xdr:colOff>
      <xdr:row>77</xdr:row>
      <xdr:rowOff>156668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147795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90866</xdr:rowOff>
    </xdr:from>
    <xdr:to>
      <xdr:col>15</xdr:col>
      <xdr:colOff>101600</xdr:colOff>
      <xdr:row>78</xdr:row>
      <xdr:rowOff>21016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76967</xdr:rowOff>
    </xdr:from>
    <xdr:to>
      <xdr:col>10</xdr:col>
      <xdr:colOff>165100</xdr:colOff>
      <xdr:row>78</xdr:row>
      <xdr:rowOff>7117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169694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92008</xdr:rowOff>
    </xdr:from>
    <xdr:to>
      <xdr:col>6</xdr:col>
      <xdr:colOff>38100</xdr:colOff>
      <xdr:row>78</xdr:row>
      <xdr:rowOff>22158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46730</xdr:rowOff>
    </xdr:from>
    <xdr:to>
      <xdr:col>24</xdr:col>
      <xdr:colOff>63500</xdr:colOff>
      <xdr:row>93</xdr:row>
      <xdr:rowOff>112297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820130"/>
          <a:ext cx="838200" cy="2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10556</xdr:rowOff>
    </xdr:from>
    <xdr:to>
      <xdr:col>19</xdr:col>
      <xdr:colOff>177800</xdr:colOff>
      <xdr:row>93</xdr:row>
      <xdr:rowOff>112297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783956"/>
          <a:ext cx="889000" cy="2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10556</xdr:rowOff>
    </xdr:from>
    <xdr:to>
      <xdr:col>15</xdr:col>
      <xdr:colOff>50800</xdr:colOff>
      <xdr:row>94</xdr:row>
      <xdr:rowOff>89379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783956"/>
          <a:ext cx="889000" cy="4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89379</xdr:rowOff>
    </xdr:from>
    <xdr:to>
      <xdr:col>10</xdr:col>
      <xdr:colOff>114300</xdr:colOff>
      <xdr:row>94</xdr:row>
      <xdr:rowOff>159888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05679"/>
          <a:ext cx="889000" cy="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167380</xdr:rowOff>
    </xdr:from>
    <xdr:to>
      <xdr:col>24</xdr:col>
      <xdr:colOff>114300</xdr:colOff>
      <xdr:row>92</xdr:row>
      <xdr:rowOff>97530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18807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61497</xdr:rowOff>
    </xdr:from>
    <xdr:to>
      <xdr:col>20</xdr:col>
      <xdr:colOff>38100</xdr:colOff>
      <xdr:row>93</xdr:row>
      <xdr:rowOff>163097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8174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131206</xdr:rowOff>
    </xdr:from>
    <xdr:to>
      <xdr:col>15</xdr:col>
      <xdr:colOff>101600</xdr:colOff>
      <xdr:row>92</xdr:row>
      <xdr:rowOff>61356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77883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50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38579</xdr:rowOff>
    </xdr:from>
    <xdr:to>
      <xdr:col>10</xdr:col>
      <xdr:colOff>165100</xdr:colOff>
      <xdr:row>94</xdr:row>
      <xdr:rowOff>140179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156706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109088</xdr:rowOff>
    </xdr:from>
    <xdr:to>
      <xdr:col>6</xdr:col>
      <xdr:colOff>38100</xdr:colOff>
      <xdr:row>95</xdr:row>
      <xdr:rowOff>39238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55765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0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146798</xdr:rowOff>
    </xdr:from>
    <xdr:to>
      <xdr:col>55</xdr:col>
      <xdr:colOff>0</xdr:colOff>
      <xdr:row>38</xdr:row>
      <xdr:rowOff>36688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90448"/>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146798</xdr:rowOff>
    </xdr:from>
    <xdr:to>
      <xdr:col>50</xdr:col>
      <xdr:colOff>114300</xdr:colOff>
      <xdr:row>38</xdr:row>
      <xdr:rowOff>118125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90448"/>
          <a:ext cx="889000" cy="1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152926</xdr:rowOff>
    </xdr:from>
    <xdr:to>
      <xdr:col>45</xdr:col>
      <xdr:colOff>177800</xdr:colOff>
      <xdr:row>38</xdr:row>
      <xdr:rowOff>118125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67876"/>
          <a:ext cx="889000" cy="11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152926</xdr:rowOff>
    </xdr:from>
    <xdr:to>
      <xdr:col>41</xdr:col>
      <xdr:colOff>50800</xdr:colOff>
      <xdr:row>39</xdr:row>
      <xdr:rowOff>14765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67876"/>
          <a:ext cx="889000" cy="12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157338</xdr:rowOff>
    </xdr:from>
    <xdr:to>
      <xdr:col>55</xdr:col>
      <xdr:colOff>50800</xdr:colOff>
      <xdr:row>38</xdr:row>
      <xdr:rowOff>87488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135765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7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95998</xdr:rowOff>
    </xdr:from>
    <xdr:to>
      <xdr:col>50</xdr:col>
      <xdr:colOff>165100</xdr:colOff>
      <xdr:row>38</xdr:row>
      <xdr:rowOff>26147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39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17274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67325</xdr:rowOff>
    </xdr:from>
    <xdr:to>
      <xdr:col>46</xdr:col>
      <xdr:colOff>38100</xdr:colOff>
      <xdr:row>38</xdr:row>
      <xdr:rowOff>168925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160052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102126</xdr:rowOff>
    </xdr:from>
    <xdr:to>
      <xdr:col>41</xdr:col>
      <xdr:colOff>101600</xdr:colOff>
      <xdr:row>32</xdr:row>
      <xdr:rowOff>32276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23403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135415</xdr:rowOff>
    </xdr:from>
    <xdr:to>
      <xdr:col>36</xdr:col>
      <xdr:colOff>165100</xdr:colOff>
      <xdr:row>39</xdr:row>
      <xdr:rowOff>65565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56692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142008</xdr:rowOff>
    </xdr:from>
    <xdr:to>
      <xdr:col>55</xdr:col>
      <xdr:colOff>0</xdr:colOff>
      <xdr:row>56</xdr:row>
      <xdr:rowOff>78708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71758"/>
          <a:ext cx="838200" cy="1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97855</xdr:rowOff>
    </xdr:from>
    <xdr:to>
      <xdr:col>50</xdr:col>
      <xdr:colOff>114300</xdr:colOff>
      <xdr:row>55</xdr:row>
      <xdr:rowOff>142008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27605"/>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97855</xdr:rowOff>
    </xdr:from>
    <xdr:to>
      <xdr:col>45</xdr:col>
      <xdr:colOff>177800</xdr:colOff>
      <xdr:row>55</xdr:row>
      <xdr:rowOff>121804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2760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121804</xdr:rowOff>
    </xdr:from>
    <xdr:to>
      <xdr:col>41</xdr:col>
      <xdr:colOff>50800</xdr:colOff>
      <xdr:row>55</xdr:row>
      <xdr:rowOff>143184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51554"/>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27908</xdr:rowOff>
    </xdr:from>
    <xdr:to>
      <xdr:col>55</xdr:col>
      <xdr:colOff>50800</xdr:colOff>
      <xdr:row>56</xdr:row>
      <xdr:rowOff>129508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6335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91208</xdr:rowOff>
    </xdr:from>
    <xdr:to>
      <xdr:col>50</xdr:col>
      <xdr:colOff>165100</xdr:colOff>
      <xdr:row>56</xdr:row>
      <xdr:rowOff>21358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37885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47055</xdr:rowOff>
    </xdr:from>
    <xdr:to>
      <xdr:col>46</xdr:col>
      <xdr:colOff>38100</xdr:colOff>
      <xdr:row>55</xdr:row>
      <xdr:rowOff>148655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165182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71004</xdr:rowOff>
    </xdr:from>
    <xdr:to>
      <xdr:col>41</xdr:col>
      <xdr:colOff>101600</xdr:colOff>
      <xdr:row>56</xdr:row>
      <xdr:rowOff>1154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163731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92384</xdr:rowOff>
    </xdr:from>
    <xdr:to>
      <xdr:col>36</xdr:col>
      <xdr:colOff>165100</xdr:colOff>
      <xdr:row>56</xdr:row>
      <xdr:rowOff>22534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13661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170656</xdr:rowOff>
    </xdr:from>
    <xdr:to>
      <xdr:col>55</xdr:col>
      <xdr:colOff>0</xdr:colOff>
      <xdr:row>78</xdr:row>
      <xdr:rowOff>34334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029406"/>
          <a:ext cx="838200" cy="3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34334</xdr:rowOff>
    </xdr:from>
    <xdr:to>
      <xdr:col>50</xdr:col>
      <xdr:colOff>114300</xdr:colOff>
      <xdr:row>78</xdr:row>
      <xdr:rowOff>36601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40743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36601</xdr:rowOff>
    </xdr:from>
    <xdr:to>
      <xdr:col>45</xdr:col>
      <xdr:colOff>177800</xdr:colOff>
      <xdr:row>78</xdr:row>
      <xdr:rowOff>47022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40970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49842</xdr:rowOff>
    </xdr:from>
    <xdr:to>
      <xdr:col>41</xdr:col>
      <xdr:colOff>50800</xdr:colOff>
      <xdr:row>78</xdr:row>
      <xdr:rowOff>47022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251492"/>
          <a:ext cx="889000" cy="1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119856</xdr:rowOff>
    </xdr:from>
    <xdr:to>
      <xdr:col>55</xdr:col>
      <xdr:colOff>50800</xdr:colOff>
      <xdr:row>76</xdr:row>
      <xdr:rowOff>50006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142733</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154984</xdr:rowOff>
    </xdr:from>
    <xdr:to>
      <xdr:col>50</xdr:col>
      <xdr:colOff>165100</xdr:colOff>
      <xdr:row>78</xdr:row>
      <xdr:rowOff>85134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76261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157251</xdr:rowOff>
    </xdr:from>
    <xdr:to>
      <xdr:col>46</xdr:col>
      <xdr:colOff>38100</xdr:colOff>
      <xdr:row>78</xdr:row>
      <xdr:rowOff>87401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78528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167672</xdr:rowOff>
    </xdr:from>
    <xdr:to>
      <xdr:col>41</xdr:col>
      <xdr:colOff>101600</xdr:colOff>
      <xdr:row>78</xdr:row>
      <xdr:rowOff>97822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88949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4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170492</xdr:rowOff>
    </xdr:from>
    <xdr:to>
      <xdr:col>36</xdr:col>
      <xdr:colOff>165100</xdr:colOff>
      <xdr:row>77</xdr:row>
      <xdr:rowOff>100642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117169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44411</xdr:rowOff>
    </xdr:from>
    <xdr:to>
      <xdr:col>55</xdr:col>
      <xdr:colOff>0</xdr:colOff>
      <xdr:row>98</xdr:row>
      <xdr:rowOff>87122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03611"/>
          <a:ext cx="838200" cy="3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165024</xdr:rowOff>
    </xdr:from>
    <xdr:to>
      <xdr:col>50</xdr:col>
      <xdr:colOff>114300</xdr:colOff>
      <xdr:row>96</xdr:row>
      <xdr:rowOff>44411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452774"/>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165024</xdr:rowOff>
    </xdr:from>
    <xdr:to>
      <xdr:col>45</xdr:col>
      <xdr:colOff>177800</xdr:colOff>
      <xdr:row>96</xdr:row>
      <xdr:rowOff>48489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452774"/>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48489</xdr:rowOff>
    </xdr:from>
    <xdr:to>
      <xdr:col>41</xdr:col>
      <xdr:colOff>50800</xdr:colOff>
      <xdr:row>96</xdr:row>
      <xdr:rowOff>167069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07689"/>
          <a:ext cx="889000" cy="1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36322</xdr:rowOff>
    </xdr:from>
    <xdr:to>
      <xdr:col>55</xdr:col>
      <xdr:colOff>50800</xdr:colOff>
      <xdr:row>98</xdr:row>
      <xdr:rowOff>137922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122699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165061</xdr:rowOff>
    </xdr:from>
    <xdr:to>
      <xdr:col>50</xdr:col>
      <xdr:colOff>165100</xdr:colOff>
      <xdr:row>96</xdr:row>
      <xdr:rowOff>95211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111738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114224</xdr:rowOff>
    </xdr:from>
    <xdr:to>
      <xdr:col>46</xdr:col>
      <xdr:colOff>38100</xdr:colOff>
      <xdr:row>96</xdr:row>
      <xdr:rowOff>44374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60901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169139</xdr:rowOff>
    </xdr:from>
    <xdr:to>
      <xdr:col>41</xdr:col>
      <xdr:colOff>101600</xdr:colOff>
      <xdr:row>96</xdr:row>
      <xdr:rowOff>99289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90416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116269</xdr:rowOff>
    </xdr:from>
    <xdr:to>
      <xdr:col>36</xdr:col>
      <xdr:colOff>165100</xdr:colOff>
      <xdr:row>97</xdr:row>
      <xdr:rowOff>46419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37546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132499</xdr:rowOff>
    </xdr:from>
    <xdr:to>
      <xdr:col>85</xdr:col>
      <xdr:colOff>127000</xdr:colOff>
      <xdr:row>38</xdr:row>
      <xdr:rowOff>13467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304699"/>
          <a:ext cx="838200" cy="2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13467</xdr:rowOff>
    </xdr:from>
    <xdr:to>
      <xdr:col>81</xdr:col>
      <xdr:colOff>50800</xdr:colOff>
      <xdr:row>38</xdr:row>
      <xdr:rowOff>80104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28567"/>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78549</xdr:rowOff>
    </xdr:from>
    <xdr:to>
      <xdr:col>76</xdr:col>
      <xdr:colOff>114300</xdr:colOff>
      <xdr:row>38</xdr:row>
      <xdr:rowOff>80104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9364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78549</xdr:rowOff>
    </xdr:from>
    <xdr:to>
      <xdr:col>71</xdr:col>
      <xdr:colOff>177800</xdr:colOff>
      <xdr:row>38</xdr:row>
      <xdr:rowOff>100952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936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81699</xdr:rowOff>
    </xdr:from>
    <xdr:to>
      <xdr:col>85</xdr:col>
      <xdr:colOff>177800</xdr:colOff>
      <xdr:row>37</xdr:row>
      <xdr:rowOff>11849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104576</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1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134117</xdr:rowOff>
    </xdr:from>
    <xdr:to>
      <xdr:col>81</xdr:col>
      <xdr:colOff>101600</xdr:colOff>
      <xdr:row>38</xdr:row>
      <xdr:rowOff>64267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80794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5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29304</xdr:rowOff>
    </xdr:from>
    <xdr:to>
      <xdr:col>76</xdr:col>
      <xdr:colOff>165100</xdr:colOff>
      <xdr:row>38</xdr:row>
      <xdr:rowOff>130904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147431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27749</xdr:rowOff>
    </xdr:from>
    <xdr:to>
      <xdr:col>72</xdr:col>
      <xdr:colOff>38100</xdr:colOff>
      <xdr:row>38</xdr:row>
      <xdr:rowOff>129349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120476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50152</xdr:rowOff>
    </xdr:from>
    <xdr:to>
      <xdr:col>67</xdr:col>
      <xdr:colOff>101600</xdr:colOff>
      <xdr:row>38</xdr:row>
      <xdr:rowOff>151752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142879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24665</xdr:rowOff>
    </xdr:from>
    <xdr:to>
      <xdr:col>85</xdr:col>
      <xdr:colOff>127000</xdr:colOff>
      <xdr:row>74</xdr:row>
      <xdr:rowOff>29384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71196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4956</xdr:rowOff>
    </xdr:from>
    <xdr:to>
      <xdr:col>81</xdr:col>
      <xdr:colOff>50800</xdr:colOff>
      <xdr:row>74</xdr:row>
      <xdr:rowOff>29384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69225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146754</xdr:rowOff>
    </xdr:from>
    <xdr:to>
      <xdr:col>76</xdr:col>
      <xdr:colOff>114300</xdr:colOff>
      <xdr:row>74</xdr:row>
      <xdr:rowOff>4956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662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115925</xdr:rowOff>
    </xdr:from>
    <xdr:to>
      <xdr:col>71</xdr:col>
      <xdr:colOff>177800</xdr:colOff>
      <xdr:row>73</xdr:row>
      <xdr:rowOff>146754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63177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145315</xdr:rowOff>
    </xdr:from>
    <xdr:to>
      <xdr:col>85</xdr:col>
      <xdr:colOff>177800</xdr:colOff>
      <xdr:row>74</xdr:row>
      <xdr:rowOff>75465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168192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150034</xdr:rowOff>
    </xdr:from>
    <xdr:to>
      <xdr:col>81</xdr:col>
      <xdr:colOff>101600</xdr:colOff>
      <xdr:row>74</xdr:row>
      <xdr:rowOff>80184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96711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125606</xdr:rowOff>
    </xdr:from>
    <xdr:to>
      <xdr:col>76</xdr:col>
      <xdr:colOff>165100</xdr:colOff>
      <xdr:row>74</xdr:row>
      <xdr:rowOff>55756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72283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95954</xdr:rowOff>
    </xdr:from>
    <xdr:to>
      <xdr:col>72</xdr:col>
      <xdr:colOff>38100</xdr:colOff>
      <xdr:row>74</xdr:row>
      <xdr:rowOff>26104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42631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65125</xdr:rowOff>
    </xdr:from>
    <xdr:to>
      <xdr:col>67</xdr:col>
      <xdr:colOff>101600</xdr:colOff>
      <xdr:row>73</xdr:row>
      <xdr:rowOff>166725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157631</xdr:rowOff>
    </xdr:from>
    <xdr:to>
      <xdr:col>85</xdr:col>
      <xdr:colOff>127000</xdr:colOff>
      <xdr:row>98</xdr:row>
      <xdr:rowOff>88475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88281"/>
          <a:ext cx="838200" cy="10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73982</xdr:rowOff>
    </xdr:from>
    <xdr:to>
      <xdr:col>81</xdr:col>
      <xdr:colOff>50800</xdr:colOff>
      <xdr:row>98</xdr:row>
      <xdr:rowOff>88475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6082"/>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73982</xdr:rowOff>
    </xdr:from>
    <xdr:to>
      <xdr:col>76</xdr:col>
      <xdr:colOff>114300</xdr:colOff>
      <xdr:row>98</xdr:row>
      <xdr:rowOff>96340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6082"/>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96340</xdr:rowOff>
    </xdr:from>
    <xdr:to>
      <xdr:col>71</xdr:col>
      <xdr:colOff>177800</xdr:colOff>
      <xdr:row>98</xdr:row>
      <xdr:rowOff>106598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98440"/>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106831</xdr:rowOff>
    </xdr:from>
    <xdr:to>
      <xdr:col>85</xdr:col>
      <xdr:colOff>177800</xdr:colOff>
      <xdr:row>98</xdr:row>
      <xdr:rowOff>36981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85258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37675</xdr:rowOff>
    </xdr:from>
    <xdr:to>
      <xdr:col>81</xdr:col>
      <xdr:colOff>101600</xdr:colOff>
      <xdr:row>98</xdr:row>
      <xdr:rowOff>139275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130402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23182</xdr:rowOff>
    </xdr:from>
    <xdr:to>
      <xdr:col>76</xdr:col>
      <xdr:colOff>165100</xdr:colOff>
      <xdr:row>98</xdr:row>
      <xdr:rowOff>124782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115909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45540</xdr:rowOff>
    </xdr:from>
    <xdr:to>
      <xdr:col>72</xdr:col>
      <xdr:colOff>38100</xdr:colOff>
      <xdr:row>98</xdr:row>
      <xdr:rowOff>147140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138267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55798</xdr:rowOff>
    </xdr:from>
    <xdr:to>
      <xdr:col>67</xdr:col>
      <xdr:colOff>101600</xdr:colOff>
      <xdr:row>98</xdr:row>
      <xdr:rowOff>157398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148525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86756</xdr:rowOff>
    </xdr:from>
    <xdr:to>
      <xdr:col>116</xdr:col>
      <xdr:colOff>63500</xdr:colOff>
      <xdr:row>37</xdr:row>
      <xdr:rowOff>131425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30406"/>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131425</xdr:rowOff>
    </xdr:from>
    <xdr:to>
      <xdr:col>111</xdr:col>
      <xdr:colOff>177800</xdr:colOff>
      <xdr:row>38</xdr:row>
      <xdr:rowOff>12873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75075"/>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12873</xdr:rowOff>
    </xdr:from>
    <xdr:to>
      <xdr:col>107</xdr:col>
      <xdr:colOff>50800</xdr:colOff>
      <xdr:row>38</xdr:row>
      <xdr:rowOff>66228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27973"/>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66228</xdr:rowOff>
    </xdr:from>
    <xdr:to>
      <xdr:col>102</xdr:col>
      <xdr:colOff>114300</xdr:colOff>
      <xdr:row>38</xdr:row>
      <xdr:rowOff>67554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813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35956</xdr:rowOff>
    </xdr:from>
    <xdr:to>
      <xdr:col>116</xdr:col>
      <xdr:colOff>114300</xdr:colOff>
      <xdr:row>37</xdr:row>
      <xdr:rowOff>137556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58833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3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80625</xdr:rowOff>
    </xdr:from>
    <xdr:to>
      <xdr:col>112</xdr:col>
      <xdr:colOff>38100</xdr:colOff>
      <xdr:row>38</xdr:row>
      <xdr:rowOff>10775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27302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133523</xdr:rowOff>
    </xdr:from>
    <xdr:to>
      <xdr:col>107</xdr:col>
      <xdr:colOff>101600</xdr:colOff>
      <xdr:row>38</xdr:row>
      <xdr:rowOff>63673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54800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15428</xdr:rowOff>
    </xdr:from>
    <xdr:to>
      <xdr:col>102</xdr:col>
      <xdr:colOff>165100</xdr:colOff>
      <xdr:row>38</xdr:row>
      <xdr:rowOff>117028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108155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16754</xdr:rowOff>
    </xdr:from>
    <xdr:to>
      <xdr:col>98</xdr:col>
      <xdr:colOff>38100</xdr:colOff>
      <xdr:row>38</xdr:row>
      <xdr:rowOff>118354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109481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27305</xdr:rowOff>
    </xdr:from>
    <xdr:to>
      <xdr:col>116</xdr:col>
      <xdr:colOff>63500</xdr:colOff>
      <xdr:row>59</xdr:row>
      <xdr:rowOff>29781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285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27495</xdr:rowOff>
    </xdr:from>
    <xdr:to>
      <xdr:col>111</xdr:col>
      <xdr:colOff>177800</xdr:colOff>
      <xdr:row>59</xdr:row>
      <xdr:rowOff>29781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30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27495</xdr:rowOff>
    </xdr:from>
    <xdr:to>
      <xdr:col>107</xdr:col>
      <xdr:colOff>50800</xdr:colOff>
      <xdr:row>59</xdr:row>
      <xdr:rowOff>27648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30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27648</xdr:rowOff>
    </xdr:from>
    <xdr:to>
      <xdr:col>102</xdr:col>
      <xdr:colOff>114300</xdr:colOff>
      <xdr:row>59</xdr:row>
      <xdr:rowOff>29934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3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147955</xdr:rowOff>
    </xdr:from>
    <xdr:to>
      <xdr:col>116</xdr:col>
      <xdr:colOff>114300</xdr:colOff>
      <xdr:row>59</xdr:row>
      <xdr:rowOff>78105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62882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150431</xdr:rowOff>
    </xdr:from>
    <xdr:to>
      <xdr:col>112</xdr:col>
      <xdr:colOff>38100</xdr:colOff>
      <xdr:row>59</xdr:row>
      <xdr:rowOff>80581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71708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148145</xdr:rowOff>
    </xdr:from>
    <xdr:to>
      <xdr:col>107</xdr:col>
      <xdr:colOff>101600</xdr:colOff>
      <xdr:row>59</xdr:row>
      <xdr:rowOff>78295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69422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148298</xdr:rowOff>
    </xdr:from>
    <xdr:to>
      <xdr:col>102</xdr:col>
      <xdr:colOff>165100</xdr:colOff>
      <xdr:row>59</xdr:row>
      <xdr:rowOff>78448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69575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150584</xdr:rowOff>
    </xdr:from>
    <xdr:to>
      <xdr:col>98</xdr:col>
      <xdr:colOff>38100</xdr:colOff>
      <xdr:row>59</xdr:row>
      <xdr:rowOff>80734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71861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103673</xdr:rowOff>
    </xdr:from>
    <xdr:to>
      <xdr:col>116</xdr:col>
      <xdr:colOff>63500</xdr:colOff>
      <xdr:row>75</xdr:row>
      <xdr:rowOff>129299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962423"/>
          <a:ext cx="8382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103673</xdr:rowOff>
    </xdr:from>
    <xdr:to>
      <xdr:col>111</xdr:col>
      <xdr:colOff>177800</xdr:colOff>
      <xdr:row>75</xdr:row>
      <xdr:rowOff>104427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6242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104427</xdr:rowOff>
    </xdr:from>
    <xdr:to>
      <xdr:col>107</xdr:col>
      <xdr:colOff>50800</xdr:colOff>
      <xdr:row>75</xdr:row>
      <xdr:rowOff>113936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63177"/>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113936</xdr:rowOff>
    </xdr:from>
    <xdr:to>
      <xdr:col>102</xdr:col>
      <xdr:colOff>114300</xdr:colOff>
      <xdr:row>75</xdr:row>
      <xdr:rowOff>135059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7268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78499</xdr:rowOff>
    </xdr:from>
    <xdr:to>
      <xdr:col>116</xdr:col>
      <xdr:colOff>114300</xdr:colOff>
      <xdr:row>76</xdr:row>
      <xdr:rowOff>8649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101376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52873</xdr:rowOff>
    </xdr:from>
    <xdr:to>
      <xdr:col>112</xdr:col>
      <xdr:colOff>38100</xdr:colOff>
      <xdr:row>75</xdr:row>
      <xdr:rowOff>154473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171000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53627</xdr:rowOff>
    </xdr:from>
    <xdr:to>
      <xdr:col>107</xdr:col>
      <xdr:colOff>101600</xdr:colOff>
      <xdr:row>75</xdr:row>
      <xdr:rowOff>155228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12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63136</xdr:rowOff>
    </xdr:from>
    <xdr:to>
      <xdr:col>102</xdr:col>
      <xdr:colOff>165100</xdr:colOff>
      <xdr:row>75</xdr:row>
      <xdr:rowOff>164737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218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84259</xdr:rowOff>
    </xdr:from>
    <xdr:to>
      <xdr:col>98</xdr:col>
      <xdr:colOff>38100</xdr:colOff>
      <xdr:row>76</xdr:row>
      <xdr:rowOff>14408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43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全国平均を大きく上回る水準で推移している。これは総合支所方式により支所職員の配置が多く、全体職員数が多いことに加え、ラスパイレス指数も高いことが要因の一つとなっている。前年度と比較すると、退職者数や職員数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の減となっているものの、依然として類似団体平均と比較しても大きく上回っているため、引き続き「中津市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年度は住民税非課税世帯等や子育て世帯への特別給付金などの支給があったため、前年度と比較して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円の増となっている。また、扶助費は、障害福祉費が増額する一方、少子化により児童福祉費が減額することから、横ばい推移することが見込まれるため、引き続き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基盤の確立に努める。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補助費等についてはプレミアム付商品券事業補助金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466,380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ごみ処理施設の基幹改良事業の終了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となり、全国平均及び類似団体平均を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111811</xdr:rowOff>
    </xdr:from>
    <xdr:to>
      <xdr:col>24</xdr:col>
      <xdr:colOff>63500</xdr:colOff>
      <xdr:row>35</xdr:row>
      <xdr:rowOff>150216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2561"/>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150216</xdr:rowOff>
    </xdr:from>
    <xdr:to>
      <xdr:col>19</xdr:col>
      <xdr:colOff>177800</xdr:colOff>
      <xdr:row>35</xdr:row>
      <xdr:rowOff>160731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096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160731</xdr:rowOff>
    </xdr:from>
    <xdr:to>
      <xdr:col>15</xdr:col>
      <xdr:colOff>50800</xdr:colOff>
      <xdr:row>36</xdr:row>
      <xdr:rowOff>2540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148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130099</xdr:rowOff>
    </xdr:from>
    <xdr:to>
      <xdr:col>10</xdr:col>
      <xdr:colOff>114300</xdr:colOff>
      <xdr:row>36</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08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61011</xdr:rowOff>
    </xdr:from>
    <xdr:to>
      <xdr:col>24</xdr:col>
      <xdr:colOff>114300</xdr:colOff>
      <xdr:row>35</xdr:row>
      <xdr:rowOff>162611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39438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99416</xdr:rowOff>
    </xdr:from>
    <xdr:to>
      <xdr:col>20</xdr:col>
      <xdr:colOff>38100</xdr:colOff>
      <xdr:row>36</xdr:row>
      <xdr:rowOff>29566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20693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109931</xdr:rowOff>
    </xdr:from>
    <xdr:to>
      <xdr:col>15</xdr:col>
      <xdr:colOff>101600</xdr:colOff>
      <xdr:row>36</xdr:row>
      <xdr:rowOff>40081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31208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79299</xdr:rowOff>
    </xdr:from>
    <xdr:to>
      <xdr:col>6</xdr:col>
      <xdr:colOff>38100</xdr:colOff>
      <xdr:row>36</xdr:row>
      <xdr:rowOff>9449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12841</xdr:rowOff>
    </xdr:from>
    <xdr:to>
      <xdr:col>24</xdr:col>
      <xdr:colOff>63500</xdr:colOff>
      <xdr:row>57</xdr:row>
      <xdr:rowOff>35728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85491"/>
          <a:ext cx="8382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35728</xdr:rowOff>
    </xdr:from>
    <xdr:to>
      <xdr:col>19</xdr:col>
      <xdr:colOff>177800</xdr:colOff>
      <xdr:row>57</xdr:row>
      <xdr:rowOff>61496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08378"/>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121000</xdr:rowOff>
    </xdr:from>
    <xdr:to>
      <xdr:col>15</xdr:col>
      <xdr:colOff>50800</xdr:colOff>
      <xdr:row>57</xdr:row>
      <xdr:rowOff>61496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79300"/>
          <a:ext cx="889000" cy="4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121000</xdr:rowOff>
    </xdr:from>
    <xdr:to>
      <xdr:col>10</xdr:col>
      <xdr:colOff>114300</xdr:colOff>
      <xdr:row>57</xdr:row>
      <xdr:rowOff>53276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79300"/>
          <a:ext cx="889000" cy="4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133491</xdr:rowOff>
    </xdr:from>
    <xdr:to>
      <xdr:col>24</xdr:col>
      <xdr:colOff>114300</xdr:colOff>
      <xdr:row>57</xdr:row>
      <xdr:rowOff>63641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111918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156378</xdr:rowOff>
    </xdr:from>
    <xdr:to>
      <xdr:col>20</xdr:col>
      <xdr:colOff>38100</xdr:colOff>
      <xdr:row>57</xdr:row>
      <xdr:rowOff>86528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77655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10696</xdr:rowOff>
    </xdr:from>
    <xdr:to>
      <xdr:col>15</xdr:col>
      <xdr:colOff>101600</xdr:colOff>
      <xdr:row>57</xdr:row>
      <xdr:rowOff>112296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103423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70200</xdr:rowOff>
    </xdr:from>
    <xdr:to>
      <xdr:col>10</xdr:col>
      <xdr:colOff>165100</xdr:colOff>
      <xdr:row>55</xdr:row>
      <xdr:rowOff>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162927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2476</xdr:rowOff>
    </xdr:from>
    <xdr:to>
      <xdr:col>6</xdr:col>
      <xdr:colOff>38100</xdr:colOff>
      <xdr:row>57</xdr:row>
      <xdr:rowOff>104076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95203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16115</xdr:rowOff>
    </xdr:from>
    <xdr:to>
      <xdr:col>24</xdr:col>
      <xdr:colOff>63500</xdr:colOff>
      <xdr:row>74</xdr:row>
      <xdr:rowOff>13872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31965"/>
          <a:ext cx="838200" cy="1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38082</xdr:rowOff>
    </xdr:from>
    <xdr:to>
      <xdr:col>19</xdr:col>
      <xdr:colOff>177800</xdr:colOff>
      <xdr:row>74</xdr:row>
      <xdr:rowOff>13872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553932"/>
          <a:ext cx="8890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38082</xdr:rowOff>
    </xdr:from>
    <xdr:to>
      <xdr:col>15</xdr:col>
      <xdr:colOff>50800</xdr:colOff>
      <xdr:row>75</xdr:row>
      <xdr:rowOff>2453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53932"/>
          <a:ext cx="889000" cy="3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2453</xdr:rowOff>
    </xdr:from>
    <xdr:to>
      <xdr:col>10</xdr:col>
      <xdr:colOff>114300</xdr:colOff>
      <xdr:row>75</xdr:row>
      <xdr:rowOff>82876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61203"/>
          <a:ext cx="889000" cy="8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136765</xdr:rowOff>
    </xdr:from>
    <xdr:to>
      <xdr:col>24</xdr:col>
      <xdr:colOff>114300</xdr:colOff>
      <xdr:row>73</xdr:row>
      <xdr:rowOff>66915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159642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3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134522</xdr:rowOff>
    </xdr:from>
    <xdr:to>
      <xdr:col>20</xdr:col>
      <xdr:colOff>38100</xdr:colOff>
      <xdr:row>74</xdr:row>
      <xdr:rowOff>64672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81199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158732</xdr:rowOff>
    </xdr:from>
    <xdr:to>
      <xdr:col>15</xdr:col>
      <xdr:colOff>101600</xdr:colOff>
      <xdr:row>73</xdr:row>
      <xdr:rowOff>88882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105409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123103</xdr:rowOff>
    </xdr:from>
    <xdr:to>
      <xdr:col>10</xdr:col>
      <xdr:colOff>165100</xdr:colOff>
      <xdr:row>75</xdr:row>
      <xdr:rowOff>53253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32076</xdr:rowOff>
    </xdr:from>
    <xdr:to>
      <xdr:col>6</xdr:col>
      <xdr:colOff>38100</xdr:colOff>
      <xdr:row>75</xdr:row>
      <xdr:rowOff>133676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152236</xdr:rowOff>
    </xdr:from>
    <xdr:to>
      <xdr:col>24</xdr:col>
      <xdr:colOff>63500</xdr:colOff>
      <xdr:row>95</xdr:row>
      <xdr:rowOff>145148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68536"/>
          <a:ext cx="838200" cy="1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152236</xdr:rowOff>
    </xdr:from>
    <xdr:to>
      <xdr:col>19</xdr:col>
      <xdr:colOff>177800</xdr:colOff>
      <xdr:row>95</xdr:row>
      <xdr:rowOff>24733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68536"/>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24733</xdr:rowOff>
    </xdr:from>
    <xdr:to>
      <xdr:col>15</xdr:col>
      <xdr:colOff>50800</xdr:colOff>
      <xdr:row>97</xdr:row>
      <xdr:rowOff>75597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12483"/>
          <a:ext cx="889000" cy="3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75597</xdr:rowOff>
    </xdr:from>
    <xdr:to>
      <xdr:col>10</xdr:col>
      <xdr:colOff>114300</xdr:colOff>
      <xdr:row>97</xdr:row>
      <xdr:rowOff>79502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06247"/>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117225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101436</xdr:rowOff>
    </xdr:from>
    <xdr:to>
      <xdr:col>20</xdr:col>
      <xdr:colOff>38100</xdr:colOff>
      <xdr:row>95</xdr:row>
      <xdr:rowOff>31586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48113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145383</xdr:rowOff>
    </xdr:from>
    <xdr:to>
      <xdr:col>15</xdr:col>
      <xdr:colOff>101600</xdr:colOff>
      <xdr:row>95</xdr:row>
      <xdr:rowOff>75533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92060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24797</xdr:rowOff>
    </xdr:from>
    <xdr:to>
      <xdr:col>10</xdr:col>
      <xdr:colOff>165100</xdr:colOff>
      <xdr:row>97</xdr:row>
      <xdr:rowOff>126397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28702</xdr:rowOff>
    </xdr:from>
    <xdr:to>
      <xdr:col>6</xdr:col>
      <xdr:colOff>38100</xdr:colOff>
      <xdr:row>97</xdr:row>
      <xdr:rowOff>130302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121429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101570</xdr:rowOff>
    </xdr:from>
    <xdr:to>
      <xdr:col>55</xdr:col>
      <xdr:colOff>0</xdr:colOff>
      <xdr:row>38</xdr:row>
      <xdr:rowOff>102575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16670"/>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102575</xdr:rowOff>
    </xdr:from>
    <xdr:to>
      <xdr:col>50</xdr:col>
      <xdr:colOff>114300</xdr:colOff>
      <xdr:row>38</xdr:row>
      <xdr:rowOff>103673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1767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97272</xdr:rowOff>
    </xdr:from>
    <xdr:to>
      <xdr:col>45</xdr:col>
      <xdr:colOff>177800</xdr:colOff>
      <xdr:row>38</xdr:row>
      <xdr:rowOff>103673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123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97272</xdr:rowOff>
    </xdr:from>
    <xdr:to>
      <xdr:col>41</xdr:col>
      <xdr:colOff>50800</xdr:colOff>
      <xdr:row>38</xdr:row>
      <xdr:rowOff>100289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237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50770</xdr:rowOff>
    </xdr:from>
    <xdr:to>
      <xdr:col>55</xdr:col>
      <xdr:colOff>50800</xdr:colOff>
      <xdr:row>38</xdr:row>
      <xdr:rowOff>152370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137147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51775</xdr:rowOff>
    </xdr:from>
    <xdr:to>
      <xdr:col>50</xdr:col>
      <xdr:colOff>165100</xdr:colOff>
      <xdr:row>38</xdr:row>
      <xdr:rowOff>153375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144502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52873</xdr:rowOff>
    </xdr:from>
    <xdr:to>
      <xdr:col>46</xdr:col>
      <xdr:colOff>38100</xdr:colOff>
      <xdr:row>38</xdr:row>
      <xdr:rowOff>154473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145600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46472</xdr:rowOff>
    </xdr:from>
    <xdr:to>
      <xdr:col>41</xdr:col>
      <xdr:colOff>101600</xdr:colOff>
      <xdr:row>38</xdr:row>
      <xdr:rowOff>148072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139199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49489</xdr:rowOff>
    </xdr:from>
    <xdr:to>
      <xdr:col>36</xdr:col>
      <xdr:colOff>165100</xdr:colOff>
      <xdr:row>38</xdr:row>
      <xdr:rowOff>151089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142216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127584</xdr:rowOff>
    </xdr:from>
    <xdr:to>
      <xdr:col>55</xdr:col>
      <xdr:colOff>0</xdr:colOff>
      <xdr:row>57</xdr:row>
      <xdr:rowOff>167640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00234"/>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123965</xdr:rowOff>
    </xdr:from>
    <xdr:to>
      <xdr:col>50</xdr:col>
      <xdr:colOff>114300</xdr:colOff>
      <xdr:row>57</xdr:row>
      <xdr:rowOff>127584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9661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118961</xdr:rowOff>
    </xdr:from>
    <xdr:to>
      <xdr:col>45</xdr:col>
      <xdr:colOff>177800</xdr:colOff>
      <xdr:row>57</xdr:row>
      <xdr:rowOff>123965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91611"/>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118961</xdr:rowOff>
    </xdr:from>
    <xdr:to>
      <xdr:col>41</xdr:col>
      <xdr:colOff>50800</xdr:colOff>
      <xdr:row>57</xdr:row>
      <xdr:rowOff>126035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9161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116840</xdr:rowOff>
    </xdr:from>
    <xdr:to>
      <xdr:col>55</xdr:col>
      <xdr:colOff>50800</xdr:colOff>
      <xdr:row>58</xdr:row>
      <xdr:rowOff>46990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139717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76784</xdr:rowOff>
    </xdr:from>
    <xdr:to>
      <xdr:col>50</xdr:col>
      <xdr:colOff>165100</xdr:colOff>
      <xdr:row>58</xdr:row>
      <xdr:rowOff>6934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23461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73165</xdr:rowOff>
    </xdr:from>
    <xdr:to>
      <xdr:col>46</xdr:col>
      <xdr:colOff>38100</xdr:colOff>
      <xdr:row>58</xdr:row>
      <xdr:rowOff>3315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19842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68161</xdr:rowOff>
    </xdr:from>
    <xdr:to>
      <xdr:col>41</xdr:col>
      <xdr:colOff>101600</xdr:colOff>
      <xdr:row>57</xdr:row>
      <xdr:rowOff>169761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160888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75235</xdr:rowOff>
    </xdr:from>
    <xdr:to>
      <xdr:col>36</xdr:col>
      <xdr:colOff>165100</xdr:colOff>
      <xdr:row>58</xdr:row>
      <xdr:rowOff>5385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167962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126518</xdr:rowOff>
    </xdr:from>
    <xdr:to>
      <xdr:col>55</xdr:col>
      <xdr:colOff>0</xdr:colOff>
      <xdr:row>77</xdr:row>
      <xdr:rowOff>97961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6718"/>
          <a:ext cx="838200" cy="1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126518</xdr:rowOff>
    </xdr:from>
    <xdr:to>
      <xdr:col>50</xdr:col>
      <xdr:colOff>114300</xdr:colOff>
      <xdr:row>77</xdr:row>
      <xdr:rowOff>135985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56718"/>
          <a:ext cx="889000" cy="18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116173</xdr:rowOff>
    </xdr:from>
    <xdr:to>
      <xdr:col>45</xdr:col>
      <xdr:colOff>177800</xdr:colOff>
      <xdr:row>77</xdr:row>
      <xdr:rowOff>135985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46373"/>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116173</xdr:rowOff>
    </xdr:from>
    <xdr:to>
      <xdr:col>41</xdr:col>
      <xdr:colOff>50800</xdr:colOff>
      <xdr:row>78</xdr:row>
      <xdr:rowOff>17514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46373"/>
          <a:ext cx="889000" cy="2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47161</xdr:rowOff>
    </xdr:from>
    <xdr:to>
      <xdr:col>55</xdr:col>
      <xdr:colOff>50800</xdr:colOff>
      <xdr:row>77</xdr:row>
      <xdr:rowOff>148761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70038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75718</xdr:rowOff>
    </xdr:from>
    <xdr:to>
      <xdr:col>50</xdr:col>
      <xdr:colOff>165100</xdr:colOff>
      <xdr:row>77</xdr:row>
      <xdr:rowOff>5868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22394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85185</xdr:rowOff>
    </xdr:from>
    <xdr:to>
      <xdr:col>46</xdr:col>
      <xdr:colOff>38100</xdr:colOff>
      <xdr:row>78</xdr:row>
      <xdr:rowOff>15335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6462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65373</xdr:rowOff>
    </xdr:from>
    <xdr:to>
      <xdr:col>41</xdr:col>
      <xdr:colOff>101600</xdr:colOff>
      <xdr:row>76</xdr:row>
      <xdr:rowOff>166973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138164</xdr:rowOff>
    </xdr:from>
    <xdr:to>
      <xdr:col>36</xdr:col>
      <xdr:colOff>165100</xdr:colOff>
      <xdr:row>78</xdr:row>
      <xdr:rowOff>68314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59441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158934</xdr:rowOff>
    </xdr:from>
    <xdr:to>
      <xdr:col>55</xdr:col>
      <xdr:colOff>0</xdr:colOff>
      <xdr:row>96</xdr:row>
      <xdr:rowOff>169370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18134"/>
          <a:ext cx="838200" cy="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95662</xdr:rowOff>
    </xdr:from>
    <xdr:to>
      <xdr:col>50</xdr:col>
      <xdr:colOff>114300</xdr:colOff>
      <xdr:row>96</xdr:row>
      <xdr:rowOff>158934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54862"/>
          <a:ext cx="8890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95662</xdr:rowOff>
    </xdr:from>
    <xdr:to>
      <xdr:col>45</xdr:col>
      <xdr:colOff>177800</xdr:colOff>
      <xdr:row>96</xdr:row>
      <xdr:rowOff>141267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54862"/>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141267</xdr:rowOff>
    </xdr:from>
    <xdr:to>
      <xdr:col>41</xdr:col>
      <xdr:colOff>50800</xdr:colOff>
      <xdr:row>96</xdr:row>
      <xdr:rowOff>141430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004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118570</xdr:rowOff>
    </xdr:from>
    <xdr:to>
      <xdr:col>55</xdr:col>
      <xdr:colOff>50800</xdr:colOff>
      <xdr:row>97</xdr:row>
      <xdr:rowOff>48720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141447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108134</xdr:rowOff>
    </xdr:from>
    <xdr:to>
      <xdr:col>50</xdr:col>
      <xdr:colOff>165100</xdr:colOff>
      <xdr:row>97</xdr:row>
      <xdr:rowOff>38284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54811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44862</xdr:rowOff>
    </xdr:from>
    <xdr:to>
      <xdr:col>46</xdr:col>
      <xdr:colOff>38100</xdr:colOff>
      <xdr:row>96</xdr:row>
      <xdr:rowOff>146462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162989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90467</xdr:rowOff>
    </xdr:from>
    <xdr:to>
      <xdr:col>41</xdr:col>
      <xdr:colOff>101600</xdr:colOff>
      <xdr:row>97</xdr:row>
      <xdr:rowOff>20617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90630</xdr:rowOff>
    </xdr:from>
    <xdr:to>
      <xdr:col>36</xdr:col>
      <xdr:colOff>165100</xdr:colOff>
      <xdr:row>97</xdr:row>
      <xdr:rowOff>20780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37307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164983</xdr:rowOff>
    </xdr:from>
    <xdr:to>
      <xdr:col>85</xdr:col>
      <xdr:colOff>127000</xdr:colOff>
      <xdr:row>37</xdr:row>
      <xdr:rowOff>18953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37183"/>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139151</xdr:rowOff>
    </xdr:from>
    <xdr:to>
      <xdr:col>81</xdr:col>
      <xdr:colOff>50800</xdr:colOff>
      <xdr:row>37</xdr:row>
      <xdr:rowOff>18953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11351"/>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102255</xdr:rowOff>
    </xdr:from>
    <xdr:to>
      <xdr:col>76</xdr:col>
      <xdr:colOff>114300</xdr:colOff>
      <xdr:row>36</xdr:row>
      <xdr:rowOff>139151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74455"/>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54706</xdr:rowOff>
    </xdr:from>
    <xdr:to>
      <xdr:col>71</xdr:col>
      <xdr:colOff>177800</xdr:colOff>
      <xdr:row>36</xdr:row>
      <xdr:rowOff>102255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2690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114183</xdr:rowOff>
    </xdr:from>
    <xdr:to>
      <xdr:col>85</xdr:col>
      <xdr:colOff>177800</xdr:colOff>
      <xdr:row>37</xdr:row>
      <xdr:rowOff>44333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92610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139603</xdr:rowOff>
    </xdr:from>
    <xdr:to>
      <xdr:col>81</xdr:col>
      <xdr:colOff>101600</xdr:colOff>
      <xdr:row>37</xdr:row>
      <xdr:rowOff>69753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60880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88351</xdr:rowOff>
    </xdr:from>
    <xdr:to>
      <xdr:col>76</xdr:col>
      <xdr:colOff>165100</xdr:colOff>
      <xdr:row>37</xdr:row>
      <xdr:rowOff>18501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35028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51455</xdr:rowOff>
    </xdr:from>
    <xdr:to>
      <xdr:col>72</xdr:col>
      <xdr:colOff>38100</xdr:colOff>
      <xdr:row>36</xdr:row>
      <xdr:rowOff>153055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144182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3906</xdr:rowOff>
    </xdr:from>
    <xdr:to>
      <xdr:col>67</xdr:col>
      <xdr:colOff>101600</xdr:colOff>
      <xdr:row>36</xdr:row>
      <xdr:rowOff>105506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122033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109525</xdr:rowOff>
    </xdr:from>
    <xdr:to>
      <xdr:col>85</xdr:col>
      <xdr:colOff>127000</xdr:colOff>
      <xdr:row>58</xdr:row>
      <xdr:rowOff>22834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82175"/>
          <a:ext cx="838200" cy="8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1625</xdr:rowOff>
    </xdr:from>
    <xdr:to>
      <xdr:col>81</xdr:col>
      <xdr:colOff>50800</xdr:colOff>
      <xdr:row>58</xdr:row>
      <xdr:rowOff>22834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45725"/>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82703</xdr:rowOff>
    </xdr:from>
    <xdr:to>
      <xdr:col>76</xdr:col>
      <xdr:colOff>114300</xdr:colOff>
      <xdr:row>58</xdr:row>
      <xdr:rowOff>1625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5353"/>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82703</xdr:rowOff>
    </xdr:from>
    <xdr:to>
      <xdr:col>71</xdr:col>
      <xdr:colOff>177800</xdr:colOff>
      <xdr:row>58</xdr:row>
      <xdr:rowOff>2184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5353"/>
          <a:ext cx="889000" cy="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58725</xdr:rowOff>
    </xdr:from>
    <xdr:to>
      <xdr:col>85</xdr:col>
      <xdr:colOff>177800</xdr:colOff>
      <xdr:row>57</xdr:row>
      <xdr:rowOff>160325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143484</xdr:rowOff>
    </xdr:from>
    <xdr:to>
      <xdr:col>81</xdr:col>
      <xdr:colOff>101600</xdr:colOff>
      <xdr:row>58</xdr:row>
      <xdr:rowOff>73634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64761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122275</xdr:rowOff>
    </xdr:from>
    <xdr:to>
      <xdr:col>76</xdr:col>
      <xdr:colOff>165100</xdr:colOff>
      <xdr:row>58</xdr:row>
      <xdr:rowOff>52425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43552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31903</xdr:rowOff>
    </xdr:from>
    <xdr:to>
      <xdr:col>72</xdr:col>
      <xdr:colOff>38100</xdr:colOff>
      <xdr:row>57</xdr:row>
      <xdr:rowOff>133503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124630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122834</xdr:rowOff>
    </xdr:from>
    <xdr:to>
      <xdr:col>67</xdr:col>
      <xdr:colOff>101600</xdr:colOff>
      <xdr:row>58</xdr:row>
      <xdr:rowOff>52984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44111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132499</xdr:rowOff>
    </xdr:from>
    <xdr:to>
      <xdr:col>85</xdr:col>
      <xdr:colOff>127000</xdr:colOff>
      <xdr:row>78</xdr:row>
      <xdr:rowOff>13467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162699"/>
          <a:ext cx="838200" cy="2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13467</xdr:rowOff>
    </xdr:from>
    <xdr:to>
      <xdr:col>81</xdr:col>
      <xdr:colOff>50800</xdr:colOff>
      <xdr:row>78</xdr:row>
      <xdr:rowOff>80104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86567"/>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78550</xdr:rowOff>
    </xdr:from>
    <xdr:to>
      <xdr:col>76</xdr:col>
      <xdr:colOff>114300</xdr:colOff>
      <xdr:row>78</xdr:row>
      <xdr:rowOff>80104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5165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78550</xdr:rowOff>
    </xdr:from>
    <xdr:to>
      <xdr:col>71</xdr:col>
      <xdr:colOff>177800</xdr:colOff>
      <xdr:row>78</xdr:row>
      <xdr:rowOff>100952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5165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81699</xdr:rowOff>
    </xdr:from>
    <xdr:to>
      <xdr:col>85</xdr:col>
      <xdr:colOff>177800</xdr:colOff>
      <xdr:row>77</xdr:row>
      <xdr:rowOff>11849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104576</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134117</xdr:rowOff>
    </xdr:from>
    <xdr:to>
      <xdr:col>81</xdr:col>
      <xdr:colOff>101600</xdr:colOff>
      <xdr:row>78</xdr:row>
      <xdr:rowOff>64267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80794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1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29304</xdr:rowOff>
    </xdr:from>
    <xdr:to>
      <xdr:col>76</xdr:col>
      <xdr:colOff>165100</xdr:colOff>
      <xdr:row>78</xdr:row>
      <xdr:rowOff>130904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147431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27750</xdr:rowOff>
    </xdr:from>
    <xdr:to>
      <xdr:col>72</xdr:col>
      <xdr:colOff>38100</xdr:colOff>
      <xdr:row>78</xdr:row>
      <xdr:rowOff>129350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50152</xdr:rowOff>
    </xdr:from>
    <xdr:to>
      <xdr:col>67</xdr:col>
      <xdr:colOff>101600</xdr:colOff>
      <xdr:row>78</xdr:row>
      <xdr:rowOff>151752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142879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24665</xdr:rowOff>
    </xdr:from>
    <xdr:to>
      <xdr:col>85</xdr:col>
      <xdr:colOff>127000</xdr:colOff>
      <xdr:row>94</xdr:row>
      <xdr:rowOff>29384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4096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4956</xdr:rowOff>
    </xdr:from>
    <xdr:to>
      <xdr:col>81</xdr:col>
      <xdr:colOff>50800</xdr:colOff>
      <xdr:row>94</xdr:row>
      <xdr:rowOff>29384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2125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146754</xdr:rowOff>
    </xdr:from>
    <xdr:to>
      <xdr:col>76</xdr:col>
      <xdr:colOff>114300</xdr:colOff>
      <xdr:row>94</xdr:row>
      <xdr:rowOff>4956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091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115926</xdr:rowOff>
    </xdr:from>
    <xdr:to>
      <xdr:col>71</xdr:col>
      <xdr:colOff>177800</xdr:colOff>
      <xdr:row>93</xdr:row>
      <xdr:rowOff>146754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0607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145315</xdr:rowOff>
    </xdr:from>
    <xdr:to>
      <xdr:col>85</xdr:col>
      <xdr:colOff>177800</xdr:colOff>
      <xdr:row>94</xdr:row>
      <xdr:rowOff>75465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168192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150034</xdr:rowOff>
    </xdr:from>
    <xdr:to>
      <xdr:col>81</xdr:col>
      <xdr:colOff>101600</xdr:colOff>
      <xdr:row>94</xdr:row>
      <xdr:rowOff>80184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96711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125606</xdr:rowOff>
    </xdr:from>
    <xdr:to>
      <xdr:col>76</xdr:col>
      <xdr:colOff>165100</xdr:colOff>
      <xdr:row>94</xdr:row>
      <xdr:rowOff>55756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72283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95954</xdr:rowOff>
    </xdr:from>
    <xdr:to>
      <xdr:col>72</xdr:col>
      <xdr:colOff>38100</xdr:colOff>
      <xdr:row>94</xdr:row>
      <xdr:rowOff>26104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42631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65126</xdr:rowOff>
    </xdr:from>
    <xdr:to>
      <xdr:col>67</xdr:col>
      <xdr:colOff>101600</xdr:colOff>
      <xdr:row>93</xdr:row>
      <xdr:rowOff>166726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11803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が類似団体の平均を大きく上回るのは、大分県内の他市と比較して出生率が高く、それに伴い児童措置費等に要する経費が膨らんでいるためであるが、保育所等の施設整備の充実により待機児童は少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住民税非課税世帯に対する給付金が主な要因である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となっているが、ごみ処理施設（中津市クリーンプラザ）の基幹改良工事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千円の減となっているものの、人口の減少により、一人当たりのコストは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円の増となり、依然として全国平均及び類似団体平均を上回っている。引き続き「中津市行政サービス高度化プラン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」で掲げる目標（令和８年度末４００億円以下）を堅持しつつ、適正管理に努める。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歳入は、市税の増（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752,408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、新型コロナウイルス感染症対策の財源である国庫支出金、普通交付税や臨時財政対策債の減を上回り、前年度比で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912,766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歳出は住民税非課税世帯等に対する給付金の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による扶助費の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脱炭素社会推進基金の創設等による積立金の増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1,003,866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を上回り、実質収支額は前年度比で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483,088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年度決算剰余金（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億円）や普通交付税の追加交付により、前年度比で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一般会計等の実質収支は、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翌年繰越財源の増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を主な要因として、前年度比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、病院事業会計の剰余金が、前年度比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千円の減となったため、資金剰余額総額は前年度比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1,006,114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6,302,757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、資金剰余額の減が大きかったため、連結実質赤字比率は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連結実質赤字比率は「早期健全化段階」の基準を大きく下回っており、良好な状態にあるため引き続き、当該比率の適正な推移に努める。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プライマリーバランスに留意した適正管理により、元利償還金については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、公営企業債元利償還金に対する繰出金に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、病院事業償還金の増（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74,511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また、元利償還に係る特定財源は、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千円の増となったが、算入公債費は、合併特例債の償還終了及び事業費補正分の減により、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そのため、実質公債費比率の分子は前年度と比較すると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今後も起債の適正な管理に努める。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年度までに発行した中津市民病院債については、平成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年度までに満期一括償還は終了している。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将来負担額については、地方債の着実な償還による現在高の減（△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1,352,293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366,394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充当可能財源等については、充当可能基金は増（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千円）となったが、交付税算入率の高い地方債現在高の減による基準財政需要額算入見込額の減（△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1,226,419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千円）が要因となり、前年度と比較し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421,946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将来負担額の減少幅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充当可能財源等の減少幅を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回ったため、将来負担比率の分子は、前年度と比較して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」に基づき、当該比率の適正な推移に努める。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年度決算剰余金や市税、普通交付税の追加交付により、前年度比で約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億円の増となった。また、その他特目基金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地域振興基金などの取崩を行ったため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億円の減となったが、全体で約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財政調整用基金については、令和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年度に新たに策定した「中津市行政サービス高度化プラン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」に基づき、財政調整用基金を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確保し、財政の安定的な運営に必要な規模を確保していく。また、現有基金については、個別に基金そのものの意義を再度検討し、現在の行政目的・課題に整合していないと判断される基金は、目的の変更若しくは廃止等を含め見直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：公共施設等の整備及び補修等、整備に係る借入金の償還、解体撤去経費に充当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：本格的な高齢化社会の到来に備え、福祉の増進及び市民福祉活動の促進に係る事業に充当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：合併特例債を原資として、中津市の地域振興を目的とした事業に充当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脱炭素社会推進基金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持続可能な開発目標の達成を環境面から支え、脱炭素社会の実現を推進する経費に充当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職員の退職手当経費に充当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地域振興基金：田舎困りごとサポートや予防接種等に事業に充当したことによる減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地域振興基金：合併後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年を経過し、新たな施策及び行政課題の解決のため有効的かつ積極的に活用する。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年度決算剰余金や市税、普通交付税の追加交付により、前年度比で約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％程度に当たる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大分県での消防指令業務の共同運用開始による、繰上償還に伴う取崩を行ったため約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必要に応じ減債基金の取崩しを行っていくが、財政の安定的な運営に資するため、適正な管理に努める。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48155680</v>
      </c>
      <c r="BO4" s="436"/>
      <c r="BP4" s="436"/>
      <c r="BQ4" s="436"/>
      <c r="BR4" s="436"/>
      <c r="BS4" s="436"/>
      <c r="BT4" s="436"/>
      <c r="BU4" s="437"/>
      <c r="BV4" s="435">
        <v>47242914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5.4</v>
      </c>
      <c r="CU4" s="576"/>
      <c r="CV4" s="576"/>
      <c r="CW4" s="576"/>
      <c r="CX4" s="576"/>
      <c r="CY4" s="576"/>
      <c r="CZ4" s="576"/>
      <c r="DA4" s="577"/>
      <c r="DB4" s="575">
        <v>7.4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46251435</v>
      </c>
      <c r="BO5" s="407"/>
      <c r="BP5" s="407"/>
      <c r="BQ5" s="407"/>
      <c r="BR5" s="407"/>
      <c r="BS5" s="407"/>
      <c r="BT5" s="407"/>
      <c r="BU5" s="408"/>
      <c r="BV5" s="406">
        <v>45247569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93.8</v>
      </c>
      <c r="CU5" s="404"/>
      <c r="CV5" s="404"/>
      <c r="CW5" s="404"/>
      <c r="CX5" s="404"/>
      <c r="CY5" s="404"/>
      <c r="CZ5" s="404"/>
      <c r="DA5" s="405"/>
      <c r="DB5" s="403">
        <v>94.5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1904245</v>
      </c>
      <c r="BO6" s="407"/>
      <c r="BP6" s="407"/>
      <c r="BQ6" s="407"/>
      <c r="BR6" s="407"/>
      <c r="BS6" s="407"/>
      <c r="BT6" s="407"/>
      <c r="BU6" s="408"/>
      <c r="BV6" s="406">
        <v>1995345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94.4</v>
      </c>
      <c r="CU6" s="550"/>
      <c r="CV6" s="550"/>
      <c r="CW6" s="550"/>
      <c r="CX6" s="550"/>
      <c r="CY6" s="550"/>
      <c r="CZ6" s="550"/>
      <c r="DA6" s="551"/>
      <c r="DB6" s="549">
        <v>95.9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616099</v>
      </c>
      <c r="BO7" s="407"/>
      <c r="BP7" s="407"/>
      <c r="BQ7" s="407"/>
      <c r="BR7" s="407"/>
      <c r="BS7" s="407"/>
      <c r="BT7" s="407"/>
      <c r="BU7" s="408"/>
      <c r="BV7" s="406">
        <v>224111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23995071</v>
      </c>
      <c r="CU7" s="407"/>
      <c r="CV7" s="407"/>
      <c r="CW7" s="407"/>
      <c r="CX7" s="407"/>
      <c r="CY7" s="407"/>
      <c r="CZ7" s="407"/>
      <c r="DA7" s="408"/>
      <c r="DB7" s="406">
        <v>24005626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1288146</v>
      </c>
      <c r="BO8" s="407"/>
      <c r="BP8" s="407"/>
      <c r="BQ8" s="407"/>
      <c r="BR8" s="407"/>
      <c r="BS8" s="407"/>
      <c r="BT8" s="407"/>
      <c r="BU8" s="408"/>
      <c r="BV8" s="406">
        <v>1771234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0.51</v>
      </c>
      <c r="CU8" s="510"/>
      <c r="CV8" s="510"/>
      <c r="CW8" s="510"/>
      <c r="CX8" s="510"/>
      <c r="CY8" s="510"/>
      <c r="CZ8" s="510"/>
      <c r="DA8" s="511"/>
      <c r="DB8" s="509">
        <v>0.51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82863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-483088</v>
      </c>
      <c r="BO9" s="407"/>
      <c r="BP9" s="407"/>
      <c r="BQ9" s="407"/>
      <c r="BR9" s="407"/>
      <c r="BS9" s="407"/>
      <c r="BT9" s="407"/>
      <c r="BU9" s="408"/>
      <c r="BV9" s="406">
        <v>-792818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v>
      </c>
      <c r="CU9" s="404"/>
      <c r="CV9" s="404"/>
      <c r="CW9" s="404"/>
      <c r="CX9" s="404"/>
      <c r="CY9" s="404"/>
      <c r="CZ9" s="404"/>
      <c r="DA9" s="405"/>
      <c r="DB9" s="403">
        <v>15.9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83965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10780</v>
      </c>
      <c r="BO10" s="407"/>
      <c r="BP10" s="407"/>
      <c r="BQ10" s="407"/>
      <c r="BR10" s="407"/>
      <c r="BS10" s="407"/>
      <c r="BT10" s="407"/>
      <c r="BU10" s="408"/>
      <c r="BV10" s="406">
        <v>10071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147728</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82221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570245</v>
      </c>
      <c r="BO12" s="407"/>
      <c r="BP12" s="407"/>
      <c r="BQ12" s="407"/>
      <c r="BR12" s="407"/>
      <c r="BS12" s="407"/>
      <c r="BT12" s="407"/>
      <c r="BU12" s="408"/>
      <c r="BV12" s="406">
        <v>375575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79854</v>
      </c>
      <c r="S13" s="494"/>
      <c r="T13" s="494"/>
      <c r="U13" s="494"/>
      <c r="V13" s="495"/>
      <c r="W13" s="496" t="s">
        <v>131</v>
      </c>
      <c r="X13" s="392"/>
      <c r="Y13" s="392"/>
      <c r="Z13" s="392"/>
      <c r="AA13" s="392"/>
      <c r="AB13" s="393"/>
      <c r="AC13" s="359">
        <v>1638</v>
      </c>
      <c r="AD13" s="360"/>
      <c r="AE13" s="360"/>
      <c r="AF13" s="360"/>
      <c r="AG13" s="361"/>
      <c r="AH13" s="359">
        <v>2084</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-894825</v>
      </c>
      <c r="BO13" s="407"/>
      <c r="BP13" s="407"/>
      <c r="BQ13" s="407"/>
      <c r="BR13" s="407"/>
      <c r="BS13" s="407"/>
      <c r="BT13" s="407"/>
      <c r="BU13" s="408"/>
      <c r="BV13" s="406">
        <v>-1158322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5.5</v>
      </c>
      <c r="CU13" s="404"/>
      <c r="CV13" s="404"/>
      <c r="CW13" s="404"/>
      <c r="CX13" s="404"/>
      <c r="CY13" s="404"/>
      <c r="CZ13" s="404"/>
      <c r="DA13" s="405"/>
      <c r="DB13" s="403">
        <v>5.6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83101</v>
      </c>
      <c r="S14" s="494"/>
      <c r="T14" s="494"/>
      <c r="U14" s="494"/>
      <c r="V14" s="495"/>
      <c r="W14" s="497"/>
      <c r="X14" s="395"/>
      <c r="Y14" s="395"/>
      <c r="Z14" s="395"/>
      <c r="AA14" s="395"/>
      <c r="AB14" s="396"/>
      <c r="AC14" s="486">
        <v>4.4000000000000004</v>
      </c>
      <c r="AD14" s="487"/>
      <c r="AE14" s="487"/>
      <c r="AF14" s="487"/>
      <c r="AG14" s="488"/>
      <c r="AH14" s="486">
        <v>5.4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33.200000000000003</v>
      </c>
      <c r="CU14" s="504"/>
      <c r="CV14" s="504"/>
      <c r="CW14" s="504"/>
      <c r="CX14" s="504"/>
      <c r="CY14" s="504"/>
      <c r="CZ14" s="504"/>
      <c r="DA14" s="505"/>
      <c r="DB14" s="503">
        <v>33.200000000000003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80953</v>
      </c>
      <c r="S15" s="494"/>
      <c r="T15" s="494"/>
      <c r="U15" s="494"/>
      <c r="V15" s="495"/>
      <c r="W15" s="496" t="s">
        <v>137</v>
      </c>
      <c r="X15" s="392"/>
      <c r="Y15" s="392"/>
      <c r="Z15" s="392"/>
      <c r="AA15" s="392"/>
      <c r="AB15" s="393"/>
      <c r="AC15" s="359">
        <v>12965</v>
      </c>
      <c r="AD15" s="360"/>
      <c r="AE15" s="360"/>
      <c r="AF15" s="360"/>
      <c r="AG15" s="361"/>
      <c r="AH15" s="359">
        <v>12875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10947443</v>
      </c>
      <c r="BO15" s="436"/>
      <c r="BP15" s="436"/>
      <c r="BQ15" s="436"/>
      <c r="BR15" s="436"/>
      <c r="BS15" s="436"/>
      <c r="BT15" s="436"/>
      <c r="BU15" s="437"/>
      <c r="BV15" s="435">
        <v>10610543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34.5</v>
      </c>
      <c r="AD16" s="487"/>
      <c r="AE16" s="487"/>
      <c r="AF16" s="487"/>
      <c r="AG16" s="488"/>
      <c r="AH16" s="486">
        <v>33.5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20953443</v>
      </c>
      <c r="BO16" s="407"/>
      <c r="BP16" s="407"/>
      <c r="BQ16" s="407"/>
      <c r="BR16" s="407"/>
      <c r="BS16" s="407"/>
      <c r="BT16" s="407"/>
      <c r="BU16" s="408"/>
      <c r="BV16" s="406">
        <v>20840703</v>
      </c>
      <c r="BW16" s="407"/>
      <c r="BX16" s="407"/>
      <c r="BY16" s="407"/>
      <c r="BZ16" s="407"/>
      <c r="CA16" s="407"/>
      <c r="CB16" s="407"/>
      <c r="CC16" s="408"/>
      <c r="CD16" s="188"/>
      <c r="CE16" s="438" t="s">
        <v>143</v>
      </c>
      <c r="CF16" s="438"/>
      <c r="CG16" s="438"/>
      <c r="CH16" s="438"/>
      <c r="CI16" s="438"/>
      <c r="CJ16" s="438"/>
      <c r="CK16" s="438"/>
      <c r="CL16" s="438"/>
      <c r="CM16" s="438"/>
      <c r="CN16" s="438"/>
      <c r="CO16" s="438"/>
      <c r="CP16" s="438"/>
      <c r="CQ16" s="438"/>
      <c r="CR16" s="438"/>
      <c r="CS16" s="439"/>
      <c r="CT16" s="403">
        <v>6.3</v>
      </c>
      <c r="CU16" s="404"/>
      <c r="CV16" s="404"/>
      <c r="CW16" s="404"/>
      <c r="CX16" s="404"/>
      <c r="CY16" s="404"/>
      <c r="CZ16" s="404"/>
      <c r="DA16" s="405"/>
      <c r="DB16" s="403">
        <v>8.1</v>
      </c>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144</v>
      </c>
      <c r="N17" s="500"/>
      <c r="O17" s="500"/>
      <c r="P17" s="500"/>
      <c r="Q17" s="501"/>
      <c r="R17" s="483" t="s">
        <v>145</v>
      </c>
      <c r="S17" s="484"/>
      <c r="T17" s="484"/>
      <c r="U17" s="484"/>
      <c r="V17" s="485"/>
      <c r="W17" s="496" t="s">
        <v>146</v>
      </c>
      <c r="X17" s="392"/>
      <c r="Y17" s="392"/>
      <c r="Z17" s="392"/>
      <c r="AA17" s="392"/>
      <c r="AB17" s="393"/>
      <c r="AC17" s="359">
        <v>22945</v>
      </c>
      <c r="AD17" s="360"/>
      <c r="AE17" s="360"/>
      <c r="AF17" s="360"/>
      <c r="AG17" s="361"/>
      <c r="AH17" s="359">
        <v>23421</v>
      </c>
      <c r="AI17" s="360"/>
      <c r="AJ17" s="360"/>
      <c r="AK17" s="360"/>
      <c r="AL17" s="419"/>
      <c r="AM17" s="463"/>
      <c r="AN17" s="363"/>
      <c r="AO17" s="363"/>
      <c r="AP17" s="363"/>
      <c r="AQ17" s="363"/>
      <c r="AR17" s="363"/>
      <c r="AS17" s="363"/>
      <c r="AT17" s="364"/>
      <c r="AU17" s="464"/>
      <c r="AV17" s="465"/>
      <c r="AW17" s="465"/>
      <c r="AX17" s="465"/>
      <c r="AY17" s="420" t="s">
        <v>147</v>
      </c>
      <c r="AZ17" s="421"/>
      <c r="BA17" s="421"/>
      <c r="BB17" s="421"/>
      <c r="BC17" s="421"/>
      <c r="BD17" s="421"/>
      <c r="BE17" s="421"/>
      <c r="BF17" s="421"/>
      <c r="BG17" s="421"/>
      <c r="BH17" s="421"/>
      <c r="BI17" s="421"/>
      <c r="BJ17" s="421"/>
      <c r="BK17" s="421"/>
      <c r="BL17" s="421"/>
      <c r="BM17" s="422"/>
      <c r="BN17" s="406">
        <v>13809399</v>
      </c>
      <c r="BO17" s="407"/>
      <c r="BP17" s="407"/>
      <c r="BQ17" s="407"/>
      <c r="BR17" s="407"/>
      <c r="BS17" s="407"/>
      <c r="BT17" s="407"/>
      <c r="BU17" s="408"/>
      <c r="BV17" s="406">
        <v>13398939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148</v>
      </c>
      <c r="C18" s="457"/>
      <c r="D18" s="457"/>
      <c r="E18" s="458"/>
      <c r="F18" s="458"/>
      <c r="G18" s="458"/>
      <c r="H18" s="458"/>
      <c r="I18" s="458"/>
      <c r="J18" s="458"/>
      <c r="K18" s="458"/>
      <c r="L18" s="459">
        <v>491.44</v>
      </c>
      <c r="M18" s="459"/>
      <c r="N18" s="459"/>
      <c r="O18" s="459"/>
      <c r="P18" s="459"/>
      <c r="Q18" s="459"/>
      <c r="R18" s="460"/>
      <c r="S18" s="460"/>
      <c r="T18" s="460"/>
      <c r="U18" s="460"/>
      <c r="V18" s="461"/>
      <c r="W18" s="477"/>
      <c r="X18" s="478"/>
      <c r="Y18" s="478"/>
      <c r="Z18" s="478"/>
      <c r="AA18" s="478"/>
      <c r="AB18" s="502"/>
      <c r="AC18" s="376">
        <v>61.1</v>
      </c>
      <c r="AD18" s="377"/>
      <c r="AE18" s="377"/>
      <c r="AF18" s="377"/>
      <c r="AG18" s="462"/>
      <c r="AH18" s="376">
        <v>61</v>
      </c>
      <c r="AI18" s="377"/>
      <c r="AJ18" s="377"/>
      <c r="AK18" s="377"/>
      <c r="AL18" s="378"/>
      <c r="AM18" s="463"/>
      <c r="AN18" s="363"/>
      <c r="AO18" s="363"/>
      <c r="AP18" s="363"/>
      <c r="AQ18" s="363"/>
      <c r="AR18" s="363"/>
      <c r="AS18" s="363"/>
      <c r="AT18" s="364"/>
      <c r="AU18" s="464"/>
      <c r="AV18" s="465"/>
      <c r="AW18" s="465"/>
      <c r="AX18" s="465"/>
      <c r="AY18" s="420" t="s">
        <v>149</v>
      </c>
      <c r="AZ18" s="421"/>
      <c r="BA18" s="421"/>
      <c r="BB18" s="421"/>
      <c r="BC18" s="421"/>
      <c r="BD18" s="421"/>
      <c r="BE18" s="421"/>
      <c r="BF18" s="421"/>
      <c r="BG18" s="421"/>
      <c r="BH18" s="421"/>
      <c r="BI18" s="421"/>
      <c r="BJ18" s="421"/>
      <c r="BK18" s="421"/>
      <c r="BL18" s="421"/>
      <c r="BM18" s="422"/>
      <c r="BN18" s="406">
        <v>23368717</v>
      </c>
      <c r="BO18" s="407"/>
      <c r="BP18" s="407"/>
      <c r="BQ18" s="407"/>
      <c r="BR18" s="407"/>
      <c r="BS18" s="407"/>
      <c r="BT18" s="407"/>
      <c r="BU18" s="408"/>
      <c r="BV18" s="406">
        <v>23197275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150</v>
      </c>
      <c r="C19" s="457"/>
      <c r="D19" s="457"/>
      <c r="E19" s="458"/>
      <c r="F19" s="458"/>
      <c r="G19" s="458"/>
      <c r="H19" s="458"/>
      <c r="I19" s="458"/>
      <c r="J19" s="458"/>
      <c r="K19" s="458"/>
      <c r="L19" s="466">
        <v>169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151</v>
      </c>
      <c r="AZ19" s="421"/>
      <c r="BA19" s="421"/>
      <c r="BB19" s="421"/>
      <c r="BC19" s="421"/>
      <c r="BD19" s="421"/>
      <c r="BE19" s="421"/>
      <c r="BF19" s="421"/>
      <c r="BG19" s="421"/>
      <c r="BH19" s="421"/>
      <c r="BI19" s="421"/>
      <c r="BJ19" s="421"/>
      <c r="BK19" s="421"/>
      <c r="BL19" s="421"/>
      <c r="BM19" s="422"/>
      <c r="BN19" s="406">
        <v>31289062</v>
      </c>
      <c r="BO19" s="407"/>
      <c r="BP19" s="407"/>
      <c r="BQ19" s="407"/>
      <c r="BR19" s="407"/>
      <c r="BS19" s="407"/>
      <c r="BT19" s="407"/>
      <c r="BU19" s="408"/>
      <c r="BV19" s="406">
        <v>29484996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152</v>
      </c>
      <c r="C20" s="457"/>
      <c r="D20" s="457"/>
      <c r="E20" s="458"/>
      <c r="F20" s="458"/>
      <c r="G20" s="458"/>
      <c r="H20" s="458"/>
      <c r="I20" s="458"/>
      <c r="J20" s="458"/>
      <c r="K20" s="458"/>
      <c r="L20" s="466">
        <v>37571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154</v>
      </c>
      <c r="C22" s="383"/>
      <c r="D22" s="384"/>
      <c r="E22" s="391" t="s">
        <v>1</v>
      </c>
      <c r="F22" s="392"/>
      <c r="G22" s="392"/>
      <c r="H22" s="392"/>
      <c r="I22" s="392"/>
      <c r="J22" s="392"/>
      <c r="K22" s="393"/>
      <c r="L22" s="391" t="s">
        <v>155</v>
      </c>
      <c r="M22" s="392"/>
      <c r="N22" s="392"/>
      <c r="O22" s="392"/>
      <c r="P22" s="393"/>
      <c r="Q22" s="397" t="s">
        <v>156</v>
      </c>
      <c r="R22" s="398"/>
      <c r="S22" s="398"/>
      <c r="T22" s="398"/>
      <c r="U22" s="398"/>
      <c r="V22" s="399"/>
      <c r="W22" s="448" t="s">
        <v>157</v>
      </c>
      <c r="X22" s="383"/>
      <c r="Y22" s="384"/>
      <c r="Z22" s="391" t="s">
        <v>1</v>
      </c>
      <c r="AA22" s="392"/>
      <c r="AB22" s="392"/>
      <c r="AC22" s="392"/>
      <c r="AD22" s="392"/>
      <c r="AE22" s="392"/>
      <c r="AF22" s="392"/>
      <c r="AG22" s="393"/>
      <c r="AH22" s="409" t="s">
        <v>158</v>
      </c>
      <c r="AI22" s="392"/>
      <c r="AJ22" s="392"/>
      <c r="AK22" s="392"/>
      <c r="AL22" s="393"/>
      <c r="AM22" s="409" t="s">
        <v>159</v>
      </c>
      <c r="AN22" s="410"/>
      <c r="AO22" s="410"/>
      <c r="AP22" s="410"/>
      <c r="AQ22" s="410"/>
      <c r="AR22" s="411"/>
      <c r="AS22" s="397" t="s">
        <v>156</v>
      </c>
      <c r="AT22" s="398"/>
      <c r="AU22" s="398"/>
      <c r="AV22" s="398"/>
      <c r="AW22" s="398"/>
      <c r="AX22" s="415"/>
      <c r="AY22" s="432" t="s">
        <v>160</v>
      </c>
      <c r="AZ22" s="433"/>
      <c r="BA22" s="433"/>
      <c r="BB22" s="433"/>
      <c r="BC22" s="433"/>
      <c r="BD22" s="433"/>
      <c r="BE22" s="433"/>
      <c r="BF22" s="433"/>
      <c r="BG22" s="433"/>
      <c r="BH22" s="433"/>
      <c r="BI22" s="433"/>
      <c r="BJ22" s="433"/>
      <c r="BK22" s="433"/>
      <c r="BL22" s="433"/>
      <c r="BM22" s="434"/>
      <c r="BN22" s="435">
        <v>37342394</v>
      </c>
      <c r="BO22" s="436"/>
      <c r="BP22" s="436"/>
      <c r="BQ22" s="436"/>
      <c r="BR22" s="436"/>
      <c r="BS22" s="436"/>
      <c r="BT22" s="436"/>
      <c r="BU22" s="437"/>
      <c r="BV22" s="435">
        <v>38694687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161</v>
      </c>
      <c r="AZ23" s="421"/>
      <c r="BA23" s="421"/>
      <c r="BB23" s="421"/>
      <c r="BC23" s="421"/>
      <c r="BD23" s="421"/>
      <c r="BE23" s="421"/>
      <c r="BF23" s="421"/>
      <c r="BG23" s="421"/>
      <c r="BH23" s="421"/>
      <c r="BI23" s="421"/>
      <c r="BJ23" s="421"/>
      <c r="BK23" s="421"/>
      <c r="BL23" s="421"/>
      <c r="BM23" s="422"/>
      <c r="BN23" s="406">
        <v>32744554</v>
      </c>
      <c r="BO23" s="407"/>
      <c r="BP23" s="407"/>
      <c r="BQ23" s="407"/>
      <c r="BR23" s="407"/>
      <c r="BS23" s="407"/>
      <c r="BT23" s="407"/>
      <c r="BU23" s="408"/>
      <c r="BV23" s="406">
        <v>34333581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162</v>
      </c>
      <c r="F24" s="363"/>
      <c r="G24" s="363"/>
      <c r="H24" s="363"/>
      <c r="I24" s="363"/>
      <c r="J24" s="363"/>
      <c r="K24" s="364"/>
      <c r="L24" s="359">
        <v>1</v>
      </c>
      <c r="M24" s="360"/>
      <c r="N24" s="360"/>
      <c r="O24" s="360"/>
      <c r="P24" s="361"/>
      <c r="Q24" s="359">
        <v>8850</v>
      </c>
      <c r="R24" s="360"/>
      <c r="S24" s="360"/>
      <c r="T24" s="360"/>
      <c r="U24" s="360"/>
      <c r="V24" s="361"/>
      <c r="W24" s="449"/>
      <c r="X24" s="386"/>
      <c r="Y24" s="387"/>
      <c r="Z24" s="362" t="s">
        <v>163</v>
      </c>
      <c r="AA24" s="363"/>
      <c r="AB24" s="363"/>
      <c r="AC24" s="363"/>
      <c r="AD24" s="363"/>
      <c r="AE24" s="363"/>
      <c r="AF24" s="363"/>
      <c r="AG24" s="364"/>
      <c r="AH24" s="359">
        <v>711</v>
      </c>
      <c r="AI24" s="360"/>
      <c r="AJ24" s="360"/>
      <c r="AK24" s="360"/>
      <c r="AL24" s="361"/>
      <c r="AM24" s="359">
        <v>2157885</v>
      </c>
      <c r="AN24" s="360"/>
      <c r="AO24" s="360"/>
      <c r="AP24" s="360"/>
      <c r="AQ24" s="360"/>
      <c r="AR24" s="361"/>
      <c r="AS24" s="359">
        <v>3035</v>
      </c>
      <c r="AT24" s="360"/>
      <c r="AU24" s="360"/>
      <c r="AV24" s="360"/>
      <c r="AW24" s="360"/>
      <c r="AX24" s="419"/>
      <c r="AY24" s="379" t="s">
        <v>164</v>
      </c>
      <c r="AZ24" s="380"/>
      <c r="BA24" s="380"/>
      <c r="BB24" s="380"/>
      <c r="BC24" s="380"/>
      <c r="BD24" s="380"/>
      <c r="BE24" s="380"/>
      <c r="BF24" s="380"/>
      <c r="BG24" s="380"/>
      <c r="BH24" s="380"/>
      <c r="BI24" s="380"/>
      <c r="BJ24" s="380"/>
      <c r="BK24" s="380"/>
      <c r="BL24" s="380"/>
      <c r="BM24" s="381"/>
      <c r="BN24" s="406">
        <v>23604058</v>
      </c>
      <c r="BO24" s="407"/>
      <c r="BP24" s="407"/>
      <c r="BQ24" s="407"/>
      <c r="BR24" s="407"/>
      <c r="BS24" s="407"/>
      <c r="BT24" s="407"/>
      <c r="BU24" s="408"/>
      <c r="BV24" s="406">
        <v>23655244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165</v>
      </c>
      <c r="F25" s="363"/>
      <c r="G25" s="363"/>
      <c r="H25" s="363"/>
      <c r="I25" s="363"/>
      <c r="J25" s="363"/>
      <c r="K25" s="364"/>
      <c r="L25" s="359">
        <v>2</v>
      </c>
      <c r="M25" s="360"/>
      <c r="N25" s="360"/>
      <c r="O25" s="360"/>
      <c r="P25" s="361"/>
      <c r="Q25" s="359">
        <v>7270</v>
      </c>
      <c r="R25" s="360"/>
      <c r="S25" s="360"/>
      <c r="T25" s="360"/>
      <c r="U25" s="360"/>
      <c r="V25" s="361"/>
      <c r="W25" s="449"/>
      <c r="X25" s="386"/>
      <c r="Y25" s="387"/>
      <c r="Z25" s="362" t="s">
        <v>166</v>
      </c>
      <c r="AA25" s="363"/>
      <c r="AB25" s="363"/>
      <c r="AC25" s="363"/>
      <c r="AD25" s="363"/>
      <c r="AE25" s="363"/>
      <c r="AF25" s="363"/>
      <c r="AG25" s="364"/>
      <c r="AH25" s="359">
        <v>120</v>
      </c>
      <c r="AI25" s="360"/>
      <c r="AJ25" s="360"/>
      <c r="AK25" s="360"/>
      <c r="AL25" s="361"/>
      <c r="AM25" s="359">
        <v>348360</v>
      </c>
      <c r="AN25" s="360"/>
      <c r="AO25" s="360"/>
      <c r="AP25" s="360"/>
      <c r="AQ25" s="360"/>
      <c r="AR25" s="361"/>
      <c r="AS25" s="359">
        <v>2903</v>
      </c>
      <c r="AT25" s="360"/>
      <c r="AU25" s="360"/>
      <c r="AV25" s="360"/>
      <c r="AW25" s="360"/>
      <c r="AX25" s="419"/>
      <c r="AY25" s="432" t="s">
        <v>167</v>
      </c>
      <c r="AZ25" s="433"/>
      <c r="BA25" s="433"/>
      <c r="BB25" s="433"/>
      <c r="BC25" s="433"/>
      <c r="BD25" s="433"/>
      <c r="BE25" s="433"/>
      <c r="BF25" s="433"/>
      <c r="BG25" s="433"/>
      <c r="BH25" s="433"/>
      <c r="BI25" s="433"/>
      <c r="BJ25" s="433"/>
      <c r="BK25" s="433"/>
      <c r="BL25" s="433"/>
      <c r="BM25" s="434"/>
      <c r="BN25" s="435">
        <v>7320696</v>
      </c>
      <c r="BO25" s="436"/>
      <c r="BP25" s="436"/>
      <c r="BQ25" s="436"/>
      <c r="BR25" s="436"/>
      <c r="BS25" s="436"/>
      <c r="BT25" s="436"/>
      <c r="BU25" s="437"/>
      <c r="BV25" s="435">
        <v>5510569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168</v>
      </c>
      <c r="F26" s="363"/>
      <c r="G26" s="363"/>
      <c r="H26" s="363"/>
      <c r="I26" s="363"/>
      <c r="J26" s="363"/>
      <c r="K26" s="364"/>
      <c r="L26" s="359">
        <v>1</v>
      </c>
      <c r="M26" s="360"/>
      <c r="N26" s="360"/>
      <c r="O26" s="360"/>
      <c r="P26" s="361"/>
      <c r="Q26" s="359">
        <v>6400</v>
      </c>
      <c r="R26" s="360"/>
      <c r="S26" s="360"/>
      <c r="T26" s="360"/>
      <c r="U26" s="360"/>
      <c r="V26" s="361"/>
      <c r="W26" s="449"/>
      <c r="X26" s="386"/>
      <c r="Y26" s="387"/>
      <c r="Z26" s="362" t="s">
        <v>169</v>
      </c>
      <c r="AA26" s="417"/>
      <c r="AB26" s="417"/>
      <c r="AC26" s="417"/>
      <c r="AD26" s="417"/>
      <c r="AE26" s="417"/>
      <c r="AF26" s="417"/>
      <c r="AG26" s="418"/>
      <c r="AH26" s="359">
        <v>3</v>
      </c>
      <c r="AI26" s="360"/>
      <c r="AJ26" s="360"/>
      <c r="AK26" s="360"/>
      <c r="AL26" s="361"/>
      <c r="AM26" s="359">
        <v>11736</v>
      </c>
      <c r="AN26" s="360"/>
      <c r="AO26" s="360"/>
      <c r="AP26" s="360"/>
      <c r="AQ26" s="360"/>
      <c r="AR26" s="361"/>
      <c r="AS26" s="359">
        <v>3912</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4480</v>
      </c>
      <c r="R27" s="360"/>
      <c r="S27" s="360"/>
      <c r="T27" s="360"/>
      <c r="U27" s="360"/>
      <c r="V27" s="361"/>
      <c r="W27" s="449"/>
      <c r="X27" s="386"/>
      <c r="Y27" s="387"/>
      <c r="Z27" s="362" t="s">
        <v>172</v>
      </c>
      <c r="AA27" s="363"/>
      <c r="AB27" s="363"/>
      <c r="AC27" s="363"/>
      <c r="AD27" s="363"/>
      <c r="AE27" s="363"/>
      <c r="AF27" s="363"/>
      <c r="AG27" s="364"/>
      <c r="AH27" s="359">
        <v>39</v>
      </c>
      <c r="AI27" s="360"/>
      <c r="AJ27" s="360"/>
      <c r="AK27" s="360"/>
      <c r="AL27" s="361"/>
      <c r="AM27" s="359">
        <v>120840</v>
      </c>
      <c r="AN27" s="360"/>
      <c r="AO27" s="360"/>
      <c r="AP27" s="360"/>
      <c r="AQ27" s="360"/>
      <c r="AR27" s="361"/>
      <c r="AS27" s="359">
        <v>3098</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1089011</v>
      </c>
      <c r="BO27" s="441"/>
      <c r="BP27" s="441"/>
      <c r="BQ27" s="441"/>
      <c r="BR27" s="441"/>
      <c r="BS27" s="441"/>
      <c r="BT27" s="441"/>
      <c r="BU27" s="442"/>
      <c r="BV27" s="440">
        <v>1088779</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4060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4883964</v>
      </c>
      <c r="BO28" s="436"/>
      <c r="BP28" s="436"/>
      <c r="BQ28" s="436"/>
      <c r="BR28" s="436"/>
      <c r="BS28" s="436"/>
      <c r="BT28" s="436"/>
      <c r="BU28" s="437"/>
      <c r="BV28" s="435">
        <v>4543429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22</v>
      </c>
      <c r="M29" s="360"/>
      <c r="N29" s="360"/>
      <c r="O29" s="360"/>
      <c r="P29" s="361"/>
      <c r="Q29" s="359">
        <v>3880</v>
      </c>
      <c r="R29" s="360"/>
      <c r="S29" s="360"/>
      <c r="T29" s="360"/>
      <c r="U29" s="360"/>
      <c r="V29" s="361"/>
      <c r="W29" s="450"/>
      <c r="X29" s="451"/>
      <c r="Y29" s="452"/>
      <c r="Z29" s="362" t="s">
        <v>178</v>
      </c>
      <c r="AA29" s="363"/>
      <c r="AB29" s="363"/>
      <c r="AC29" s="363"/>
      <c r="AD29" s="363"/>
      <c r="AE29" s="363"/>
      <c r="AF29" s="363"/>
      <c r="AG29" s="364"/>
      <c r="AH29" s="359">
        <v>750</v>
      </c>
      <c r="AI29" s="360"/>
      <c r="AJ29" s="360"/>
      <c r="AK29" s="360"/>
      <c r="AL29" s="361"/>
      <c r="AM29" s="359">
        <v>2278725</v>
      </c>
      <c r="AN29" s="360"/>
      <c r="AO29" s="360"/>
      <c r="AP29" s="360"/>
      <c r="AQ29" s="360"/>
      <c r="AR29" s="361"/>
      <c r="AS29" s="359">
        <v>3038</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1031481</v>
      </c>
      <c r="BO29" s="407"/>
      <c r="BP29" s="407"/>
      <c r="BQ29" s="407"/>
      <c r="BR29" s="407"/>
      <c r="BS29" s="407"/>
      <c r="BT29" s="407"/>
      <c r="BU29" s="408"/>
      <c r="BV29" s="406">
        <v>1071022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4266554</v>
      </c>
      <c r="BO30" s="441"/>
      <c r="BP30" s="441"/>
      <c r="BQ30" s="441"/>
      <c r="BR30" s="441"/>
      <c r="BS30" s="441"/>
      <c r="BT30" s="441"/>
      <c r="BU30" s="442"/>
      <c r="BV30" s="440">
        <v>4565364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国民健康保険事業特別会計（事業勘定）</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15</v>
      </c>
      <c r="BF34" s="354"/>
      <c r="BG34" s="355" t="str">
        <f>IF('各会計、関係団体の財政状況及び健全化判断比率'!B40="","",'各会計、関係団体の財政状況及び健全化判断比率'!B40)</f>
        <v>サイクリングターミナル事業特別会計</v>
      </c>
      <c r="BH34" s="355"/>
      <c r="BI34" s="355"/>
      <c r="BJ34" s="355"/>
      <c r="BK34" s="355"/>
      <c r="BL34" s="355"/>
      <c r="BM34" s="355"/>
      <c r="BN34" s="355"/>
      <c r="BO34" s="355"/>
      <c r="BP34" s="355"/>
      <c r="BQ34" s="355"/>
      <c r="BR34" s="355"/>
      <c r="BS34" s="355"/>
      <c r="BT34" s="355"/>
      <c r="BU34" s="355"/>
      <c r="BV34" s="175"/>
      <c r="BW34" s="354">
        <f>IF(BY34="","",MAX(C34:D43,U34:V43,AM34:AN43,BE34:BF43)+1)</f>
        <v>16</v>
      </c>
      <c r="BX34" s="354"/>
      <c r="BY34" s="355" t="str">
        <f>IF('各会計、関係団体の財政状況及び健全化判断比率'!B68="","",'各会計、関係団体の財政状況及び健全化判断比率'!B68)</f>
        <v>大分県交通災害共済組合（交通災害共済事業会計）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中津市土地開発公社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ケーブルネットワーク事業特別会計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国民健康保険事業特別会計（直診勘定）</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IF('各会計、関係団体の財政状況及び健全化判断比率'!B34="","",'各会計、関係団体の財政状況及び健全化判断比率'!B34)</f>
        <v>下水道事業会計（公共下水道事業）</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17</v>
      </c>
      <c r="BX35" s="354"/>
      <c r="BY35" s="355" t="str">
        <f>IF('各会計、関係団体の財政状況及び健全化判断比率'!B69="","",'各会計、関係団体の財政状況及び健全化判断比率'!B69)</f>
        <v>大分県市町村会館管理組合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(有)はばたき</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介護保険事業特別会計（保険事業勘定）</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IF('各会計、関係団体の財政状況及び健全化判断比率'!B35="","",'各会計、関係団体の財政状況及び健全化判断比率'!B35)</f>
        <v>下水道事業会計（特定環境保全公共下水道事業）</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18</v>
      </c>
      <c r="BX36" s="354"/>
      <c r="BY36" s="355" t="str">
        <f>IF('各会計、関係団体の財政状況及び健全化判断比率'!B70="","",'各会計、関係団体の財政状況及び健全化判断比率'!B70)</f>
        <v>大分県後期高齢者医療広域連合（普通会計）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(社)農業公社やまくに</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介護保険事業特別会計（サービス事業勘定）</v>
      </c>
      <c r="X37" s="355"/>
      <c r="Y37" s="355"/>
      <c r="Z37" s="355"/>
      <c r="AA37" s="355"/>
      <c r="AB37" s="355"/>
      <c r="AC37" s="355"/>
      <c r="AD37" s="355"/>
      <c r="AE37" s="355"/>
      <c r="AF37" s="355"/>
      <c r="AG37" s="355"/>
      <c r="AH37" s="355"/>
      <c r="AI37" s="355"/>
      <c r="AJ37" s="355"/>
      <c r="AK37" s="355"/>
      <c r="AL37" s="175"/>
      <c r="AM37" s="354">
        <f t="shared" si="0"/>
        <v>11</v>
      </c>
      <c r="AN37" s="354"/>
      <c r="AO37" s="355" t="str">
        <f>IF('各会計、関係団体の財政状況及び健全化判断比率'!B36="","",'各会計、関係団体の財政状況及び健全化判断比率'!B36)</f>
        <v>下水道事業会計（農業集落排水事業）</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19</v>
      </c>
      <c r="BX37" s="354"/>
      <c r="BY37" s="355" t="str">
        <f>IF('各会計、関係団体の財政状況及び健全化判断比率'!B71="","",'各会計、関係団体の財政状況及び健全化判断比率'!B71)</f>
        <v>大分県後期高齢者医療広域連合（後期高齢者医療特別会計）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なかつ情報通信開発センター（株）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後期高齢者医療特別会計</v>
      </c>
      <c r="X38" s="355"/>
      <c r="Y38" s="355"/>
      <c r="Z38" s="355"/>
      <c r="AA38" s="355"/>
      <c r="AB38" s="355"/>
      <c r="AC38" s="355"/>
      <c r="AD38" s="355"/>
      <c r="AE38" s="355"/>
      <c r="AF38" s="355"/>
      <c r="AG38" s="355"/>
      <c r="AH38" s="355"/>
      <c r="AI38" s="355"/>
      <c r="AJ38" s="355"/>
      <c r="AK38" s="355"/>
      <c r="AL38" s="175"/>
      <c r="AM38" s="354">
        <f t="shared" si="0"/>
        <v>12</v>
      </c>
      <c r="AN38" s="354"/>
      <c r="AO38" s="355" t="str">
        <f>IF('各会計、関係団体の財政状況及び健全化判断比率'!B37="","",'各会計、関係団体の財政状況及び健全化判断比率'!B37)</f>
        <v>下水道事業会計（小規模集合排水事業）</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（株）道の駅なかつ</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f t="shared" si="0"/>
        <v>13</v>
      </c>
      <c r="AN39" s="354"/>
      <c r="AO39" s="355" t="str">
        <f>IF('各会計、関係団体の財政状況及び健全化判断比率'!B38="","",'各会計、関係団体の財政状況及び健全化判断比率'!B38)</f>
        <v>病院事業会計</v>
      </c>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25</v>
      </c>
      <c r="CP39" s="354"/>
      <c r="CQ39" s="355" t="str">
        <f>IF('各会計、関係団体の財政状況及び健全化判断比率'!BS12="","",'各会計、関係団体の財政状況及び健全化判断比率'!BS12)</f>
        <v>（株）農業生産法人やまくに</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f t="shared" si="0"/>
        <v>14</v>
      </c>
      <c r="AN40" s="354"/>
      <c r="AO40" s="355" t="str">
        <f>IF('各会計、関係団体の財政状況及び健全化判断比率'!B39="","",'各会計、関係団体の財政状況及び健全化判断比率'!B39)</f>
        <v>診療所事業会計</v>
      </c>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1sJ+UMejYCb/qLtYiqwthWCsOwUmuKnFU3yXBY2eQ3DGg5rM6wayyXnXCwKdOSrLA3ADmBfQsN7NHtyPVK2LyQ==" saltValue="8n/5K249Gnmh8X/KaH7D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12433934</v>
      </c>
      <c r="S5" s="664"/>
      <c r="T5" s="664"/>
      <c r="U5" s="664"/>
      <c r="V5" s="664"/>
      <c r="W5" s="664"/>
      <c r="X5" s="664"/>
      <c r="Y5" s="689"/>
      <c r="Z5" s="702">
        <v>25.8</v>
      </c>
      <c r="AA5" s="702"/>
      <c r="AB5" s="702"/>
      <c r="AC5" s="702"/>
      <c r="AD5" s="703">
        <v>11766496</v>
      </c>
      <c r="AE5" s="703"/>
      <c r="AF5" s="703"/>
      <c r="AG5" s="703"/>
      <c r="AH5" s="703"/>
      <c r="AI5" s="703"/>
      <c r="AJ5" s="703"/>
      <c r="AK5" s="703"/>
      <c r="AL5" s="690">
        <v>47.5</v>
      </c>
      <c r="AM5" s="672"/>
      <c r="AN5" s="672"/>
      <c r="AO5" s="691"/>
      <c r="AP5" s="666" t="s">
        <v>217</v>
      </c>
      <c r="AQ5" s="667"/>
      <c r="AR5" s="667"/>
      <c r="AS5" s="667"/>
      <c r="AT5" s="667"/>
      <c r="AU5" s="667"/>
      <c r="AV5" s="667"/>
      <c r="AW5" s="667"/>
      <c r="AX5" s="667"/>
      <c r="AY5" s="667"/>
      <c r="AZ5" s="667"/>
      <c r="BA5" s="667"/>
      <c r="BB5" s="667"/>
      <c r="BC5" s="667"/>
      <c r="BD5" s="667"/>
      <c r="BE5" s="667"/>
      <c r="BF5" s="668"/>
      <c r="BG5" s="608">
        <v>11758200</v>
      </c>
      <c r="BH5" s="609"/>
      <c r="BI5" s="609"/>
      <c r="BJ5" s="609"/>
      <c r="BK5" s="609"/>
      <c r="BL5" s="609"/>
      <c r="BM5" s="609"/>
      <c r="BN5" s="610"/>
      <c r="BO5" s="646">
        <v>94.6</v>
      </c>
      <c r="BP5" s="646"/>
      <c r="BQ5" s="646"/>
      <c r="BR5" s="646"/>
      <c r="BS5" s="647">
        <v>430326</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391111</v>
      </c>
      <c r="S6" s="609"/>
      <c r="T6" s="609"/>
      <c r="U6" s="609"/>
      <c r="V6" s="609"/>
      <c r="W6" s="609"/>
      <c r="X6" s="609"/>
      <c r="Y6" s="610"/>
      <c r="Z6" s="646">
        <v>0.8</v>
      </c>
      <c r="AA6" s="646"/>
      <c r="AB6" s="646"/>
      <c r="AC6" s="646"/>
      <c r="AD6" s="647">
        <v>391111</v>
      </c>
      <c r="AE6" s="647"/>
      <c r="AF6" s="647"/>
      <c r="AG6" s="647"/>
      <c r="AH6" s="647"/>
      <c r="AI6" s="647"/>
      <c r="AJ6" s="647"/>
      <c r="AK6" s="647"/>
      <c r="AL6" s="611">
        <v>1.6</v>
      </c>
      <c r="AM6" s="612"/>
      <c r="AN6" s="612"/>
      <c r="AO6" s="648"/>
      <c r="AP6" s="605" t="s">
        <v>222</v>
      </c>
      <c r="AQ6" s="606"/>
      <c r="AR6" s="606"/>
      <c r="AS6" s="606"/>
      <c r="AT6" s="606"/>
      <c r="AU6" s="606"/>
      <c r="AV6" s="606"/>
      <c r="AW6" s="606"/>
      <c r="AX6" s="606"/>
      <c r="AY6" s="606"/>
      <c r="AZ6" s="606"/>
      <c r="BA6" s="606"/>
      <c r="BB6" s="606"/>
      <c r="BC6" s="606"/>
      <c r="BD6" s="606"/>
      <c r="BE6" s="606"/>
      <c r="BF6" s="607"/>
      <c r="BG6" s="608">
        <v>11758200</v>
      </c>
      <c r="BH6" s="609"/>
      <c r="BI6" s="609"/>
      <c r="BJ6" s="609"/>
      <c r="BK6" s="609"/>
      <c r="BL6" s="609"/>
      <c r="BM6" s="609"/>
      <c r="BN6" s="610"/>
      <c r="BO6" s="646">
        <v>94.6</v>
      </c>
      <c r="BP6" s="646"/>
      <c r="BQ6" s="646"/>
      <c r="BR6" s="646"/>
      <c r="BS6" s="647">
        <v>430326</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261997</v>
      </c>
      <c r="CS6" s="609"/>
      <c r="CT6" s="609"/>
      <c r="CU6" s="609"/>
      <c r="CV6" s="609"/>
      <c r="CW6" s="609"/>
      <c r="CX6" s="609"/>
      <c r="CY6" s="610"/>
      <c r="CZ6" s="690">
        <v>0.6</v>
      </c>
      <c r="DA6" s="672"/>
      <c r="DB6" s="672"/>
      <c r="DC6" s="692"/>
      <c r="DD6" s="614">
        <v>3872</v>
      </c>
      <c r="DE6" s="609"/>
      <c r="DF6" s="609"/>
      <c r="DG6" s="609"/>
      <c r="DH6" s="609"/>
      <c r="DI6" s="609"/>
      <c r="DJ6" s="609"/>
      <c r="DK6" s="609"/>
      <c r="DL6" s="609"/>
      <c r="DM6" s="609"/>
      <c r="DN6" s="609"/>
      <c r="DO6" s="609"/>
      <c r="DP6" s="610"/>
      <c r="DQ6" s="614">
        <v>261814</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3026</v>
      </c>
      <c r="S7" s="609"/>
      <c r="T7" s="609"/>
      <c r="U7" s="609"/>
      <c r="V7" s="609"/>
      <c r="W7" s="609"/>
      <c r="X7" s="609"/>
      <c r="Y7" s="610"/>
      <c r="Z7" s="646">
        <v>0</v>
      </c>
      <c r="AA7" s="646"/>
      <c r="AB7" s="646"/>
      <c r="AC7" s="646"/>
      <c r="AD7" s="647">
        <v>3026</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5327208</v>
      </c>
      <c r="BH7" s="609"/>
      <c r="BI7" s="609"/>
      <c r="BJ7" s="609"/>
      <c r="BK7" s="609"/>
      <c r="BL7" s="609"/>
      <c r="BM7" s="609"/>
      <c r="BN7" s="610"/>
      <c r="BO7" s="646">
        <v>42.8</v>
      </c>
      <c r="BP7" s="646"/>
      <c r="BQ7" s="646"/>
      <c r="BR7" s="646"/>
      <c r="BS7" s="647">
        <v>430326</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5364675</v>
      </c>
      <c r="CS7" s="609"/>
      <c r="CT7" s="609"/>
      <c r="CU7" s="609"/>
      <c r="CV7" s="609"/>
      <c r="CW7" s="609"/>
      <c r="CX7" s="609"/>
      <c r="CY7" s="610"/>
      <c r="CZ7" s="646">
        <v>11.6</v>
      </c>
      <c r="DA7" s="646"/>
      <c r="DB7" s="646"/>
      <c r="DC7" s="646"/>
      <c r="DD7" s="614">
        <v>375169</v>
      </c>
      <c r="DE7" s="609"/>
      <c r="DF7" s="609"/>
      <c r="DG7" s="609"/>
      <c r="DH7" s="609"/>
      <c r="DI7" s="609"/>
      <c r="DJ7" s="609"/>
      <c r="DK7" s="609"/>
      <c r="DL7" s="609"/>
      <c r="DM7" s="609"/>
      <c r="DN7" s="609"/>
      <c r="DO7" s="609"/>
      <c r="DP7" s="610"/>
      <c r="DQ7" s="614">
        <v>4084241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40815</v>
      </c>
      <c r="S8" s="609"/>
      <c r="T8" s="609"/>
      <c r="U8" s="609"/>
      <c r="V8" s="609"/>
      <c r="W8" s="609"/>
      <c r="X8" s="609"/>
      <c r="Y8" s="610"/>
      <c r="Z8" s="646">
        <v>0.1</v>
      </c>
      <c r="AA8" s="646"/>
      <c r="AB8" s="646"/>
      <c r="AC8" s="646"/>
      <c r="AD8" s="647">
        <v>40815</v>
      </c>
      <c r="AE8" s="647"/>
      <c r="AF8" s="647"/>
      <c r="AG8" s="647"/>
      <c r="AH8" s="647"/>
      <c r="AI8" s="647"/>
      <c r="AJ8" s="647"/>
      <c r="AK8" s="647"/>
      <c r="AL8" s="611">
        <v>0.2</v>
      </c>
      <c r="AM8" s="612"/>
      <c r="AN8" s="612"/>
      <c r="AO8" s="648"/>
      <c r="AP8" s="605" t="s">
        <v>228</v>
      </c>
      <c r="AQ8" s="606"/>
      <c r="AR8" s="606"/>
      <c r="AS8" s="606"/>
      <c r="AT8" s="606"/>
      <c r="AU8" s="606"/>
      <c r="AV8" s="606"/>
      <c r="AW8" s="606"/>
      <c r="AX8" s="606"/>
      <c r="AY8" s="606"/>
      <c r="AZ8" s="606"/>
      <c r="BA8" s="606"/>
      <c r="BB8" s="606"/>
      <c r="BC8" s="606"/>
      <c r="BD8" s="606"/>
      <c r="BE8" s="606"/>
      <c r="BF8" s="607"/>
      <c r="BG8" s="608">
        <v>144886</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18261514</v>
      </c>
      <c r="CS8" s="609"/>
      <c r="CT8" s="609"/>
      <c r="CU8" s="609"/>
      <c r="CV8" s="609"/>
      <c r="CW8" s="609"/>
      <c r="CX8" s="609"/>
      <c r="CY8" s="610"/>
      <c r="CZ8" s="646">
        <v>39.5</v>
      </c>
      <c r="DA8" s="646"/>
      <c r="DB8" s="646"/>
      <c r="DC8" s="646"/>
      <c r="DD8" s="614">
        <v>80995</v>
      </c>
      <c r="DE8" s="609"/>
      <c r="DF8" s="609"/>
      <c r="DG8" s="609"/>
      <c r="DH8" s="609"/>
      <c r="DI8" s="609"/>
      <c r="DJ8" s="609"/>
      <c r="DK8" s="609"/>
      <c r="DL8" s="609"/>
      <c r="DM8" s="609"/>
      <c r="DN8" s="609"/>
      <c r="DO8" s="609"/>
      <c r="DP8" s="610"/>
      <c r="DQ8" s="614">
        <v>9077699</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44034</v>
      </c>
      <c r="S9" s="609"/>
      <c r="T9" s="609"/>
      <c r="U9" s="609"/>
      <c r="V9" s="609"/>
      <c r="W9" s="609"/>
      <c r="X9" s="609"/>
      <c r="Y9" s="610"/>
      <c r="Z9" s="646">
        <v>0.1</v>
      </c>
      <c r="AA9" s="646"/>
      <c r="AB9" s="646"/>
      <c r="AC9" s="646"/>
      <c r="AD9" s="647">
        <v>44034</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3674753</v>
      </c>
      <c r="BH9" s="609"/>
      <c r="BI9" s="609"/>
      <c r="BJ9" s="609"/>
      <c r="BK9" s="609"/>
      <c r="BL9" s="609"/>
      <c r="BM9" s="609"/>
      <c r="BN9" s="610"/>
      <c r="BO9" s="646">
        <v>29.6</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4169755</v>
      </c>
      <c r="CS9" s="609"/>
      <c r="CT9" s="609"/>
      <c r="CU9" s="609"/>
      <c r="CV9" s="609"/>
      <c r="CW9" s="609"/>
      <c r="CX9" s="609"/>
      <c r="CY9" s="610"/>
      <c r="CZ9" s="646">
        <v>9</v>
      </c>
      <c r="DA9" s="646"/>
      <c r="DB9" s="646"/>
      <c r="DC9" s="646"/>
      <c r="DD9" s="614">
        <v>301864</v>
      </c>
      <c r="DE9" s="609"/>
      <c r="DF9" s="609"/>
      <c r="DG9" s="609"/>
      <c r="DH9" s="609"/>
      <c r="DI9" s="609"/>
      <c r="DJ9" s="609"/>
      <c r="DK9" s="609"/>
      <c r="DL9" s="609"/>
      <c r="DM9" s="609"/>
      <c r="DN9" s="609"/>
      <c r="DO9" s="609"/>
      <c r="DP9" s="610"/>
      <c r="DQ9" s="614">
        <v>2974323</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275223</v>
      </c>
      <c r="BH10" s="609"/>
      <c r="BI10" s="609"/>
      <c r="BJ10" s="609"/>
      <c r="BK10" s="609"/>
      <c r="BL10" s="609"/>
      <c r="BM10" s="609"/>
      <c r="BN10" s="610"/>
      <c r="BO10" s="646">
        <v>2.2000000000000002</v>
      </c>
      <c r="BP10" s="646"/>
      <c r="BQ10" s="646"/>
      <c r="BR10" s="646"/>
      <c r="BS10" s="647">
        <v>78590</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34320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18933</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2097701</v>
      </c>
      <c r="S11" s="609"/>
      <c r="T11" s="609"/>
      <c r="U11" s="609"/>
      <c r="V11" s="609"/>
      <c r="W11" s="609"/>
      <c r="X11" s="609"/>
      <c r="Y11" s="610"/>
      <c r="Z11" s="611">
        <v>4.4000000000000004</v>
      </c>
      <c r="AA11" s="612"/>
      <c r="AB11" s="612"/>
      <c r="AC11" s="613"/>
      <c r="AD11" s="614">
        <v>2097701</v>
      </c>
      <c r="AE11" s="609"/>
      <c r="AF11" s="609"/>
      <c r="AG11" s="609"/>
      <c r="AH11" s="609"/>
      <c r="AI11" s="609"/>
      <c r="AJ11" s="609"/>
      <c r="AK11" s="610"/>
      <c r="AL11" s="611">
        <v>8.5</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1232346</v>
      </c>
      <c r="BH11" s="609"/>
      <c r="BI11" s="609"/>
      <c r="BJ11" s="609"/>
      <c r="BK11" s="609"/>
      <c r="BL11" s="609"/>
      <c r="BM11" s="609"/>
      <c r="BN11" s="610"/>
      <c r="BO11" s="646">
        <v>9.9</v>
      </c>
      <c r="BP11" s="646"/>
      <c r="BQ11" s="646"/>
      <c r="BR11" s="646"/>
      <c r="BS11" s="647">
        <v>351736</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1422410</v>
      </c>
      <c r="CS11" s="609"/>
      <c r="CT11" s="609"/>
      <c r="CU11" s="609"/>
      <c r="CV11" s="609"/>
      <c r="CW11" s="609"/>
      <c r="CX11" s="609"/>
      <c r="CY11" s="610"/>
      <c r="CZ11" s="646">
        <v>3.1</v>
      </c>
      <c r="DA11" s="646"/>
      <c r="DB11" s="646"/>
      <c r="DC11" s="646"/>
      <c r="DD11" s="614">
        <v>396201</v>
      </c>
      <c r="DE11" s="609"/>
      <c r="DF11" s="609"/>
      <c r="DG11" s="609"/>
      <c r="DH11" s="609"/>
      <c r="DI11" s="609"/>
      <c r="DJ11" s="609"/>
      <c r="DK11" s="609"/>
      <c r="DL11" s="609"/>
      <c r="DM11" s="609"/>
      <c r="DN11" s="609"/>
      <c r="DO11" s="609"/>
      <c r="DP11" s="610"/>
      <c r="DQ11" s="614">
        <v>798257</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9503</v>
      </c>
      <c r="S12" s="609"/>
      <c r="T12" s="609"/>
      <c r="U12" s="609"/>
      <c r="V12" s="609"/>
      <c r="W12" s="609"/>
      <c r="X12" s="609"/>
      <c r="Y12" s="610"/>
      <c r="Z12" s="646">
        <v>0</v>
      </c>
      <c r="AA12" s="646"/>
      <c r="AB12" s="646"/>
      <c r="AC12" s="646"/>
      <c r="AD12" s="647">
        <v>9503</v>
      </c>
      <c r="AE12" s="647"/>
      <c r="AF12" s="647"/>
      <c r="AG12" s="647"/>
      <c r="AH12" s="647"/>
      <c r="AI12" s="647"/>
      <c r="AJ12" s="647"/>
      <c r="AK12" s="647"/>
      <c r="AL12" s="611">
        <v>0</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5364759</v>
      </c>
      <c r="BH12" s="609"/>
      <c r="BI12" s="609"/>
      <c r="BJ12" s="609"/>
      <c r="BK12" s="609"/>
      <c r="BL12" s="609"/>
      <c r="BM12" s="609"/>
      <c r="BN12" s="610"/>
      <c r="BO12" s="646">
        <v>43.1</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1249049</v>
      </c>
      <c r="CS12" s="609"/>
      <c r="CT12" s="609"/>
      <c r="CU12" s="609"/>
      <c r="CV12" s="609"/>
      <c r="CW12" s="609"/>
      <c r="CX12" s="609"/>
      <c r="CY12" s="610"/>
      <c r="CZ12" s="646">
        <v>2.7</v>
      </c>
      <c r="DA12" s="646"/>
      <c r="DB12" s="646"/>
      <c r="DC12" s="646"/>
      <c r="DD12" s="614">
        <v>158182</v>
      </c>
      <c r="DE12" s="609"/>
      <c r="DF12" s="609"/>
      <c r="DG12" s="609"/>
      <c r="DH12" s="609"/>
      <c r="DI12" s="609"/>
      <c r="DJ12" s="609"/>
      <c r="DK12" s="609"/>
      <c r="DL12" s="609"/>
      <c r="DM12" s="609"/>
      <c r="DN12" s="609"/>
      <c r="DO12" s="609"/>
      <c r="DP12" s="610"/>
      <c r="DQ12" s="614">
        <v>634631</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5305664</v>
      </c>
      <c r="BH13" s="609"/>
      <c r="BI13" s="609"/>
      <c r="BJ13" s="609"/>
      <c r="BK13" s="609"/>
      <c r="BL13" s="609"/>
      <c r="BM13" s="609"/>
      <c r="BN13" s="610"/>
      <c r="BO13" s="646">
        <v>42.7</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3879468</v>
      </c>
      <c r="CS13" s="609"/>
      <c r="CT13" s="609"/>
      <c r="CU13" s="609"/>
      <c r="CV13" s="609"/>
      <c r="CW13" s="609"/>
      <c r="CX13" s="609"/>
      <c r="CY13" s="610"/>
      <c r="CZ13" s="646">
        <v>8.4</v>
      </c>
      <c r="DA13" s="646"/>
      <c r="DB13" s="646"/>
      <c r="DC13" s="646"/>
      <c r="DD13" s="614">
        <v>1595598</v>
      </c>
      <c r="DE13" s="609"/>
      <c r="DF13" s="609"/>
      <c r="DG13" s="609"/>
      <c r="DH13" s="609"/>
      <c r="DI13" s="609"/>
      <c r="DJ13" s="609"/>
      <c r="DK13" s="609"/>
      <c r="DL13" s="609"/>
      <c r="DM13" s="609"/>
      <c r="DN13" s="609"/>
      <c r="DO13" s="609"/>
      <c r="DP13" s="610"/>
      <c r="DQ13" s="614">
        <v>2242387</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1510</v>
      </c>
      <c r="S14" s="609"/>
      <c r="T14" s="609"/>
      <c r="U14" s="609"/>
      <c r="V14" s="609"/>
      <c r="W14" s="609"/>
      <c r="X14" s="609"/>
      <c r="Y14" s="610"/>
      <c r="Z14" s="646">
        <v>0</v>
      </c>
      <c r="AA14" s="646"/>
      <c r="AB14" s="646"/>
      <c r="AC14" s="646"/>
      <c r="AD14" s="647">
        <v>1510</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336268</v>
      </c>
      <c r="BH14" s="609"/>
      <c r="BI14" s="609"/>
      <c r="BJ14" s="609"/>
      <c r="BK14" s="609"/>
      <c r="BL14" s="609"/>
      <c r="BM14" s="609"/>
      <c r="BN14" s="610"/>
      <c r="BO14" s="646">
        <v>2.7</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1393423</v>
      </c>
      <c r="CS14" s="609"/>
      <c r="CT14" s="609"/>
      <c r="CU14" s="609"/>
      <c r="CV14" s="609"/>
      <c r="CW14" s="609"/>
      <c r="CX14" s="609"/>
      <c r="CY14" s="610"/>
      <c r="CZ14" s="646">
        <v>3</v>
      </c>
      <c r="DA14" s="646"/>
      <c r="DB14" s="646"/>
      <c r="DC14" s="646"/>
      <c r="DD14" s="614">
        <v>128996</v>
      </c>
      <c r="DE14" s="609"/>
      <c r="DF14" s="609"/>
      <c r="DG14" s="609"/>
      <c r="DH14" s="609"/>
      <c r="DI14" s="609"/>
      <c r="DJ14" s="609"/>
      <c r="DK14" s="609"/>
      <c r="DL14" s="609"/>
      <c r="DM14" s="609"/>
      <c r="DN14" s="609"/>
      <c r="DO14" s="609"/>
      <c r="DP14" s="610"/>
      <c r="DQ14" s="614">
        <v>1229036</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729965</v>
      </c>
      <c r="BH15" s="609"/>
      <c r="BI15" s="609"/>
      <c r="BJ15" s="609"/>
      <c r="BK15" s="609"/>
      <c r="BL15" s="609"/>
      <c r="BM15" s="609"/>
      <c r="BN15" s="610"/>
      <c r="BO15" s="646">
        <v>5.9</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4265322</v>
      </c>
      <c r="CS15" s="609"/>
      <c r="CT15" s="609"/>
      <c r="CU15" s="609"/>
      <c r="CV15" s="609"/>
      <c r="CW15" s="609"/>
      <c r="CX15" s="609"/>
      <c r="CY15" s="610"/>
      <c r="CZ15" s="646">
        <v>9.1999999999999993</v>
      </c>
      <c r="DA15" s="646"/>
      <c r="DB15" s="646"/>
      <c r="DC15" s="646"/>
      <c r="DD15" s="614">
        <v>996423</v>
      </c>
      <c r="DE15" s="609"/>
      <c r="DF15" s="609"/>
      <c r="DG15" s="609"/>
      <c r="DH15" s="609"/>
      <c r="DI15" s="609"/>
      <c r="DJ15" s="609"/>
      <c r="DK15" s="609"/>
      <c r="DL15" s="609"/>
      <c r="DM15" s="609"/>
      <c r="DN15" s="609"/>
      <c r="DO15" s="609"/>
      <c r="DP15" s="610"/>
      <c r="DQ15" s="614">
        <v>3065956</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30612</v>
      </c>
      <c r="S16" s="609"/>
      <c r="T16" s="609"/>
      <c r="U16" s="609"/>
      <c r="V16" s="609"/>
      <c r="W16" s="609"/>
      <c r="X16" s="609"/>
      <c r="Y16" s="610"/>
      <c r="Z16" s="646">
        <v>0.1</v>
      </c>
      <c r="AA16" s="646"/>
      <c r="AB16" s="646"/>
      <c r="AC16" s="646"/>
      <c r="AD16" s="647">
        <v>30612</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1259174</v>
      </c>
      <c r="CS16" s="609"/>
      <c r="CT16" s="609"/>
      <c r="CU16" s="609"/>
      <c r="CV16" s="609"/>
      <c r="CW16" s="609"/>
      <c r="CX16" s="609"/>
      <c r="CY16" s="610"/>
      <c r="CZ16" s="646">
        <v>2.7</v>
      </c>
      <c r="DA16" s="646"/>
      <c r="DB16" s="646"/>
      <c r="DC16" s="646"/>
      <c r="DD16" s="614" t="s">
        <v>122</v>
      </c>
      <c r="DE16" s="609"/>
      <c r="DF16" s="609"/>
      <c r="DG16" s="609"/>
      <c r="DH16" s="609"/>
      <c r="DI16" s="609"/>
      <c r="DJ16" s="609"/>
      <c r="DK16" s="609"/>
      <c r="DL16" s="609"/>
      <c r="DM16" s="609"/>
      <c r="DN16" s="609"/>
      <c r="DO16" s="609"/>
      <c r="DP16" s="610"/>
      <c r="DQ16" s="614">
        <v>316205</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178351</v>
      </c>
      <c r="S17" s="609"/>
      <c r="T17" s="609"/>
      <c r="U17" s="609"/>
      <c r="V17" s="609"/>
      <c r="W17" s="609"/>
      <c r="X17" s="609"/>
      <c r="Y17" s="610"/>
      <c r="Z17" s="646">
        <v>0.4</v>
      </c>
      <c r="AA17" s="646"/>
      <c r="AB17" s="646"/>
      <c r="AC17" s="646"/>
      <c r="AD17" s="647">
        <v>178351</v>
      </c>
      <c r="AE17" s="647"/>
      <c r="AF17" s="647"/>
      <c r="AG17" s="647"/>
      <c r="AH17" s="647"/>
      <c r="AI17" s="647"/>
      <c r="AJ17" s="647"/>
      <c r="AK17" s="647"/>
      <c r="AL17" s="611">
        <v>0.7</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4690328</v>
      </c>
      <c r="CS17" s="609"/>
      <c r="CT17" s="609"/>
      <c r="CU17" s="609"/>
      <c r="CV17" s="609"/>
      <c r="CW17" s="609"/>
      <c r="CX17" s="609"/>
      <c r="CY17" s="610"/>
      <c r="CZ17" s="646">
        <v>10.1</v>
      </c>
      <c r="DA17" s="646"/>
      <c r="DB17" s="646"/>
      <c r="DC17" s="646"/>
      <c r="DD17" s="614" t="s">
        <v>122</v>
      </c>
      <c r="DE17" s="609"/>
      <c r="DF17" s="609"/>
      <c r="DG17" s="609"/>
      <c r="DH17" s="609"/>
      <c r="DI17" s="609"/>
      <c r="DJ17" s="609"/>
      <c r="DK17" s="609"/>
      <c r="DL17" s="609"/>
      <c r="DM17" s="609"/>
      <c r="DN17" s="609"/>
      <c r="DO17" s="609"/>
      <c r="DP17" s="610"/>
      <c r="DQ17" s="614">
        <v>4681820</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99810</v>
      </c>
      <c r="S18" s="609"/>
      <c r="T18" s="609"/>
      <c r="U18" s="609"/>
      <c r="V18" s="609"/>
      <c r="W18" s="609"/>
      <c r="X18" s="609"/>
      <c r="Y18" s="610"/>
      <c r="Z18" s="646">
        <v>0.2</v>
      </c>
      <c r="AA18" s="646"/>
      <c r="AB18" s="646"/>
      <c r="AC18" s="646"/>
      <c r="AD18" s="647">
        <v>99810</v>
      </c>
      <c r="AE18" s="647"/>
      <c r="AF18" s="647"/>
      <c r="AG18" s="647"/>
      <c r="AH18" s="647"/>
      <c r="AI18" s="647"/>
      <c r="AJ18" s="647"/>
      <c r="AK18" s="647"/>
      <c r="AL18" s="611">
        <v>0.4</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90613</v>
      </c>
      <c r="S19" s="609"/>
      <c r="T19" s="609"/>
      <c r="U19" s="609"/>
      <c r="V19" s="609"/>
      <c r="W19" s="609"/>
      <c r="X19" s="609"/>
      <c r="Y19" s="610"/>
      <c r="Z19" s="646">
        <v>0.2</v>
      </c>
      <c r="AA19" s="646"/>
      <c r="AB19" s="646"/>
      <c r="AC19" s="646"/>
      <c r="AD19" s="647">
        <v>90613</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675734</v>
      </c>
      <c r="BH19" s="609"/>
      <c r="BI19" s="609"/>
      <c r="BJ19" s="609"/>
      <c r="BK19" s="609"/>
      <c r="BL19" s="609"/>
      <c r="BM19" s="609"/>
      <c r="BN19" s="610"/>
      <c r="BO19" s="646">
        <v>5.4</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9197</v>
      </c>
      <c r="S20" s="609"/>
      <c r="T20" s="609"/>
      <c r="U20" s="609"/>
      <c r="V20" s="609"/>
      <c r="W20" s="609"/>
      <c r="X20" s="609"/>
      <c r="Y20" s="610"/>
      <c r="Z20" s="646">
        <v>0</v>
      </c>
      <c r="AA20" s="646"/>
      <c r="AB20" s="646"/>
      <c r="AC20" s="646"/>
      <c r="AD20" s="647">
        <v>9197</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675734</v>
      </c>
      <c r="BH20" s="609"/>
      <c r="BI20" s="609"/>
      <c r="BJ20" s="609"/>
      <c r="BK20" s="609"/>
      <c r="BL20" s="609"/>
      <c r="BM20" s="609"/>
      <c r="BN20" s="610"/>
      <c r="BO20" s="646">
        <v>5.4</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46251435</v>
      </c>
      <c r="CS20" s="609"/>
      <c r="CT20" s="609"/>
      <c r="CU20" s="609"/>
      <c r="CV20" s="609"/>
      <c r="CW20" s="609"/>
      <c r="CX20" s="609"/>
      <c r="CY20" s="610"/>
      <c r="CZ20" s="646">
        <v>100</v>
      </c>
      <c r="DA20" s="646"/>
      <c r="DB20" s="646"/>
      <c r="DC20" s="646"/>
      <c r="DD20" s="614">
        <v>4037300</v>
      </c>
      <c r="DE20" s="609"/>
      <c r="DF20" s="609"/>
      <c r="DG20" s="609"/>
      <c r="DH20" s="609"/>
      <c r="DI20" s="609"/>
      <c r="DJ20" s="609"/>
      <c r="DK20" s="609"/>
      <c r="DL20" s="609"/>
      <c r="DM20" s="609"/>
      <c r="DN20" s="609"/>
      <c r="DO20" s="609"/>
      <c r="DP20" s="610"/>
      <c r="DQ20" s="614">
        <v>29385302</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11188720</v>
      </c>
      <c r="S21" s="609"/>
      <c r="T21" s="609"/>
      <c r="U21" s="609"/>
      <c r="V21" s="609"/>
      <c r="W21" s="609"/>
      <c r="X21" s="609"/>
      <c r="Y21" s="610"/>
      <c r="Z21" s="646">
        <v>23.2</v>
      </c>
      <c r="AA21" s="646"/>
      <c r="AB21" s="646"/>
      <c r="AC21" s="646"/>
      <c r="AD21" s="647">
        <v>10023777</v>
      </c>
      <c r="AE21" s="647"/>
      <c r="AF21" s="647"/>
      <c r="AG21" s="647"/>
      <c r="AH21" s="647"/>
      <c r="AI21" s="647"/>
      <c r="AJ21" s="647"/>
      <c r="AK21" s="647"/>
      <c r="AL21" s="611">
        <v>40.5</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8296</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10023777</v>
      </c>
      <c r="S22" s="609"/>
      <c r="T22" s="609"/>
      <c r="U22" s="609"/>
      <c r="V22" s="609"/>
      <c r="W22" s="609"/>
      <c r="X22" s="609"/>
      <c r="Y22" s="610"/>
      <c r="Z22" s="646">
        <v>20.8</v>
      </c>
      <c r="AA22" s="646"/>
      <c r="AB22" s="646"/>
      <c r="AC22" s="646"/>
      <c r="AD22" s="647">
        <v>10023777</v>
      </c>
      <c r="AE22" s="647"/>
      <c r="AF22" s="647"/>
      <c r="AG22" s="647"/>
      <c r="AH22" s="647"/>
      <c r="AI22" s="647"/>
      <c r="AJ22" s="647"/>
      <c r="AK22" s="647"/>
      <c r="AL22" s="611">
        <v>40.5</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1164943</v>
      </c>
      <c r="S23" s="609"/>
      <c r="T23" s="609"/>
      <c r="U23" s="609"/>
      <c r="V23" s="609"/>
      <c r="W23" s="609"/>
      <c r="X23" s="609"/>
      <c r="Y23" s="610"/>
      <c r="Z23" s="646">
        <v>2.4</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667438</v>
      </c>
      <c r="BH23" s="609"/>
      <c r="BI23" s="609"/>
      <c r="BJ23" s="609"/>
      <c r="BK23" s="609"/>
      <c r="BL23" s="609"/>
      <c r="BM23" s="609"/>
      <c r="BN23" s="610"/>
      <c r="BO23" s="646">
        <v>5.4</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24428742</v>
      </c>
      <c r="CS24" s="664"/>
      <c r="CT24" s="664"/>
      <c r="CU24" s="664"/>
      <c r="CV24" s="664"/>
      <c r="CW24" s="664"/>
      <c r="CX24" s="664"/>
      <c r="CY24" s="689"/>
      <c r="CZ24" s="690">
        <v>52.8</v>
      </c>
      <c r="DA24" s="672"/>
      <c r="DB24" s="672"/>
      <c r="DC24" s="692"/>
      <c r="DD24" s="688">
        <v>15885798</v>
      </c>
      <c r="DE24" s="664"/>
      <c r="DF24" s="664"/>
      <c r="DG24" s="664"/>
      <c r="DH24" s="664"/>
      <c r="DI24" s="664"/>
      <c r="DJ24" s="664"/>
      <c r="DK24" s="689"/>
      <c r="DL24" s="688">
        <v>14118523</v>
      </c>
      <c r="DM24" s="664"/>
      <c r="DN24" s="664"/>
      <c r="DO24" s="664"/>
      <c r="DP24" s="664"/>
      <c r="DQ24" s="664"/>
      <c r="DR24" s="664"/>
      <c r="DS24" s="664"/>
      <c r="DT24" s="664"/>
      <c r="DU24" s="664"/>
      <c r="DV24" s="689"/>
      <c r="DW24" s="690">
        <v>56.7</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26519127</v>
      </c>
      <c r="S25" s="609"/>
      <c r="T25" s="609"/>
      <c r="U25" s="609"/>
      <c r="V25" s="609"/>
      <c r="W25" s="609"/>
      <c r="X25" s="609"/>
      <c r="Y25" s="610"/>
      <c r="Z25" s="646">
        <v>55.1</v>
      </c>
      <c r="AA25" s="646"/>
      <c r="AB25" s="646"/>
      <c r="AC25" s="646"/>
      <c r="AD25" s="647">
        <v>24686746</v>
      </c>
      <c r="AE25" s="647"/>
      <c r="AF25" s="647"/>
      <c r="AG25" s="647"/>
      <c r="AH25" s="647"/>
      <c r="AI25" s="647"/>
      <c r="AJ25" s="647"/>
      <c r="AK25" s="647"/>
      <c r="AL25" s="611">
        <v>99.7</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7363537</v>
      </c>
      <c r="CS25" s="621"/>
      <c r="CT25" s="621"/>
      <c r="CU25" s="621"/>
      <c r="CV25" s="621"/>
      <c r="CW25" s="621"/>
      <c r="CX25" s="621"/>
      <c r="CY25" s="622"/>
      <c r="CZ25" s="611">
        <v>15.9</v>
      </c>
      <c r="DA25" s="623"/>
      <c r="DB25" s="623"/>
      <c r="DC25" s="624"/>
      <c r="DD25" s="614">
        <v>6617739</v>
      </c>
      <c r="DE25" s="621"/>
      <c r="DF25" s="621"/>
      <c r="DG25" s="621"/>
      <c r="DH25" s="621"/>
      <c r="DI25" s="621"/>
      <c r="DJ25" s="621"/>
      <c r="DK25" s="622"/>
      <c r="DL25" s="614">
        <v>6469097</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7747</v>
      </c>
      <c r="S26" s="609"/>
      <c r="T26" s="609"/>
      <c r="U26" s="609"/>
      <c r="V26" s="609"/>
      <c r="W26" s="609"/>
      <c r="X26" s="609"/>
      <c r="Y26" s="610"/>
      <c r="Z26" s="646">
        <v>0</v>
      </c>
      <c r="AA26" s="646"/>
      <c r="AB26" s="646"/>
      <c r="AC26" s="646"/>
      <c r="AD26" s="647">
        <v>7747</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4619506</v>
      </c>
      <c r="CS26" s="609"/>
      <c r="CT26" s="609"/>
      <c r="CU26" s="609"/>
      <c r="CV26" s="609"/>
      <c r="CW26" s="609"/>
      <c r="CX26" s="609"/>
      <c r="CY26" s="610"/>
      <c r="CZ26" s="611">
        <v>10</v>
      </c>
      <c r="DA26" s="623"/>
      <c r="DB26" s="623"/>
      <c r="DC26" s="624"/>
      <c r="DD26" s="614">
        <v>4251812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139179</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12433934</v>
      </c>
      <c r="BH27" s="609"/>
      <c r="BI27" s="609"/>
      <c r="BJ27" s="609"/>
      <c r="BK27" s="609"/>
      <c r="BL27" s="609"/>
      <c r="BM27" s="609"/>
      <c r="BN27" s="610"/>
      <c r="BO27" s="646">
        <v>100</v>
      </c>
      <c r="BP27" s="646"/>
      <c r="BQ27" s="646"/>
      <c r="BR27" s="646"/>
      <c r="BS27" s="647">
        <v>430326</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12374877</v>
      </c>
      <c r="CS27" s="621"/>
      <c r="CT27" s="621"/>
      <c r="CU27" s="621"/>
      <c r="CV27" s="621"/>
      <c r="CW27" s="621"/>
      <c r="CX27" s="621"/>
      <c r="CY27" s="622"/>
      <c r="CZ27" s="611">
        <v>26.8</v>
      </c>
      <c r="DA27" s="623"/>
      <c r="DB27" s="623"/>
      <c r="DC27" s="624"/>
      <c r="DD27" s="614">
        <v>4586239</v>
      </c>
      <c r="DE27" s="621"/>
      <c r="DF27" s="621"/>
      <c r="DG27" s="621"/>
      <c r="DH27" s="621"/>
      <c r="DI27" s="621"/>
      <c r="DJ27" s="621"/>
      <c r="DK27" s="622"/>
      <c r="DL27" s="614">
        <v>3115334</v>
      </c>
      <c r="DM27" s="621"/>
      <c r="DN27" s="621"/>
      <c r="DO27" s="621"/>
      <c r="DP27" s="621"/>
      <c r="DQ27" s="621"/>
      <c r="DR27" s="621"/>
      <c r="DS27" s="621"/>
      <c r="DT27" s="621"/>
      <c r="DU27" s="621"/>
      <c r="DV27" s="622"/>
      <c r="DW27" s="611">
        <v>12.5</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608951</v>
      </c>
      <c r="S28" s="609"/>
      <c r="T28" s="609"/>
      <c r="U28" s="609"/>
      <c r="V28" s="609"/>
      <c r="W28" s="609"/>
      <c r="X28" s="609"/>
      <c r="Y28" s="610"/>
      <c r="Z28" s="646">
        <v>1.3</v>
      </c>
      <c r="AA28" s="646"/>
      <c r="AB28" s="646"/>
      <c r="AC28" s="646"/>
      <c r="AD28" s="647">
        <v>31207</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4690328</v>
      </c>
      <c r="CS28" s="609"/>
      <c r="CT28" s="609"/>
      <c r="CU28" s="609"/>
      <c r="CV28" s="609"/>
      <c r="CW28" s="609"/>
      <c r="CX28" s="609"/>
      <c r="CY28" s="610"/>
      <c r="CZ28" s="611">
        <v>10.1</v>
      </c>
      <c r="DA28" s="623"/>
      <c r="DB28" s="623"/>
      <c r="DC28" s="624"/>
      <c r="DD28" s="614">
        <v>4681820</v>
      </c>
      <c r="DE28" s="609"/>
      <c r="DF28" s="609"/>
      <c r="DG28" s="609"/>
      <c r="DH28" s="609"/>
      <c r="DI28" s="609"/>
      <c r="DJ28" s="609"/>
      <c r="DK28" s="610"/>
      <c r="DL28" s="614">
        <v>4534092</v>
      </c>
      <c r="DM28" s="609"/>
      <c r="DN28" s="609"/>
      <c r="DO28" s="609"/>
      <c r="DP28" s="609"/>
      <c r="DQ28" s="609"/>
      <c r="DR28" s="609"/>
      <c r="DS28" s="609"/>
      <c r="DT28" s="609"/>
      <c r="DU28" s="609"/>
      <c r="DV28" s="610"/>
      <c r="DW28" s="611">
        <v>18.2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168416</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4690327</v>
      </c>
      <c r="CS29" s="621"/>
      <c r="CT29" s="621"/>
      <c r="CU29" s="621"/>
      <c r="CV29" s="621"/>
      <c r="CW29" s="621"/>
      <c r="CX29" s="621"/>
      <c r="CY29" s="622"/>
      <c r="CZ29" s="611">
        <v>10.1</v>
      </c>
      <c r="DA29" s="623"/>
      <c r="DB29" s="623"/>
      <c r="DC29" s="624"/>
      <c r="DD29" s="614">
        <v>4681819</v>
      </c>
      <c r="DE29" s="621"/>
      <c r="DF29" s="621"/>
      <c r="DG29" s="621"/>
      <c r="DH29" s="621"/>
      <c r="DI29" s="621"/>
      <c r="DJ29" s="621"/>
      <c r="DK29" s="622"/>
      <c r="DL29" s="614">
        <v>4534091</v>
      </c>
      <c r="DM29" s="621"/>
      <c r="DN29" s="621"/>
      <c r="DO29" s="621"/>
      <c r="DP29" s="621"/>
      <c r="DQ29" s="621"/>
      <c r="DR29" s="621"/>
      <c r="DS29" s="621"/>
      <c r="DT29" s="621"/>
      <c r="DU29" s="621"/>
      <c r="DV29" s="622"/>
      <c r="DW29" s="611">
        <v>18.2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9313883</v>
      </c>
      <c r="S30" s="609"/>
      <c r="T30" s="609"/>
      <c r="U30" s="609"/>
      <c r="V30" s="609"/>
      <c r="W30" s="609"/>
      <c r="X30" s="609"/>
      <c r="Y30" s="610"/>
      <c r="Z30" s="646">
        <v>19.3</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4589388</v>
      </c>
      <c r="CS30" s="609"/>
      <c r="CT30" s="609"/>
      <c r="CU30" s="609"/>
      <c r="CV30" s="609"/>
      <c r="CW30" s="609"/>
      <c r="CX30" s="609"/>
      <c r="CY30" s="610"/>
      <c r="CZ30" s="611">
        <v>9.9</v>
      </c>
      <c r="DA30" s="623"/>
      <c r="DB30" s="623"/>
      <c r="DC30" s="624"/>
      <c r="DD30" s="614">
        <v>4580880</v>
      </c>
      <c r="DE30" s="609"/>
      <c r="DF30" s="609"/>
      <c r="DG30" s="609"/>
      <c r="DH30" s="609"/>
      <c r="DI30" s="609"/>
      <c r="DJ30" s="609"/>
      <c r="DK30" s="610"/>
      <c r="DL30" s="614">
        <v>4433152</v>
      </c>
      <c r="DM30" s="609"/>
      <c r="DN30" s="609"/>
      <c r="DO30" s="609"/>
      <c r="DP30" s="609"/>
      <c r="DQ30" s="609"/>
      <c r="DR30" s="609"/>
      <c r="DS30" s="609"/>
      <c r="DT30" s="609"/>
      <c r="DU30" s="609"/>
      <c r="DV30" s="610"/>
      <c r="DW30" s="611">
        <v>17.8</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v>
      </c>
      <c r="BH31" s="671"/>
      <c r="BI31" s="671"/>
      <c r="BJ31" s="671"/>
      <c r="BK31" s="671"/>
      <c r="BL31" s="671"/>
      <c r="BM31" s="672">
        <v>97.7</v>
      </c>
      <c r="BN31" s="671"/>
      <c r="BO31" s="671"/>
      <c r="BP31" s="671"/>
      <c r="BQ31" s="673"/>
      <c r="BR31" s="670">
        <v>99.1</v>
      </c>
      <c r="BS31" s="671"/>
      <c r="BT31" s="671"/>
      <c r="BU31" s="671"/>
      <c r="BV31" s="671"/>
      <c r="BW31" s="671"/>
      <c r="BX31" s="672">
        <v>97.5</v>
      </c>
      <c r="BY31" s="671"/>
      <c r="BZ31" s="671"/>
      <c r="CA31" s="671"/>
      <c r="CB31" s="673"/>
      <c r="CD31" s="629"/>
      <c r="CE31" s="630"/>
      <c r="CF31" s="605" t="s">
        <v>301</v>
      </c>
      <c r="CG31" s="606"/>
      <c r="CH31" s="606"/>
      <c r="CI31" s="606"/>
      <c r="CJ31" s="606"/>
      <c r="CK31" s="606"/>
      <c r="CL31" s="606"/>
      <c r="CM31" s="606"/>
      <c r="CN31" s="606"/>
      <c r="CO31" s="606"/>
      <c r="CP31" s="606"/>
      <c r="CQ31" s="607"/>
      <c r="CR31" s="608">
        <v>100939</v>
      </c>
      <c r="CS31" s="621"/>
      <c r="CT31" s="621"/>
      <c r="CU31" s="621"/>
      <c r="CV31" s="621"/>
      <c r="CW31" s="621"/>
      <c r="CX31" s="621"/>
      <c r="CY31" s="622"/>
      <c r="CZ31" s="611">
        <v>0.2</v>
      </c>
      <c r="DA31" s="623"/>
      <c r="DB31" s="623"/>
      <c r="DC31" s="624"/>
      <c r="DD31" s="614">
        <v>100939</v>
      </c>
      <c r="DE31" s="621"/>
      <c r="DF31" s="621"/>
      <c r="DG31" s="621"/>
      <c r="DH31" s="621"/>
      <c r="DI31" s="621"/>
      <c r="DJ31" s="621"/>
      <c r="DK31" s="622"/>
      <c r="DL31" s="614">
        <v>100939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3930299</v>
      </c>
      <c r="S32" s="609"/>
      <c r="T32" s="609"/>
      <c r="U32" s="609"/>
      <c r="V32" s="609"/>
      <c r="W32" s="609"/>
      <c r="X32" s="609"/>
      <c r="Y32" s="610"/>
      <c r="Z32" s="646">
        <v>8.1999999999999993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98.9</v>
      </c>
      <c r="BH32" s="621"/>
      <c r="BI32" s="621"/>
      <c r="BJ32" s="621"/>
      <c r="BK32" s="621"/>
      <c r="BL32" s="621"/>
      <c r="BM32" s="612">
        <v>97.6</v>
      </c>
      <c r="BN32" s="621"/>
      <c r="BO32" s="621"/>
      <c r="BP32" s="621"/>
      <c r="BQ32" s="644"/>
      <c r="BR32" s="674">
        <v>99.1</v>
      </c>
      <c r="BS32" s="621"/>
      <c r="BT32" s="621"/>
      <c r="BU32" s="621"/>
      <c r="BV32" s="621"/>
      <c r="BW32" s="621"/>
      <c r="BX32" s="612">
        <v>97.4</v>
      </c>
      <c r="BY32" s="621"/>
      <c r="BZ32" s="621"/>
      <c r="CA32" s="621"/>
      <c r="CB32" s="644"/>
      <c r="CD32" s="631"/>
      <c r="CE32" s="632"/>
      <c r="CF32" s="605" t="s">
        <v>305</v>
      </c>
      <c r="CG32" s="606"/>
      <c r="CH32" s="606"/>
      <c r="CI32" s="606"/>
      <c r="CJ32" s="606"/>
      <c r="CK32" s="606"/>
      <c r="CL32" s="606"/>
      <c r="CM32" s="606"/>
      <c r="CN32" s="606"/>
      <c r="CO32" s="606"/>
      <c r="CP32" s="606"/>
      <c r="CQ32" s="607"/>
      <c r="CR32" s="608">
        <v>1</v>
      </c>
      <c r="CS32" s="609"/>
      <c r="CT32" s="609"/>
      <c r="CU32" s="609"/>
      <c r="CV32" s="609"/>
      <c r="CW32" s="609"/>
      <c r="CX32" s="609"/>
      <c r="CY32" s="610"/>
      <c r="CZ32" s="611">
        <v>0</v>
      </c>
      <c r="DA32" s="623"/>
      <c r="DB32" s="623"/>
      <c r="DC32" s="624"/>
      <c r="DD32" s="614">
        <v>1</v>
      </c>
      <c r="DE32" s="609"/>
      <c r="DF32" s="609"/>
      <c r="DG32" s="609"/>
      <c r="DH32" s="609"/>
      <c r="DI32" s="609"/>
      <c r="DJ32" s="609"/>
      <c r="DK32" s="610"/>
      <c r="DL32" s="614">
        <v>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71313</v>
      </c>
      <c r="S33" s="609"/>
      <c r="T33" s="609"/>
      <c r="U33" s="609"/>
      <c r="V33" s="609"/>
      <c r="W33" s="609"/>
      <c r="X33" s="609"/>
      <c r="Y33" s="610"/>
      <c r="Z33" s="646">
        <v>0.1</v>
      </c>
      <c r="AA33" s="646"/>
      <c r="AB33" s="646"/>
      <c r="AC33" s="646"/>
      <c r="AD33" s="647">
        <v>6942</v>
      </c>
      <c r="AE33" s="647"/>
      <c r="AF33" s="647"/>
      <c r="AG33" s="647"/>
      <c r="AH33" s="647"/>
      <c r="AI33" s="647"/>
      <c r="AJ33" s="647"/>
      <c r="AK33" s="647"/>
      <c r="AL33" s="611">
        <v>0</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99.1</v>
      </c>
      <c r="BH33" s="593"/>
      <c r="BI33" s="593"/>
      <c r="BJ33" s="593"/>
      <c r="BK33" s="593"/>
      <c r="BL33" s="593"/>
      <c r="BM33" s="639">
        <v>97.5</v>
      </c>
      <c r="BN33" s="593"/>
      <c r="BO33" s="593"/>
      <c r="BP33" s="593"/>
      <c r="BQ33" s="656"/>
      <c r="BR33" s="669">
        <v>99.1</v>
      </c>
      <c r="BS33" s="593"/>
      <c r="BT33" s="593"/>
      <c r="BU33" s="593"/>
      <c r="BV33" s="593"/>
      <c r="BW33" s="593"/>
      <c r="BX33" s="639">
        <v>97.3</v>
      </c>
      <c r="BY33" s="593"/>
      <c r="BZ33" s="593"/>
      <c r="CA33" s="593"/>
      <c r="CB33" s="656"/>
      <c r="CD33" s="605" t="s">
        <v>308</v>
      </c>
      <c r="CE33" s="606"/>
      <c r="CF33" s="606"/>
      <c r="CG33" s="606"/>
      <c r="CH33" s="606"/>
      <c r="CI33" s="606"/>
      <c r="CJ33" s="606"/>
      <c r="CK33" s="606"/>
      <c r="CL33" s="606"/>
      <c r="CM33" s="606"/>
      <c r="CN33" s="606"/>
      <c r="CO33" s="606"/>
      <c r="CP33" s="606"/>
      <c r="CQ33" s="607"/>
      <c r="CR33" s="608">
        <v>16526219</v>
      </c>
      <c r="CS33" s="621"/>
      <c r="CT33" s="621"/>
      <c r="CU33" s="621"/>
      <c r="CV33" s="621"/>
      <c r="CW33" s="621"/>
      <c r="CX33" s="621"/>
      <c r="CY33" s="622"/>
      <c r="CZ33" s="611">
        <v>35.700000000000003</v>
      </c>
      <c r="DA33" s="623"/>
      <c r="DB33" s="623"/>
      <c r="DC33" s="624"/>
      <c r="DD33" s="614">
        <v>12439437</v>
      </c>
      <c r="DE33" s="621"/>
      <c r="DF33" s="621"/>
      <c r="DG33" s="621"/>
      <c r="DH33" s="621"/>
      <c r="DI33" s="621"/>
      <c r="DJ33" s="621"/>
      <c r="DK33" s="622"/>
      <c r="DL33" s="614">
        <v>9250194</v>
      </c>
      <c r="DM33" s="621"/>
      <c r="DN33" s="621"/>
      <c r="DO33" s="621"/>
      <c r="DP33" s="621"/>
      <c r="DQ33" s="621"/>
      <c r="DR33" s="621"/>
      <c r="DS33" s="621"/>
      <c r="DT33" s="621"/>
      <c r="DU33" s="621"/>
      <c r="DV33" s="622"/>
      <c r="DW33" s="611">
        <v>37.1</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263284</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6632078</v>
      </c>
      <c r="CS34" s="609"/>
      <c r="CT34" s="609"/>
      <c r="CU34" s="609"/>
      <c r="CV34" s="609"/>
      <c r="CW34" s="609"/>
      <c r="CX34" s="609"/>
      <c r="CY34" s="610"/>
      <c r="CZ34" s="611">
        <v>14.3</v>
      </c>
      <c r="DA34" s="623"/>
      <c r="DB34" s="623"/>
      <c r="DC34" s="624"/>
      <c r="DD34" s="614">
        <v>4759611</v>
      </c>
      <c r="DE34" s="609"/>
      <c r="DF34" s="609"/>
      <c r="DG34" s="609"/>
      <c r="DH34" s="609"/>
      <c r="DI34" s="609"/>
      <c r="DJ34" s="609"/>
      <c r="DK34" s="610"/>
      <c r="DL34" s="614">
        <v>4238196</v>
      </c>
      <c r="DM34" s="609"/>
      <c r="DN34" s="609"/>
      <c r="DO34" s="609"/>
      <c r="DP34" s="609"/>
      <c r="DQ34" s="609"/>
      <c r="DR34" s="609"/>
      <c r="DS34" s="609"/>
      <c r="DT34" s="609"/>
      <c r="DU34" s="609"/>
      <c r="DV34" s="610"/>
      <c r="DW34" s="611">
        <v>17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2412415</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310102</v>
      </c>
      <c r="CS35" s="621"/>
      <c r="CT35" s="621"/>
      <c r="CU35" s="621"/>
      <c r="CV35" s="621"/>
      <c r="CW35" s="621"/>
      <c r="CX35" s="621"/>
      <c r="CY35" s="622"/>
      <c r="CZ35" s="611">
        <v>0.7</v>
      </c>
      <c r="DA35" s="623"/>
      <c r="DB35" s="623"/>
      <c r="DC35" s="624"/>
      <c r="DD35" s="614">
        <v>254801</v>
      </c>
      <c r="DE35" s="621"/>
      <c r="DF35" s="621"/>
      <c r="DG35" s="621"/>
      <c r="DH35" s="621"/>
      <c r="DI35" s="621"/>
      <c r="DJ35" s="621"/>
      <c r="DK35" s="622"/>
      <c r="DL35" s="614">
        <v>254801</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1052246</v>
      </c>
      <c r="S36" s="609"/>
      <c r="T36" s="609"/>
      <c r="U36" s="609"/>
      <c r="V36" s="609"/>
      <c r="W36" s="609"/>
      <c r="X36" s="609"/>
      <c r="Y36" s="610"/>
      <c r="Z36" s="646">
        <v>2.2000000000000002</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5419459</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52013</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4231320</v>
      </c>
      <c r="CS36" s="609"/>
      <c r="CT36" s="609"/>
      <c r="CU36" s="609"/>
      <c r="CV36" s="609"/>
      <c r="CW36" s="609"/>
      <c r="CX36" s="609"/>
      <c r="CY36" s="610"/>
      <c r="CZ36" s="611">
        <v>9.1</v>
      </c>
      <c r="DA36" s="623"/>
      <c r="DB36" s="623"/>
      <c r="DC36" s="624"/>
      <c r="DD36" s="614">
        <v>3179235</v>
      </c>
      <c r="DE36" s="609"/>
      <c r="DF36" s="609"/>
      <c r="DG36" s="609"/>
      <c r="DH36" s="609"/>
      <c r="DI36" s="609"/>
      <c r="DJ36" s="609"/>
      <c r="DK36" s="610"/>
      <c r="DL36" s="614">
        <v>1935681</v>
      </c>
      <c r="DM36" s="609"/>
      <c r="DN36" s="609"/>
      <c r="DO36" s="609"/>
      <c r="DP36" s="609"/>
      <c r="DQ36" s="609"/>
      <c r="DR36" s="609"/>
      <c r="DS36" s="609"/>
      <c r="DT36" s="609"/>
      <c r="DU36" s="609"/>
      <c r="DV36" s="610"/>
      <c r="DW36" s="611">
        <v>7.8</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431725</v>
      </c>
      <c r="S37" s="609"/>
      <c r="T37" s="609"/>
      <c r="U37" s="609"/>
      <c r="V37" s="609"/>
      <c r="W37" s="609"/>
      <c r="X37" s="609"/>
      <c r="Y37" s="610"/>
      <c r="Z37" s="646">
        <v>0.9</v>
      </c>
      <c r="AA37" s="646"/>
      <c r="AB37" s="646"/>
      <c r="AC37" s="646"/>
      <c r="AD37" s="647">
        <v>19742</v>
      </c>
      <c r="AE37" s="647"/>
      <c r="AF37" s="647"/>
      <c r="AG37" s="647"/>
      <c r="AH37" s="647"/>
      <c r="AI37" s="647"/>
      <c r="AJ37" s="647"/>
      <c r="AK37" s="647"/>
      <c r="AL37" s="611">
        <v>0.1</v>
      </c>
      <c r="AM37" s="612"/>
      <c r="AN37" s="612"/>
      <c r="AO37" s="648"/>
      <c r="AQ37" s="641" t="s">
        <v>320</v>
      </c>
      <c r="AR37" s="642"/>
      <c r="AS37" s="642"/>
      <c r="AT37" s="642"/>
      <c r="AU37" s="642"/>
      <c r="AV37" s="642"/>
      <c r="AW37" s="642"/>
      <c r="AX37" s="642"/>
      <c r="AY37" s="643"/>
      <c r="AZ37" s="608">
        <v>1094957</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-68982</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5821</v>
      </c>
      <c r="CS37" s="621"/>
      <c r="CT37" s="621"/>
      <c r="CU37" s="621"/>
      <c r="CV37" s="621"/>
      <c r="CW37" s="621"/>
      <c r="CX37" s="621"/>
      <c r="CY37" s="622"/>
      <c r="CZ37" s="611">
        <v>0</v>
      </c>
      <c r="DA37" s="623"/>
      <c r="DB37" s="623"/>
      <c r="DC37" s="624"/>
      <c r="DD37" s="614">
        <v>5821</v>
      </c>
      <c r="DE37" s="621"/>
      <c r="DF37" s="621"/>
      <c r="DG37" s="621"/>
      <c r="DH37" s="621"/>
      <c r="DI37" s="621"/>
      <c r="DJ37" s="621"/>
      <c r="DK37" s="622"/>
      <c r="DL37" s="614">
        <v>2737</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3237095</v>
      </c>
      <c r="S38" s="609"/>
      <c r="T38" s="609"/>
      <c r="U38" s="609"/>
      <c r="V38" s="609"/>
      <c r="W38" s="609"/>
      <c r="X38" s="609"/>
      <c r="Y38" s="610"/>
      <c r="Z38" s="646">
        <v>6.7</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384781</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9951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3531793</v>
      </c>
      <c r="CS38" s="609"/>
      <c r="CT38" s="609"/>
      <c r="CU38" s="609"/>
      <c r="CV38" s="609"/>
      <c r="CW38" s="609"/>
      <c r="CX38" s="609"/>
      <c r="CY38" s="610"/>
      <c r="CZ38" s="611">
        <v>7.6</v>
      </c>
      <c r="DA38" s="623"/>
      <c r="DB38" s="623"/>
      <c r="DC38" s="624"/>
      <c r="DD38" s="614">
        <v>2826442</v>
      </c>
      <c r="DE38" s="609"/>
      <c r="DF38" s="609"/>
      <c r="DG38" s="609"/>
      <c r="DH38" s="609"/>
      <c r="DI38" s="609"/>
      <c r="DJ38" s="609"/>
      <c r="DK38" s="610"/>
      <c r="DL38" s="614">
        <v>2682979</v>
      </c>
      <c r="DM38" s="609"/>
      <c r="DN38" s="609"/>
      <c r="DO38" s="609"/>
      <c r="DP38" s="609"/>
      <c r="DQ38" s="609"/>
      <c r="DR38" s="609"/>
      <c r="DS38" s="609"/>
      <c r="DT38" s="609"/>
      <c r="DU38" s="609"/>
      <c r="DV38" s="610"/>
      <c r="DW38" s="611">
        <v>10.8</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362886</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14572</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1380389</v>
      </c>
      <c r="CS39" s="621"/>
      <c r="CT39" s="621"/>
      <c r="CU39" s="621"/>
      <c r="CV39" s="621"/>
      <c r="CW39" s="621"/>
      <c r="CX39" s="621"/>
      <c r="CY39" s="622"/>
      <c r="CZ39" s="611">
        <v>3</v>
      </c>
      <c r="DA39" s="623"/>
      <c r="DB39" s="623"/>
      <c r="DC39" s="624"/>
      <c r="DD39" s="614">
        <v>1237904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161895</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45042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86</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440537</v>
      </c>
      <c r="CS40" s="609"/>
      <c r="CT40" s="609"/>
      <c r="CU40" s="609"/>
      <c r="CV40" s="609"/>
      <c r="CW40" s="609"/>
      <c r="CX40" s="609"/>
      <c r="CY40" s="610"/>
      <c r="CZ40" s="611">
        <v>1</v>
      </c>
      <c r="DA40" s="623"/>
      <c r="DB40" s="623"/>
      <c r="DC40" s="624"/>
      <c r="DD40" s="614">
        <v>181444</v>
      </c>
      <c r="DE40" s="609"/>
      <c r="DF40" s="609"/>
      <c r="DG40" s="609"/>
      <c r="DH40" s="609"/>
      <c r="DI40" s="609"/>
      <c r="DJ40" s="609"/>
      <c r="DK40" s="610"/>
      <c r="DL40" s="614">
        <v>138537</v>
      </c>
      <c r="DM40" s="609"/>
      <c r="DN40" s="609"/>
      <c r="DO40" s="609"/>
      <c r="DP40" s="609"/>
      <c r="DQ40" s="609"/>
      <c r="DR40" s="609"/>
      <c r="DS40" s="609"/>
      <c r="DT40" s="609"/>
      <c r="DU40" s="609"/>
      <c r="DV40" s="610"/>
      <c r="DW40" s="611">
        <v>0.6</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48155680</v>
      </c>
      <c r="S41" s="633"/>
      <c r="T41" s="633"/>
      <c r="U41" s="633"/>
      <c r="V41" s="633"/>
      <c r="W41" s="633"/>
      <c r="X41" s="633"/>
      <c r="Y41" s="636"/>
      <c r="Z41" s="637">
        <v>100</v>
      </c>
      <c r="AA41" s="637"/>
      <c r="AB41" s="637"/>
      <c r="AC41" s="637"/>
      <c r="AD41" s="638">
        <v>24752384</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756188</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332</v>
      </c>
      <c r="AR42" s="654"/>
      <c r="AS42" s="654"/>
      <c r="AT42" s="654"/>
      <c r="AU42" s="654"/>
      <c r="AV42" s="654"/>
      <c r="AW42" s="654"/>
      <c r="AX42" s="654"/>
      <c r="AY42" s="655"/>
      <c r="AZ42" s="592">
        <v>2775605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5296474</v>
      </c>
      <c r="CS42" s="621"/>
      <c r="CT42" s="621"/>
      <c r="CU42" s="621"/>
      <c r="CV42" s="621"/>
      <c r="CW42" s="621"/>
      <c r="CX42" s="621"/>
      <c r="CY42" s="622"/>
      <c r="CZ42" s="611">
        <v>11.5</v>
      </c>
      <c r="DA42" s="623"/>
      <c r="DB42" s="623"/>
      <c r="DC42" s="624"/>
      <c r="DD42" s="614">
        <v>1060067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142259</v>
      </c>
      <c r="CS43" s="621"/>
      <c r="CT43" s="621"/>
      <c r="CU43" s="621"/>
      <c r="CV43" s="621"/>
      <c r="CW43" s="621"/>
      <c r="CX43" s="621"/>
      <c r="CY43" s="622"/>
      <c r="CZ43" s="611">
        <v>0.3</v>
      </c>
      <c r="DA43" s="623"/>
      <c r="DB43" s="623"/>
      <c r="DC43" s="624"/>
      <c r="DD43" s="614">
        <v>142259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345</v>
      </c>
      <c r="CG44" s="606"/>
      <c r="CH44" s="606"/>
      <c r="CI44" s="606"/>
      <c r="CJ44" s="606"/>
      <c r="CK44" s="606"/>
      <c r="CL44" s="606"/>
      <c r="CM44" s="606"/>
      <c r="CN44" s="606"/>
      <c r="CO44" s="606"/>
      <c r="CP44" s="606"/>
      <c r="CQ44" s="607"/>
      <c r="CR44" s="608">
        <v>4037300</v>
      </c>
      <c r="CS44" s="609"/>
      <c r="CT44" s="609"/>
      <c r="CU44" s="609"/>
      <c r="CV44" s="609"/>
      <c r="CW44" s="609"/>
      <c r="CX44" s="609"/>
      <c r="CY44" s="610"/>
      <c r="CZ44" s="611">
        <v>8.6999999999999993</v>
      </c>
      <c r="DA44" s="612"/>
      <c r="DB44" s="612"/>
      <c r="DC44" s="613"/>
      <c r="DD44" s="614">
        <v>743862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1648190</v>
      </c>
      <c r="CS45" s="621"/>
      <c r="CT45" s="621"/>
      <c r="CU45" s="621"/>
      <c r="CV45" s="621"/>
      <c r="CW45" s="621"/>
      <c r="CX45" s="621"/>
      <c r="CY45" s="622"/>
      <c r="CZ45" s="611">
        <v>3.6</v>
      </c>
      <c r="DA45" s="623"/>
      <c r="DB45" s="623"/>
      <c r="DC45" s="624"/>
      <c r="DD45" s="614">
        <v>142309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2265704</v>
      </c>
      <c r="CS46" s="609"/>
      <c r="CT46" s="609"/>
      <c r="CU46" s="609"/>
      <c r="CV46" s="609"/>
      <c r="CW46" s="609"/>
      <c r="CX46" s="609"/>
      <c r="CY46" s="610"/>
      <c r="CZ46" s="611">
        <v>4.9000000000000004</v>
      </c>
      <c r="DA46" s="612"/>
      <c r="DB46" s="612"/>
      <c r="DC46" s="613"/>
      <c r="DD46" s="614">
        <v>586872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1259174</v>
      </c>
      <c r="CS47" s="621"/>
      <c r="CT47" s="621"/>
      <c r="CU47" s="621"/>
      <c r="CV47" s="621"/>
      <c r="CW47" s="621"/>
      <c r="CX47" s="621"/>
      <c r="CY47" s="622"/>
      <c r="CZ47" s="611">
        <v>2.7</v>
      </c>
      <c r="DA47" s="623"/>
      <c r="DB47" s="623"/>
      <c r="DC47" s="624"/>
      <c r="DD47" s="614">
        <v>316205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46251435</v>
      </c>
      <c r="CS49" s="593"/>
      <c r="CT49" s="593"/>
      <c r="CU49" s="593"/>
      <c r="CV49" s="593"/>
      <c r="CW49" s="593"/>
      <c r="CX49" s="593"/>
      <c r="CY49" s="594"/>
      <c r="CZ49" s="595">
        <v>100</v>
      </c>
      <c r="DA49" s="596"/>
      <c r="DB49" s="596"/>
      <c r="DC49" s="597"/>
      <c r="DD49" s="598">
        <v>29385302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7kVRWXuIh4gjFUhiGQMDUeng2I3PlQBbbswNyHFjqd6HeFbQs/LI/6WDWx7VBY2Hvr/nY1T8/dd5Qe2Hin41Q==" saltValue="xERJWzs/Afx6qczpo4Vm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P40" sqref="AP40:AT4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47939</v>
      </c>
      <c r="R7" s="1090"/>
      <c r="S7" s="1090"/>
      <c r="T7" s="1090"/>
      <c r="U7" s="1090"/>
      <c r="V7" s="1090">
        <v>46039</v>
      </c>
      <c r="W7" s="1090"/>
      <c r="X7" s="1090"/>
      <c r="Y7" s="1090"/>
      <c r="Z7" s="1090"/>
      <c r="AA7" s="1090">
        <v>1900</v>
      </c>
      <c r="AB7" s="1090"/>
      <c r="AC7" s="1090"/>
      <c r="AD7" s="1090"/>
      <c r="AE7" s="1091"/>
      <c r="AF7" s="1092">
        <v>1284</v>
      </c>
      <c r="AG7" s="1093"/>
      <c r="AH7" s="1093"/>
      <c r="AI7" s="1093"/>
      <c r="AJ7" s="1094"/>
      <c r="AK7" s="1095">
        <v>2412</v>
      </c>
      <c r="AL7" s="1096"/>
      <c r="AM7" s="1096"/>
      <c r="AN7" s="1096"/>
      <c r="AO7" s="1096"/>
      <c r="AP7" s="1096">
        <v>36782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575</v>
      </c>
      <c r="BT7" s="1087"/>
      <c r="BU7" s="1087"/>
      <c r="BV7" s="1087"/>
      <c r="BW7" s="1087"/>
      <c r="BX7" s="1087"/>
      <c r="BY7" s="1087"/>
      <c r="BZ7" s="1087"/>
      <c r="CA7" s="1087"/>
      <c r="CB7" s="1087"/>
      <c r="CC7" s="1087"/>
      <c r="CD7" s="1087"/>
      <c r="CE7" s="1087"/>
      <c r="CF7" s="1087"/>
      <c r="CG7" s="1099"/>
      <c r="CH7" s="1083">
        <v>0</v>
      </c>
      <c r="CI7" s="1084"/>
      <c r="CJ7" s="1084"/>
      <c r="CK7" s="1084"/>
      <c r="CL7" s="1085"/>
      <c r="CM7" s="1083">
        <v>82</v>
      </c>
      <c r="CN7" s="1084"/>
      <c r="CO7" s="1084"/>
      <c r="CP7" s="1084"/>
      <c r="CQ7" s="1085"/>
      <c r="CR7" s="1083">
        <v>5</v>
      </c>
      <c r="CS7" s="1084"/>
      <c r="CT7" s="1084"/>
      <c r="CU7" s="1084"/>
      <c r="CV7" s="1085"/>
      <c r="CW7" s="1083" t="s">
        <v>560</v>
      </c>
      <c r="CX7" s="1084"/>
      <c r="CY7" s="1084"/>
      <c r="CZ7" s="1084"/>
      <c r="DA7" s="1085"/>
      <c r="DB7" s="1083">
        <v>270</v>
      </c>
      <c r="DC7" s="1084"/>
      <c r="DD7" s="1084"/>
      <c r="DE7" s="1084"/>
      <c r="DF7" s="1085"/>
      <c r="DG7" s="1083">
        <v>345</v>
      </c>
      <c r="DH7" s="1084"/>
      <c r="DI7" s="1084"/>
      <c r="DJ7" s="1084"/>
      <c r="DK7" s="1085"/>
      <c r="DL7" s="1083" t="s">
        <v>563</v>
      </c>
      <c r="DM7" s="1084"/>
      <c r="DN7" s="1084"/>
      <c r="DO7" s="1084"/>
      <c r="DP7" s="1085"/>
      <c r="DQ7" s="1083">
        <v>198</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232</v>
      </c>
      <c r="R8" s="1026"/>
      <c r="S8" s="1026"/>
      <c r="T8" s="1026"/>
      <c r="U8" s="1026"/>
      <c r="V8" s="1026">
        <v>228</v>
      </c>
      <c r="W8" s="1026"/>
      <c r="X8" s="1026"/>
      <c r="Y8" s="1026"/>
      <c r="Z8" s="1026"/>
      <c r="AA8" s="1026">
        <v>4</v>
      </c>
      <c r="AB8" s="1026"/>
      <c r="AC8" s="1026"/>
      <c r="AD8" s="1026"/>
      <c r="AE8" s="1027"/>
      <c r="AF8" s="1022">
        <v>4</v>
      </c>
      <c r="AG8" s="1023"/>
      <c r="AH8" s="1023"/>
      <c r="AI8" s="1023"/>
      <c r="AJ8" s="1024"/>
      <c r="AK8" s="1067" t="s">
        <v>559</v>
      </c>
      <c r="AL8" s="1068"/>
      <c r="AM8" s="1068"/>
      <c r="AN8" s="1068"/>
      <c r="AO8" s="1068"/>
      <c r="AP8" s="1068">
        <v>561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576</v>
      </c>
      <c r="BT8" s="980"/>
      <c r="BU8" s="980"/>
      <c r="BV8" s="980"/>
      <c r="BW8" s="980"/>
      <c r="BX8" s="980"/>
      <c r="BY8" s="980"/>
      <c r="BZ8" s="980"/>
      <c r="CA8" s="980"/>
      <c r="CB8" s="980"/>
      <c r="CC8" s="980"/>
      <c r="CD8" s="980"/>
      <c r="CE8" s="980"/>
      <c r="CF8" s="980"/>
      <c r="CG8" s="1001"/>
      <c r="CH8" s="976">
        <v>1</v>
      </c>
      <c r="CI8" s="977"/>
      <c r="CJ8" s="977"/>
      <c r="CK8" s="977"/>
      <c r="CL8" s="978"/>
      <c r="CM8" s="976">
        <v>41</v>
      </c>
      <c r="CN8" s="977"/>
      <c r="CO8" s="977"/>
      <c r="CP8" s="977"/>
      <c r="CQ8" s="978"/>
      <c r="CR8" s="976">
        <v>22</v>
      </c>
      <c r="CS8" s="977"/>
      <c r="CT8" s="977"/>
      <c r="CU8" s="977"/>
      <c r="CV8" s="978"/>
      <c r="CW8" s="976" t="s">
        <v>581</v>
      </c>
      <c r="CX8" s="977"/>
      <c r="CY8" s="977"/>
      <c r="CZ8" s="977"/>
      <c r="DA8" s="978"/>
      <c r="DB8" s="976" t="s">
        <v>582</v>
      </c>
      <c r="DC8" s="977"/>
      <c r="DD8" s="977"/>
      <c r="DE8" s="977"/>
      <c r="DF8" s="978"/>
      <c r="DG8" s="976" t="s">
        <v>583</v>
      </c>
      <c r="DH8" s="977"/>
      <c r="DI8" s="977"/>
      <c r="DJ8" s="977"/>
      <c r="DK8" s="978"/>
      <c r="DL8" s="976" t="s">
        <v>581</v>
      </c>
      <c r="DM8" s="977"/>
      <c r="DN8" s="977"/>
      <c r="DO8" s="977"/>
      <c r="DP8" s="978"/>
      <c r="DQ8" s="976" t="s">
        <v>581</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577</v>
      </c>
      <c r="BT9" s="980"/>
      <c r="BU9" s="980"/>
      <c r="BV9" s="980"/>
      <c r="BW9" s="980"/>
      <c r="BX9" s="980"/>
      <c r="BY9" s="980"/>
      <c r="BZ9" s="980"/>
      <c r="CA9" s="980"/>
      <c r="CB9" s="980"/>
      <c r="CC9" s="980"/>
      <c r="CD9" s="980"/>
      <c r="CE9" s="980"/>
      <c r="CF9" s="980"/>
      <c r="CG9" s="1001"/>
      <c r="CH9" s="976">
        <v>0</v>
      </c>
      <c r="CI9" s="977"/>
      <c r="CJ9" s="977"/>
      <c r="CK9" s="977"/>
      <c r="CL9" s="978"/>
      <c r="CM9" s="976">
        <v>102</v>
      </c>
      <c r="CN9" s="977"/>
      <c r="CO9" s="977"/>
      <c r="CP9" s="977"/>
      <c r="CQ9" s="978"/>
      <c r="CR9" s="976">
        <v>14</v>
      </c>
      <c r="CS9" s="977"/>
      <c r="CT9" s="977"/>
      <c r="CU9" s="977"/>
      <c r="CV9" s="978"/>
      <c r="CW9" s="976" t="s">
        <v>584</v>
      </c>
      <c r="CX9" s="977"/>
      <c r="CY9" s="977"/>
      <c r="CZ9" s="977"/>
      <c r="DA9" s="978"/>
      <c r="DB9" s="976" t="s">
        <v>585</v>
      </c>
      <c r="DC9" s="977"/>
      <c r="DD9" s="977"/>
      <c r="DE9" s="977"/>
      <c r="DF9" s="978"/>
      <c r="DG9" s="976" t="s">
        <v>584</v>
      </c>
      <c r="DH9" s="977"/>
      <c r="DI9" s="977"/>
      <c r="DJ9" s="977"/>
      <c r="DK9" s="978"/>
      <c r="DL9" s="976" t="s">
        <v>584</v>
      </c>
      <c r="DM9" s="977"/>
      <c r="DN9" s="977"/>
      <c r="DO9" s="977"/>
      <c r="DP9" s="978"/>
      <c r="DQ9" s="976" t="s">
        <v>582</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578</v>
      </c>
      <c r="BT10" s="980"/>
      <c r="BU10" s="980"/>
      <c r="BV10" s="980"/>
      <c r="BW10" s="980"/>
      <c r="BX10" s="980"/>
      <c r="BY10" s="980"/>
      <c r="BZ10" s="980"/>
      <c r="CA10" s="980"/>
      <c r="CB10" s="980"/>
      <c r="CC10" s="980"/>
      <c r="CD10" s="980"/>
      <c r="CE10" s="980"/>
      <c r="CF10" s="980"/>
      <c r="CG10" s="1001"/>
      <c r="CH10" s="976">
        <v>1</v>
      </c>
      <c r="CI10" s="977"/>
      <c r="CJ10" s="977"/>
      <c r="CK10" s="977"/>
      <c r="CL10" s="978"/>
      <c r="CM10" s="976">
        <v>40</v>
      </c>
      <c r="CN10" s="977"/>
      <c r="CO10" s="977"/>
      <c r="CP10" s="977"/>
      <c r="CQ10" s="978"/>
      <c r="CR10" s="976">
        <v>1</v>
      </c>
      <c r="CS10" s="977"/>
      <c r="CT10" s="977"/>
      <c r="CU10" s="977"/>
      <c r="CV10" s="978"/>
      <c r="CW10" s="976" t="s">
        <v>586</v>
      </c>
      <c r="CX10" s="977"/>
      <c r="CY10" s="977"/>
      <c r="CZ10" s="977"/>
      <c r="DA10" s="978"/>
      <c r="DB10" s="976" t="s">
        <v>584</v>
      </c>
      <c r="DC10" s="977"/>
      <c r="DD10" s="977"/>
      <c r="DE10" s="977"/>
      <c r="DF10" s="978"/>
      <c r="DG10" s="976" t="s">
        <v>587</v>
      </c>
      <c r="DH10" s="977"/>
      <c r="DI10" s="977"/>
      <c r="DJ10" s="977"/>
      <c r="DK10" s="978"/>
      <c r="DL10" s="976" t="s">
        <v>588</v>
      </c>
      <c r="DM10" s="977"/>
      <c r="DN10" s="977"/>
      <c r="DO10" s="977"/>
      <c r="DP10" s="978"/>
      <c r="DQ10" s="976" t="s">
        <v>582</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579</v>
      </c>
      <c r="BT11" s="980"/>
      <c r="BU11" s="980"/>
      <c r="BV11" s="980"/>
      <c r="BW11" s="980"/>
      <c r="BX11" s="980"/>
      <c r="BY11" s="980"/>
      <c r="BZ11" s="980"/>
      <c r="CA11" s="980"/>
      <c r="CB11" s="980"/>
      <c r="CC11" s="980"/>
      <c r="CD11" s="980"/>
      <c r="CE11" s="980"/>
      <c r="CF11" s="980"/>
      <c r="CG11" s="1001"/>
      <c r="CH11" s="976">
        <v>2</v>
      </c>
      <c r="CI11" s="977"/>
      <c r="CJ11" s="977"/>
      <c r="CK11" s="977"/>
      <c r="CL11" s="978"/>
      <c r="CM11" s="976">
        <v>5</v>
      </c>
      <c r="CN11" s="977"/>
      <c r="CO11" s="977"/>
      <c r="CP11" s="977"/>
      <c r="CQ11" s="978"/>
      <c r="CR11" s="976">
        <v>5</v>
      </c>
      <c r="CS11" s="977"/>
      <c r="CT11" s="977"/>
      <c r="CU11" s="977"/>
      <c r="CV11" s="978"/>
      <c r="CW11" s="976" t="s">
        <v>589</v>
      </c>
      <c r="CX11" s="977"/>
      <c r="CY11" s="977"/>
      <c r="CZ11" s="977"/>
      <c r="DA11" s="978"/>
      <c r="DB11" s="976" t="s">
        <v>582</v>
      </c>
      <c r="DC11" s="977"/>
      <c r="DD11" s="977"/>
      <c r="DE11" s="977"/>
      <c r="DF11" s="978"/>
      <c r="DG11" s="976" t="s">
        <v>582</v>
      </c>
      <c r="DH11" s="977"/>
      <c r="DI11" s="977"/>
      <c r="DJ11" s="977"/>
      <c r="DK11" s="978"/>
      <c r="DL11" s="976" t="s">
        <v>589</v>
      </c>
      <c r="DM11" s="977"/>
      <c r="DN11" s="977"/>
      <c r="DO11" s="977"/>
      <c r="DP11" s="978"/>
      <c r="DQ11" s="976" t="s">
        <v>582</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580</v>
      </c>
      <c r="BT12" s="980"/>
      <c r="BU12" s="980"/>
      <c r="BV12" s="980"/>
      <c r="BW12" s="980"/>
      <c r="BX12" s="980"/>
      <c r="BY12" s="980"/>
      <c r="BZ12" s="980"/>
      <c r="CA12" s="980"/>
      <c r="CB12" s="980"/>
      <c r="CC12" s="980"/>
      <c r="CD12" s="980"/>
      <c r="CE12" s="980"/>
      <c r="CF12" s="980"/>
      <c r="CG12" s="1001"/>
      <c r="CH12" s="976">
        <v>0</v>
      </c>
      <c r="CI12" s="977"/>
      <c r="CJ12" s="977"/>
      <c r="CK12" s="977"/>
      <c r="CL12" s="978"/>
      <c r="CM12" s="976">
        <v>3</v>
      </c>
      <c r="CN12" s="977"/>
      <c r="CO12" s="977"/>
      <c r="CP12" s="977"/>
      <c r="CQ12" s="978"/>
      <c r="CR12" s="976">
        <v>1</v>
      </c>
      <c r="CS12" s="977"/>
      <c r="CT12" s="977"/>
      <c r="CU12" s="977"/>
      <c r="CV12" s="978"/>
      <c r="CW12" s="976" t="s">
        <v>582</v>
      </c>
      <c r="CX12" s="977"/>
      <c r="CY12" s="977"/>
      <c r="CZ12" s="977"/>
      <c r="DA12" s="978"/>
      <c r="DB12" s="976" t="s">
        <v>582</v>
      </c>
      <c r="DC12" s="977"/>
      <c r="DD12" s="977"/>
      <c r="DE12" s="977"/>
      <c r="DF12" s="978"/>
      <c r="DG12" s="976" t="s">
        <v>590</v>
      </c>
      <c r="DH12" s="977"/>
      <c r="DI12" s="977"/>
      <c r="DJ12" s="977"/>
      <c r="DK12" s="978"/>
      <c r="DL12" s="976" t="s">
        <v>591</v>
      </c>
      <c r="DM12" s="977"/>
      <c r="DN12" s="977"/>
      <c r="DO12" s="977"/>
      <c r="DP12" s="978"/>
      <c r="DQ12" s="976" t="s">
        <v>591</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48156</v>
      </c>
      <c r="R23" s="1048"/>
      <c r="S23" s="1048"/>
      <c r="T23" s="1048"/>
      <c r="U23" s="1048"/>
      <c r="V23" s="1048">
        <v>46251</v>
      </c>
      <c r="W23" s="1048"/>
      <c r="X23" s="1048"/>
      <c r="Y23" s="1048"/>
      <c r="Z23" s="1048"/>
      <c r="AA23" s="1048">
        <v>1904</v>
      </c>
      <c r="AB23" s="1048"/>
      <c r="AC23" s="1048"/>
      <c r="AD23" s="1048"/>
      <c r="AE23" s="1055"/>
      <c r="AF23" s="1056">
        <v>1288</v>
      </c>
      <c r="AG23" s="1048"/>
      <c r="AH23" s="1048"/>
      <c r="AI23" s="1048"/>
      <c r="AJ23" s="1057"/>
      <c r="AK23" s="1058"/>
      <c r="AL23" s="1059"/>
      <c r="AM23" s="1059"/>
      <c r="AN23" s="1059"/>
      <c r="AO23" s="1059"/>
      <c r="AP23" s="1048">
        <v>3671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9075</v>
      </c>
      <c r="R28" s="1038"/>
      <c r="S28" s="1038"/>
      <c r="T28" s="1038"/>
      <c r="U28" s="1038"/>
      <c r="V28" s="1038">
        <v>9023</v>
      </c>
      <c r="W28" s="1038"/>
      <c r="X28" s="1038"/>
      <c r="Y28" s="1038"/>
      <c r="Z28" s="1038"/>
      <c r="AA28" s="1038">
        <v>52</v>
      </c>
      <c r="AB28" s="1038"/>
      <c r="AC28" s="1038"/>
      <c r="AD28" s="1038"/>
      <c r="AE28" s="1039"/>
      <c r="AF28" s="1040">
        <v>52</v>
      </c>
      <c r="AG28" s="1038"/>
      <c r="AH28" s="1038"/>
      <c r="AI28" s="1038"/>
      <c r="AJ28" s="1041"/>
      <c r="AK28" s="1029">
        <v>739</v>
      </c>
      <c r="AL28" s="1030"/>
      <c r="AM28" s="1030"/>
      <c r="AN28" s="1030"/>
      <c r="AO28" s="1030"/>
      <c r="AP28" s="1030" t="s">
        <v>560</v>
      </c>
      <c r="AQ28" s="1030"/>
      <c r="AR28" s="1030"/>
      <c r="AS28" s="1030"/>
      <c r="AT28" s="1030"/>
      <c r="AU28" s="1030" t="s">
        <v>560</v>
      </c>
      <c r="AV28" s="1030"/>
      <c r="AW28" s="1030"/>
      <c r="AX28" s="1030"/>
      <c r="AY28" s="1030"/>
      <c r="AZ28" s="1031" t="s">
        <v>560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161</v>
      </c>
      <c r="R29" s="1026"/>
      <c r="S29" s="1026"/>
      <c r="T29" s="1026"/>
      <c r="U29" s="1026"/>
      <c r="V29" s="1026">
        <v>161</v>
      </c>
      <c r="W29" s="1026"/>
      <c r="X29" s="1026"/>
      <c r="Y29" s="1026"/>
      <c r="Z29" s="1026"/>
      <c r="AA29" s="1026">
        <v>0</v>
      </c>
      <c r="AB29" s="1026"/>
      <c r="AC29" s="1026"/>
      <c r="AD29" s="1026"/>
      <c r="AE29" s="1027"/>
      <c r="AF29" s="1022">
        <v>0</v>
      </c>
      <c r="AG29" s="1023"/>
      <c r="AH29" s="1023"/>
      <c r="AI29" s="1023"/>
      <c r="AJ29" s="1024"/>
      <c r="AK29" s="967">
        <v>42</v>
      </c>
      <c r="AL29" s="958"/>
      <c r="AM29" s="958"/>
      <c r="AN29" s="958"/>
      <c r="AO29" s="958"/>
      <c r="AP29" s="958">
        <v>29</v>
      </c>
      <c r="AQ29" s="958"/>
      <c r="AR29" s="958"/>
      <c r="AS29" s="958"/>
      <c r="AT29" s="958"/>
      <c r="AU29" s="958">
        <v>3</v>
      </c>
      <c r="AV29" s="958"/>
      <c r="AW29" s="958"/>
      <c r="AX29" s="958"/>
      <c r="AY29" s="958"/>
      <c r="AZ29" s="1028" t="s">
        <v>560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8433</v>
      </c>
      <c r="R30" s="1026"/>
      <c r="S30" s="1026"/>
      <c r="T30" s="1026"/>
      <c r="U30" s="1026"/>
      <c r="V30" s="1026">
        <v>8285</v>
      </c>
      <c r="W30" s="1026"/>
      <c r="X30" s="1026"/>
      <c r="Y30" s="1026"/>
      <c r="Z30" s="1026"/>
      <c r="AA30" s="1026">
        <v>148</v>
      </c>
      <c r="AB30" s="1026"/>
      <c r="AC30" s="1026"/>
      <c r="AD30" s="1026"/>
      <c r="AE30" s="1027"/>
      <c r="AF30" s="1022">
        <v>148</v>
      </c>
      <c r="AG30" s="1023"/>
      <c r="AH30" s="1023"/>
      <c r="AI30" s="1023"/>
      <c r="AJ30" s="1024"/>
      <c r="AK30" s="967">
        <v>1340</v>
      </c>
      <c r="AL30" s="958"/>
      <c r="AM30" s="958"/>
      <c r="AN30" s="958"/>
      <c r="AO30" s="958"/>
      <c r="AP30" s="958" t="s">
        <v>561</v>
      </c>
      <c r="AQ30" s="958"/>
      <c r="AR30" s="958"/>
      <c r="AS30" s="958"/>
      <c r="AT30" s="958"/>
      <c r="AU30" s="958" t="s">
        <v>560</v>
      </c>
      <c r="AV30" s="958"/>
      <c r="AW30" s="958"/>
      <c r="AX30" s="958"/>
      <c r="AY30" s="958"/>
      <c r="AZ30" s="1028" t="s">
        <v>560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47</v>
      </c>
      <c r="R31" s="1026"/>
      <c r="S31" s="1026"/>
      <c r="T31" s="1026"/>
      <c r="U31" s="1026"/>
      <c r="V31" s="1026">
        <v>45</v>
      </c>
      <c r="W31" s="1026"/>
      <c r="X31" s="1026"/>
      <c r="Y31" s="1026"/>
      <c r="Z31" s="1026"/>
      <c r="AA31" s="1026">
        <v>2</v>
      </c>
      <c r="AB31" s="1026"/>
      <c r="AC31" s="1026"/>
      <c r="AD31" s="1026"/>
      <c r="AE31" s="1027"/>
      <c r="AF31" s="1022">
        <v>2</v>
      </c>
      <c r="AG31" s="1023"/>
      <c r="AH31" s="1023"/>
      <c r="AI31" s="1023"/>
      <c r="AJ31" s="1024"/>
      <c r="AK31" s="967">
        <v>0</v>
      </c>
      <c r="AL31" s="958"/>
      <c r="AM31" s="958"/>
      <c r="AN31" s="958"/>
      <c r="AO31" s="958"/>
      <c r="AP31" s="958">
        <v>161</v>
      </c>
      <c r="AQ31" s="958"/>
      <c r="AR31" s="958"/>
      <c r="AS31" s="958"/>
      <c r="AT31" s="958"/>
      <c r="AU31" s="958" t="s">
        <v>562</v>
      </c>
      <c r="AV31" s="958"/>
      <c r="AW31" s="958"/>
      <c r="AX31" s="958"/>
      <c r="AY31" s="958"/>
      <c r="AZ31" s="1028" t="s">
        <v>563</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1214</v>
      </c>
      <c r="R32" s="1026"/>
      <c r="S32" s="1026"/>
      <c r="T32" s="1026"/>
      <c r="U32" s="1026"/>
      <c r="V32" s="1026">
        <v>1208</v>
      </c>
      <c r="W32" s="1026"/>
      <c r="X32" s="1026"/>
      <c r="Y32" s="1026"/>
      <c r="Z32" s="1026"/>
      <c r="AA32" s="1026">
        <v>6</v>
      </c>
      <c r="AB32" s="1026"/>
      <c r="AC32" s="1026"/>
      <c r="AD32" s="1026"/>
      <c r="AE32" s="1027"/>
      <c r="AF32" s="1022">
        <v>6</v>
      </c>
      <c r="AG32" s="1023"/>
      <c r="AH32" s="1023"/>
      <c r="AI32" s="1023"/>
      <c r="AJ32" s="1024"/>
      <c r="AK32" s="967">
        <v>343</v>
      </c>
      <c r="AL32" s="958"/>
      <c r="AM32" s="958"/>
      <c r="AN32" s="958"/>
      <c r="AO32" s="958"/>
      <c r="AP32" s="958" t="s">
        <v>560</v>
      </c>
      <c r="AQ32" s="958"/>
      <c r="AR32" s="958"/>
      <c r="AS32" s="958"/>
      <c r="AT32" s="958"/>
      <c r="AU32" s="958" t="s">
        <v>560</v>
      </c>
      <c r="AV32" s="958"/>
      <c r="AW32" s="958"/>
      <c r="AX32" s="958"/>
      <c r="AY32" s="958"/>
      <c r="AZ32" s="1028" t="s">
        <v>560</v>
      </c>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1587</v>
      </c>
      <c r="R33" s="1026"/>
      <c r="S33" s="1026"/>
      <c r="T33" s="1026"/>
      <c r="U33" s="1026"/>
      <c r="V33" s="1026">
        <v>1385</v>
      </c>
      <c r="W33" s="1026"/>
      <c r="X33" s="1026"/>
      <c r="Y33" s="1026"/>
      <c r="Z33" s="1026"/>
      <c r="AA33" s="1026">
        <v>202</v>
      </c>
      <c r="AB33" s="1026"/>
      <c r="AC33" s="1026"/>
      <c r="AD33" s="1026"/>
      <c r="AE33" s="1027"/>
      <c r="AF33" s="1022">
        <v>1975</v>
      </c>
      <c r="AG33" s="1023"/>
      <c r="AH33" s="1023"/>
      <c r="AI33" s="1023"/>
      <c r="AJ33" s="1024"/>
      <c r="AK33" s="967">
        <v>363</v>
      </c>
      <c r="AL33" s="958"/>
      <c r="AM33" s="958"/>
      <c r="AN33" s="958"/>
      <c r="AO33" s="958"/>
      <c r="AP33" s="958">
        <v>6537</v>
      </c>
      <c r="AQ33" s="958"/>
      <c r="AR33" s="958"/>
      <c r="AS33" s="958"/>
      <c r="AT33" s="958"/>
      <c r="AU33" s="958">
        <v>1451</v>
      </c>
      <c r="AV33" s="958"/>
      <c r="AW33" s="958"/>
      <c r="AX33" s="958"/>
      <c r="AY33" s="958"/>
      <c r="AZ33" s="1028" t="s">
        <v>560</v>
      </c>
      <c r="BA33" s="1028"/>
      <c r="BB33" s="1028"/>
      <c r="BC33" s="1028"/>
      <c r="BD33" s="1028"/>
      <c r="BE33" s="959" t="s">
        <v>395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396</v>
      </c>
      <c r="C34" s="1018"/>
      <c r="D34" s="1018"/>
      <c r="E34" s="1018"/>
      <c r="F34" s="1018"/>
      <c r="G34" s="1018"/>
      <c r="H34" s="1018"/>
      <c r="I34" s="1018"/>
      <c r="J34" s="1018"/>
      <c r="K34" s="1018"/>
      <c r="L34" s="1018"/>
      <c r="M34" s="1018"/>
      <c r="N34" s="1018"/>
      <c r="O34" s="1018"/>
      <c r="P34" s="1019"/>
      <c r="Q34" s="1025">
        <v>1660</v>
      </c>
      <c r="R34" s="1026"/>
      <c r="S34" s="1026"/>
      <c r="T34" s="1026"/>
      <c r="U34" s="1026"/>
      <c r="V34" s="1026">
        <v>1669</v>
      </c>
      <c r="W34" s="1026"/>
      <c r="X34" s="1026"/>
      <c r="Y34" s="1026"/>
      <c r="Z34" s="1026"/>
      <c r="AA34" s="1026">
        <v>-9</v>
      </c>
      <c r="AB34" s="1026"/>
      <c r="AC34" s="1026"/>
      <c r="AD34" s="1026"/>
      <c r="AE34" s="1027"/>
      <c r="AF34" s="1022">
        <v>708</v>
      </c>
      <c r="AG34" s="1023"/>
      <c r="AH34" s="1023"/>
      <c r="AI34" s="1023"/>
      <c r="AJ34" s="1024"/>
      <c r="AK34" s="967">
        <v>805</v>
      </c>
      <c r="AL34" s="958"/>
      <c r="AM34" s="958"/>
      <c r="AN34" s="958"/>
      <c r="AO34" s="958"/>
      <c r="AP34" s="958">
        <v>12250</v>
      </c>
      <c r="AQ34" s="958"/>
      <c r="AR34" s="958"/>
      <c r="AS34" s="958"/>
      <c r="AT34" s="958"/>
      <c r="AU34" s="958">
        <v>9077</v>
      </c>
      <c r="AV34" s="958"/>
      <c r="AW34" s="958"/>
      <c r="AX34" s="958"/>
      <c r="AY34" s="958"/>
      <c r="AZ34" s="1028" t="s">
        <v>560</v>
      </c>
      <c r="BA34" s="1028"/>
      <c r="BB34" s="1028"/>
      <c r="BC34" s="1028"/>
      <c r="BD34" s="1028"/>
      <c r="BE34" s="959" t="s">
        <v>395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397</v>
      </c>
      <c r="C35" s="1018"/>
      <c r="D35" s="1018"/>
      <c r="E35" s="1018"/>
      <c r="F35" s="1018"/>
      <c r="G35" s="1018"/>
      <c r="H35" s="1018"/>
      <c r="I35" s="1018"/>
      <c r="J35" s="1018"/>
      <c r="K35" s="1018"/>
      <c r="L35" s="1018"/>
      <c r="M35" s="1018"/>
      <c r="N35" s="1018"/>
      <c r="O35" s="1018"/>
      <c r="P35" s="1019"/>
      <c r="Q35" s="1025">
        <v>206</v>
      </c>
      <c r="R35" s="1026"/>
      <c r="S35" s="1026"/>
      <c r="T35" s="1026"/>
      <c r="U35" s="1026"/>
      <c r="V35" s="1026">
        <v>231</v>
      </c>
      <c r="W35" s="1026"/>
      <c r="X35" s="1026"/>
      <c r="Y35" s="1026"/>
      <c r="Z35" s="1026"/>
      <c r="AA35" s="1026">
        <v>-25</v>
      </c>
      <c r="AB35" s="1026"/>
      <c r="AC35" s="1026"/>
      <c r="AD35" s="1026"/>
      <c r="AE35" s="1027"/>
      <c r="AF35" s="1022">
        <v>41</v>
      </c>
      <c r="AG35" s="1023"/>
      <c r="AH35" s="1023"/>
      <c r="AI35" s="1023"/>
      <c r="AJ35" s="1024"/>
      <c r="AK35" s="967">
        <v>87</v>
      </c>
      <c r="AL35" s="958"/>
      <c r="AM35" s="958"/>
      <c r="AN35" s="958"/>
      <c r="AO35" s="958"/>
      <c r="AP35" s="958">
        <v>704</v>
      </c>
      <c r="AQ35" s="958"/>
      <c r="AR35" s="958"/>
      <c r="AS35" s="958"/>
      <c r="AT35" s="958"/>
      <c r="AU35" s="958">
        <v>675</v>
      </c>
      <c r="AV35" s="958"/>
      <c r="AW35" s="958"/>
      <c r="AX35" s="958"/>
      <c r="AY35" s="958"/>
      <c r="AZ35" s="1028" t="s">
        <v>560</v>
      </c>
      <c r="BA35" s="1028"/>
      <c r="BB35" s="1028"/>
      <c r="BC35" s="1028"/>
      <c r="BD35" s="1028"/>
      <c r="BE35" s="959" t="s">
        <v>395</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398</v>
      </c>
      <c r="C36" s="1018"/>
      <c r="D36" s="1018"/>
      <c r="E36" s="1018"/>
      <c r="F36" s="1018"/>
      <c r="G36" s="1018"/>
      <c r="H36" s="1018"/>
      <c r="I36" s="1018"/>
      <c r="J36" s="1018"/>
      <c r="K36" s="1018"/>
      <c r="L36" s="1018"/>
      <c r="M36" s="1018"/>
      <c r="N36" s="1018"/>
      <c r="O36" s="1018"/>
      <c r="P36" s="1019"/>
      <c r="Q36" s="1025">
        <v>303</v>
      </c>
      <c r="R36" s="1026"/>
      <c r="S36" s="1026"/>
      <c r="T36" s="1026"/>
      <c r="U36" s="1026"/>
      <c r="V36" s="1026">
        <v>284</v>
      </c>
      <c r="W36" s="1026"/>
      <c r="X36" s="1026"/>
      <c r="Y36" s="1026"/>
      <c r="Z36" s="1026"/>
      <c r="AA36" s="1026">
        <v>19</v>
      </c>
      <c r="AB36" s="1026"/>
      <c r="AC36" s="1026"/>
      <c r="AD36" s="1026"/>
      <c r="AE36" s="1027"/>
      <c r="AF36" s="1022">
        <v>35</v>
      </c>
      <c r="AG36" s="1023"/>
      <c r="AH36" s="1023"/>
      <c r="AI36" s="1023"/>
      <c r="AJ36" s="1024"/>
      <c r="AK36" s="967">
        <v>202</v>
      </c>
      <c r="AL36" s="958"/>
      <c r="AM36" s="958"/>
      <c r="AN36" s="958"/>
      <c r="AO36" s="958"/>
      <c r="AP36" s="958">
        <v>1010</v>
      </c>
      <c r="AQ36" s="958"/>
      <c r="AR36" s="958"/>
      <c r="AS36" s="958"/>
      <c r="AT36" s="958"/>
      <c r="AU36" s="958">
        <v>1060</v>
      </c>
      <c r="AV36" s="958"/>
      <c r="AW36" s="958"/>
      <c r="AX36" s="958"/>
      <c r="AY36" s="958"/>
      <c r="AZ36" s="1028" t="s">
        <v>565</v>
      </c>
      <c r="BA36" s="1028"/>
      <c r="BB36" s="1028"/>
      <c r="BC36" s="1028"/>
      <c r="BD36" s="1028"/>
      <c r="BE36" s="959" t="s">
        <v>395</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399</v>
      </c>
      <c r="C37" s="1018"/>
      <c r="D37" s="1018"/>
      <c r="E37" s="1018"/>
      <c r="F37" s="1018"/>
      <c r="G37" s="1018"/>
      <c r="H37" s="1018"/>
      <c r="I37" s="1018"/>
      <c r="J37" s="1018"/>
      <c r="K37" s="1018"/>
      <c r="L37" s="1018"/>
      <c r="M37" s="1018"/>
      <c r="N37" s="1018"/>
      <c r="O37" s="1018"/>
      <c r="P37" s="1019"/>
      <c r="Q37" s="1025">
        <v>1</v>
      </c>
      <c r="R37" s="1026"/>
      <c r="S37" s="1026"/>
      <c r="T37" s="1026"/>
      <c r="U37" s="1026"/>
      <c r="V37" s="1026">
        <v>1</v>
      </c>
      <c r="W37" s="1026"/>
      <c r="X37" s="1026"/>
      <c r="Y37" s="1026"/>
      <c r="Z37" s="1026"/>
      <c r="AA37" s="1026">
        <v>0</v>
      </c>
      <c r="AB37" s="1026"/>
      <c r="AC37" s="1026"/>
      <c r="AD37" s="1026"/>
      <c r="AE37" s="1027"/>
      <c r="AF37" s="1022">
        <v>1</v>
      </c>
      <c r="AG37" s="1023"/>
      <c r="AH37" s="1023"/>
      <c r="AI37" s="1023"/>
      <c r="AJ37" s="1024"/>
      <c r="AK37" s="967">
        <v>1</v>
      </c>
      <c r="AL37" s="958"/>
      <c r="AM37" s="958"/>
      <c r="AN37" s="958"/>
      <c r="AO37" s="958"/>
      <c r="AP37" s="958">
        <v>6</v>
      </c>
      <c r="AQ37" s="958"/>
      <c r="AR37" s="958"/>
      <c r="AS37" s="958"/>
      <c r="AT37" s="958"/>
      <c r="AU37" s="958">
        <v>3</v>
      </c>
      <c r="AV37" s="958"/>
      <c r="AW37" s="958"/>
      <c r="AX37" s="958"/>
      <c r="AY37" s="958"/>
      <c r="AZ37" s="1028" t="s">
        <v>560</v>
      </c>
      <c r="BA37" s="1028"/>
      <c r="BB37" s="1028"/>
      <c r="BC37" s="1028"/>
      <c r="BD37" s="1028"/>
      <c r="BE37" s="959" t="s">
        <v>395</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t="s">
        <v>400</v>
      </c>
      <c r="C38" s="1018"/>
      <c r="D38" s="1018"/>
      <c r="E38" s="1018"/>
      <c r="F38" s="1018"/>
      <c r="G38" s="1018"/>
      <c r="H38" s="1018"/>
      <c r="I38" s="1018"/>
      <c r="J38" s="1018"/>
      <c r="K38" s="1018"/>
      <c r="L38" s="1018"/>
      <c r="M38" s="1018"/>
      <c r="N38" s="1018"/>
      <c r="O38" s="1018"/>
      <c r="P38" s="1019"/>
      <c r="Q38" s="1025">
        <v>8071</v>
      </c>
      <c r="R38" s="1026"/>
      <c r="S38" s="1026"/>
      <c r="T38" s="1026"/>
      <c r="U38" s="1026"/>
      <c r="V38" s="1026">
        <v>8567</v>
      </c>
      <c r="W38" s="1026"/>
      <c r="X38" s="1026"/>
      <c r="Y38" s="1026"/>
      <c r="Z38" s="1026"/>
      <c r="AA38" s="1026">
        <v>-496</v>
      </c>
      <c r="AB38" s="1026"/>
      <c r="AC38" s="1026"/>
      <c r="AD38" s="1026"/>
      <c r="AE38" s="1027"/>
      <c r="AF38" s="1022">
        <v>2050</v>
      </c>
      <c r="AG38" s="1023"/>
      <c r="AH38" s="1023"/>
      <c r="AI38" s="1023"/>
      <c r="AJ38" s="1024"/>
      <c r="AK38" s="967">
        <v>385</v>
      </c>
      <c r="AL38" s="958"/>
      <c r="AM38" s="958"/>
      <c r="AN38" s="958"/>
      <c r="AO38" s="958"/>
      <c r="AP38" s="958">
        <v>4088</v>
      </c>
      <c r="AQ38" s="958"/>
      <c r="AR38" s="958"/>
      <c r="AS38" s="958"/>
      <c r="AT38" s="958"/>
      <c r="AU38" s="958">
        <v>2205</v>
      </c>
      <c r="AV38" s="958"/>
      <c r="AW38" s="958"/>
      <c r="AX38" s="958"/>
      <c r="AY38" s="958"/>
      <c r="AZ38" s="1028" t="s">
        <v>566</v>
      </c>
      <c r="BA38" s="1028"/>
      <c r="BB38" s="1028"/>
      <c r="BC38" s="1028"/>
      <c r="BD38" s="1028"/>
      <c r="BE38" s="959" t="s">
        <v>395</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t="s">
        <v>143</v>
      </c>
      <c r="C39" s="1018"/>
      <c r="D39" s="1018"/>
      <c r="E39" s="1018"/>
      <c r="F39" s="1018"/>
      <c r="G39" s="1018"/>
      <c r="H39" s="1018"/>
      <c r="I39" s="1018"/>
      <c r="J39" s="1018"/>
      <c r="K39" s="1018"/>
      <c r="L39" s="1018"/>
      <c r="M39" s="1018"/>
      <c r="N39" s="1018"/>
      <c r="O39" s="1018"/>
      <c r="P39" s="1019"/>
      <c r="Q39" s="1025">
        <v>102</v>
      </c>
      <c r="R39" s="1026"/>
      <c r="S39" s="1026"/>
      <c r="T39" s="1026"/>
      <c r="U39" s="1026"/>
      <c r="V39" s="1026">
        <v>102</v>
      </c>
      <c r="W39" s="1026"/>
      <c r="X39" s="1026"/>
      <c r="Y39" s="1026"/>
      <c r="Z39" s="1026"/>
      <c r="AA39" s="1026">
        <v>0</v>
      </c>
      <c r="AB39" s="1026"/>
      <c r="AC39" s="1026"/>
      <c r="AD39" s="1026"/>
      <c r="AE39" s="1027"/>
      <c r="AF39" s="1022">
        <v>-3</v>
      </c>
      <c r="AG39" s="1023"/>
      <c r="AH39" s="1023"/>
      <c r="AI39" s="1023"/>
      <c r="AJ39" s="1024"/>
      <c r="AK39" s="967">
        <v>45</v>
      </c>
      <c r="AL39" s="958"/>
      <c r="AM39" s="958"/>
      <c r="AN39" s="958"/>
      <c r="AO39" s="958"/>
      <c r="AP39" s="958">
        <v>6</v>
      </c>
      <c r="AQ39" s="958"/>
      <c r="AR39" s="958"/>
      <c r="AS39" s="958"/>
      <c r="AT39" s="958"/>
      <c r="AU39" s="958" t="s">
        <v>560</v>
      </c>
      <c r="AV39" s="958"/>
      <c r="AW39" s="958"/>
      <c r="AX39" s="958"/>
      <c r="AY39" s="958"/>
      <c r="AZ39" s="1028">
        <v>6.3</v>
      </c>
      <c r="BA39" s="1028"/>
      <c r="BB39" s="1028"/>
      <c r="BC39" s="1028"/>
      <c r="BD39" s="1028"/>
      <c r="BE39" s="959" t="s">
        <v>395</v>
      </c>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t="s">
        <v>401</v>
      </c>
      <c r="C40" s="1018"/>
      <c r="D40" s="1018"/>
      <c r="E40" s="1018"/>
      <c r="F40" s="1018"/>
      <c r="G40" s="1018"/>
      <c r="H40" s="1018"/>
      <c r="I40" s="1018"/>
      <c r="J40" s="1018"/>
      <c r="K40" s="1018"/>
      <c r="L40" s="1018"/>
      <c r="M40" s="1018"/>
      <c r="N40" s="1018"/>
      <c r="O40" s="1018"/>
      <c r="P40" s="1019"/>
      <c r="Q40" s="1025">
        <v>9</v>
      </c>
      <c r="R40" s="1026"/>
      <c r="S40" s="1026"/>
      <c r="T40" s="1026"/>
      <c r="U40" s="1026"/>
      <c r="V40" s="1026">
        <v>9</v>
      </c>
      <c r="W40" s="1026"/>
      <c r="X40" s="1026"/>
      <c r="Y40" s="1026"/>
      <c r="Z40" s="1026"/>
      <c r="AA40" s="1026">
        <v>0</v>
      </c>
      <c r="AB40" s="1026"/>
      <c r="AC40" s="1026"/>
      <c r="AD40" s="1026"/>
      <c r="AE40" s="1027"/>
      <c r="AF40" s="1022" t="s">
        <v>122</v>
      </c>
      <c r="AG40" s="1023"/>
      <c r="AH40" s="1023"/>
      <c r="AI40" s="1023"/>
      <c r="AJ40" s="1024"/>
      <c r="AK40" s="967">
        <v>4</v>
      </c>
      <c r="AL40" s="958"/>
      <c r="AM40" s="958"/>
      <c r="AN40" s="958"/>
      <c r="AO40" s="958"/>
      <c r="AP40" s="958" t="s">
        <v>564</v>
      </c>
      <c r="AQ40" s="958"/>
      <c r="AR40" s="958"/>
      <c r="AS40" s="958"/>
      <c r="AT40" s="958"/>
      <c r="AU40" s="958" t="s">
        <v>560</v>
      </c>
      <c r="AV40" s="958"/>
      <c r="AW40" s="958"/>
      <c r="AX40" s="958"/>
      <c r="AY40" s="958"/>
      <c r="AZ40" s="1028" t="s">
        <v>563</v>
      </c>
      <c r="BA40" s="1028"/>
      <c r="BB40" s="1028"/>
      <c r="BC40" s="1028"/>
      <c r="BD40" s="1028"/>
      <c r="BE40" s="959" t="s">
        <v>402</v>
      </c>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404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5015</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406</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567</v>
      </c>
      <c r="C68" s="973"/>
      <c r="D68" s="973"/>
      <c r="E68" s="973"/>
      <c r="F68" s="973"/>
      <c r="G68" s="973"/>
      <c r="H68" s="973"/>
      <c r="I68" s="973"/>
      <c r="J68" s="973"/>
      <c r="K68" s="973"/>
      <c r="L68" s="973"/>
      <c r="M68" s="973"/>
      <c r="N68" s="973"/>
      <c r="O68" s="973"/>
      <c r="P68" s="974"/>
      <c r="Q68" s="975">
        <v>27</v>
      </c>
      <c r="R68" s="969"/>
      <c r="S68" s="969"/>
      <c r="T68" s="969"/>
      <c r="U68" s="969"/>
      <c r="V68" s="969">
        <v>26</v>
      </c>
      <c r="W68" s="969"/>
      <c r="X68" s="969"/>
      <c r="Y68" s="969"/>
      <c r="Z68" s="969"/>
      <c r="AA68" s="969">
        <v>2</v>
      </c>
      <c r="AB68" s="969"/>
      <c r="AC68" s="969"/>
      <c r="AD68" s="969"/>
      <c r="AE68" s="969"/>
      <c r="AF68" s="969">
        <v>2</v>
      </c>
      <c r="AG68" s="969"/>
      <c r="AH68" s="969"/>
      <c r="AI68" s="969"/>
      <c r="AJ68" s="969"/>
      <c r="AK68" s="969" t="s">
        <v>566</v>
      </c>
      <c r="AL68" s="969"/>
      <c r="AM68" s="969"/>
      <c r="AN68" s="969"/>
      <c r="AO68" s="969"/>
      <c r="AP68" s="969" t="s">
        <v>563</v>
      </c>
      <c r="AQ68" s="969"/>
      <c r="AR68" s="969"/>
      <c r="AS68" s="969"/>
      <c r="AT68" s="969"/>
      <c r="AU68" s="969" t="s">
        <v>560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568</v>
      </c>
      <c r="C69" s="962"/>
      <c r="D69" s="962"/>
      <c r="E69" s="962"/>
      <c r="F69" s="962"/>
      <c r="G69" s="962"/>
      <c r="H69" s="962"/>
      <c r="I69" s="962"/>
      <c r="J69" s="962"/>
      <c r="K69" s="962"/>
      <c r="L69" s="962"/>
      <c r="M69" s="962"/>
      <c r="N69" s="962"/>
      <c r="O69" s="962"/>
      <c r="P69" s="963"/>
      <c r="Q69" s="964">
        <v>63</v>
      </c>
      <c r="R69" s="958"/>
      <c r="S69" s="958"/>
      <c r="T69" s="958"/>
      <c r="U69" s="958"/>
      <c r="V69" s="958">
        <v>51</v>
      </c>
      <c r="W69" s="958"/>
      <c r="X69" s="958"/>
      <c r="Y69" s="958"/>
      <c r="Z69" s="958"/>
      <c r="AA69" s="958">
        <v>13</v>
      </c>
      <c r="AB69" s="958"/>
      <c r="AC69" s="958"/>
      <c r="AD69" s="958"/>
      <c r="AE69" s="958"/>
      <c r="AF69" s="958">
        <v>13</v>
      </c>
      <c r="AG69" s="958"/>
      <c r="AH69" s="958"/>
      <c r="AI69" s="958"/>
      <c r="AJ69" s="958"/>
      <c r="AK69" s="958" t="s">
        <v>560</v>
      </c>
      <c r="AL69" s="958"/>
      <c r="AM69" s="958"/>
      <c r="AN69" s="958"/>
      <c r="AO69" s="958"/>
      <c r="AP69" s="958" t="s">
        <v>571</v>
      </c>
      <c r="AQ69" s="958"/>
      <c r="AR69" s="958"/>
      <c r="AS69" s="958"/>
      <c r="AT69" s="958"/>
      <c r="AU69" s="958" t="s">
        <v>560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569</v>
      </c>
      <c r="C70" s="962"/>
      <c r="D70" s="962"/>
      <c r="E70" s="962"/>
      <c r="F70" s="962"/>
      <c r="G70" s="962"/>
      <c r="H70" s="962"/>
      <c r="I70" s="962"/>
      <c r="J70" s="962"/>
      <c r="K70" s="962"/>
      <c r="L70" s="962"/>
      <c r="M70" s="962"/>
      <c r="N70" s="962"/>
      <c r="O70" s="962"/>
      <c r="P70" s="963"/>
      <c r="Q70" s="964">
        <v>332</v>
      </c>
      <c r="R70" s="958"/>
      <c r="S70" s="958"/>
      <c r="T70" s="958"/>
      <c r="U70" s="958"/>
      <c r="V70" s="958">
        <v>216</v>
      </c>
      <c r="W70" s="958"/>
      <c r="X70" s="958"/>
      <c r="Y70" s="958"/>
      <c r="Z70" s="958"/>
      <c r="AA70" s="958">
        <v>117</v>
      </c>
      <c r="AB70" s="958"/>
      <c r="AC70" s="958"/>
      <c r="AD70" s="958"/>
      <c r="AE70" s="958"/>
      <c r="AF70" s="958">
        <v>117</v>
      </c>
      <c r="AG70" s="958"/>
      <c r="AH70" s="958"/>
      <c r="AI70" s="958"/>
      <c r="AJ70" s="958"/>
      <c r="AK70" s="958">
        <v>133</v>
      </c>
      <c r="AL70" s="958"/>
      <c r="AM70" s="958"/>
      <c r="AN70" s="958"/>
      <c r="AO70" s="958"/>
      <c r="AP70" s="958" t="s">
        <v>572</v>
      </c>
      <c r="AQ70" s="958"/>
      <c r="AR70" s="958"/>
      <c r="AS70" s="958"/>
      <c r="AT70" s="958"/>
      <c r="AU70" s="958" t="s">
        <v>572</v>
      </c>
      <c r="AV70" s="958"/>
      <c r="AW70" s="958"/>
      <c r="AX70" s="958"/>
      <c r="AY70" s="958"/>
      <c r="AZ70" s="959" t="s">
        <v>573</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570</v>
      </c>
      <c r="C71" s="962"/>
      <c r="D71" s="962"/>
      <c r="E71" s="962"/>
      <c r="F71" s="962"/>
      <c r="G71" s="962"/>
      <c r="H71" s="962"/>
      <c r="I71" s="962"/>
      <c r="J71" s="962"/>
      <c r="K71" s="962"/>
      <c r="L71" s="962"/>
      <c r="M71" s="962"/>
      <c r="N71" s="962"/>
      <c r="O71" s="962"/>
      <c r="P71" s="963"/>
      <c r="Q71" s="964">
        <v>211512</v>
      </c>
      <c r="R71" s="958"/>
      <c r="S71" s="958"/>
      <c r="T71" s="958"/>
      <c r="U71" s="958"/>
      <c r="V71" s="958">
        <v>207502</v>
      </c>
      <c r="W71" s="958"/>
      <c r="X71" s="958"/>
      <c r="Y71" s="958"/>
      <c r="Z71" s="958"/>
      <c r="AA71" s="958">
        <v>4010</v>
      </c>
      <c r="AB71" s="958"/>
      <c r="AC71" s="958"/>
      <c r="AD71" s="958"/>
      <c r="AE71" s="958"/>
      <c r="AF71" s="958">
        <v>4010</v>
      </c>
      <c r="AG71" s="958"/>
      <c r="AH71" s="958"/>
      <c r="AI71" s="958"/>
      <c r="AJ71" s="958"/>
      <c r="AK71" s="958" t="s">
        <v>560</v>
      </c>
      <c r="AL71" s="958"/>
      <c r="AM71" s="958"/>
      <c r="AN71" s="958"/>
      <c r="AO71" s="958"/>
      <c r="AP71" s="958" t="s">
        <v>572</v>
      </c>
      <c r="AQ71" s="958"/>
      <c r="AR71" s="958"/>
      <c r="AS71" s="958"/>
      <c r="AT71" s="958"/>
      <c r="AU71" s="958" t="s">
        <v>574</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410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417</v>
      </c>
      <c r="AB109" s="883"/>
      <c r="AC109" s="883"/>
      <c r="AD109" s="883"/>
      <c r="AE109" s="884"/>
      <c r="AF109" s="885" t="s">
        <v>418</v>
      </c>
      <c r="AG109" s="883"/>
      <c r="AH109" s="883"/>
      <c r="AI109" s="883"/>
      <c r="AJ109" s="884"/>
      <c r="AK109" s="885" t="s">
        <v>295</v>
      </c>
      <c r="AL109" s="883"/>
      <c r="AM109" s="883"/>
      <c r="AN109" s="883"/>
      <c r="AO109" s="884"/>
      <c r="AP109" s="885" t="s">
        <v>419</v>
      </c>
      <c r="AQ109" s="883"/>
      <c r="AR109" s="883"/>
      <c r="AS109" s="883"/>
      <c r="AT109" s="916"/>
      <c r="AU109" s="882"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417</v>
      </c>
      <c r="BR109" s="883"/>
      <c r="BS109" s="883"/>
      <c r="BT109" s="883"/>
      <c r="BU109" s="884"/>
      <c r="BV109" s="885" t="s">
        <v>418</v>
      </c>
      <c r="BW109" s="883"/>
      <c r="BX109" s="883"/>
      <c r="BY109" s="883"/>
      <c r="BZ109" s="884"/>
      <c r="CA109" s="885" t="s">
        <v>295</v>
      </c>
      <c r="CB109" s="883"/>
      <c r="CC109" s="883"/>
      <c r="CD109" s="883"/>
      <c r="CE109" s="884"/>
      <c r="CF109" s="923" t="s">
        <v>419</v>
      </c>
      <c r="CG109" s="923"/>
      <c r="CH109" s="923"/>
      <c r="CI109" s="923"/>
      <c r="CJ109" s="923"/>
      <c r="CK109" s="885"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417</v>
      </c>
      <c r="DH109" s="883"/>
      <c r="DI109" s="883"/>
      <c r="DJ109" s="883"/>
      <c r="DK109" s="884"/>
      <c r="DL109" s="885" t="s">
        <v>418</v>
      </c>
      <c r="DM109" s="883"/>
      <c r="DN109" s="883"/>
      <c r="DO109" s="883"/>
      <c r="DP109" s="884"/>
      <c r="DQ109" s="885" t="s">
        <v>295</v>
      </c>
      <c r="DR109" s="883"/>
      <c r="DS109" s="883"/>
      <c r="DT109" s="883"/>
      <c r="DU109" s="884"/>
      <c r="DV109" s="885" t="s">
        <v>419</v>
      </c>
      <c r="DW109" s="883"/>
      <c r="DX109" s="883"/>
      <c r="DY109" s="883"/>
      <c r="DZ109" s="916"/>
    </row>
    <row r="110" spans="1:131" s="224" customFormat="1" ht="26.25" customHeight="1" x14ac:dyDescent="0.15">
      <c r="A110" s="794" t="s">
        <v>421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4841296</v>
      </c>
      <c r="AB110" s="876"/>
      <c r="AC110" s="876"/>
      <c r="AD110" s="876"/>
      <c r="AE110" s="877"/>
      <c r="AF110" s="878">
        <v>4716521</v>
      </c>
      <c r="AG110" s="876"/>
      <c r="AH110" s="876"/>
      <c r="AI110" s="876"/>
      <c r="AJ110" s="877"/>
      <c r="AK110" s="878">
        <v>4542599</v>
      </c>
      <c r="AL110" s="876"/>
      <c r="AM110" s="876"/>
      <c r="AN110" s="876"/>
      <c r="AO110" s="877"/>
      <c r="AP110" s="879">
        <v>22.6</v>
      </c>
      <c r="AQ110" s="880"/>
      <c r="AR110" s="880"/>
      <c r="AS110" s="880"/>
      <c r="AT110" s="881"/>
      <c r="AU110" s="917" t="s">
        <v>69</v>
      </c>
      <c r="AV110" s="918"/>
      <c r="AW110" s="918"/>
      <c r="AX110" s="918"/>
      <c r="AY110" s="918"/>
      <c r="AZ110" s="847" t="s">
        <v>422</v>
      </c>
      <c r="BA110" s="795"/>
      <c r="BB110" s="795"/>
      <c r="BC110" s="795"/>
      <c r="BD110" s="795"/>
      <c r="BE110" s="795"/>
      <c r="BF110" s="795"/>
      <c r="BG110" s="795"/>
      <c r="BH110" s="795"/>
      <c r="BI110" s="795"/>
      <c r="BJ110" s="795"/>
      <c r="BK110" s="795"/>
      <c r="BL110" s="795"/>
      <c r="BM110" s="795"/>
      <c r="BN110" s="795"/>
      <c r="BO110" s="795"/>
      <c r="BP110" s="796"/>
      <c r="BQ110" s="848">
        <v>39743365</v>
      </c>
      <c r="BR110" s="829"/>
      <c r="BS110" s="829"/>
      <c r="BT110" s="829"/>
      <c r="BU110" s="829"/>
      <c r="BV110" s="829">
        <v>38694687</v>
      </c>
      <c r="BW110" s="829"/>
      <c r="BX110" s="829"/>
      <c r="BY110" s="829"/>
      <c r="BZ110" s="829"/>
      <c r="CA110" s="829">
        <v>37342394</v>
      </c>
      <c r="CB110" s="829"/>
      <c r="CC110" s="829"/>
      <c r="CD110" s="829"/>
      <c r="CE110" s="829"/>
      <c r="CF110" s="853">
        <v>185.6</v>
      </c>
      <c r="CG110" s="854"/>
      <c r="CH110" s="854"/>
      <c r="CI110" s="854"/>
      <c r="CJ110" s="854"/>
      <c r="CK110" s="913" t="s">
        <v>423</v>
      </c>
      <c r="CL110" s="806"/>
      <c r="CM110" s="847" t="s">
        <v>424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426</v>
      </c>
      <c r="BA111" s="739"/>
      <c r="BB111" s="739"/>
      <c r="BC111" s="739"/>
      <c r="BD111" s="739"/>
      <c r="BE111" s="739"/>
      <c r="BF111" s="739"/>
      <c r="BG111" s="739"/>
      <c r="BH111" s="739"/>
      <c r="BI111" s="739"/>
      <c r="BJ111" s="739"/>
      <c r="BK111" s="739"/>
      <c r="BL111" s="739"/>
      <c r="BM111" s="739"/>
      <c r="BN111" s="739"/>
      <c r="BO111" s="739"/>
      <c r="BP111" s="740"/>
      <c r="BQ111" s="803">
        <v>395124</v>
      </c>
      <c r="BR111" s="804"/>
      <c r="BS111" s="804"/>
      <c r="BT111" s="804"/>
      <c r="BU111" s="804"/>
      <c r="BV111" s="804">
        <v>396182</v>
      </c>
      <c r="BW111" s="804"/>
      <c r="BX111" s="804"/>
      <c r="BY111" s="804"/>
      <c r="BZ111" s="804"/>
      <c r="CA111" s="804">
        <v>397242</v>
      </c>
      <c r="CB111" s="804"/>
      <c r="CC111" s="804"/>
      <c r="CD111" s="804"/>
      <c r="CE111" s="804"/>
      <c r="CF111" s="862">
        <v>2</v>
      </c>
      <c r="CG111" s="863"/>
      <c r="CH111" s="863"/>
      <c r="CI111" s="863"/>
      <c r="CJ111" s="863"/>
      <c r="CK111" s="914"/>
      <c r="CL111" s="808"/>
      <c r="CM111" s="802" t="s">
        <v>427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428</v>
      </c>
      <c r="B112" s="900"/>
      <c r="C112" s="739" t="s">
        <v>429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430</v>
      </c>
      <c r="BA112" s="739"/>
      <c r="BB112" s="739"/>
      <c r="BC112" s="739"/>
      <c r="BD112" s="739"/>
      <c r="BE112" s="739"/>
      <c r="BF112" s="739"/>
      <c r="BG112" s="739"/>
      <c r="BH112" s="739"/>
      <c r="BI112" s="739"/>
      <c r="BJ112" s="739"/>
      <c r="BK112" s="739"/>
      <c r="BL112" s="739"/>
      <c r="BM112" s="739"/>
      <c r="BN112" s="739"/>
      <c r="BO112" s="739"/>
      <c r="BP112" s="740"/>
      <c r="BQ112" s="803">
        <v>13737421</v>
      </c>
      <c r="BR112" s="804"/>
      <c r="BS112" s="804"/>
      <c r="BT112" s="804"/>
      <c r="BU112" s="804"/>
      <c r="BV112" s="804">
        <v>13524321</v>
      </c>
      <c r="BW112" s="804"/>
      <c r="BX112" s="804"/>
      <c r="BY112" s="804"/>
      <c r="BZ112" s="804"/>
      <c r="CA112" s="804">
        <v>14402884</v>
      </c>
      <c r="CB112" s="804"/>
      <c r="CC112" s="804"/>
      <c r="CD112" s="804"/>
      <c r="CE112" s="804"/>
      <c r="CF112" s="862">
        <v>71.599999999999994</v>
      </c>
      <c r="CG112" s="863"/>
      <c r="CH112" s="863"/>
      <c r="CI112" s="863"/>
      <c r="CJ112" s="863"/>
      <c r="CK112" s="914"/>
      <c r="CL112" s="808"/>
      <c r="CM112" s="802" t="s">
        <v>431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1103811</v>
      </c>
      <c r="AB113" s="906"/>
      <c r="AC113" s="906"/>
      <c r="AD113" s="906"/>
      <c r="AE113" s="907"/>
      <c r="AF113" s="908">
        <v>1062601</v>
      </c>
      <c r="AG113" s="906"/>
      <c r="AH113" s="906"/>
      <c r="AI113" s="906"/>
      <c r="AJ113" s="907"/>
      <c r="AK113" s="908">
        <v>1136749</v>
      </c>
      <c r="AL113" s="906"/>
      <c r="AM113" s="906"/>
      <c r="AN113" s="906"/>
      <c r="AO113" s="907"/>
      <c r="AP113" s="909">
        <v>5.7</v>
      </c>
      <c r="AQ113" s="910"/>
      <c r="AR113" s="910"/>
      <c r="AS113" s="910"/>
      <c r="AT113" s="911"/>
      <c r="AU113" s="919"/>
      <c r="AV113" s="920"/>
      <c r="AW113" s="920"/>
      <c r="AX113" s="920"/>
      <c r="AY113" s="920"/>
      <c r="AZ113" s="802" t="s">
        <v>433</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436</v>
      </c>
      <c r="BA114" s="739"/>
      <c r="BB114" s="739"/>
      <c r="BC114" s="739"/>
      <c r="BD114" s="739"/>
      <c r="BE114" s="739"/>
      <c r="BF114" s="739"/>
      <c r="BG114" s="739"/>
      <c r="BH114" s="739"/>
      <c r="BI114" s="739"/>
      <c r="BJ114" s="739"/>
      <c r="BK114" s="739"/>
      <c r="BL114" s="739"/>
      <c r="BM114" s="739"/>
      <c r="BN114" s="739"/>
      <c r="BO114" s="739"/>
      <c r="BP114" s="740"/>
      <c r="BQ114" s="803">
        <v>5048374</v>
      </c>
      <c r="BR114" s="804"/>
      <c r="BS114" s="804"/>
      <c r="BT114" s="804"/>
      <c r="BU114" s="804"/>
      <c r="BV114" s="804">
        <v>5022098</v>
      </c>
      <c r="BW114" s="804"/>
      <c r="BX114" s="804"/>
      <c r="BY114" s="804"/>
      <c r="BZ114" s="804"/>
      <c r="CA114" s="804">
        <v>5012102</v>
      </c>
      <c r="CB114" s="804"/>
      <c r="CC114" s="804"/>
      <c r="CD114" s="804"/>
      <c r="CE114" s="804"/>
      <c r="CF114" s="862">
        <v>24.9</v>
      </c>
      <c r="CG114" s="863"/>
      <c r="CH114" s="863"/>
      <c r="CI114" s="863"/>
      <c r="CJ114" s="863"/>
      <c r="CK114" s="914"/>
      <c r="CL114" s="808"/>
      <c r="CM114" s="802" t="s">
        <v>437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439</v>
      </c>
      <c r="BA115" s="739"/>
      <c r="BB115" s="739"/>
      <c r="BC115" s="739"/>
      <c r="BD115" s="739"/>
      <c r="BE115" s="739"/>
      <c r="BF115" s="739"/>
      <c r="BG115" s="739"/>
      <c r="BH115" s="739"/>
      <c r="BI115" s="739"/>
      <c r="BJ115" s="739"/>
      <c r="BK115" s="739"/>
      <c r="BL115" s="739"/>
      <c r="BM115" s="739"/>
      <c r="BN115" s="739"/>
      <c r="BO115" s="739"/>
      <c r="BP115" s="740"/>
      <c r="BQ115" s="803">
        <v>272484</v>
      </c>
      <c r="BR115" s="804"/>
      <c r="BS115" s="804"/>
      <c r="BT115" s="804"/>
      <c r="BU115" s="804"/>
      <c r="BV115" s="804">
        <v>81508</v>
      </c>
      <c r="BW115" s="804"/>
      <c r="BX115" s="804"/>
      <c r="BY115" s="804"/>
      <c r="BZ115" s="804"/>
      <c r="CA115" s="804">
        <v>197780</v>
      </c>
      <c r="CB115" s="804"/>
      <c r="CC115" s="804"/>
      <c r="CD115" s="804"/>
      <c r="CE115" s="804"/>
      <c r="CF115" s="862">
        <v>1</v>
      </c>
      <c r="CG115" s="863"/>
      <c r="CH115" s="863"/>
      <c r="CI115" s="863"/>
      <c r="CJ115" s="863"/>
      <c r="CK115" s="914"/>
      <c r="CL115" s="808"/>
      <c r="CM115" s="802" t="s">
        <v>440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395124</v>
      </c>
      <c r="DH115" s="767"/>
      <c r="DI115" s="767"/>
      <c r="DJ115" s="767"/>
      <c r="DK115" s="768"/>
      <c r="DL115" s="769">
        <v>396182</v>
      </c>
      <c r="DM115" s="767"/>
      <c r="DN115" s="767"/>
      <c r="DO115" s="767"/>
      <c r="DP115" s="768"/>
      <c r="DQ115" s="769">
        <v>397242</v>
      </c>
      <c r="DR115" s="767"/>
      <c r="DS115" s="767"/>
      <c r="DT115" s="767"/>
      <c r="DU115" s="768"/>
      <c r="DV115" s="811">
        <v>2</v>
      </c>
      <c r="DW115" s="812"/>
      <c r="DX115" s="812"/>
      <c r="DY115" s="812"/>
      <c r="DZ115" s="813"/>
    </row>
    <row r="116" spans="1:130" s="224" customFormat="1" ht="26.25" customHeight="1" x14ac:dyDescent="0.15">
      <c r="A116" s="903"/>
      <c r="B116" s="904"/>
      <c r="C116" s="826" t="s">
        <v>441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444</v>
      </c>
      <c r="Z117" s="884"/>
      <c r="AA117" s="889">
        <v>5945107</v>
      </c>
      <c r="AB117" s="890"/>
      <c r="AC117" s="890"/>
      <c r="AD117" s="890"/>
      <c r="AE117" s="891"/>
      <c r="AF117" s="892">
        <v>5779122</v>
      </c>
      <c r="AG117" s="890"/>
      <c r="AH117" s="890"/>
      <c r="AI117" s="890"/>
      <c r="AJ117" s="891"/>
      <c r="AK117" s="892">
        <v>5679348</v>
      </c>
      <c r="AL117" s="890"/>
      <c r="AM117" s="890"/>
      <c r="AN117" s="890"/>
      <c r="AO117" s="891"/>
      <c r="AP117" s="893"/>
      <c r="AQ117" s="894"/>
      <c r="AR117" s="894"/>
      <c r="AS117" s="894"/>
      <c r="AT117" s="895"/>
      <c r="AU117" s="919"/>
      <c r="AV117" s="920"/>
      <c r="AW117" s="920"/>
      <c r="AX117" s="920"/>
      <c r="AY117" s="920"/>
      <c r="AZ117" s="850" t="s">
        <v>445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417</v>
      </c>
      <c r="AB118" s="883"/>
      <c r="AC118" s="883"/>
      <c r="AD118" s="883"/>
      <c r="AE118" s="884"/>
      <c r="AF118" s="885" t="s">
        <v>418</v>
      </c>
      <c r="AG118" s="883"/>
      <c r="AH118" s="883"/>
      <c r="AI118" s="883"/>
      <c r="AJ118" s="884"/>
      <c r="AK118" s="885" t="s">
        <v>295</v>
      </c>
      <c r="AL118" s="883"/>
      <c r="AM118" s="883"/>
      <c r="AN118" s="883"/>
      <c r="AO118" s="884"/>
      <c r="AP118" s="886" t="s">
        <v>419</v>
      </c>
      <c r="AQ118" s="887"/>
      <c r="AR118" s="887"/>
      <c r="AS118" s="887"/>
      <c r="AT118" s="888"/>
      <c r="AU118" s="919"/>
      <c r="AV118" s="920"/>
      <c r="AW118" s="920"/>
      <c r="AX118" s="920"/>
      <c r="AY118" s="920"/>
      <c r="AZ118" s="825" t="s">
        <v>447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423</v>
      </c>
      <c r="B119" s="806"/>
      <c r="C119" s="847" t="s">
        <v>424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449</v>
      </c>
      <c r="BP119" s="865"/>
      <c r="BQ119" s="866">
        <v>59196768</v>
      </c>
      <c r="BR119" s="832"/>
      <c r="BS119" s="832"/>
      <c r="BT119" s="832"/>
      <c r="BU119" s="832"/>
      <c r="BV119" s="832">
        <v>57718796</v>
      </c>
      <c r="BW119" s="832"/>
      <c r="BX119" s="832"/>
      <c r="BY119" s="832"/>
      <c r="BZ119" s="832"/>
      <c r="CA119" s="832">
        <v>57352402</v>
      </c>
      <c r="CB119" s="832"/>
      <c r="CC119" s="832"/>
      <c r="CD119" s="832"/>
      <c r="CE119" s="832"/>
      <c r="CF119" s="735"/>
      <c r="CG119" s="736"/>
      <c r="CH119" s="736"/>
      <c r="CI119" s="736"/>
      <c r="CJ119" s="821"/>
      <c r="CK119" s="915"/>
      <c r="CL119" s="810"/>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451</v>
      </c>
      <c r="AV120" s="868"/>
      <c r="AW120" s="868"/>
      <c r="AX120" s="868"/>
      <c r="AY120" s="869"/>
      <c r="AZ120" s="847" t="s">
        <v>452</v>
      </c>
      <c r="BA120" s="795"/>
      <c r="BB120" s="795"/>
      <c r="BC120" s="795"/>
      <c r="BD120" s="795"/>
      <c r="BE120" s="795"/>
      <c r="BF120" s="795"/>
      <c r="BG120" s="795"/>
      <c r="BH120" s="795"/>
      <c r="BI120" s="795"/>
      <c r="BJ120" s="795"/>
      <c r="BK120" s="795"/>
      <c r="BL120" s="795"/>
      <c r="BM120" s="795"/>
      <c r="BN120" s="795"/>
      <c r="BO120" s="795"/>
      <c r="BP120" s="796"/>
      <c r="BQ120" s="848">
        <v>9710851</v>
      </c>
      <c r="BR120" s="829"/>
      <c r="BS120" s="829"/>
      <c r="BT120" s="829"/>
      <c r="BU120" s="829"/>
      <c r="BV120" s="829">
        <v>11174601</v>
      </c>
      <c r="BW120" s="829"/>
      <c r="BX120" s="829"/>
      <c r="BY120" s="829"/>
      <c r="BZ120" s="829"/>
      <c r="CA120" s="829">
        <v>11478447</v>
      </c>
      <c r="CB120" s="829"/>
      <c r="CC120" s="829"/>
      <c r="CD120" s="829"/>
      <c r="CE120" s="829"/>
      <c r="CF120" s="853">
        <v>57.1</v>
      </c>
      <c r="CG120" s="854"/>
      <c r="CH120" s="854"/>
      <c r="CI120" s="854"/>
      <c r="CJ120" s="854"/>
      <c r="CK120" s="855" t="s">
        <v>453</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9430480</v>
      </c>
      <c r="DH120" s="829"/>
      <c r="DI120" s="829"/>
      <c r="DJ120" s="829"/>
      <c r="DK120" s="829"/>
      <c r="DL120" s="829">
        <v>9163489</v>
      </c>
      <c r="DM120" s="829"/>
      <c r="DN120" s="829"/>
      <c r="DO120" s="829"/>
      <c r="DP120" s="829"/>
      <c r="DQ120" s="829">
        <v>9077104</v>
      </c>
      <c r="DR120" s="829"/>
      <c r="DS120" s="829"/>
      <c r="DT120" s="829"/>
      <c r="DU120" s="829"/>
      <c r="DV120" s="830">
        <v>45.1</v>
      </c>
      <c r="DW120" s="830"/>
      <c r="DX120" s="830"/>
      <c r="DY120" s="830"/>
      <c r="DZ120" s="831"/>
    </row>
    <row r="121" spans="1:130" s="224" customFormat="1" ht="26.25" customHeight="1" x14ac:dyDescent="0.15">
      <c r="A121" s="807"/>
      <c r="B121" s="808"/>
      <c r="C121" s="850" t="s">
        <v>454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455</v>
      </c>
      <c r="BA121" s="739"/>
      <c r="BB121" s="739"/>
      <c r="BC121" s="739"/>
      <c r="BD121" s="739"/>
      <c r="BE121" s="739"/>
      <c r="BF121" s="739"/>
      <c r="BG121" s="739"/>
      <c r="BH121" s="739"/>
      <c r="BI121" s="739"/>
      <c r="BJ121" s="739"/>
      <c r="BK121" s="739"/>
      <c r="BL121" s="739"/>
      <c r="BM121" s="739"/>
      <c r="BN121" s="739"/>
      <c r="BO121" s="739"/>
      <c r="BP121" s="740"/>
      <c r="BQ121" s="803">
        <v>5478270</v>
      </c>
      <c r="BR121" s="804"/>
      <c r="BS121" s="804"/>
      <c r="BT121" s="804"/>
      <c r="BU121" s="804"/>
      <c r="BV121" s="804">
        <v>5641237</v>
      </c>
      <c r="BW121" s="804"/>
      <c r="BX121" s="804"/>
      <c r="BY121" s="804"/>
      <c r="BZ121" s="804"/>
      <c r="CA121" s="804">
        <v>6141864</v>
      </c>
      <c r="CB121" s="804"/>
      <c r="CC121" s="804"/>
      <c r="CD121" s="804"/>
      <c r="CE121" s="804"/>
      <c r="CF121" s="862">
        <v>30.5</v>
      </c>
      <c r="CG121" s="863"/>
      <c r="CH121" s="863"/>
      <c r="CI121" s="863"/>
      <c r="CJ121" s="863"/>
      <c r="CK121" s="856"/>
      <c r="CL121" s="842"/>
      <c r="CM121" s="842"/>
      <c r="CN121" s="842"/>
      <c r="CO121" s="843"/>
      <c r="CP121" s="822" t="s">
        <v>400</v>
      </c>
      <c r="CQ121" s="823"/>
      <c r="CR121" s="823"/>
      <c r="CS121" s="823"/>
      <c r="CT121" s="823"/>
      <c r="CU121" s="823"/>
      <c r="CV121" s="823"/>
      <c r="CW121" s="823"/>
      <c r="CX121" s="823"/>
      <c r="CY121" s="823"/>
      <c r="CZ121" s="823"/>
      <c r="DA121" s="823"/>
      <c r="DB121" s="823"/>
      <c r="DC121" s="823"/>
      <c r="DD121" s="823"/>
      <c r="DE121" s="823"/>
      <c r="DF121" s="824"/>
      <c r="DG121" s="803">
        <v>1276268</v>
      </c>
      <c r="DH121" s="804"/>
      <c r="DI121" s="804"/>
      <c r="DJ121" s="804"/>
      <c r="DK121" s="804"/>
      <c r="DL121" s="804">
        <v>1190594</v>
      </c>
      <c r="DM121" s="804"/>
      <c r="DN121" s="804"/>
      <c r="DO121" s="804"/>
      <c r="DP121" s="804"/>
      <c r="DQ121" s="804">
        <v>2205010</v>
      </c>
      <c r="DR121" s="804"/>
      <c r="DS121" s="804"/>
      <c r="DT121" s="804"/>
      <c r="DU121" s="804"/>
      <c r="DV121" s="781">
        <v>11</v>
      </c>
      <c r="DW121" s="781"/>
      <c r="DX121" s="781"/>
      <c r="DY121" s="781"/>
      <c r="DZ121" s="782"/>
    </row>
    <row r="122" spans="1:130" s="224" customFormat="1" ht="26.25" customHeight="1" x14ac:dyDescent="0.15">
      <c r="A122" s="807"/>
      <c r="B122" s="808"/>
      <c r="C122" s="802" t="s">
        <v>437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456</v>
      </c>
      <c r="BA122" s="826"/>
      <c r="BB122" s="826"/>
      <c r="BC122" s="826"/>
      <c r="BD122" s="826"/>
      <c r="BE122" s="826"/>
      <c r="BF122" s="826"/>
      <c r="BG122" s="826"/>
      <c r="BH122" s="826"/>
      <c r="BI122" s="826"/>
      <c r="BJ122" s="826"/>
      <c r="BK122" s="826"/>
      <c r="BL122" s="826"/>
      <c r="BM122" s="826"/>
      <c r="BN122" s="826"/>
      <c r="BO122" s="826"/>
      <c r="BP122" s="827"/>
      <c r="BQ122" s="866">
        <v>36360608</v>
      </c>
      <c r="BR122" s="832"/>
      <c r="BS122" s="832"/>
      <c r="BT122" s="832"/>
      <c r="BU122" s="832"/>
      <c r="BV122" s="832">
        <v>34275845</v>
      </c>
      <c r="BW122" s="832"/>
      <c r="BX122" s="832"/>
      <c r="BY122" s="832"/>
      <c r="BZ122" s="832"/>
      <c r="CA122" s="832">
        <v>33049426</v>
      </c>
      <c r="CB122" s="832"/>
      <c r="CC122" s="832"/>
      <c r="CD122" s="832"/>
      <c r="CE122" s="832"/>
      <c r="CF122" s="833">
        <v>164.3</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1145267</v>
      </c>
      <c r="DH122" s="804"/>
      <c r="DI122" s="804"/>
      <c r="DJ122" s="804"/>
      <c r="DK122" s="804"/>
      <c r="DL122" s="804">
        <v>1350975</v>
      </c>
      <c r="DM122" s="804"/>
      <c r="DN122" s="804"/>
      <c r="DO122" s="804"/>
      <c r="DP122" s="804"/>
      <c r="DQ122" s="804">
        <v>1451104</v>
      </c>
      <c r="DR122" s="804"/>
      <c r="DS122" s="804"/>
      <c r="DT122" s="804"/>
      <c r="DU122" s="804"/>
      <c r="DV122" s="781">
        <v>7.2</v>
      </c>
      <c r="DW122" s="781"/>
      <c r="DX122" s="781"/>
      <c r="DY122" s="781"/>
      <c r="DZ122" s="782"/>
    </row>
    <row r="123" spans="1:130" s="224" customFormat="1" ht="26.25" customHeight="1" x14ac:dyDescent="0.15">
      <c r="A123" s="807"/>
      <c r="B123" s="808"/>
      <c r="C123" s="802" t="s">
        <v>443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457</v>
      </c>
      <c r="BP123" s="865"/>
      <c r="BQ123" s="819">
        <v>51549729</v>
      </c>
      <c r="BR123" s="820"/>
      <c r="BS123" s="820"/>
      <c r="BT123" s="820"/>
      <c r="BU123" s="820"/>
      <c r="BV123" s="820">
        <v>51091683</v>
      </c>
      <c r="BW123" s="820"/>
      <c r="BX123" s="820"/>
      <c r="BY123" s="820"/>
      <c r="BZ123" s="820"/>
      <c r="CA123" s="820">
        <v>50669737</v>
      </c>
      <c r="CB123" s="820"/>
      <c r="CC123" s="820"/>
      <c r="CD123" s="820"/>
      <c r="CE123" s="820"/>
      <c r="CF123" s="735"/>
      <c r="CG123" s="736"/>
      <c r="CH123" s="736"/>
      <c r="CI123" s="736"/>
      <c r="CJ123" s="821"/>
      <c r="CK123" s="856"/>
      <c r="CL123" s="842"/>
      <c r="CM123" s="842"/>
      <c r="CN123" s="842"/>
      <c r="CO123" s="843"/>
      <c r="CP123" s="822" t="s">
        <v>398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v>990896</v>
      </c>
      <c r="DR123" s="767"/>
      <c r="DS123" s="767"/>
      <c r="DT123" s="767"/>
      <c r="DU123" s="768"/>
      <c r="DV123" s="811">
        <v>4.9000000000000004</v>
      </c>
      <c r="DW123" s="812"/>
      <c r="DX123" s="812"/>
      <c r="DY123" s="812"/>
      <c r="DZ123" s="813"/>
    </row>
    <row r="124" spans="1:130" s="224" customFormat="1" ht="26.25" customHeight="1" thickBot="1" x14ac:dyDescent="0.2">
      <c r="A124" s="807"/>
      <c r="B124" s="808"/>
      <c r="C124" s="802" t="s">
        <v>446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37.5</v>
      </c>
      <c r="BR124" s="818"/>
      <c r="BS124" s="818"/>
      <c r="BT124" s="818"/>
      <c r="BU124" s="818"/>
      <c r="BV124" s="818">
        <v>33.200000000000003</v>
      </c>
      <c r="BW124" s="818"/>
      <c r="BX124" s="818"/>
      <c r="BY124" s="818"/>
      <c r="BZ124" s="818"/>
      <c r="CA124" s="818">
        <v>33.200000000000003</v>
      </c>
      <c r="CB124" s="818"/>
      <c r="CC124" s="818"/>
      <c r="CD124" s="818"/>
      <c r="CE124" s="818"/>
      <c r="CF124" s="713"/>
      <c r="CG124" s="714"/>
      <c r="CH124" s="714"/>
      <c r="CI124" s="714"/>
      <c r="CJ124" s="849"/>
      <c r="CK124" s="857"/>
      <c r="CL124" s="857"/>
      <c r="CM124" s="857"/>
      <c r="CN124" s="857"/>
      <c r="CO124" s="858"/>
      <c r="CP124" s="822" t="s">
        <v>459</v>
      </c>
      <c r="CQ124" s="823"/>
      <c r="CR124" s="823"/>
      <c r="CS124" s="823"/>
      <c r="CT124" s="823"/>
      <c r="CU124" s="823"/>
      <c r="CV124" s="823"/>
      <c r="CW124" s="823"/>
      <c r="CX124" s="823"/>
      <c r="CY124" s="823"/>
      <c r="CZ124" s="823"/>
      <c r="DA124" s="823"/>
      <c r="DB124" s="823"/>
      <c r="DC124" s="823"/>
      <c r="DD124" s="823"/>
      <c r="DE124" s="823"/>
      <c r="DF124" s="824"/>
      <c r="DG124" s="750">
        <v>1885406</v>
      </c>
      <c r="DH124" s="751"/>
      <c r="DI124" s="751"/>
      <c r="DJ124" s="751"/>
      <c r="DK124" s="752"/>
      <c r="DL124" s="753">
        <v>1819263</v>
      </c>
      <c r="DM124" s="751"/>
      <c r="DN124" s="751"/>
      <c r="DO124" s="751"/>
      <c r="DP124" s="752"/>
      <c r="DQ124" s="753">
        <v>678770</v>
      </c>
      <c r="DR124" s="751"/>
      <c r="DS124" s="751"/>
      <c r="DT124" s="751"/>
      <c r="DU124" s="752"/>
      <c r="DV124" s="835">
        <v>3.4</v>
      </c>
      <c r="DW124" s="836"/>
      <c r="DX124" s="836"/>
      <c r="DY124" s="836"/>
      <c r="DZ124" s="837"/>
    </row>
    <row r="125" spans="1:130" s="224" customFormat="1" ht="26.25" customHeight="1" x14ac:dyDescent="0.15">
      <c r="A125" s="807"/>
      <c r="B125" s="808"/>
      <c r="C125" s="802" t="s">
        <v>448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460</v>
      </c>
      <c r="CL125" s="839"/>
      <c r="CM125" s="839"/>
      <c r="CN125" s="839"/>
      <c r="CO125" s="840"/>
      <c r="CP125" s="847" t="s">
        <v>461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462</v>
      </c>
      <c r="CQ126" s="739"/>
      <c r="CR126" s="739"/>
      <c r="CS126" s="739"/>
      <c r="CT126" s="739"/>
      <c r="CU126" s="739"/>
      <c r="CV126" s="739"/>
      <c r="CW126" s="739"/>
      <c r="CX126" s="739"/>
      <c r="CY126" s="739"/>
      <c r="CZ126" s="739"/>
      <c r="DA126" s="739"/>
      <c r="DB126" s="739"/>
      <c r="DC126" s="739"/>
      <c r="DD126" s="739"/>
      <c r="DE126" s="739"/>
      <c r="DF126" s="740"/>
      <c r="DG126" s="803">
        <v>272484</v>
      </c>
      <c r="DH126" s="804"/>
      <c r="DI126" s="804"/>
      <c r="DJ126" s="804"/>
      <c r="DK126" s="804"/>
      <c r="DL126" s="804">
        <v>81508</v>
      </c>
      <c r="DM126" s="804"/>
      <c r="DN126" s="804"/>
      <c r="DO126" s="804"/>
      <c r="DP126" s="804"/>
      <c r="DQ126" s="804">
        <v>197780</v>
      </c>
      <c r="DR126" s="804"/>
      <c r="DS126" s="804"/>
      <c r="DT126" s="804"/>
      <c r="DU126" s="804"/>
      <c r="DV126" s="781">
        <v>1</v>
      </c>
      <c r="DW126" s="781"/>
      <c r="DX126" s="781"/>
      <c r="DY126" s="781"/>
      <c r="DZ126" s="782"/>
    </row>
    <row r="127" spans="1:130" s="224" customFormat="1" ht="26.25" customHeight="1" x14ac:dyDescent="0.15">
      <c r="A127" s="809"/>
      <c r="B127" s="810"/>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464</v>
      </c>
      <c r="AY127" s="799"/>
      <c r="AZ127" s="799"/>
      <c r="BA127" s="799"/>
      <c r="BB127" s="799"/>
      <c r="BC127" s="799"/>
      <c r="BD127" s="799"/>
      <c r="BE127" s="800"/>
      <c r="BF127" s="798" t="s">
        <v>465</v>
      </c>
      <c r="BG127" s="799"/>
      <c r="BH127" s="799"/>
      <c r="BI127" s="799"/>
      <c r="BJ127" s="799"/>
      <c r="BK127" s="799"/>
      <c r="BL127" s="800"/>
      <c r="BM127" s="798" t="s">
        <v>466</v>
      </c>
      <c r="BN127" s="799"/>
      <c r="BO127" s="799"/>
      <c r="BP127" s="799"/>
      <c r="BQ127" s="799"/>
      <c r="BR127" s="799"/>
      <c r="BS127" s="800"/>
      <c r="BT127" s="798" t="s">
        <v>467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470</v>
      </c>
      <c r="X128" s="785"/>
      <c r="Y128" s="785"/>
      <c r="Z128" s="786"/>
      <c r="AA128" s="787">
        <v>575970</v>
      </c>
      <c r="AB128" s="788"/>
      <c r="AC128" s="788"/>
      <c r="AD128" s="788"/>
      <c r="AE128" s="789"/>
      <c r="AF128" s="790">
        <v>581378</v>
      </c>
      <c r="AG128" s="788"/>
      <c r="AH128" s="788"/>
      <c r="AI128" s="788"/>
      <c r="AJ128" s="789"/>
      <c r="AK128" s="790">
        <v>621878</v>
      </c>
      <c r="AL128" s="788"/>
      <c r="AM128" s="788"/>
      <c r="AN128" s="788"/>
      <c r="AO128" s="789"/>
      <c r="AP128" s="791"/>
      <c r="AQ128" s="792"/>
      <c r="AR128" s="792"/>
      <c r="AS128" s="792"/>
      <c r="AT128" s="793"/>
      <c r="AU128" s="226"/>
      <c r="AV128" s="226"/>
      <c r="AW128" s="226"/>
      <c r="AX128" s="794" t="s">
        <v>471</v>
      </c>
      <c r="AY128" s="795"/>
      <c r="AZ128" s="795"/>
      <c r="BA128" s="795"/>
      <c r="BB128" s="795"/>
      <c r="BC128" s="795"/>
      <c r="BD128" s="795"/>
      <c r="BE128" s="796"/>
      <c r="BF128" s="773" t="s">
        <v>122</v>
      </c>
      <c r="BG128" s="774"/>
      <c r="BH128" s="774"/>
      <c r="BI128" s="774"/>
      <c r="BJ128" s="774"/>
      <c r="BK128" s="774"/>
      <c r="BL128" s="797"/>
      <c r="BM128" s="773">
        <v>12.15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473</v>
      </c>
      <c r="X129" s="764"/>
      <c r="Y129" s="764"/>
      <c r="Z129" s="765"/>
      <c r="AA129" s="766">
        <v>24677089</v>
      </c>
      <c r="AB129" s="767"/>
      <c r="AC129" s="767"/>
      <c r="AD129" s="767"/>
      <c r="AE129" s="768"/>
      <c r="AF129" s="769">
        <v>24005626</v>
      </c>
      <c r="AG129" s="767"/>
      <c r="AH129" s="767"/>
      <c r="AI129" s="767"/>
      <c r="AJ129" s="768"/>
      <c r="AK129" s="769">
        <v>23995071</v>
      </c>
      <c r="AL129" s="767"/>
      <c r="AM129" s="767"/>
      <c r="AN129" s="767"/>
      <c r="AO129" s="768"/>
      <c r="AP129" s="770"/>
      <c r="AQ129" s="771"/>
      <c r="AR129" s="771"/>
      <c r="AS129" s="771"/>
      <c r="AT129" s="772"/>
      <c r="AU129" s="227"/>
      <c r="AV129" s="227"/>
      <c r="AW129" s="227"/>
      <c r="AX129" s="738" t="s">
        <v>474</v>
      </c>
      <c r="AY129" s="739"/>
      <c r="AZ129" s="739"/>
      <c r="BA129" s="739"/>
      <c r="BB129" s="739"/>
      <c r="BC129" s="739"/>
      <c r="BD129" s="739"/>
      <c r="BE129" s="740"/>
      <c r="BF129" s="757" t="s">
        <v>122</v>
      </c>
      <c r="BG129" s="758"/>
      <c r="BH129" s="758"/>
      <c r="BI129" s="758"/>
      <c r="BJ129" s="758"/>
      <c r="BK129" s="758"/>
      <c r="BL129" s="759"/>
      <c r="BM129" s="757">
        <v>17.149999999999999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476</v>
      </c>
      <c r="X130" s="764"/>
      <c r="Y130" s="764"/>
      <c r="Z130" s="765"/>
      <c r="AA130" s="766">
        <v>4308472</v>
      </c>
      <c r="AB130" s="767"/>
      <c r="AC130" s="767"/>
      <c r="AD130" s="767"/>
      <c r="AE130" s="768"/>
      <c r="AF130" s="769">
        <v>4098432</v>
      </c>
      <c r="AG130" s="767"/>
      <c r="AH130" s="767"/>
      <c r="AI130" s="767"/>
      <c r="AJ130" s="768"/>
      <c r="AK130" s="769">
        <v>3878026</v>
      </c>
      <c r="AL130" s="767"/>
      <c r="AM130" s="767"/>
      <c r="AN130" s="767"/>
      <c r="AO130" s="768"/>
      <c r="AP130" s="770"/>
      <c r="AQ130" s="771"/>
      <c r="AR130" s="771"/>
      <c r="AS130" s="771"/>
      <c r="AT130" s="772"/>
      <c r="AU130" s="227"/>
      <c r="AV130" s="227"/>
      <c r="AW130" s="227"/>
      <c r="AX130" s="738" t="s">
        <v>477</v>
      </c>
      <c r="AY130" s="739"/>
      <c r="AZ130" s="739"/>
      <c r="BA130" s="739"/>
      <c r="BB130" s="739"/>
      <c r="BC130" s="739"/>
      <c r="BD130" s="739"/>
      <c r="BE130" s="740"/>
      <c r="BF130" s="741">
        <v>5.5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478</v>
      </c>
      <c r="X131" s="748"/>
      <c r="Y131" s="748"/>
      <c r="Z131" s="749"/>
      <c r="AA131" s="750">
        <v>20368617</v>
      </c>
      <c r="AB131" s="751"/>
      <c r="AC131" s="751"/>
      <c r="AD131" s="751"/>
      <c r="AE131" s="752"/>
      <c r="AF131" s="753">
        <v>19907194</v>
      </c>
      <c r="AG131" s="751"/>
      <c r="AH131" s="751"/>
      <c r="AI131" s="751"/>
      <c r="AJ131" s="752"/>
      <c r="AK131" s="753">
        <v>20117045</v>
      </c>
      <c r="AL131" s="751"/>
      <c r="AM131" s="751"/>
      <c r="AN131" s="751"/>
      <c r="AO131" s="752"/>
      <c r="AP131" s="754"/>
      <c r="AQ131" s="755"/>
      <c r="AR131" s="755"/>
      <c r="AS131" s="755"/>
      <c r="AT131" s="756"/>
      <c r="AU131" s="227"/>
      <c r="AV131" s="227"/>
      <c r="AW131" s="227"/>
      <c r="AX131" s="716" t="s">
        <v>479</v>
      </c>
      <c r="AY131" s="717"/>
      <c r="AZ131" s="717"/>
      <c r="BA131" s="717"/>
      <c r="BB131" s="717"/>
      <c r="BC131" s="717"/>
      <c r="BD131" s="717"/>
      <c r="BE131" s="718"/>
      <c r="BF131" s="719">
        <v>33.200000000000003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481</v>
      </c>
      <c r="W132" s="729"/>
      <c r="X132" s="729"/>
      <c r="Y132" s="729"/>
      <c r="Z132" s="730"/>
      <c r="AA132" s="731">
        <v>5.2073491289999998</v>
      </c>
      <c r="AB132" s="732"/>
      <c r="AC132" s="732"/>
      <c r="AD132" s="732"/>
      <c r="AE132" s="733"/>
      <c r="AF132" s="734">
        <v>5.5221845930000004</v>
      </c>
      <c r="AG132" s="732"/>
      <c r="AH132" s="732"/>
      <c r="AI132" s="732"/>
      <c r="AJ132" s="733"/>
      <c r="AK132" s="734">
        <v>5.8629087919999998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482</v>
      </c>
      <c r="W133" s="708"/>
      <c r="X133" s="708"/>
      <c r="Y133" s="708"/>
      <c r="Z133" s="709"/>
      <c r="AA133" s="710">
        <v>5.9</v>
      </c>
      <c r="AB133" s="711"/>
      <c r="AC133" s="711"/>
      <c r="AD133" s="711"/>
      <c r="AE133" s="712"/>
      <c r="AF133" s="710">
        <v>5.6</v>
      </c>
      <c r="AG133" s="711"/>
      <c r="AH133" s="711"/>
      <c r="AI133" s="711"/>
      <c r="AJ133" s="712"/>
      <c r="AK133" s="710">
        <v>5.5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4c1zyy1sOWrY5Sqg5sLb6k5SAtVyDlFpcVfe1AQpLFXP9SJ8IIPGe500Essw3AzuVUv9/beEFm9UOaAy4rC+g==" saltValue="gpGTD6NM12t4bTqvUuda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D21" sqref="BD2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5R4Xi3taU441XkRu+y6w0/RHTTRWVZyKYAXdoDsrs+6e7g6BxU3jSNDPZb08yUU5qNp6GrslmOWSAuBajysuQ==" saltValue="jbsIiTQiiFogVDfqx0PL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LJzUyFjbktoUla3UIKopTfVOtg7Q2MBR9DddTn6HI3UabQylAmdRTy0nRpXUxCp8Vfnyl8dJ6j91qbqXYfJQ==" saltValue="2czvsOP/Jg4FNQy+0gzz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F40" sqref="F40"/>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485</v>
      </c>
      <c r="AL6" s="260"/>
      <c r="AM6" s="260"/>
      <c r="AN6" s="260"/>
    </row>
    <row r="7" spans="1:46" ht="13.5" customHeight="1" x14ac:dyDescent="0.15">
      <c r="A7" s="259"/>
      <c r="AK7" s="262"/>
      <c r="AL7" s="263"/>
      <c r="AM7" s="263"/>
      <c r="AN7" s="264"/>
      <c r="AO7" s="1105" t="s">
        <v>486</v>
      </c>
      <c r="AP7" s="265"/>
      <c r="AQ7" s="266" t="s">
        <v>487</v>
      </c>
      <c r="AR7" s="267"/>
    </row>
    <row r="8" spans="1:46" x14ac:dyDescent="0.15">
      <c r="A8" s="259"/>
      <c r="AK8" s="268"/>
      <c r="AL8" s="269"/>
      <c r="AM8" s="269"/>
      <c r="AN8" s="270"/>
      <c r="AO8" s="1106"/>
      <c r="AP8" s="271" t="s">
        <v>488</v>
      </c>
      <c r="AQ8" s="272" t="s">
        <v>489</v>
      </c>
      <c r="AR8" s="273" t="s">
        <v>490</v>
      </c>
    </row>
    <row r="9" spans="1:46" x14ac:dyDescent="0.15">
      <c r="A9" s="259"/>
      <c r="AK9" s="1117" t="s">
        <v>491</v>
      </c>
      <c r="AL9" s="1118"/>
      <c r="AM9" s="1118"/>
      <c r="AN9" s="1119"/>
      <c r="AO9" s="274">
        <v>7363537</v>
      </c>
      <c r="AP9" s="274">
        <v>89558</v>
      </c>
      <c r="AQ9" s="275">
        <v>73824</v>
      </c>
      <c r="AR9" s="276">
        <v>21.3</v>
      </c>
    </row>
    <row r="10" spans="1:46" ht="13.5" customHeight="1" x14ac:dyDescent="0.15">
      <c r="A10" s="259"/>
      <c r="AK10" s="1117" t="s">
        <v>492</v>
      </c>
      <c r="AL10" s="1118"/>
      <c r="AM10" s="1118"/>
      <c r="AN10" s="1119"/>
      <c r="AO10" s="277">
        <v>33</v>
      </c>
      <c r="AP10" s="277">
        <v>0</v>
      </c>
      <c r="AQ10" s="278">
        <v>6244</v>
      </c>
      <c r="AR10" s="279">
        <v>-100</v>
      </c>
    </row>
    <row r="11" spans="1:46" ht="13.5" customHeight="1" x14ac:dyDescent="0.15">
      <c r="A11" s="259"/>
      <c r="AK11" s="1117" t="s">
        <v>493</v>
      </c>
      <c r="AL11" s="1118"/>
      <c r="AM11" s="1118"/>
      <c r="AN11" s="1119"/>
      <c r="AO11" s="277">
        <v>250284</v>
      </c>
      <c r="AP11" s="277">
        <v>3044</v>
      </c>
      <c r="AQ11" s="278">
        <v>1048</v>
      </c>
      <c r="AR11" s="279">
        <v>190.5</v>
      </c>
    </row>
    <row r="12" spans="1:46" ht="13.5" customHeight="1" x14ac:dyDescent="0.15">
      <c r="A12" s="259"/>
      <c r="AK12" s="1117" t="s">
        <v>494</v>
      </c>
      <c r="AL12" s="1118"/>
      <c r="AM12" s="1118"/>
      <c r="AN12" s="1119"/>
      <c r="AO12" s="277" t="s">
        <v>495</v>
      </c>
      <c r="AP12" s="277" t="s">
        <v>495</v>
      </c>
      <c r="AQ12" s="278">
        <v>8</v>
      </c>
      <c r="AR12" s="279" t="s">
        <v>495</v>
      </c>
    </row>
    <row r="13" spans="1:46" ht="13.5" customHeight="1" x14ac:dyDescent="0.15">
      <c r="A13" s="259"/>
      <c r="AK13" s="1117" t="s">
        <v>496</v>
      </c>
      <c r="AL13" s="1118"/>
      <c r="AM13" s="1118"/>
      <c r="AN13" s="1119"/>
      <c r="AO13" s="277">
        <v>182989</v>
      </c>
      <c r="AP13" s="277">
        <v>2226</v>
      </c>
      <c r="AQ13" s="278">
        <v>2350</v>
      </c>
      <c r="AR13" s="279">
        <v>-5.3</v>
      </c>
    </row>
    <row r="14" spans="1:46" ht="13.5" customHeight="1" x14ac:dyDescent="0.15">
      <c r="A14" s="259"/>
      <c r="AK14" s="1117" t="s">
        <v>497</v>
      </c>
      <c r="AL14" s="1118"/>
      <c r="AM14" s="1118"/>
      <c r="AN14" s="1119"/>
      <c r="AO14" s="277">
        <v>142259</v>
      </c>
      <c r="AP14" s="277">
        <v>1730</v>
      </c>
      <c r="AQ14" s="278">
        <v>1698</v>
      </c>
      <c r="AR14" s="279">
        <v>1.9</v>
      </c>
    </row>
    <row r="15" spans="1:46" ht="13.5" customHeight="1" x14ac:dyDescent="0.15">
      <c r="A15" s="259"/>
      <c r="AK15" s="1120" t="s">
        <v>498</v>
      </c>
      <c r="AL15" s="1121"/>
      <c r="AM15" s="1121"/>
      <c r="AN15" s="1122"/>
      <c r="AO15" s="277">
        <v>-118000</v>
      </c>
      <c r="AP15" s="277">
        <v>-1435</v>
      </c>
      <c r="AQ15" s="278">
        <v>-3564</v>
      </c>
      <c r="AR15" s="279">
        <v>-59.7</v>
      </c>
    </row>
    <row r="16" spans="1:46" x14ac:dyDescent="0.15">
      <c r="A16" s="259"/>
      <c r="AK16" s="1120" t="s">
        <v>178</v>
      </c>
      <c r="AL16" s="1121"/>
      <c r="AM16" s="1121"/>
      <c r="AN16" s="1122"/>
      <c r="AO16" s="277">
        <v>7821102</v>
      </c>
      <c r="AP16" s="277">
        <v>95123</v>
      </c>
      <c r="AQ16" s="278">
        <v>81608</v>
      </c>
      <c r="AR16" s="279">
        <v>16.600000000000001</v>
      </c>
    </row>
    <row r="17" spans="1:46" x14ac:dyDescent="0.15">
      <c r="A17" s="259"/>
    </row>
    <row r="18" spans="1:46" x14ac:dyDescent="0.15">
      <c r="A18" s="259"/>
      <c r="AQ18" s="280"/>
      <c r="AR18" s="280"/>
    </row>
    <row r="19" spans="1:46" x14ac:dyDescent="0.15">
      <c r="A19" s="259"/>
      <c r="AK19" s="255" t="s">
        <v>499</v>
      </c>
    </row>
    <row r="20" spans="1:46" x14ac:dyDescent="0.15">
      <c r="A20" s="259"/>
      <c r="AK20" s="281"/>
      <c r="AL20" s="282"/>
      <c r="AM20" s="282"/>
      <c r="AN20" s="283"/>
      <c r="AO20" s="284" t="s">
        <v>500</v>
      </c>
      <c r="AP20" s="285" t="s">
        <v>501</v>
      </c>
      <c r="AQ20" s="286" t="s">
        <v>502</v>
      </c>
      <c r="AR20" s="287"/>
    </row>
    <row r="21" spans="1:46" s="260" customFormat="1" x14ac:dyDescent="0.15">
      <c r="A21" s="288"/>
      <c r="AK21" s="1123" t="s">
        <v>503</v>
      </c>
      <c r="AL21" s="1124"/>
      <c r="AM21" s="1124"/>
      <c r="AN21" s="1125"/>
      <c r="AO21" s="289">
        <v>9.1199999999999992</v>
      </c>
      <c r="AP21" s="290">
        <v>7.59</v>
      </c>
      <c r="AQ21" s="291">
        <v>1.53</v>
      </c>
      <c r="AS21" s="292"/>
      <c r="AT21" s="288"/>
    </row>
    <row r="22" spans="1:46" s="260" customFormat="1" x14ac:dyDescent="0.15">
      <c r="A22" s="288"/>
      <c r="AK22" s="1123" t="s">
        <v>504</v>
      </c>
      <c r="AL22" s="1124"/>
      <c r="AM22" s="1124"/>
      <c r="AN22" s="1125"/>
      <c r="AO22" s="293">
        <v>100.1</v>
      </c>
      <c r="AP22" s="294">
        <v>98.2</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507</v>
      </c>
      <c r="AL29" s="260"/>
      <c r="AM29" s="260"/>
      <c r="AN29" s="260"/>
      <c r="AS29" s="302"/>
    </row>
    <row r="30" spans="1:46" ht="13.5" customHeight="1" x14ac:dyDescent="0.15">
      <c r="A30" s="259"/>
      <c r="AK30" s="262"/>
      <c r="AL30" s="263"/>
      <c r="AM30" s="263"/>
      <c r="AN30" s="264"/>
      <c r="AO30" s="1105" t="s">
        <v>486</v>
      </c>
      <c r="AP30" s="265"/>
      <c r="AQ30" s="266" t="s">
        <v>487</v>
      </c>
      <c r="AR30" s="267"/>
    </row>
    <row r="31" spans="1:46" x14ac:dyDescent="0.15">
      <c r="A31" s="259"/>
      <c r="AK31" s="268"/>
      <c r="AL31" s="269"/>
      <c r="AM31" s="269"/>
      <c r="AN31" s="270"/>
      <c r="AO31" s="1106"/>
      <c r="AP31" s="271" t="s">
        <v>488</v>
      </c>
      <c r="AQ31" s="272" t="s">
        <v>489</v>
      </c>
      <c r="AR31" s="273" t="s">
        <v>490</v>
      </c>
    </row>
    <row r="32" spans="1:46" ht="27" customHeight="1" x14ac:dyDescent="0.15">
      <c r="A32" s="259"/>
      <c r="AK32" s="1107" t="s">
        <v>508</v>
      </c>
      <c r="AL32" s="1108"/>
      <c r="AM32" s="1108"/>
      <c r="AN32" s="1109"/>
      <c r="AO32" s="303">
        <v>4542599</v>
      </c>
      <c r="AP32" s="303">
        <v>55249</v>
      </c>
      <c r="AQ32" s="304">
        <v>42992</v>
      </c>
      <c r="AR32" s="305">
        <v>28.5</v>
      </c>
    </row>
    <row r="33" spans="1:46" ht="13.5" customHeight="1" x14ac:dyDescent="0.15">
      <c r="A33" s="259"/>
      <c r="AK33" s="1107" t="s">
        <v>509</v>
      </c>
      <c r="AL33" s="1108"/>
      <c r="AM33" s="1108"/>
      <c r="AN33" s="1109"/>
      <c r="AO33" s="303" t="s">
        <v>495</v>
      </c>
      <c r="AP33" s="303" t="s">
        <v>495</v>
      </c>
      <c r="AQ33" s="304" t="s">
        <v>495</v>
      </c>
      <c r="AR33" s="305" t="s">
        <v>495</v>
      </c>
    </row>
    <row r="34" spans="1:46" ht="27" customHeight="1" x14ac:dyDescent="0.15">
      <c r="A34" s="259"/>
      <c r="AK34" s="1107" t="s">
        <v>510</v>
      </c>
      <c r="AL34" s="1108"/>
      <c r="AM34" s="1108"/>
      <c r="AN34" s="1109"/>
      <c r="AO34" s="303" t="s">
        <v>495</v>
      </c>
      <c r="AP34" s="303" t="s">
        <v>495</v>
      </c>
      <c r="AQ34" s="304">
        <v>43</v>
      </c>
      <c r="AR34" s="305" t="s">
        <v>495</v>
      </c>
    </row>
    <row r="35" spans="1:46" ht="27" customHeight="1" x14ac:dyDescent="0.15">
      <c r="A35" s="259"/>
      <c r="AK35" s="1107" t="s">
        <v>511</v>
      </c>
      <c r="AL35" s="1108"/>
      <c r="AM35" s="1108"/>
      <c r="AN35" s="1109"/>
      <c r="AO35" s="303">
        <v>1136749</v>
      </c>
      <c r="AP35" s="303">
        <v>13826</v>
      </c>
      <c r="AQ35" s="304">
        <v>11969</v>
      </c>
      <c r="AR35" s="305">
        <v>15.5</v>
      </c>
    </row>
    <row r="36" spans="1:46" ht="27" customHeight="1" x14ac:dyDescent="0.15">
      <c r="A36" s="259"/>
      <c r="AK36" s="1107" t="s">
        <v>512</v>
      </c>
      <c r="AL36" s="1108"/>
      <c r="AM36" s="1108"/>
      <c r="AN36" s="1109"/>
      <c r="AO36" s="303" t="s">
        <v>495</v>
      </c>
      <c r="AP36" s="303" t="s">
        <v>495</v>
      </c>
      <c r="AQ36" s="304">
        <v>2138</v>
      </c>
      <c r="AR36" s="305" t="s">
        <v>495</v>
      </c>
    </row>
    <row r="37" spans="1:46" ht="13.5" customHeight="1" x14ac:dyDescent="0.15">
      <c r="A37" s="259"/>
      <c r="AK37" s="1107" t="s">
        <v>513</v>
      </c>
      <c r="AL37" s="1108"/>
      <c r="AM37" s="1108"/>
      <c r="AN37" s="1109"/>
      <c r="AO37" s="303" t="s">
        <v>495</v>
      </c>
      <c r="AP37" s="303" t="s">
        <v>495</v>
      </c>
      <c r="AQ37" s="304">
        <v>592</v>
      </c>
      <c r="AR37" s="305" t="s">
        <v>495</v>
      </c>
    </row>
    <row r="38" spans="1:46" ht="27" customHeight="1" x14ac:dyDescent="0.15">
      <c r="A38" s="259"/>
      <c r="AK38" s="1110" t="s">
        <v>514</v>
      </c>
      <c r="AL38" s="1111"/>
      <c r="AM38" s="1111"/>
      <c r="AN38" s="1112"/>
      <c r="AO38" s="306" t="s">
        <v>495</v>
      </c>
      <c r="AP38" s="306" t="s">
        <v>495</v>
      </c>
      <c r="AQ38" s="307">
        <v>2</v>
      </c>
      <c r="AR38" s="295" t="s">
        <v>495</v>
      </c>
      <c r="AS38" s="302"/>
    </row>
    <row r="39" spans="1:46" x14ac:dyDescent="0.15">
      <c r="A39" s="259"/>
      <c r="AK39" s="1110" t="s">
        <v>515</v>
      </c>
      <c r="AL39" s="1111"/>
      <c r="AM39" s="1111"/>
      <c r="AN39" s="1112"/>
      <c r="AO39" s="303">
        <v>-621878</v>
      </c>
      <c r="AP39" s="303">
        <v>-7563</v>
      </c>
      <c r="AQ39" s="304">
        <v>-5777</v>
      </c>
      <c r="AR39" s="305">
        <v>30.9</v>
      </c>
      <c r="AS39" s="302"/>
    </row>
    <row r="40" spans="1:46" ht="27" customHeight="1" x14ac:dyDescent="0.15">
      <c r="A40" s="259"/>
      <c r="AK40" s="1107" t="s">
        <v>516</v>
      </c>
      <c r="AL40" s="1108"/>
      <c r="AM40" s="1108"/>
      <c r="AN40" s="1109"/>
      <c r="AO40" s="303">
        <v>-3878026</v>
      </c>
      <c r="AP40" s="303">
        <v>-47166</v>
      </c>
      <c r="AQ40" s="304">
        <v>-36457</v>
      </c>
      <c r="AR40" s="305">
        <v>29.4</v>
      </c>
      <c r="AS40" s="302"/>
    </row>
    <row r="41" spans="1:46" x14ac:dyDescent="0.15">
      <c r="A41" s="259"/>
      <c r="AK41" s="1113" t="s">
        <v>288</v>
      </c>
      <c r="AL41" s="1114"/>
      <c r="AM41" s="1114"/>
      <c r="AN41" s="1115"/>
      <c r="AO41" s="303">
        <v>1179444</v>
      </c>
      <c r="AP41" s="303">
        <v>14345</v>
      </c>
      <c r="AQ41" s="304">
        <v>15502</v>
      </c>
      <c r="AR41" s="305">
        <v>-7.5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517</v>
      </c>
    </row>
    <row r="48" spans="1:46" x14ac:dyDescent="0.15">
      <c r="A48" s="259"/>
      <c r="AK48" s="313" t="s">
        <v>518</v>
      </c>
      <c r="AL48" s="313"/>
      <c r="AM48" s="313"/>
      <c r="AN48" s="313"/>
      <c r="AO48" s="313"/>
      <c r="AP48" s="313"/>
      <c r="AQ48" s="314"/>
      <c r="AR48" s="313"/>
    </row>
    <row r="49" spans="1:44" ht="13.5" customHeight="1" x14ac:dyDescent="0.15">
      <c r="A49" s="259"/>
      <c r="AK49" s="315"/>
      <c r="AL49" s="316"/>
      <c r="AM49" s="1100" t="s">
        <v>486</v>
      </c>
      <c r="AN49" s="1102" t="s">
        <v>519</v>
      </c>
      <c r="AO49" s="1103"/>
      <c r="AP49" s="1103"/>
      <c r="AQ49" s="1103"/>
      <c r="AR49" s="1104"/>
    </row>
    <row r="50" spans="1:44" x14ac:dyDescent="0.15">
      <c r="A50" s="259"/>
      <c r="AK50" s="317"/>
      <c r="AL50" s="318"/>
      <c r="AM50" s="1101"/>
      <c r="AN50" s="319" t="s">
        <v>520</v>
      </c>
      <c r="AO50" s="320" t="s">
        <v>521</v>
      </c>
      <c r="AP50" s="321" t="s">
        <v>522</v>
      </c>
      <c r="AQ50" s="322" t="s">
        <v>523</v>
      </c>
      <c r="AR50" s="323" t="s">
        <v>524</v>
      </c>
    </row>
    <row r="51" spans="1:44" x14ac:dyDescent="0.15">
      <c r="A51" s="259"/>
      <c r="AK51" s="315" t="s">
        <v>525</v>
      </c>
      <c r="AL51" s="316"/>
      <c r="AM51" s="324">
        <v>4949709</v>
      </c>
      <c r="AN51" s="325">
        <v>58930</v>
      </c>
      <c r="AO51" s="326">
        <v>-0.5</v>
      </c>
      <c r="AP51" s="327">
        <v>70166</v>
      </c>
      <c r="AQ51" s="328">
        <v>1.4</v>
      </c>
      <c r="AR51" s="329">
        <v>-1.9</v>
      </c>
    </row>
    <row r="52" spans="1:44" x14ac:dyDescent="0.15">
      <c r="A52" s="259"/>
      <c r="AK52" s="330"/>
      <c r="AL52" s="331" t="s">
        <v>526</v>
      </c>
      <c r="AM52" s="332">
        <v>2669965</v>
      </c>
      <c r="AN52" s="333">
        <v>31788</v>
      </c>
      <c r="AO52" s="334">
        <v>35.9</v>
      </c>
      <c r="AP52" s="335">
        <v>36115</v>
      </c>
      <c r="AQ52" s="336">
        <v>-6.2</v>
      </c>
      <c r="AR52" s="337">
        <v>42.1</v>
      </c>
    </row>
    <row r="53" spans="1:44" x14ac:dyDescent="0.15">
      <c r="A53" s="259"/>
      <c r="AK53" s="315" t="s">
        <v>527</v>
      </c>
      <c r="AL53" s="316"/>
      <c r="AM53" s="324">
        <v>5103391</v>
      </c>
      <c r="AN53" s="325">
        <v>60894</v>
      </c>
      <c r="AO53" s="326">
        <v>3.3</v>
      </c>
      <c r="AP53" s="327">
        <v>70329</v>
      </c>
      <c r="AQ53" s="328">
        <v>0.2</v>
      </c>
      <c r="AR53" s="329">
        <v>3.1</v>
      </c>
    </row>
    <row r="54" spans="1:44" x14ac:dyDescent="0.15">
      <c r="A54" s="259"/>
      <c r="AK54" s="330"/>
      <c r="AL54" s="331" t="s">
        <v>526</v>
      </c>
      <c r="AM54" s="332">
        <v>2501417</v>
      </c>
      <c r="AN54" s="333">
        <v>29847</v>
      </c>
      <c r="AO54" s="334">
        <v>-6.1</v>
      </c>
      <c r="AP54" s="335">
        <v>39403</v>
      </c>
      <c r="AQ54" s="336">
        <v>9.1</v>
      </c>
      <c r="AR54" s="337">
        <v>-15.2</v>
      </c>
    </row>
    <row r="55" spans="1:44" x14ac:dyDescent="0.15">
      <c r="A55" s="259"/>
      <c r="AK55" s="315" t="s">
        <v>528</v>
      </c>
      <c r="AL55" s="316"/>
      <c r="AM55" s="324">
        <v>5243775</v>
      </c>
      <c r="AN55" s="325">
        <v>63094</v>
      </c>
      <c r="AO55" s="326">
        <v>3.6</v>
      </c>
      <c r="AP55" s="327">
        <v>54225</v>
      </c>
      <c r="AQ55" s="328">
        <v>-22.9</v>
      </c>
      <c r="AR55" s="329">
        <v>26.5</v>
      </c>
    </row>
    <row r="56" spans="1:44" x14ac:dyDescent="0.15">
      <c r="A56" s="259"/>
      <c r="AK56" s="330"/>
      <c r="AL56" s="331" t="s">
        <v>526</v>
      </c>
      <c r="AM56" s="332">
        <v>2192061</v>
      </c>
      <c r="AN56" s="333">
        <v>26375</v>
      </c>
      <c r="AO56" s="334">
        <v>-11.6</v>
      </c>
      <c r="AP56" s="335">
        <v>27337</v>
      </c>
      <c r="AQ56" s="336">
        <v>-30.6</v>
      </c>
      <c r="AR56" s="337">
        <v>19</v>
      </c>
    </row>
    <row r="57" spans="1:44" x14ac:dyDescent="0.15">
      <c r="A57" s="259"/>
      <c r="AK57" s="315" t="s">
        <v>529</v>
      </c>
      <c r="AL57" s="316"/>
      <c r="AM57" s="324">
        <v>4906095</v>
      </c>
      <c r="AN57" s="325">
        <v>59038</v>
      </c>
      <c r="AO57" s="326">
        <v>-6.4</v>
      </c>
      <c r="AP57" s="327">
        <v>54016</v>
      </c>
      <c r="AQ57" s="328">
        <v>-0.4</v>
      </c>
      <c r="AR57" s="329">
        <v>-6</v>
      </c>
    </row>
    <row r="58" spans="1:44" x14ac:dyDescent="0.15">
      <c r="A58" s="259"/>
      <c r="AK58" s="330"/>
      <c r="AL58" s="331" t="s">
        <v>526</v>
      </c>
      <c r="AM58" s="332">
        <v>2040793</v>
      </c>
      <c r="AN58" s="333">
        <v>24558</v>
      </c>
      <c r="AO58" s="334">
        <v>-6.9</v>
      </c>
      <c r="AP58" s="335">
        <v>28078</v>
      </c>
      <c r="AQ58" s="336">
        <v>2.7</v>
      </c>
      <c r="AR58" s="337">
        <v>-9.6</v>
      </c>
    </row>
    <row r="59" spans="1:44" x14ac:dyDescent="0.15">
      <c r="A59" s="259"/>
      <c r="AK59" s="315" t="s">
        <v>530</v>
      </c>
      <c r="AL59" s="316"/>
      <c r="AM59" s="324">
        <v>4037300</v>
      </c>
      <c r="AN59" s="325">
        <v>49103</v>
      </c>
      <c r="AO59" s="326">
        <v>-16.8</v>
      </c>
      <c r="AP59" s="327">
        <v>52786</v>
      </c>
      <c r="AQ59" s="328">
        <v>-2.2999999999999998</v>
      </c>
      <c r="AR59" s="329">
        <v>-14.5</v>
      </c>
    </row>
    <row r="60" spans="1:44" x14ac:dyDescent="0.15">
      <c r="A60" s="259"/>
      <c r="AK60" s="330"/>
      <c r="AL60" s="331" t="s">
        <v>526</v>
      </c>
      <c r="AM60" s="332">
        <v>2265704</v>
      </c>
      <c r="AN60" s="333">
        <v>27556</v>
      </c>
      <c r="AO60" s="334">
        <v>12.2</v>
      </c>
      <c r="AP60" s="335">
        <v>28742</v>
      </c>
      <c r="AQ60" s="336">
        <v>2.4</v>
      </c>
      <c r="AR60" s="337">
        <v>9.8000000000000007</v>
      </c>
    </row>
    <row r="61" spans="1:44" x14ac:dyDescent="0.15">
      <c r="A61" s="259"/>
      <c r="AK61" s="315" t="s">
        <v>531</v>
      </c>
      <c r="AL61" s="338"/>
      <c r="AM61" s="324">
        <v>4848054</v>
      </c>
      <c r="AN61" s="325">
        <v>58212</v>
      </c>
      <c r="AO61" s="326">
        <v>-3.4</v>
      </c>
      <c r="AP61" s="327">
        <v>60304</v>
      </c>
      <c r="AQ61" s="339">
        <v>-4.8</v>
      </c>
      <c r="AR61" s="329">
        <v>1.4</v>
      </c>
    </row>
    <row r="62" spans="1:44" x14ac:dyDescent="0.15">
      <c r="A62" s="259"/>
      <c r="AK62" s="330"/>
      <c r="AL62" s="331" t="s">
        <v>526</v>
      </c>
      <c r="AM62" s="332">
        <v>2333988</v>
      </c>
      <c r="AN62" s="333">
        <v>28025</v>
      </c>
      <c r="AO62" s="334">
        <v>4.7</v>
      </c>
      <c r="AP62" s="335">
        <v>31935</v>
      </c>
      <c r="AQ62" s="336">
        <v>-4.5</v>
      </c>
      <c r="AR62" s="337">
        <v>9.1999999999999993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h8f9aosWVyOdlQUDPcWHibv0XOrmgqe8wWO8R9cx05vySciRuGGwfqlV4B08GVWYp9+NImx/DjndEvVqo6iWg==" saltValue="Pd5a/HsVc3gh6TlfzqNF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BK99" sqref="BK99"/>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483</v>
      </c>
    </row>
    <row r="121" spans="125:125" ht="13.5" hidden="1" customHeight="1" x14ac:dyDescent="0.15">
      <c r="DU121" s="253"/>
    </row>
  </sheetData>
  <sheetProtection algorithmName="SHA-512" hashValue="FRV0l0Hfu3lwLbVuqHPNEMzwd66ofnrjZScS90DSRpnv8SGfhL/U8cQUgQZFYQ5jCAZuRckVs3K+LP6Cq+i1XA==" saltValue="h7YDY2zbUzhE7YJED6j7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Z99" sqref="CZ99"/>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483</v>
      </c>
    </row>
  </sheetData>
  <sheetProtection algorithmName="SHA-512" hashValue="vDWxdqsN4xl3QDOaUAae5VrTAUJtI7WuJpWlZDtN4Lo2RgoBW+AijAtJlGkdwT1aYEZUc/Le5uWv+j7FRmktvg==" saltValue="k1/sSJpWX22T6QbjeZ/0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26" t="s">
        <v>3</v>
      </c>
      <c r="D47" s="1126"/>
      <c r="E47" s="1127"/>
      <c r="F47" s="11">
        <v>14.92</v>
      </c>
      <c r="G47" s="12">
        <v>13.29</v>
      </c>
      <c r="H47" s="12">
        <v>14.62</v>
      </c>
      <c r="I47" s="12">
        <v>18.93</v>
      </c>
      <c r="J47" s="13">
        <v>20.350000000000001</v>
      </c>
    </row>
    <row r="48" spans="2:10" ht="57.75" customHeight="1" x14ac:dyDescent="0.15">
      <c r="B48" s="14"/>
      <c r="C48" s="1128" t="s">
        <v>4</v>
      </c>
      <c r="D48" s="1128"/>
      <c r="E48" s="1129"/>
      <c r="F48" s="15">
        <v>5.18</v>
      </c>
      <c r="G48" s="16">
        <v>5.0999999999999996</v>
      </c>
      <c r="H48" s="16">
        <v>10.39</v>
      </c>
      <c r="I48" s="16">
        <v>7.38</v>
      </c>
      <c r="J48" s="17">
        <v>5.37</v>
      </c>
    </row>
    <row r="49" spans="2:10" ht="57.75" customHeight="1" thickBot="1" x14ac:dyDescent="0.2">
      <c r="B49" s="18"/>
      <c r="C49" s="1130" t="s">
        <v>5</v>
      </c>
      <c r="D49" s="1130"/>
      <c r="E49" s="1131"/>
      <c r="F49" s="19" t="s">
        <v>538</v>
      </c>
      <c r="G49" s="20" t="s">
        <v>539</v>
      </c>
      <c r="H49" s="20">
        <v>4.4800000000000004</v>
      </c>
      <c r="I49" s="20" t="s">
        <v>540</v>
      </c>
      <c r="J49" s="21" t="s">
        <v>541</v>
      </c>
    </row>
    <row r="50" spans="2:10" x14ac:dyDescent="0.15"/>
  </sheetData>
  <sheetProtection algorithmName="SHA-512" hashValue="+5EkAIut/M+aQM+CtGho4Pvtzhvtmx1drOCz91J2oYjlPLYvu+u9HRqDdfVycCXjR9ZlQmmOXnKNJQaOORpCyQ==" saltValue="IxuUV0mQh8uLstMlSOCj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7" sqref="P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36" t="s">
        <v>542</v>
      </c>
      <c r="D34" s="1136"/>
      <c r="E34" s="1137"/>
      <c r="F34" s="32">
        <v>0.06</v>
      </c>
      <c r="G34" s="33">
        <v>0.01</v>
      </c>
      <c r="H34" s="33" t="s">
        <v>543</v>
      </c>
      <c r="I34" s="33" t="s">
        <v>543</v>
      </c>
      <c r="J34" s="34" t="s">
        <v>543</v>
      </c>
      <c r="K34" s="22"/>
      <c r="L34" s="22"/>
      <c r="M34" s="22"/>
      <c r="N34" s="22"/>
      <c r="O34" s="22"/>
      <c r="P34" s="22"/>
    </row>
    <row r="35" spans="1:16" ht="39" customHeight="1" x14ac:dyDescent="0.15">
      <c r="A35" s="22"/>
      <c r="B35" s="35"/>
      <c r="C35" s="1132" t="s">
        <v>544</v>
      </c>
      <c r="D35" s="1132"/>
      <c r="E35" s="1133"/>
      <c r="F35" s="36">
        <v>16.95</v>
      </c>
      <c r="G35" s="37">
        <v>18.12</v>
      </c>
      <c r="H35" s="37">
        <v>9.15</v>
      </c>
      <c r="I35" s="37">
        <v>10.51</v>
      </c>
      <c r="J35" s="38">
        <v>8.5399999999999991</v>
      </c>
      <c r="K35" s="22"/>
      <c r="L35" s="22"/>
      <c r="M35" s="22"/>
      <c r="N35" s="22"/>
      <c r="O35" s="22"/>
      <c r="P35" s="22"/>
    </row>
    <row r="36" spans="1:16" ht="39" customHeight="1" x14ac:dyDescent="0.15">
      <c r="A36" s="22"/>
      <c r="B36" s="35"/>
      <c r="C36" s="1132" t="s">
        <v>545</v>
      </c>
      <c r="D36" s="1132"/>
      <c r="E36" s="1133"/>
      <c r="F36" s="36">
        <v>6.26</v>
      </c>
      <c r="G36" s="37">
        <v>5.5</v>
      </c>
      <c r="H36" s="37">
        <v>5.68</v>
      </c>
      <c r="I36" s="37">
        <v>6.87</v>
      </c>
      <c r="J36" s="38">
        <v>8.2200000000000006</v>
      </c>
      <c r="K36" s="22"/>
      <c r="L36" s="22"/>
      <c r="M36" s="22"/>
      <c r="N36" s="22"/>
      <c r="O36" s="22"/>
      <c r="P36" s="22"/>
    </row>
    <row r="37" spans="1:16" ht="39" customHeight="1" x14ac:dyDescent="0.15">
      <c r="A37" s="22"/>
      <c r="B37" s="35"/>
      <c r="C37" s="1132" t="s">
        <v>546</v>
      </c>
      <c r="D37" s="1132"/>
      <c r="E37" s="1133"/>
      <c r="F37" s="36">
        <v>5.1100000000000003</v>
      </c>
      <c r="G37" s="37">
        <v>5.01</v>
      </c>
      <c r="H37" s="37">
        <v>10.36</v>
      </c>
      <c r="I37" s="37">
        <v>7.19</v>
      </c>
      <c r="J37" s="38">
        <v>5.34</v>
      </c>
      <c r="K37" s="22"/>
      <c r="L37" s="22"/>
      <c r="M37" s="22"/>
      <c r="N37" s="22"/>
      <c r="O37" s="22"/>
      <c r="P37" s="22"/>
    </row>
    <row r="38" spans="1:16" ht="39" customHeight="1" x14ac:dyDescent="0.15">
      <c r="A38" s="22"/>
      <c r="B38" s="35"/>
      <c r="C38" s="1132" t="s">
        <v>547</v>
      </c>
      <c r="D38" s="1132"/>
      <c r="E38" s="1133"/>
      <c r="F38" s="36">
        <v>0.64</v>
      </c>
      <c r="G38" s="37">
        <v>2.2799999999999998</v>
      </c>
      <c r="H38" s="37">
        <v>2.98</v>
      </c>
      <c r="I38" s="37">
        <v>2.74</v>
      </c>
      <c r="J38" s="38">
        <v>2.95</v>
      </c>
      <c r="K38" s="22"/>
      <c r="L38" s="22"/>
      <c r="M38" s="22"/>
      <c r="N38" s="22"/>
      <c r="O38" s="22"/>
      <c r="P38" s="22"/>
    </row>
    <row r="39" spans="1:16" ht="39" customHeight="1" x14ac:dyDescent="0.15">
      <c r="A39" s="22"/>
      <c r="B39" s="35"/>
      <c r="C39" s="1132" t="s">
        <v>548</v>
      </c>
      <c r="D39" s="1132"/>
      <c r="E39" s="1133"/>
      <c r="F39" s="36">
        <v>0.26</v>
      </c>
      <c r="G39" s="37">
        <v>0.26</v>
      </c>
      <c r="H39" s="37">
        <v>0.7</v>
      </c>
      <c r="I39" s="37">
        <v>0.92</v>
      </c>
      <c r="J39" s="38">
        <v>0.61</v>
      </c>
      <c r="K39" s="22"/>
      <c r="L39" s="22"/>
      <c r="M39" s="22"/>
      <c r="N39" s="22"/>
      <c r="O39" s="22"/>
      <c r="P39" s="22"/>
    </row>
    <row r="40" spans="1:16" ht="39" customHeight="1" x14ac:dyDescent="0.15">
      <c r="A40" s="22"/>
      <c r="B40" s="35"/>
      <c r="C40" s="1132" t="s">
        <v>549</v>
      </c>
      <c r="D40" s="1132"/>
      <c r="E40" s="1133"/>
      <c r="F40" s="36">
        <v>2.62</v>
      </c>
      <c r="G40" s="37">
        <v>2.7</v>
      </c>
      <c r="H40" s="37">
        <v>1.3</v>
      </c>
      <c r="I40" s="37">
        <v>1.71</v>
      </c>
      <c r="J40" s="38">
        <v>0.21</v>
      </c>
      <c r="K40" s="22"/>
      <c r="L40" s="22"/>
      <c r="M40" s="22"/>
      <c r="N40" s="22"/>
      <c r="O40" s="22"/>
      <c r="P40" s="22"/>
    </row>
    <row r="41" spans="1:16" ht="39" customHeight="1" x14ac:dyDescent="0.15">
      <c r="A41" s="22"/>
      <c r="B41" s="35"/>
      <c r="C41" s="1132" t="s">
        <v>550</v>
      </c>
      <c r="D41" s="1132"/>
      <c r="E41" s="1133"/>
      <c r="F41" s="36">
        <v>0</v>
      </c>
      <c r="G41" s="37">
        <v>0.19</v>
      </c>
      <c r="H41" s="37">
        <v>0.25</v>
      </c>
      <c r="I41" s="37">
        <v>0.24</v>
      </c>
      <c r="J41" s="38">
        <v>0.17</v>
      </c>
      <c r="K41" s="22"/>
      <c r="L41" s="22"/>
      <c r="M41" s="22"/>
      <c r="N41" s="22"/>
      <c r="O41" s="22"/>
      <c r="P41" s="22"/>
    </row>
    <row r="42" spans="1:16" ht="39" customHeight="1" x14ac:dyDescent="0.15">
      <c r="A42" s="22"/>
      <c r="B42" s="39"/>
      <c r="C42" s="1132" t="s">
        <v>551</v>
      </c>
      <c r="D42" s="1132"/>
      <c r="E42" s="1133"/>
      <c r="F42" s="36" t="s">
        <v>495</v>
      </c>
      <c r="G42" s="37" t="s">
        <v>495</v>
      </c>
      <c r="H42" s="37" t="s">
        <v>495</v>
      </c>
      <c r="I42" s="37" t="s">
        <v>552</v>
      </c>
      <c r="J42" s="38" t="s">
        <v>495</v>
      </c>
      <c r="K42" s="22"/>
      <c r="L42" s="22"/>
      <c r="M42" s="22"/>
      <c r="N42" s="22"/>
      <c r="O42" s="22"/>
      <c r="P42" s="22"/>
    </row>
    <row r="43" spans="1:16" ht="39" customHeight="1" thickBot="1" x14ac:dyDescent="0.2">
      <c r="A43" s="22"/>
      <c r="B43" s="40"/>
      <c r="C43" s="1134" t="s">
        <v>553</v>
      </c>
      <c r="D43" s="1134"/>
      <c r="E43" s="1135"/>
      <c r="F43" s="41">
        <v>0.18</v>
      </c>
      <c r="G43" s="42">
        <v>0.24</v>
      </c>
      <c r="H43" s="42">
        <v>0.16</v>
      </c>
      <c r="I43" s="42">
        <v>0.23</v>
      </c>
      <c r="J43" s="43">
        <v>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bRx41ZKp96x21/zfzxnAKu5E+9DtB8jAEunejkpmbCVeKgQmDplsM9vaTTa0u8wh9YSp0VKiout8W2r+j1hA==" saltValue="PN1j//6YyhlIYNA3GX4G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U49" sqref="U4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5201</v>
      </c>
      <c r="L45" s="58">
        <v>5034</v>
      </c>
      <c r="M45" s="58">
        <v>4841</v>
      </c>
      <c r="N45" s="58">
        <v>4717</v>
      </c>
      <c r="O45" s="59">
        <v>4543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495</v>
      </c>
      <c r="L46" s="62" t="s">
        <v>495</v>
      </c>
      <c r="M46" s="62" t="s">
        <v>495</v>
      </c>
      <c r="N46" s="62" t="s">
        <v>495</v>
      </c>
      <c r="O46" s="63" t="s">
        <v>495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495</v>
      </c>
      <c r="L47" s="62" t="s">
        <v>495</v>
      </c>
      <c r="M47" s="62" t="s">
        <v>495</v>
      </c>
      <c r="N47" s="62" t="s">
        <v>495</v>
      </c>
      <c r="O47" s="63" t="s">
        <v>495</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1204</v>
      </c>
      <c r="L48" s="62">
        <v>1154</v>
      </c>
      <c r="M48" s="62">
        <v>1104</v>
      </c>
      <c r="N48" s="62">
        <v>1063</v>
      </c>
      <c r="O48" s="63">
        <v>1137</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495</v>
      </c>
      <c r="L49" s="62" t="s">
        <v>495</v>
      </c>
      <c r="M49" s="62" t="s">
        <v>495</v>
      </c>
      <c r="N49" s="62" t="s">
        <v>495</v>
      </c>
      <c r="O49" s="63" t="s">
        <v>495</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495</v>
      </c>
      <c r="L50" s="62" t="s">
        <v>495</v>
      </c>
      <c r="M50" s="62" t="s">
        <v>495</v>
      </c>
      <c r="N50" s="62" t="s">
        <v>495</v>
      </c>
      <c r="O50" s="63" t="s">
        <v>495</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495</v>
      </c>
      <c r="L51" s="62" t="s">
        <v>495</v>
      </c>
      <c r="M51" s="62" t="s">
        <v>495</v>
      </c>
      <c r="N51" s="62" t="s">
        <v>495</v>
      </c>
      <c r="O51" s="63" t="s">
        <v>495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5155</v>
      </c>
      <c r="L52" s="62">
        <v>5003</v>
      </c>
      <c r="M52" s="62">
        <v>4885</v>
      </c>
      <c r="N52" s="62">
        <v>4679</v>
      </c>
      <c r="O52" s="63">
        <v>4500</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1250</v>
      </c>
      <c r="L53" s="67">
        <v>1185</v>
      </c>
      <c r="M53" s="67">
        <v>1060</v>
      </c>
      <c r="N53" s="67">
        <v>1101</v>
      </c>
      <c r="O53" s="68">
        <v>1180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554</v>
      </c>
      <c r="L57" s="79" t="s">
        <v>555</v>
      </c>
      <c r="M57" s="79" t="s">
        <v>556</v>
      </c>
      <c r="N57" s="79" t="s">
        <v>557</v>
      </c>
      <c r="O57" s="80" t="s">
        <v>558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Fvbpyl+3jXl/KKftY2WVnDI5Nbt6AREVl6L8JZk6ISxGK9R7bhtE4GV3AWm+baDjUiOCGk64pFVyi31n/2Fg==" saltValue="VLiQS0DRQNtdEWPSA9nt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O39" sqref="O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533</v>
      </c>
      <c r="J40" s="101" t="s">
        <v>534</v>
      </c>
      <c r="K40" s="101" t="s">
        <v>535</v>
      </c>
      <c r="L40" s="101" t="s">
        <v>536</v>
      </c>
      <c r="M40" s="102" t="s">
        <v>537</v>
      </c>
    </row>
    <row r="41" spans="2:13" ht="27.75" customHeight="1" x14ac:dyDescent="0.15">
      <c r="B41" s="1181" t="s">
        <v>30</v>
      </c>
      <c r="C41" s="1182"/>
      <c r="D41" s="103"/>
      <c r="E41" s="1183" t="s">
        <v>31</v>
      </c>
      <c r="F41" s="1183"/>
      <c r="G41" s="1183"/>
      <c r="H41" s="1184"/>
      <c r="I41" s="342">
        <v>40751</v>
      </c>
      <c r="J41" s="343">
        <v>40312</v>
      </c>
      <c r="K41" s="343">
        <v>39743</v>
      </c>
      <c r="L41" s="343">
        <v>38695</v>
      </c>
      <c r="M41" s="344">
        <v>37342</v>
      </c>
    </row>
    <row r="42" spans="2:13" ht="27.75" customHeight="1" x14ac:dyDescent="0.15">
      <c r="B42" s="1171"/>
      <c r="C42" s="1172"/>
      <c r="D42" s="104"/>
      <c r="E42" s="1175" t="s">
        <v>32</v>
      </c>
      <c r="F42" s="1175"/>
      <c r="G42" s="1175"/>
      <c r="H42" s="1176"/>
      <c r="I42" s="345">
        <v>393</v>
      </c>
      <c r="J42" s="346">
        <v>394</v>
      </c>
      <c r="K42" s="346">
        <v>395</v>
      </c>
      <c r="L42" s="346">
        <v>396</v>
      </c>
      <c r="M42" s="347">
        <v>397</v>
      </c>
    </row>
    <row r="43" spans="2:13" ht="27.75" customHeight="1" x14ac:dyDescent="0.15">
      <c r="B43" s="1171"/>
      <c r="C43" s="1172"/>
      <c r="D43" s="104"/>
      <c r="E43" s="1175" t="s">
        <v>33</v>
      </c>
      <c r="F43" s="1175"/>
      <c r="G43" s="1175"/>
      <c r="H43" s="1176"/>
      <c r="I43" s="345">
        <v>13677</v>
      </c>
      <c r="J43" s="346">
        <v>13677</v>
      </c>
      <c r="K43" s="346">
        <v>13737</v>
      </c>
      <c r="L43" s="346">
        <v>13524</v>
      </c>
      <c r="M43" s="347">
        <v>14403</v>
      </c>
    </row>
    <row r="44" spans="2:13" ht="27.75" customHeight="1" x14ac:dyDescent="0.15">
      <c r="B44" s="1171"/>
      <c r="C44" s="1172"/>
      <c r="D44" s="104"/>
      <c r="E44" s="1175" t="s">
        <v>34</v>
      </c>
      <c r="F44" s="1175"/>
      <c r="G44" s="1175"/>
      <c r="H44" s="1176"/>
      <c r="I44" s="345" t="s">
        <v>495</v>
      </c>
      <c r="J44" s="346" t="s">
        <v>495</v>
      </c>
      <c r="K44" s="346" t="s">
        <v>495</v>
      </c>
      <c r="L44" s="346" t="s">
        <v>495</v>
      </c>
      <c r="M44" s="347" t="s">
        <v>495</v>
      </c>
    </row>
    <row r="45" spans="2:13" ht="27.75" customHeight="1" x14ac:dyDescent="0.15">
      <c r="B45" s="1171"/>
      <c r="C45" s="1172"/>
      <c r="D45" s="104"/>
      <c r="E45" s="1175" t="s">
        <v>35</v>
      </c>
      <c r="F45" s="1175"/>
      <c r="G45" s="1175"/>
      <c r="H45" s="1176"/>
      <c r="I45" s="345">
        <v>5340</v>
      </c>
      <c r="J45" s="346">
        <v>5183</v>
      </c>
      <c r="K45" s="346">
        <v>5048</v>
      </c>
      <c r="L45" s="346">
        <v>5022</v>
      </c>
      <c r="M45" s="347">
        <v>5012</v>
      </c>
    </row>
    <row r="46" spans="2:13" ht="27.75" customHeight="1" x14ac:dyDescent="0.15">
      <c r="B46" s="1171"/>
      <c r="C46" s="1172"/>
      <c r="D46" s="105"/>
      <c r="E46" s="1175" t="s">
        <v>36</v>
      </c>
      <c r="F46" s="1175"/>
      <c r="G46" s="1175"/>
      <c r="H46" s="1176"/>
      <c r="I46" s="345">
        <v>246</v>
      </c>
      <c r="J46" s="346">
        <v>239</v>
      </c>
      <c r="K46" s="346">
        <v>272</v>
      </c>
      <c r="L46" s="346">
        <v>82</v>
      </c>
      <c r="M46" s="347">
        <v>198</v>
      </c>
    </row>
    <row r="47" spans="2:13" ht="27.75" customHeight="1" x14ac:dyDescent="0.15">
      <c r="B47" s="1171"/>
      <c r="C47" s="1172"/>
      <c r="D47" s="106"/>
      <c r="E47" s="1185" t="s">
        <v>37</v>
      </c>
      <c r="F47" s="1186"/>
      <c r="G47" s="1186"/>
      <c r="H47" s="1187"/>
      <c r="I47" s="345" t="s">
        <v>495</v>
      </c>
      <c r="J47" s="346" t="s">
        <v>495</v>
      </c>
      <c r="K47" s="346" t="s">
        <v>495</v>
      </c>
      <c r="L47" s="346" t="s">
        <v>495</v>
      </c>
      <c r="M47" s="347" t="s">
        <v>495</v>
      </c>
    </row>
    <row r="48" spans="2:13" ht="27.75" customHeight="1" x14ac:dyDescent="0.15">
      <c r="B48" s="1171"/>
      <c r="C48" s="1172"/>
      <c r="D48" s="104"/>
      <c r="E48" s="1175" t="s">
        <v>38</v>
      </c>
      <c r="F48" s="1175"/>
      <c r="G48" s="1175"/>
      <c r="H48" s="1176"/>
      <c r="I48" s="345" t="s">
        <v>495</v>
      </c>
      <c r="J48" s="346" t="s">
        <v>495</v>
      </c>
      <c r="K48" s="346" t="s">
        <v>495</v>
      </c>
      <c r="L48" s="346" t="s">
        <v>495</v>
      </c>
      <c r="M48" s="347" t="s">
        <v>495</v>
      </c>
    </row>
    <row r="49" spans="2:13" ht="27.75" customHeight="1" x14ac:dyDescent="0.15">
      <c r="B49" s="1173"/>
      <c r="C49" s="1174"/>
      <c r="D49" s="104"/>
      <c r="E49" s="1175" t="s">
        <v>39</v>
      </c>
      <c r="F49" s="1175"/>
      <c r="G49" s="1175"/>
      <c r="H49" s="1176"/>
      <c r="I49" s="345" t="s">
        <v>495</v>
      </c>
      <c r="J49" s="346" t="s">
        <v>495</v>
      </c>
      <c r="K49" s="346" t="s">
        <v>495</v>
      </c>
      <c r="L49" s="346" t="s">
        <v>495</v>
      </c>
      <c r="M49" s="347" t="s">
        <v>495</v>
      </c>
    </row>
    <row r="50" spans="2:13" ht="27.75" customHeight="1" x14ac:dyDescent="0.15">
      <c r="B50" s="1169" t="s">
        <v>40</v>
      </c>
      <c r="C50" s="1170"/>
      <c r="D50" s="107"/>
      <c r="E50" s="1175" t="s">
        <v>41</v>
      </c>
      <c r="F50" s="1175"/>
      <c r="G50" s="1175"/>
      <c r="H50" s="1176"/>
      <c r="I50" s="345">
        <v>8451</v>
      </c>
      <c r="J50" s="346">
        <v>8319</v>
      </c>
      <c r="K50" s="346">
        <v>9711</v>
      </c>
      <c r="L50" s="346">
        <v>11175</v>
      </c>
      <c r="M50" s="347">
        <v>11478</v>
      </c>
    </row>
    <row r="51" spans="2:13" ht="27.75" customHeight="1" x14ac:dyDescent="0.15">
      <c r="B51" s="1171"/>
      <c r="C51" s="1172"/>
      <c r="D51" s="104"/>
      <c r="E51" s="1175" t="s">
        <v>42</v>
      </c>
      <c r="F51" s="1175"/>
      <c r="G51" s="1175"/>
      <c r="H51" s="1176"/>
      <c r="I51" s="345">
        <v>5653</v>
      </c>
      <c r="J51" s="346">
        <v>5773</v>
      </c>
      <c r="K51" s="346">
        <v>5478</v>
      </c>
      <c r="L51" s="346">
        <v>5641</v>
      </c>
      <c r="M51" s="347">
        <v>6142</v>
      </c>
    </row>
    <row r="52" spans="2:13" ht="27.75" customHeight="1" x14ac:dyDescent="0.15">
      <c r="B52" s="1173"/>
      <c r="C52" s="1174"/>
      <c r="D52" s="104"/>
      <c r="E52" s="1175" t="s">
        <v>43</v>
      </c>
      <c r="F52" s="1175"/>
      <c r="G52" s="1175"/>
      <c r="H52" s="1176"/>
      <c r="I52" s="345">
        <v>38782</v>
      </c>
      <c r="J52" s="346">
        <v>37614</v>
      </c>
      <c r="K52" s="346">
        <v>36361</v>
      </c>
      <c r="L52" s="346">
        <v>34276</v>
      </c>
      <c r="M52" s="347">
        <v>33049</v>
      </c>
    </row>
    <row r="53" spans="2:13" ht="27.75" customHeight="1" thickBot="1" x14ac:dyDescent="0.2">
      <c r="B53" s="1177" t="s">
        <v>19</v>
      </c>
      <c r="C53" s="1178"/>
      <c r="D53" s="108"/>
      <c r="E53" s="1179" t="s">
        <v>44</v>
      </c>
      <c r="F53" s="1179"/>
      <c r="G53" s="1179"/>
      <c r="H53" s="1180"/>
      <c r="I53" s="348">
        <v>7520</v>
      </c>
      <c r="J53" s="349">
        <v>8098</v>
      </c>
      <c r="K53" s="349">
        <v>7647</v>
      </c>
      <c r="L53" s="349">
        <v>6627</v>
      </c>
      <c r="M53" s="350">
        <v>6683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fAN7S6qewkiyufyLMnj2c4X5Nwp1w6YRxH6ErSHypy5GkqxnQukmN2935k4n3hoahGCigOQXSbBn0l6HnfKkQ==" saltValue="eRXf48C3k798CVZWmnZu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535</v>
      </c>
      <c r="G54" s="117" t="s">
        <v>536</v>
      </c>
      <c r="H54" s="118" t="s">
        <v>537</v>
      </c>
    </row>
    <row r="55" spans="2:8" ht="52.5" customHeight="1" x14ac:dyDescent="0.15">
      <c r="B55" s="119"/>
      <c r="C55" s="1196" t="s">
        <v>46</v>
      </c>
      <c r="D55" s="1196"/>
      <c r="E55" s="1197"/>
      <c r="F55" s="120">
        <v>3609</v>
      </c>
      <c r="G55" s="120">
        <v>4543</v>
      </c>
      <c r="H55" s="121">
        <v>4884</v>
      </c>
    </row>
    <row r="56" spans="2:8" ht="52.5" customHeight="1" x14ac:dyDescent="0.15">
      <c r="B56" s="122"/>
      <c r="C56" s="1198" t="s">
        <v>47</v>
      </c>
      <c r="D56" s="1198"/>
      <c r="E56" s="1199"/>
      <c r="F56" s="123">
        <v>1071</v>
      </c>
      <c r="G56" s="123">
        <v>1071</v>
      </c>
      <c r="H56" s="124">
        <v>1031</v>
      </c>
    </row>
    <row r="57" spans="2:8" ht="53.25" customHeight="1" x14ac:dyDescent="0.15">
      <c r="B57" s="122"/>
      <c r="C57" s="1200" t="s">
        <v>48</v>
      </c>
      <c r="D57" s="1200"/>
      <c r="E57" s="1201"/>
      <c r="F57" s="125">
        <v>4607</v>
      </c>
      <c r="G57" s="125">
        <v>4565</v>
      </c>
      <c r="H57" s="126">
        <v>4267</v>
      </c>
    </row>
    <row r="58" spans="2:8" ht="45.75" customHeight="1" x14ac:dyDescent="0.15">
      <c r="B58" s="127"/>
      <c r="C58" s="1188" t="s">
        <v>592</v>
      </c>
      <c r="D58" s="1189"/>
      <c r="E58" s="1190"/>
      <c r="F58" s="128">
        <v>438</v>
      </c>
      <c r="G58" s="128">
        <v>677</v>
      </c>
      <c r="H58" s="129">
        <v>1258</v>
      </c>
    </row>
    <row r="59" spans="2:8" ht="45.75" customHeight="1" x14ac:dyDescent="0.15">
      <c r="B59" s="127"/>
      <c r="C59" s="1188" t="s">
        <v>593</v>
      </c>
      <c r="D59" s="1189"/>
      <c r="E59" s="1190"/>
      <c r="F59" s="128">
        <v>1155</v>
      </c>
      <c r="G59" s="128">
        <v>1155</v>
      </c>
      <c r="H59" s="129">
        <v>1155</v>
      </c>
    </row>
    <row r="60" spans="2:8" ht="45.75" customHeight="1" x14ac:dyDescent="0.15">
      <c r="B60" s="127"/>
      <c r="C60" s="1188" t="s">
        <v>594</v>
      </c>
      <c r="D60" s="1189"/>
      <c r="E60" s="1190"/>
      <c r="F60" s="128">
        <v>1421</v>
      </c>
      <c r="G60" s="128">
        <v>1115</v>
      </c>
      <c r="H60" s="129">
        <v>815</v>
      </c>
    </row>
    <row r="61" spans="2:8" ht="45.75" customHeight="1" x14ac:dyDescent="0.15">
      <c r="B61" s="127"/>
      <c r="C61" s="1188" t="s">
        <v>595</v>
      </c>
      <c r="D61" s="1189"/>
      <c r="E61" s="1190"/>
      <c r="F61" s="128" t="s">
        <v>597</v>
      </c>
      <c r="G61" s="128" t="s">
        <v>598</v>
      </c>
      <c r="H61" s="129">
        <v>295</v>
      </c>
    </row>
    <row r="62" spans="2:8" ht="45.75" customHeight="1" thickBot="1" x14ac:dyDescent="0.2">
      <c r="B62" s="130"/>
      <c r="C62" s="1191" t="s">
        <v>596</v>
      </c>
      <c r="D62" s="1192"/>
      <c r="E62" s="1193"/>
      <c r="F62" s="131" t="s">
        <v>598</v>
      </c>
      <c r="G62" s="131" t="s">
        <v>599</v>
      </c>
      <c r="H62" s="132">
        <v>162</v>
      </c>
    </row>
    <row r="63" spans="2:8" ht="52.5" customHeight="1" thickBot="1" x14ac:dyDescent="0.2">
      <c r="B63" s="133"/>
      <c r="C63" s="1194" t="s">
        <v>49</v>
      </c>
      <c r="D63" s="1194"/>
      <c r="E63" s="1195"/>
      <c r="F63" s="134">
        <v>9287</v>
      </c>
      <c r="G63" s="134">
        <v>10180</v>
      </c>
      <c r="H63" s="135">
        <v>10182</v>
      </c>
    </row>
    <row r="64" spans="2:8" x14ac:dyDescent="0.15"/>
  </sheetData>
  <sheetProtection algorithmName="SHA-512" hashValue="VkcDQBTWGq9eC3LZWAkPEA+uZ4bMsrp4N8x4kZaVm05Hvmza1ReVHKusSW+E1OhpF5RQ5LMXVLWlfZ7CxvoCig==" saltValue="DMvYG0L5d1WYWVfyPmU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532</v>
      </c>
      <c r="G2" s="149"/>
      <c r="H2" s="150"/>
    </row>
    <row r="3" spans="1:8" x14ac:dyDescent="0.15">
      <c r="A3" s="146" t="s">
        <v>525</v>
      </c>
      <c r="B3" s="151"/>
      <c r="C3" s="152"/>
      <c r="D3" s="153">
        <v>58930</v>
      </c>
      <c r="E3" s="154"/>
      <c r="F3" s="155">
        <v>70166</v>
      </c>
      <c r="G3" s="156"/>
      <c r="H3" s="157"/>
    </row>
    <row r="4" spans="1:8" x14ac:dyDescent="0.15">
      <c r="A4" s="158"/>
      <c r="B4" s="159"/>
      <c r="C4" s="160"/>
      <c r="D4" s="161">
        <v>31788</v>
      </c>
      <c r="E4" s="162"/>
      <c r="F4" s="163">
        <v>36115</v>
      </c>
      <c r="G4" s="164"/>
      <c r="H4" s="165"/>
    </row>
    <row r="5" spans="1:8" x14ac:dyDescent="0.15">
      <c r="A5" s="146" t="s">
        <v>527</v>
      </c>
      <c r="B5" s="151"/>
      <c r="C5" s="152"/>
      <c r="D5" s="153">
        <v>60894</v>
      </c>
      <c r="E5" s="154"/>
      <c r="F5" s="155">
        <v>70329</v>
      </c>
      <c r="G5" s="156"/>
      <c r="H5" s="157"/>
    </row>
    <row r="6" spans="1:8" x14ac:dyDescent="0.15">
      <c r="A6" s="158"/>
      <c r="B6" s="159"/>
      <c r="C6" s="160"/>
      <c r="D6" s="161">
        <v>29847</v>
      </c>
      <c r="E6" s="162"/>
      <c r="F6" s="163">
        <v>39403</v>
      </c>
      <c r="G6" s="164"/>
      <c r="H6" s="165"/>
    </row>
    <row r="7" spans="1:8" x14ac:dyDescent="0.15">
      <c r="A7" s="146" t="s">
        <v>528</v>
      </c>
      <c r="B7" s="151"/>
      <c r="C7" s="152"/>
      <c r="D7" s="153">
        <v>63094</v>
      </c>
      <c r="E7" s="154"/>
      <c r="F7" s="155">
        <v>54225</v>
      </c>
      <c r="G7" s="156"/>
      <c r="H7" s="157"/>
    </row>
    <row r="8" spans="1:8" x14ac:dyDescent="0.15">
      <c r="A8" s="158"/>
      <c r="B8" s="159"/>
      <c r="C8" s="160"/>
      <c r="D8" s="161">
        <v>26375</v>
      </c>
      <c r="E8" s="162"/>
      <c r="F8" s="163">
        <v>27337</v>
      </c>
      <c r="G8" s="164"/>
      <c r="H8" s="165"/>
    </row>
    <row r="9" spans="1:8" x14ac:dyDescent="0.15">
      <c r="A9" s="146" t="s">
        <v>529</v>
      </c>
      <c r="B9" s="151"/>
      <c r="C9" s="152"/>
      <c r="D9" s="153">
        <v>59038</v>
      </c>
      <c r="E9" s="154"/>
      <c r="F9" s="155">
        <v>54016</v>
      </c>
      <c r="G9" s="156"/>
      <c r="H9" s="157"/>
    </row>
    <row r="10" spans="1:8" x14ac:dyDescent="0.15">
      <c r="A10" s="158"/>
      <c r="B10" s="159"/>
      <c r="C10" s="160"/>
      <c r="D10" s="161">
        <v>24558</v>
      </c>
      <c r="E10" s="162"/>
      <c r="F10" s="163">
        <v>28078</v>
      </c>
      <c r="G10" s="164"/>
      <c r="H10" s="165"/>
    </row>
    <row r="11" spans="1:8" x14ac:dyDescent="0.15">
      <c r="A11" s="146" t="s">
        <v>530</v>
      </c>
      <c r="B11" s="151"/>
      <c r="C11" s="152"/>
      <c r="D11" s="153">
        <v>49103</v>
      </c>
      <c r="E11" s="154"/>
      <c r="F11" s="155">
        <v>52786</v>
      </c>
      <c r="G11" s="156"/>
      <c r="H11" s="157"/>
    </row>
    <row r="12" spans="1:8" x14ac:dyDescent="0.15">
      <c r="A12" s="158"/>
      <c r="B12" s="159"/>
      <c r="C12" s="166"/>
      <c r="D12" s="161">
        <v>27556</v>
      </c>
      <c r="E12" s="162"/>
      <c r="F12" s="163">
        <v>28742</v>
      </c>
      <c r="G12" s="164"/>
      <c r="H12" s="165"/>
    </row>
    <row r="13" spans="1:8" x14ac:dyDescent="0.15">
      <c r="A13" s="146"/>
      <c r="B13" s="151"/>
      <c r="C13" s="152"/>
      <c r="D13" s="153">
        <v>58212</v>
      </c>
      <c r="E13" s="154"/>
      <c r="F13" s="155">
        <v>60304</v>
      </c>
      <c r="G13" s="167"/>
      <c r="H13" s="157"/>
    </row>
    <row r="14" spans="1:8" x14ac:dyDescent="0.15">
      <c r="A14" s="158"/>
      <c r="B14" s="159"/>
      <c r="C14" s="160"/>
      <c r="D14" s="161">
        <v>28025</v>
      </c>
      <c r="E14" s="162"/>
      <c r="F14" s="163">
        <v>31935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5.18</v>
      </c>
      <c r="C19" s="168">
        <f>ROUND(VALUE(SUBSTITUTE(実質収支比率等に係る経年分析!G$48,"▲","-")),2)</f>
        <v>5.0999999999999996</v>
      </c>
      <c r="D19" s="168">
        <f>ROUND(VALUE(SUBSTITUTE(実質収支比率等に係る経年分析!H$48,"▲","-")),2)</f>
        <v>10.39</v>
      </c>
      <c r="E19" s="168">
        <f>ROUND(VALUE(SUBSTITUTE(実質収支比率等に係る経年分析!I$48,"▲","-")),2)</f>
        <v>7.38</v>
      </c>
      <c r="F19" s="168">
        <f>ROUND(VALUE(SUBSTITUTE(実質収支比率等に係る経年分析!J$48,"▲","-")),2)</f>
        <v>5.37</v>
      </c>
    </row>
    <row r="20" spans="1:11" x14ac:dyDescent="0.15">
      <c r="A20" s="168" t="s">
        <v>53</v>
      </c>
      <c r="B20" s="168">
        <f>ROUND(VALUE(SUBSTITUTE(実質収支比率等に係る経年分析!F$47,"▲","-")),2)</f>
        <v>14.92</v>
      </c>
      <c r="C20" s="168">
        <f>ROUND(VALUE(SUBSTITUTE(実質収支比率等に係る経年分析!G$47,"▲","-")),2)</f>
        <v>13.29</v>
      </c>
      <c r="D20" s="168">
        <f>ROUND(VALUE(SUBSTITUTE(実質収支比率等に係る経年分析!H$47,"▲","-")),2)</f>
        <v>14.62</v>
      </c>
      <c r="E20" s="168">
        <f>ROUND(VALUE(SUBSTITUTE(実質収支比率等に係る経年分析!I$47,"▲","-")),2)</f>
        <v>18.93</v>
      </c>
      <c r="F20" s="168">
        <f>ROUND(VALUE(SUBSTITUTE(実質収支比率等に係る経年分析!J$47,"▲","-")),2)</f>
        <v>20.350000000000001</v>
      </c>
    </row>
    <row r="21" spans="1:11" x14ac:dyDescent="0.15">
      <c r="A21" s="168" t="s">
        <v>54</v>
      </c>
      <c r="B21" s="168">
        <f>IF(ISNUMBER(VALUE(SUBSTITUTE(実質収支比率等に係る経年分析!F$49,"▲","-"))),ROUND(VALUE(SUBSTITUTE(実質収支比率等に係る経年分析!F$49,"▲","-")),2),NA())</f>
        <v>-5.37</v>
      </c>
      <c r="C21" s="168">
        <f>IF(ISNUMBER(VALUE(SUBSTITUTE(実質収支比率等に係る経年分析!G$49,"▲","-"))),ROUND(VALUE(SUBSTITUTE(実質収支比率等に係る経年分析!G$49,"▲","-")),2),NA())</f>
        <v>-3.96</v>
      </c>
      <c r="D21" s="168">
        <f>IF(ISNUMBER(VALUE(SUBSTITUTE(実質収支比率等に係る経年分析!H$49,"▲","-"))),ROUND(VALUE(SUBSTITUTE(実質収支比率等に係る経年分析!H$49,"▲","-")),2),NA())</f>
        <v>4.4800000000000004</v>
      </c>
      <c r="E21" s="168">
        <f>IF(ISNUMBER(VALUE(SUBSTITUTE(実質収支比率等に係る経年分析!I$49,"▲","-"))),ROUND(VALUE(SUBSTITUTE(実質収支比率等に係る経年分析!I$49,"▲","-")),2),NA())</f>
        <v>-4.83</v>
      </c>
      <c r="F21" s="168">
        <f>IF(ISNUMBER(VALUE(SUBSTITUTE(実質収支比率等に係る経年分析!J$49,"▲","-"))),ROUND(VALUE(SUBSTITUTE(実質収支比率等に係る経年分析!J$49,"▲","-")),2),NA())</f>
        <v>-3.73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#N/A</v>
      </c>
      <c r="I28" s="169">
        <f>IF(ROUND(VALUE(SUBSTITUTE(連結実質赤字比率に係る赤字・黒字の構成分析!I$42,"▲", "-")), 2) &gt;= 0, ABS(ROUND(VALUE(SUBSTITUTE(連結実質赤字比率に係る赤字・黒字の構成分析!I$42,"▲", "-")), 2)), NA())</f>
        <v>0</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下水道事業会計（特定環境保全公共下水道事業）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0.17</v>
      </c>
    </row>
    <row r="30" spans="1:11" x14ac:dyDescent="0.15">
      <c r="A30" s="169" t="str">
        <f>IF(連結実質赤字比率に係る赤字・黒字の構成分析!C$40="",NA(),連結実質赤字比率に係る赤字・黒字の構成分析!C$40)</f>
        <v>国民健康保険事業特別会計（事業勘定）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2.62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2.7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1.71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0.21</v>
      </c>
    </row>
    <row r="31" spans="1:11" x14ac:dyDescent="0.15">
      <c r="A31" s="169" t="str">
        <f>IF(連結実質赤字比率に係る赤字・黒字の構成分析!C$39="",NA(),連結実質赤字比率に係る赤字・黒字の構成分析!C$39)</f>
        <v>介護保険事業特別会計（保険事業勘定）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0.61</v>
      </c>
    </row>
    <row r="32" spans="1:11" x14ac:dyDescent="0.15">
      <c r="A32" s="169" t="str">
        <f>IF(連結実質赤字比率に係る赤字・黒字の構成分析!C$38="",NA(),連結実質赤字比率に係る赤字・黒字の構成分析!C$38)</f>
        <v>下水道事業会計（公共下水道事業）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2.2799999999999998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2.74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2.95</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5.1100000000000003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7.19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5.34</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6.87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8.2200000000000006</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16.95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10.51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8.5399999999999991</v>
      </c>
    </row>
    <row r="36" spans="1:16" x14ac:dyDescent="0.15">
      <c r="A36" s="169" t="str">
        <f>IF(連結実質赤字比率に係る赤字・黒字の構成分析!C$34="",NA(),連結実質赤字比率に係る赤字・黒字の構成分析!C$34)</f>
        <v>診療所事業会計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0.01</v>
      </c>
      <c r="F36" s="169">
        <f>IF(ROUND(VALUE(SUBSTITUTE(連結実質赤字比率に係る赤字・黒字の構成分析!H$34,"▲", "-")), 2) &lt; 0, ABS(ROUND(VALUE(SUBSTITUTE(連結実質赤字比率に係る赤字・黒字の構成分析!H$34,"▲", "-")), 2)), NA())</f>
        <v>0.01</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0.01</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0.01</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5155</v>
      </c>
      <c r="E42" s="170"/>
      <c r="F42" s="170"/>
      <c r="G42" s="170">
        <f>'実質公債費比率（分子）の構造'!L$52</f>
        <v>5003</v>
      </c>
      <c r="H42" s="170"/>
      <c r="I42" s="170"/>
      <c r="J42" s="170">
        <f>'実質公債費比率（分子）の構造'!M$52</f>
        <v>4885</v>
      </c>
      <c r="K42" s="170"/>
      <c r="L42" s="170"/>
      <c r="M42" s="170">
        <f>'実質公債費比率（分子）の構造'!N$52</f>
        <v>4679</v>
      </c>
      <c r="N42" s="170"/>
      <c r="O42" s="170"/>
      <c r="P42" s="170">
        <f>'実質公債費比率（分子）の構造'!O$52</f>
        <v>4500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1204</v>
      </c>
      <c r="C46" s="170"/>
      <c r="D46" s="170"/>
      <c r="E46" s="170">
        <f>'実質公債費比率（分子）の構造'!L$48</f>
        <v>1154</v>
      </c>
      <c r="F46" s="170"/>
      <c r="G46" s="170"/>
      <c r="H46" s="170">
        <f>'実質公債費比率（分子）の構造'!M$48</f>
        <v>1104</v>
      </c>
      <c r="I46" s="170"/>
      <c r="J46" s="170"/>
      <c r="K46" s="170">
        <f>'実質公債費比率（分子）の構造'!N$48</f>
        <v>1063</v>
      </c>
      <c r="L46" s="170"/>
      <c r="M46" s="170"/>
      <c r="N46" s="170">
        <f>'実質公債費比率（分子）の構造'!O$48</f>
        <v>1137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5201</v>
      </c>
      <c r="C49" s="170"/>
      <c r="D49" s="170"/>
      <c r="E49" s="170">
        <f>'実質公債費比率（分子）の構造'!L$45</f>
        <v>5034</v>
      </c>
      <c r="F49" s="170"/>
      <c r="G49" s="170"/>
      <c r="H49" s="170">
        <f>'実質公債費比率（分子）の構造'!M$45</f>
        <v>4841</v>
      </c>
      <c r="I49" s="170"/>
      <c r="J49" s="170"/>
      <c r="K49" s="170">
        <f>'実質公債費比率（分子）の構造'!N$45</f>
        <v>4717</v>
      </c>
      <c r="L49" s="170"/>
      <c r="M49" s="170"/>
      <c r="N49" s="170">
        <f>'実質公債費比率（分子）の構造'!O$45</f>
        <v>4543</v>
      </c>
      <c r="O49" s="170"/>
      <c r="P49" s="170"/>
    </row>
    <row r="50" spans="1:16" x14ac:dyDescent="0.15">
      <c r="A50" s="170" t="s">
        <v>67</v>
      </c>
      <c r="B50" s="170" t="e">
        <f>NA()</f>
        <v>#N/A</v>
      </c>
      <c r="C50" s="170">
        <f>IF(ISNUMBER('実質公債費比率（分子）の構造'!K$53),'実質公債費比率（分子）の構造'!K$53,NA())</f>
        <v>1250</v>
      </c>
      <c r="D50" s="170" t="e">
        <f>NA()</f>
        <v>#N/A</v>
      </c>
      <c r="E50" s="170" t="e">
        <f>NA()</f>
        <v>#N/A</v>
      </c>
      <c r="F50" s="170">
        <f>IF(ISNUMBER('実質公債費比率（分子）の構造'!L$53),'実質公債費比率（分子）の構造'!L$53,NA())</f>
        <v>1185</v>
      </c>
      <c r="G50" s="170" t="e">
        <f>NA()</f>
        <v>#N/A</v>
      </c>
      <c r="H50" s="170" t="e">
        <f>NA()</f>
        <v>#N/A</v>
      </c>
      <c r="I50" s="170">
        <f>IF(ISNUMBER('実質公債費比率（分子）の構造'!M$53),'実質公債費比率（分子）の構造'!M$53,NA())</f>
        <v>1060</v>
      </c>
      <c r="J50" s="170" t="e">
        <f>NA()</f>
        <v>#N/A</v>
      </c>
      <c r="K50" s="170" t="e">
        <f>NA()</f>
        <v>#N/A</v>
      </c>
      <c r="L50" s="170">
        <f>IF(ISNUMBER('実質公債費比率（分子）の構造'!N$53),'実質公債費比率（分子）の構造'!N$53,NA())</f>
        <v>1101</v>
      </c>
      <c r="M50" s="170" t="e">
        <f>NA()</f>
        <v>#N/A</v>
      </c>
      <c r="N50" s="170" t="e">
        <f>NA()</f>
        <v>#N/A</v>
      </c>
      <c r="O50" s="170">
        <f>IF(ISNUMBER('実質公債費比率（分子）の構造'!O$53),'実質公債費比率（分子）の構造'!O$53,NA())</f>
        <v>1180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38782</v>
      </c>
      <c r="E56" s="169"/>
      <c r="F56" s="169"/>
      <c r="G56" s="169">
        <f>'将来負担比率（分子）の構造'!J$52</f>
        <v>37614</v>
      </c>
      <c r="H56" s="169"/>
      <c r="I56" s="169"/>
      <c r="J56" s="169">
        <f>'将来負担比率（分子）の構造'!K$52</f>
        <v>36361</v>
      </c>
      <c r="K56" s="169"/>
      <c r="L56" s="169"/>
      <c r="M56" s="169">
        <f>'将来負担比率（分子）の構造'!L$52</f>
        <v>34276</v>
      </c>
      <c r="N56" s="169"/>
      <c r="O56" s="169"/>
      <c r="P56" s="169">
        <f>'将来負担比率（分子）の構造'!M$52</f>
        <v>33049</v>
      </c>
    </row>
    <row r="57" spans="1:16" x14ac:dyDescent="0.15">
      <c r="A57" s="169" t="s">
        <v>42</v>
      </c>
      <c r="B57" s="169"/>
      <c r="C57" s="169"/>
      <c r="D57" s="169">
        <f>'将来負担比率（分子）の構造'!I$51</f>
        <v>5653</v>
      </c>
      <c r="E57" s="169"/>
      <c r="F57" s="169"/>
      <c r="G57" s="169">
        <f>'将来負担比率（分子）の構造'!J$51</f>
        <v>5773</v>
      </c>
      <c r="H57" s="169"/>
      <c r="I57" s="169"/>
      <c r="J57" s="169">
        <f>'将来負担比率（分子）の構造'!K$51</f>
        <v>5478</v>
      </c>
      <c r="K57" s="169"/>
      <c r="L57" s="169"/>
      <c r="M57" s="169">
        <f>'将来負担比率（分子）の構造'!L$51</f>
        <v>5641</v>
      </c>
      <c r="N57" s="169"/>
      <c r="O57" s="169"/>
      <c r="P57" s="169">
        <f>'将来負担比率（分子）の構造'!M$51</f>
        <v>6142</v>
      </c>
    </row>
    <row r="58" spans="1:16" x14ac:dyDescent="0.15">
      <c r="A58" s="169" t="s">
        <v>41</v>
      </c>
      <c r="B58" s="169"/>
      <c r="C58" s="169"/>
      <c r="D58" s="169">
        <f>'将来負担比率（分子）の構造'!I$50</f>
        <v>8451</v>
      </c>
      <c r="E58" s="169"/>
      <c r="F58" s="169"/>
      <c r="G58" s="169">
        <f>'将来負担比率（分子）の構造'!J$50</f>
        <v>8319</v>
      </c>
      <c r="H58" s="169"/>
      <c r="I58" s="169"/>
      <c r="J58" s="169">
        <f>'将来負担比率（分子）の構造'!K$50</f>
        <v>9711</v>
      </c>
      <c r="K58" s="169"/>
      <c r="L58" s="169"/>
      <c r="M58" s="169">
        <f>'将来負担比率（分子）の構造'!L$50</f>
        <v>11175</v>
      </c>
      <c r="N58" s="169"/>
      <c r="O58" s="169"/>
      <c r="P58" s="169">
        <f>'将来負担比率（分子）の構造'!M$50</f>
        <v>11478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246</v>
      </c>
      <c r="C61" s="169"/>
      <c r="D61" s="169"/>
      <c r="E61" s="169">
        <f>'将来負担比率（分子）の構造'!J$46</f>
        <v>239</v>
      </c>
      <c r="F61" s="169"/>
      <c r="G61" s="169"/>
      <c r="H61" s="169">
        <f>'将来負担比率（分子）の構造'!K$46</f>
        <v>272</v>
      </c>
      <c r="I61" s="169"/>
      <c r="J61" s="169"/>
      <c r="K61" s="169">
        <f>'将来負担比率（分子）の構造'!L$46</f>
        <v>82</v>
      </c>
      <c r="L61" s="169"/>
      <c r="M61" s="169"/>
      <c r="N61" s="169">
        <f>'将来負担比率（分子）の構造'!M$46</f>
        <v>198</v>
      </c>
      <c r="O61" s="169"/>
      <c r="P61" s="169"/>
    </row>
    <row r="62" spans="1:16" x14ac:dyDescent="0.15">
      <c r="A62" s="169" t="s">
        <v>35</v>
      </c>
      <c r="B62" s="169">
        <f>'将来負担比率（分子）の構造'!I$45</f>
        <v>5340</v>
      </c>
      <c r="C62" s="169"/>
      <c r="D62" s="169"/>
      <c r="E62" s="169">
        <f>'将来負担比率（分子）の構造'!J$45</f>
        <v>5183</v>
      </c>
      <c r="F62" s="169"/>
      <c r="G62" s="169"/>
      <c r="H62" s="169">
        <f>'将来負担比率（分子）の構造'!K$45</f>
        <v>5048</v>
      </c>
      <c r="I62" s="169"/>
      <c r="J62" s="169"/>
      <c r="K62" s="169">
        <f>'将来負担比率（分子）の構造'!L$45</f>
        <v>5022</v>
      </c>
      <c r="L62" s="169"/>
      <c r="M62" s="169"/>
      <c r="N62" s="169">
        <f>'将来負担比率（分子）の構造'!M$45</f>
        <v>5012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13677</v>
      </c>
      <c r="C64" s="169"/>
      <c r="D64" s="169"/>
      <c r="E64" s="169">
        <f>'将来負担比率（分子）の構造'!J$43</f>
        <v>13677</v>
      </c>
      <c r="F64" s="169"/>
      <c r="G64" s="169"/>
      <c r="H64" s="169">
        <f>'将来負担比率（分子）の構造'!K$43</f>
        <v>13737</v>
      </c>
      <c r="I64" s="169"/>
      <c r="J64" s="169"/>
      <c r="K64" s="169">
        <f>'将来負担比率（分子）の構造'!L$43</f>
        <v>13524</v>
      </c>
      <c r="L64" s="169"/>
      <c r="M64" s="169"/>
      <c r="N64" s="169">
        <f>'将来負担比率（分子）の構造'!M$43</f>
        <v>14403</v>
      </c>
      <c r="O64" s="169"/>
      <c r="P64" s="169"/>
    </row>
    <row r="65" spans="1:16" x14ac:dyDescent="0.15">
      <c r="A65" s="169" t="s">
        <v>32</v>
      </c>
      <c r="B65" s="169">
        <f>'将来負担比率（分子）の構造'!I$42</f>
        <v>393</v>
      </c>
      <c r="C65" s="169"/>
      <c r="D65" s="169"/>
      <c r="E65" s="169">
        <f>'将来負担比率（分子）の構造'!J$42</f>
        <v>394</v>
      </c>
      <c r="F65" s="169"/>
      <c r="G65" s="169"/>
      <c r="H65" s="169">
        <f>'将来負担比率（分子）の構造'!K$42</f>
        <v>395</v>
      </c>
      <c r="I65" s="169"/>
      <c r="J65" s="169"/>
      <c r="K65" s="169">
        <f>'将来負担比率（分子）の構造'!L$42</f>
        <v>396</v>
      </c>
      <c r="L65" s="169"/>
      <c r="M65" s="169"/>
      <c r="N65" s="169">
        <f>'将来負担比率（分子）の構造'!M$42</f>
        <v>397</v>
      </c>
      <c r="O65" s="169"/>
      <c r="P65" s="169"/>
    </row>
    <row r="66" spans="1:16" x14ac:dyDescent="0.15">
      <c r="A66" s="169" t="s">
        <v>31</v>
      </c>
      <c r="B66" s="169">
        <f>'将来負担比率（分子）の構造'!I$41</f>
        <v>40751</v>
      </c>
      <c r="C66" s="169"/>
      <c r="D66" s="169"/>
      <c r="E66" s="169">
        <f>'将来負担比率（分子）の構造'!J$41</f>
        <v>40312</v>
      </c>
      <c r="F66" s="169"/>
      <c r="G66" s="169"/>
      <c r="H66" s="169">
        <f>'将来負担比率（分子）の構造'!K$41</f>
        <v>39743</v>
      </c>
      <c r="I66" s="169"/>
      <c r="J66" s="169"/>
      <c r="K66" s="169">
        <f>'将来負担比率（分子）の構造'!L$41</f>
        <v>38695</v>
      </c>
      <c r="L66" s="169"/>
      <c r="M66" s="169"/>
      <c r="N66" s="169">
        <f>'将来負担比率（分子）の構造'!M$41</f>
        <v>37342</v>
      </c>
      <c r="O66" s="169"/>
      <c r="P66" s="169"/>
    </row>
    <row r="67" spans="1:16" x14ac:dyDescent="0.15">
      <c r="A67" s="169" t="s">
        <v>71</v>
      </c>
      <c r="B67" s="169" t="e">
        <f>NA()</f>
        <v>#N/A</v>
      </c>
      <c r="C67" s="169">
        <f>IF(ISNUMBER('将来負担比率（分子）の構造'!I$53), IF('将来負担比率（分子）の構造'!I$53 &lt; 0, 0, '将来負担比率（分子）の構造'!I$53), NA())</f>
        <v>7520</v>
      </c>
      <c r="D67" s="169" t="e">
        <f>NA()</f>
        <v>#N/A</v>
      </c>
      <c r="E67" s="169" t="e">
        <f>NA()</f>
        <v>#N/A</v>
      </c>
      <c r="F67" s="169">
        <f>IF(ISNUMBER('将来負担比率（分子）の構造'!J$53), IF('将来負担比率（分子）の構造'!J$53 &lt; 0, 0, '将来負担比率（分子）の構造'!J$53), NA())</f>
        <v>8098</v>
      </c>
      <c r="G67" s="169" t="e">
        <f>NA()</f>
        <v>#N/A</v>
      </c>
      <c r="H67" s="169" t="e">
        <f>NA()</f>
        <v>#N/A</v>
      </c>
      <c r="I67" s="169">
        <f>IF(ISNUMBER('将来負担比率（分子）の構造'!K$53), IF('将来負担比率（分子）の構造'!K$53 &lt; 0, 0, '将来負担比率（分子）の構造'!K$53), NA())</f>
        <v>7647</v>
      </c>
      <c r="J67" s="169" t="e">
        <f>NA()</f>
        <v>#N/A</v>
      </c>
      <c r="K67" s="169" t="e">
        <f>NA()</f>
        <v>#N/A</v>
      </c>
      <c r="L67" s="169">
        <f>IF(ISNUMBER('将来負担比率（分子）の構造'!L$53), IF('将来負担比率（分子）の構造'!L$53 &lt; 0, 0, '将来負担比率（分子）の構造'!L$53), NA())</f>
        <v>6627</v>
      </c>
      <c r="M67" s="169" t="e">
        <f>NA()</f>
        <v>#N/A</v>
      </c>
      <c r="N67" s="169" t="e">
        <f>NA()</f>
        <v>#N/A</v>
      </c>
      <c r="O67" s="169">
        <f>IF(ISNUMBER('将来負担比率（分子）の構造'!M$53), IF('将来負担比率（分子）の構造'!M$53 &lt; 0, 0, '将来負担比率（分子）の構造'!M$53), NA())</f>
        <v>6683</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3609</v>
      </c>
      <c r="C72" s="173">
        <f>基金残高に係る経年分析!G55</f>
        <v>4543</v>
      </c>
      <c r="D72" s="173">
        <f>基金残高に係る経年分析!H55</f>
        <v>4884</v>
      </c>
    </row>
    <row r="73" spans="1:16" x14ac:dyDescent="0.15">
      <c r="A73" s="172" t="s">
        <v>74</v>
      </c>
      <c r="B73" s="173">
        <f>基金残高に係る経年分析!F56</f>
        <v>1071</v>
      </c>
      <c r="C73" s="173">
        <f>基金残高に係る経年分析!G56</f>
        <v>1071</v>
      </c>
      <c r="D73" s="173">
        <f>基金残高に係る経年分析!H56</f>
        <v>1031</v>
      </c>
    </row>
    <row r="74" spans="1:16" x14ac:dyDescent="0.15">
      <c r="A74" s="172" t="s">
        <v>75</v>
      </c>
      <c r="B74" s="173">
        <f>基金残高に係る経年分析!F57</f>
        <v>4607</v>
      </c>
      <c r="C74" s="173">
        <f>基金残高に係る経年分析!G57</f>
        <v>4565</v>
      </c>
      <c r="D74" s="173">
        <f>基金残高に係る経年分析!H57</f>
        <v>4267</v>
      </c>
    </row>
  </sheetData>
  <sheetProtection algorithmName="SHA-512" hashValue="MRtgDBKPuZztH6Lq19uRaXzb+eEa5GkHdxYkrf7Emy4F+PrNHO1fepylgX7c0o0i/3kGQX1UfQIekwaBAqy1fw==" saltValue="A8jt5+lRnRyNFygmWueU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2025-03-12T04:29:55Z</cp:lastPrinted>
  <dcterms:created xsi:type="dcterms:W3CDTF">2025-02-19T05:21:46Z</dcterms:created>
  <dcterms:modified xsi:type="dcterms:W3CDTF">2025-03-18T04:38:01Z</dcterms:modified>
  <cp:category/>
</cp:coreProperties>
</file>